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2668a7a7d1baeec5/Desktop/Sube Consultores-Academia/Area Prevencion Riesgos/Proyecto APP Web TMERT/"/>
    </mc:Choice>
  </mc:AlternateContent>
  <xr:revisionPtr revIDLastSave="363" documentId="13_ncr:1_{9793A15C-4BC0-44DF-8E01-2C81451EBC89}" xr6:coauthVersionLast="47" xr6:coauthVersionMax="47" xr10:uidLastSave="{32D47DC9-3D0B-4C9C-8F86-9E74FBD92A39}"/>
  <bookViews>
    <workbookView xWindow="-110" yWindow="-110" windowWidth="25820" windowHeight="13900" tabRatio="363" firstSheet="1" activeTab="4" xr2:uid="{00000000-000D-0000-FFFF-FFFF00000000}"/>
  </bookViews>
  <sheets>
    <sheet name="Portada" sheetId="32" r:id="rId1"/>
    <sheet name="0" sheetId="19" r:id="rId2"/>
    <sheet name="1" sheetId="14" r:id="rId3"/>
    <sheet name="2" sheetId="15" r:id="rId4"/>
    <sheet name="3" sheetId="23" r:id="rId5"/>
    <sheet name="Hoja1" sheetId="31" r:id="rId6"/>
    <sheet name="4" sheetId="24" r:id="rId7"/>
    <sheet name="5" sheetId="25" r:id="rId8"/>
    <sheet name="6" sheetId="26" r:id="rId9"/>
    <sheet name="7" sheetId="28" r:id="rId10"/>
    <sheet name="8" sheetId="27" r:id="rId11"/>
    <sheet name="9" sheetId="29" r:id="rId12"/>
    <sheet name="10" sheetId="30" r:id="rId13"/>
    <sheet name="11" sheetId="16" state="hidden" r:id="rId14"/>
  </sheets>
  <externalReferences>
    <externalReference r:id="rId15"/>
  </externalReferences>
  <definedNames>
    <definedName name="_xlnm._FilterDatabase" localSheetId="12" hidden="1">'10'!$B$15:$V$215</definedName>
    <definedName name="_xlnm._FilterDatabase" localSheetId="4" hidden="1">'3'!$B$12:$L$212</definedName>
    <definedName name="_xlnm._FilterDatabase" localSheetId="6" hidden="1">'4'!$A$15:$AF$215</definedName>
    <definedName name="_xlnm._FilterDatabase" localSheetId="7" hidden="1">'5'!$B$16:$BE$216</definedName>
    <definedName name="_xlnm._FilterDatabase" localSheetId="8" hidden="1">'6'!$B$17:$BM$217</definedName>
    <definedName name="_xlnm._FilterDatabase" localSheetId="9" hidden="1">'7'!$B$16:$AY$216</definedName>
    <definedName name="_xlnm._FilterDatabase" localSheetId="10" hidden="1">'8'!$B$16:$AW$216</definedName>
    <definedName name="_xlnm._FilterDatabase" localSheetId="11" hidden="1">'9'!$B$15:$S$215</definedName>
    <definedName name="_xlnm.Print_Area" localSheetId="1">'0'!$B$1:$P$21</definedName>
    <definedName name="_xlnm.Print_Area" localSheetId="2">'1'!$B$1:$O$40</definedName>
    <definedName name="_xlnm.Print_Area" localSheetId="13">'11'!$B$2:$K$62</definedName>
    <definedName name="_xlnm.Print_Area" localSheetId="0">Portada!$B$1:$P$8</definedName>
    <definedName name="NumeroColumna">7</definedName>
    <definedName name="NumeroFila">3</definedName>
    <definedName name="Regiones">[1]Datos!$E$1:$E$15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3" l="1"/>
  <c r="S215" i="29"/>
  <c r="S214" i="29"/>
  <c r="S213" i="29"/>
  <c r="S212" i="29"/>
  <c r="S211" i="29"/>
  <c r="S210" i="29"/>
  <c r="S209" i="29"/>
  <c r="S208" i="29"/>
  <c r="S207" i="29"/>
  <c r="S206" i="29"/>
  <c r="S205" i="29"/>
  <c r="S204" i="29"/>
  <c r="S203" i="29"/>
  <c r="S202" i="29"/>
  <c r="S201" i="29"/>
  <c r="S200" i="29"/>
  <c r="S199" i="29"/>
  <c r="S198" i="29"/>
  <c r="S197" i="29"/>
  <c r="S196" i="29"/>
  <c r="S195" i="29"/>
  <c r="S194" i="29"/>
  <c r="S193" i="29"/>
  <c r="S192" i="29"/>
  <c r="S191" i="29"/>
  <c r="S190" i="29"/>
  <c r="S189" i="29"/>
  <c r="S188" i="29"/>
  <c r="S187" i="29"/>
  <c r="S186" i="29"/>
  <c r="S185" i="29"/>
  <c r="S184" i="29"/>
  <c r="S183" i="29"/>
  <c r="S182" i="29"/>
  <c r="S181" i="29"/>
  <c r="S180" i="29"/>
  <c r="S179" i="29"/>
  <c r="S178" i="29"/>
  <c r="S177" i="29"/>
  <c r="S176" i="29"/>
  <c r="S175" i="29"/>
  <c r="S174" i="29"/>
  <c r="S173" i="29"/>
  <c r="S172" i="29"/>
  <c r="S171" i="29"/>
  <c r="S170" i="29"/>
  <c r="S169" i="29"/>
  <c r="S168" i="29"/>
  <c r="S167" i="29"/>
  <c r="S166" i="29"/>
  <c r="S165" i="29"/>
  <c r="S164" i="29"/>
  <c r="S163" i="29"/>
  <c r="S162" i="29"/>
  <c r="S161" i="29"/>
  <c r="S160" i="29"/>
  <c r="S159" i="29"/>
  <c r="S158" i="29"/>
  <c r="S157" i="29"/>
  <c r="S156" i="29"/>
  <c r="S155" i="29"/>
  <c r="S154" i="29"/>
  <c r="S153" i="29"/>
  <c r="S152" i="29"/>
  <c r="S151" i="29"/>
  <c r="S150" i="29"/>
  <c r="S149" i="29"/>
  <c r="S148" i="29"/>
  <c r="S147" i="29"/>
  <c r="S146" i="29"/>
  <c r="S145" i="29"/>
  <c r="S144" i="29"/>
  <c r="S143" i="29"/>
  <c r="S142" i="29"/>
  <c r="S141" i="29"/>
  <c r="S140" i="29"/>
  <c r="S139" i="29"/>
  <c r="S138" i="29"/>
  <c r="S137" i="29"/>
  <c r="S136" i="29"/>
  <c r="S135" i="29"/>
  <c r="S134" i="29"/>
  <c r="S133" i="29"/>
  <c r="S132" i="29"/>
  <c r="S131" i="29"/>
  <c r="S130" i="29"/>
  <c r="S129" i="29"/>
  <c r="S128" i="29"/>
  <c r="S127" i="29"/>
  <c r="S126" i="29"/>
  <c r="S125" i="29"/>
  <c r="S124" i="29"/>
  <c r="S123" i="29"/>
  <c r="S122" i="29"/>
  <c r="S121" i="29"/>
  <c r="S120" i="29"/>
  <c r="S119" i="29"/>
  <c r="S118" i="29"/>
  <c r="S117" i="29"/>
  <c r="S116" i="29"/>
  <c r="S115" i="29"/>
  <c r="S114" i="29"/>
  <c r="S113" i="29"/>
  <c r="S112" i="29"/>
  <c r="S111" i="29"/>
  <c r="S110" i="29"/>
  <c r="S109" i="29"/>
  <c r="S108" i="29"/>
  <c r="S107" i="29"/>
  <c r="S106" i="29"/>
  <c r="S105" i="29"/>
  <c r="S104" i="29"/>
  <c r="S103" i="29"/>
  <c r="S102" i="29"/>
  <c r="S101" i="29"/>
  <c r="S100" i="29"/>
  <c r="S99" i="29"/>
  <c r="S98" i="29"/>
  <c r="S97" i="29"/>
  <c r="S96" i="29"/>
  <c r="S95" i="29"/>
  <c r="S94" i="29"/>
  <c r="S93" i="29"/>
  <c r="S92" i="29"/>
  <c r="S91" i="29"/>
  <c r="S90" i="29"/>
  <c r="S89" i="29"/>
  <c r="S88" i="29"/>
  <c r="S87" i="29"/>
  <c r="S86" i="29"/>
  <c r="S85" i="29"/>
  <c r="S84" i="29"/>
  <c r="S83" i="29"/>
  <c r="S82" i="29"/>
  <c r="S81" i="29"/>
  <c r="S80" i="29"/>
  <c r="S79" i="29"/>
  <c r="S78" i="29"/>
  <c r="S77" i="29"/>
  <c r="S76" i="29"/>
  <c r="S75" i="29"/>
  <c r="S74" i="29"/>
  <c r="S73" i="29"/>
  <c r="S72" i="29"/>
  <c r="S71" i="29"/>
  <c r="S70" i="29"/>
  <c r="S69" i="29"/>
  <c r="S68" i="29"/>
  <c r="S67" i="29"/>
  <c r="S66" i="29"/>
  <c r="S65" i="29"/>
  <c r="S64" i="29"/>
  <c r="S63" i="29"/>
  <c r="S62" i="29"/>
  <c r="S61" i="29"/>
  <c r="S60" i="29"/>
  <c r="S59" i="29"/>
  <c r="S58" i="29"/>
  <c r="S57" i="29"/>
  <c r="S56" i="29"/>
  <c r="S55" i="29"/>
  <c r="S54" i="29"/>
  <c r="S53" i="29"/>
  <c r="S52" i="29"/>
  <c r="S51" i="29"/>
  <c r="S50" i="29"/>
  <c r="S49" i="29"/>
  <c r="S48" i="29"/>
  <c r="S47" i="29"/>
  <c r="S46" i="29"/>
  <c r="S45" i="29"/>
  <c r="S44" i="29"/>
  <c r="S43" i="29"/>
  <c r="S42" i="29"/>
  <c r="S41" i="29"/>
  <c r="S40" i="29"/>
  <c r="S39" i="29"/>
  <c r="S38" i="29"/>
  <c r="S37" i="29"/>
  <c r="S36" i="29"/>
  <c r="S35" i="29"/>
  <c r="S34" i="29"/>
  <c r="S33" i="29"/>
  <c r="S32" i="29"/>
  <c r="S31" i="29"/>
  <c r="S30" i="29"/>
  <c r="S29" i="29"/>
  <c r="S28" i="29"/>
  <c r="S27" i="29"/>
  <c r="S26" i="29"/>
  <c r="S25" i="29"/>
  <c r="S24" i="29"/>
  <c r="S23" i="29"/>
  <c r="S22" i="29"/>
  <c r="S21" i="29"/>
  <c r="S20" i="29"/>
  <c r="S19" i="29"/>
  <c r="S18" i="29"/>
  <c r="S17" i="29"/>
  <c r="AO216" i="27" a="1"/>
  <c r="AO216" i="27" s="1"/>
  <c r="AO215" i="27"/>
  <c r="AO215" i="27" a="1"/>
  <c r="AO214" i="27" a="1"/>
  <c r="AO214" i="27" s="1"/>
  <c r="AO213" i="27" a="1"/>
  <c r="AO213" i="27" s="1"/>
  <c r="AO212" i="27" a="1"/>
  <c r="AO212" i="27" s="1"/>
  <c r="AO211" i="27"/>
  <c r="AO211" i="27" a="1"/>
  <c r="AO210" i="27" a="1"/>
  <c r="AO210" i="27" s="1"/>
  <c r="AO209" i="27" a="1"/>
  <c r="AO209" i="27" s="1"/>
  <c r="AO208" i="27" a="1"/>
  <c r="AO208" i="27" s="1"/>
  <c r="AO207" i="27" a="1"/>
  <c r="AO207" i="27" s="1"/>
  <c r="AO206" i="27" a="1"/>
  <c r="AO206" i="27" s="1"/>
  <c r="AO205" i="27" a="1"/>
  <c r="AO205" i="27" s="1"/>
  <c r="AO204" i="27" a="1"/>
  <c r="AO204" i="27" s="1"/>
  <c r="AO203" i="27" a="1"/>
  <c r="AO203" i="27" s="1"/>
  <c r="AO202" i="27" a="1"/>
  <c r="AO202" i="27" s="1"/>
  <c r="AO201" i="27" a="1"/>
  <c r="AO201" i="27" s="1"/>
  <c r="AO200" i="27" a="1"/>
  <c r="AO200" i="27" s="1"/>
  <c r="AO199" i="27" a="1"/>
  <c r="AO199" i="27" s="1"/>
  <c r="AO198" i="27" a="1"/>
  <c r="AO198" i="27" s="1"/>
  <c r="AO197" i="27" a="1"/>
  <c r="AO197" i="27" s="1"/>
  <c r="AO196" i="27" a="1"/>
  <c r="AO196" i="27" s="1"/>
  <c r="AO195" i="27" a="1"/>
  <c r="AO195" i="27" s="1"/>
  <c r="AO194" i="27" a="1"/>
  <c r="AO194" i="27" s="1"/>
  <c r="AO193" i="27" a="1"/>
  <c r="AO193" i="27" s="1"/>
  <c r="AO192" i="27" a="1"/>
  <c r="AO192" i="27" s="1"/>
  <c r="AO191" i="27" a="1"/>
  <c r="AO191" i="27" s="1"/>
  <c r="AO190" i="27" a="1"/>
  <c r="AO190" i="27" s="1"/>
  <c r="AO189" i="27" a="1"/>
  <c r="AO189" i="27" s="1"/>
  <c r="AO188" i="27" a="1"/>
  <c r="AO188" i="27" s="1"/>
  <c r="AO187" i="27" a="1"/>
  <c r="AO187" i="27" s="1"/>
  <c r="AO186" i="27" a="1"/>
  <c r="AO186" i="27" s="1"/>
  <c r="AO185" i="27" a="1"/>
  <c r="AO185" i="27" s="1"/>
  <c r="AO184" i="27" a="1"/>
  <c r="AO184" i="27" s="1"/>
  <c r="AO183" i="27" a="1"/>
  <c r="AO183" i="27" s="1"/>
  <c r="AO182" i="27" a="1"/>
  <c r="AO182" i="27" s="1"/>
  <c r="AO181" i="27" a="1"/>
  <c r="AO181" i="27" s="1"/>
  <c r="AO180" i="27" a="1"/>
  <c r="AO180" i="27" s="1"/>
  <c r="AO179" i="27" a="1"/>
  <c r="AO179" i="27" s="1"/>
  <c r="AO178" i="27" a="1"/>
  <c r="AO178" i="27" s="1"/>
  <c r="AO177" i="27" a="1"/>
  <c r="AO177" i="27" s="1"/>
  <c r="AO176" i="27" a="1"/>
  <c r="AO176" i="27" s="1"/>
  <c r="AO175" i="27" a="1"/>
  <c r="AO175" i="27" s="1"/>
  <c r="AO174" i="27" a="1"/>
  <c r="AO174" i="27" s="1"/>
  <c r="AO173" i="27" a="1"/>
  <c r="AO173" i="27" s="1"/>
  <c r="AO172" i="27" a="1"/>
  <c r="AO172" i="27" s="1"/>
  <c r="AO171" i="27" a="1"/>
  <c r="AO171" i="27" s="1"/>
  <c r="AO170" i="27" a="1"/>
  <c r="AO170" i="27" s="1"/>
  <c r="AO169" i="27" a="1"/>
  <c r="AO169" i="27" s="1"/>
  <c r="AO168" i="27" a="1"/>
  <c r="AO168" i="27" s="1"/>
  <c r="AO167" i="27" a="1"/>
  <c r="AO167" i="27" s="1"/>
  <c r="AO166" i="27" a="1"/>
  <c r="AO166" i="27" s="1"/>
  <c r="AO165" i="27" a="1"/>
  <c r="AO165" i="27" s="1"/>
  <c r="AO164" i="27" a="1"/>
  <c r="AO164" i="27" s="1"/>
  <c r="AO163" i="27" a="1"/>
  <c r="AO163" i="27" s="1"/>
  <c r="AO162" i="27" a="1"/>
  <c r="AO162" i="27" s="1"/>
  <c r="AO161" i="27" a="1"/>
  <c r="AO161" i="27" s="1"/>
  <c r="AO160" i="27" a="1"/>
  <c r="AO160" i="27" s="1"/>
  <c r="AO159" i="27" a="1"/>
  <c r="AO159" i="27" s="1"/>
  <c r="AO158" i="27" a="1"/>
  <c r="AO158" i="27" s="1"/>
  <c r="AO157" i="27" a="1"/>
  <c r="AO157" i="27" s="1"/>
  <c r="AO156" i="27" a="1"/>
  <c r="AO156" i="27" s="1"/>
  <c r="AO155" i="27" a="1"/>
  <c r="AO155" i="27" s="1"/>
  <c r="AO154" i="27" a="1"/>
  <c r="AO154" i="27" s="1"/>
  <c r="AO153" i="27" a="1"/>
  <c r="AO153" i="27" s="1"/>
  <c r="AO152" i="27" a="1"/>
  <c r="AO152" i="27" s="1"/>
  <c r="AO151" i="27" a="1"/>
  <c r="AO151" i="27" s="1"/>
  <c r="AO150" i="27" a="1"/>
  <c r="AO150" i="27" s="1"/>
  <c r="AO149" i="27" a="1"/>
  <c r="AO149" i="27" s="1"/>
  <c r="AO148" i="27" a="1"/>
  <c r="AO148" i="27" s="1"/>
  <c r="AO147" i="27" a="1"/>
  <c r="AO147" i="27" s="1"/>
  <c r="AO146" i="27" a="1"/>
  <c r="AO146" i="27" s="1"/>
  <c r="AO145" i="27" a="1"/>
  <c r="AO145" i="27" s="1"/>
  <c r="AO144" i="27" a="1"/>
  <c r="AO144" i="27" s="1"/>
  <c r="AO143" i="27" a="1"/>
  <c r="AO143" i="27" s="1"/>
  <c r="AO142" i="27" a="1"/>
  <c r="AO142" i="27" s="1"/>
  <c r="AO141" i="27" a="1"/>
  <c r="AO141" i="27" s="1"/>
  <c r="AO140" i="27" a="1"/>
  <c r="AO140" i="27" s="1"/>
  <c r="AO139" i="27" a="1"/>
  <c r="AO139" i="27" s="1"/>
  <c r="AO138" i="27" a="1"/>
  <c r="AO138" i="27" s="1"/>
  <c r="AO137" i="27" a="1"/>
  <c r="AO137" i="27" s="1"/>
  <c r="AO136" i="27" a="1"/>
  <c r="AO136" i="27" s="1"/>
  <c r="AO135" i="27" a="1"/>
  <c r="AO135" i="27" s="1"/>
  <c r="AO134" i="27" a="1"/>
  <c r="AO134" i="27" s="1"/>
  <c r="AO133" i="27" a="1"/>
  <c r="AO133" i="27" s="1"/>
  <c r="AO132" i="27" a="1"/>
  <c r="AO132" i="27" s="1"/>
  <c r="AO131" i="27" a="1"/>
  <c r="AO131" i="27" s="1"/>
  <c r="AO130" i="27" a="1"/>
  <c r="AO130" i="27" s="1"/>
  <c r="AO129" i="27" a="1"/>
  <c r="AO129" i="27" s="1"/>
  <c r="AO128" i="27" a="1"/>
  <c r="AO128" i="27" s="1"/>
  <c r="AO127" i="27" a="1"/>
  <c r="AO127" i="27" s="1"/>
  <c r="AO126" i="27" a="1"/>
  <c r="AO126" i="27" s="1"/>
  <c r="AO125" i="27" a="1"/>
  <c r="AO125" i="27" s="1"/>
  <c r="AO124" i="27" a="1"/>
  <c r="AO124" i="27" s="1"/>
  <c r="AO123" i="27" a="1"/>
  <c r="AO123" i="27" s="1"/>
  <c r="AO122" i="27" a="1"/>
  <c r="AO122" i="27" s="1"/>
  <c r="AO121" i="27" a="1"/>
  <c r="AO121" i="27" s="1"/>
  <c r="AO120" i="27" a="1"/>
  <c r="AO120" i="27" s="1"/>
  <c r="AO119" i="27" a="1"/>
  <c r="AO119" i="27" s="1"/>
  <c r="AO118" i="27" a="1"/>
  <c r="AO118" i="27" s="1"/>
  <c r="AO117" i="27" a="1"/>
  <c r="AO117" i="27" s="1"/>
  <c r="AO116" i="27" a="1"/>
  <c r="AO116" i="27" s="1"/>
  <c r="AO115" i="27" a="1"/>
  <c r="AO115" i="27" s="1"/>
  <c r="AO114" i="27" a="1"/>
  <c r="AO114" i="27" s="1"/>
  <c r="AO113" i="27" a="1"/>
  <c r="AO113" i="27" s="1"/>
  <c r="AO112" i="27" a="1"/>
  <c r="AO112" i="27" s="1"/>
  <c r="AO111" i="27" a="1"/>
  <c r="AO111" i="27" s="1"/>
  <c r="AO110" i="27" a="1"/>
  <c r="AO110" i="27" s="1"/>
  <c r="AO109" i="27" a="1"/>
  <c r="AO109" i="27" s="1"/>
  <c r="AO108" i="27" a="1"/>
  <c r="AO108" i="27" s="1"/>
  <c r="AO107" i="27" a="1"/>
  <c r="AO107" i="27" s="1"/>
  <c r="AO106" i="27" a="1"/>
  <c r="AO106" i="27" s="1"/>
  <c r="AO105" i="27" a="1"/>
  <c r="AO105" i="27" s="1"/>
  <c r="AO104" i="27" a="1"/>
  <c r="AO104" i="27" s="1"/>
  <c r="AO103" i="27" a="1"/>
  <c r="AO103" i="27" s="1"/>
  <c r="AO102" i="27" a="1"/>
  <c r="AO102" i="27" s="1"/>
  <c r="AO101" i="27" a="1"/>
  <c r="AO101" i="27" s="1"/>
  <c r="AO100" i="27" a="1"/>
  <c r="AO100" i="27" s="1"/>
  <c r="AO99" i="27" a="1"/>
  <c r="AO99" i="27" s="1"/>
  <c r="AO98" i="27" a="1"/>
  <c r="AO98" i="27" s="1"/>
  <c r="AO97" i="27" a="1"/>
  <c r="AO97" i="27" s="1"/>
  <c r="AO96" i="27" a="1"/>
  <c r="AO96" i="27" s="1"/>
  <c r="AO95" i="27" a="1"/>
  <c r="AO95" i="27" s="1"/>
  <c r="AO94" i="27" a="1"/>
  <c r="AO94" i="27" s="1"/>
  <c r="AO93" i="27" a="1"/>
  <c r="AO93" i="27" s="1"/>
  <c r="AO92" i="27" a="1"/>
  <c r="AO92" i="27" s="1"/>
  <c r="AO91" i="27" a="1"/>
  <c r="AO91" i="27" s="1"/>
  <c r="AO90" i="27" a="1"/>
  <c r="AO90" i="27" s="1"/>
  <c r="AO89" i="27" a="1"/>
  <c r="AO89" i="27" s="1"/>
  <c r="AO88" i="27" a="1"/>
  <c r="AO88" i="27" s="1"/>
  <c r="AO87" i="27" a="1"/>
  <c r="AO87" i="27" s="1"/>
  <c r="AO86" i="27" a="1"/>
  <c r="AO86" i="27" s="1"/>
  <c r="AO85" i="27" a="1"/>
  <c r="AO85" i="27" s="1"/>
  <c r="AO84" i="27" a="1"/>
  <c r="AO84" i="27" s="1"/>
  <c r="AO83" i="27" a="1"/>
  <c r="AO83" i="27" s="1"/>
  <c r="AO82" i="27" a="1"/>
  <c r="AO82" i="27" s="1"/>
  <c r="AO81" i="27" a="1"/>
  <c r="AO81" i="27" s="1"/>
  <c r="AO80" i="27" a="1"/>
  <c r="AO80" i="27" s="1"/>
  <c r="AO79" i="27" a="1"/>
  <c r="AO79" i="27" s="1"/>
  <c r="AO78" i="27" a="1"/>
  <c r="AO78" i="27" s="1"/>
  <c r="AO77" i="27" a="1"/>
  <c r="AO77" i="27" s="1"/>
  <c r="AO76" i="27" a="1"/>
  <c r="AO76" i="27" s="1"/>
  <c r="AO75" i="27" a="1"/>
  <c r="AO75" i="27" s="1"/>
  <c r="AO74" i="27" a="1"/>
  <c r="AO74" i="27" s="1"/>
  <c r="AO73" i="27" a="1"/>
  <c r="AO73" i="27" s="1"/>
  <c r="AO72" i="27" a="1"/>
  <c r="AO72" i="27" s="1"/>
  <c r="AO71" i="27" a="1"/>
  <c r="AO71" i="27" s="1"/>
  <c r="AO70" i="27" a="1"/>
  <c r="AO70" i="27" s="1"/>
  <c r="AO69" i="27" a="1"/>
  <c r="AO69" i="27" s="1"/>
  <c r="AO68" i="27" a="1"/>
  <c r="AO68" i="27" s="1"/>
  <c r="AO67" i="27" a="1"/>
  <c r="AO67" i="27" s="1"/>
  <c r="AO66" i="27" a="1"/>
  <c r="AO66" i="27" s="1"/>
  <c r="AO65" i="27" a="1"/>
  <c r="AO65" i="27" s="1"/>
  <c r="AO64" i="27" a="1"/>
  <c r="AO64" i="27" s="1"/>
  <c r="AO63" i="27" a="1"/>
  <c r="AO63" i="27" s="1"/>
  <c r="AO62" i="27" a="1"/>
  <c r="AO62" i="27" s="1"/>
  <c r="AO61" i="27" a="1"/>
  <c r="AO61" i="27" s="1"/>
  <c r="AO60" i="27" a="1"/>
  <c r="AO60" i="27" s="1"/>
  <c r="AO59" i="27" a="1"/>
  <c r="AO59" i="27" s="1"/>
  <c r="AO58" i="27" a="1"/>
  <c r="AO58" i="27" s="1"/>
  <c r="AO57" i="27" a="1"/>
  <c r="AO57" i="27" s="1"/>
  <c r="AO56" i="27" a="1"/>
  <c r="AO56" i="27" s="1"/>
  <c r="AO55" i="27" a="1"/>
  <c r="AO55" i="27" s="1"/>
  <c r="AO54" i="27" a="1"/>
  <c r="AO54" i="27" s="1"/>
  <c r="AO53" i="27" a="1"/>
  <c r="AO53" i="27" s="1"/>
  <c r="AO52" i="27" a="1"/>
  <c r="AO52" i="27" s="1"/>
  <c r="AO51" i="27" a="1"/>
  <c r="AO51" i="27" s="1"/>
  <c r="AO50" i="27" a="1"/>
  <c r="AO50" i="27" s="1"/>
  <c r="AO49" i="27" a="1"/>
  <c r="AO49" i="27" s="1"/>
  <c r="AO48" i="27" a="1"/>
  <c r="AO48" i="27" s="1"/>
  <c r="AO47" i="27" a="1"/>
  <c r="AO47" i="27" s="1"/>
  <c r="AO46" i="27" a="1"/>
  <c r="AO46" i="27" s="1"/>
  <c r="AO45" i="27" a="1"/>
  <c r="AO45" i="27" s="1"/>
  <c r="AO44" i="27" a="1"/>
  <c r="AO44" i="27" s="1"/>
  <c r="AO43" i="27" a="1"/>
  <c r="AO43" i="27" s="1"/>
  <c r="AO42" i="27" a="1"/>
  <c r="AO42" i="27" s="1"/>
  <c r="AO41" i="27" a="1"/>
  <c r="AO41" i="27" s="1"/>
  <c r="AO40" i="27" a="1"/>
  <c r="AO40" i="27" s="1"/>
  <c r="AO39" i="27" a="1"/>
  <c r="AO39" i="27" s="1"/>
  <c r="AO38" i="27" a="1"/>
  <c r="AO38" i="27" s="1"/>
  <c r="AO37" i="27" a="1"/>
  <c r="AO37" i="27" s="1"/>
  <c r="AO36" i="27" a="1"/>
  <c r="AO36" i="27" s="1"/>
  <c r="AO35" i="27" a="1"/>
  <c r="AO35" i="27" s="1"/>
  <c r="AO34" i="27" a="1"/>
  <c r="AO34" i="27" s="1"/>
  <c r="AO33" i="27" a="1"/>
  <c r="AO33" i="27" s="1"/>
  <c r="AO32" i="27" a="1"/>
  <c r="AO32" i="27" s="1"/>
  <c r="AO31" i="27" a="1"/>
  <c r="AO31" i="27" s="1"/>
  <c r="AO30" i="27" a="1"/>
  <c r="AO30" i="27" s="1"/>
  <c r="AO29" i="27" a="1"/>
  <c r="AO29" i="27" s="1"/>
  <c r="AO28" i="27" a="1"/>
  <c r="AO28" i="27" s="1"/>
  <c r="AO27" i="27" a="1"/>
  <c r="AO27" i="27" s="1"/>
  <c r="AO26" i="27" a="1"/>
  <c r="AO26" i="27" s="1"/>
  <c r="AO25" i="27" a="1"/>
  <c r="AO25" i="27" s="1"/>
  <c r="AO24" i="27" a="1"/>
  <c r="AO24" i="27" s="1"/>
  <c r="AO23" i="27" a="1"/>
  <c r="AO23" i="27" s="1"/>
  <c r="AO22" i="27" a="1"/>
  <c r="AO22" i="27" s="1"/>
  <c r="AO21" i="27" a="1"/>
  <c r="AO21" i="27" s="1"/>
  <c r="AO20" i="27" a="1"/>
  <c r="AO20" i="27" s="1"/>
  <c r="AO19" i="27" a="1"/>
  <c r="AO19" i="27" s="1"/>
  <c r="AO18" i="27" a="1"/>
  <c r="AO18" i="27" s="1"/>
  <c r="Y216" i="27"/>
  <c r="AW216" i="27" s="1"/>
  <c r="Y216" i="27" a="1"/>
  <c r="Y215" i="27"/>
  <c r="Y215" i="27" a="1"/>
  <c r="Y214" i="27" a="1"/>
  <c r="Y214" i="27" s="1"/>
  <c r="AW214" i="27" s="1"/>
  <c r="Y213" i="27" a="1"/>
  <c r="Y213" i="27" s="1"/>
  <c r="AW213" i="27" s="1"/>
  <c r="Y212" i="27"/>
  <c r="AW212" i="27" s="1"/>
  <c r="Y212" i="27" a="1"/>
  <c r="Y211" i="27"/>
  <c r="Y211" i="27" a="1"/>
  <c r="Y210" i="27" a="1"/>
  <c r="Y210" i="27" s="1"/>
  <c r="AW210" i="27" s="1"/>
  <c r="Y209" i="27" a="1"/>
  <c r="Y209" i="27" s="1"/>
  <c r="AW209" i="27" s="1"/>
  <c r="Y208" i="27"/>
  <c r="AW208" i="27" s="1"/>
  <c r="Y208" i="27" a="1"/>
  <c r="Y207" i="27"/>
  <c r="Y207" i="27" a="1"/>
  <c r="Y206" i="27" a="1"/>
  <c r="Y206" i="27" s="1"/>
  <c r="AW206" i="27" s="1"/>
  <c r="Y205" i="27" a="1"/>
  <c r="Y205" i="27" s="1"/>
  <c r="AW205" i="27" s="1"/>
  <c r="Y204" i="27"/>
  <c r="AW204" i="27" s="1"/>
  <c r="Y204" i="27" a="1"/>
  <c r="Y203" i="27"/>
  <c r="Y203" i="27" a="1"/>
  <c r="Y202" i="27" a="1"/>
  <c r="Y202" i="27" s="1"/>
  <c r="AW202" i="27" s="1"/>
  <c r="Y201" i="27" a="1"/>
  <c r="Y201" i="27" s="1"/>
  <c r="AW201" i="27" s="1"/>
  <c r="Y200" i="27"/>
  <c r="AW200" i="27" s="1"/>
  <c r="Y200" i="27" a="1"/>
  <c r="Y199" i="27"/>
  <c r="Y199" i="27" a="1"/>
  <c r="Y198" i="27" a="1"/>
  <c r="Y198" i="27" s="1"/>
  <c r="AW198" i="27" s="1"/>
  <c r="Y197" i="27" a="1"/>
  <c r="Y197" i="27" s="1"/>
  <c r="AW197" i="27" s="1"/>
  <c r="Y196" i="27"/>
  <c r="AW196" i="27" s="1"/>
  <c r="Y196" i="27" a="1"/>
  <c r="Y195" i="27"/>
  <c r="Y195" i="27" a="1"/>
  <c r="Y194" i="27" a="1"/>
  <c r="Y194" i="27" s="1"/>
  <c r="Y193" i="27" a="1"/>
  <c r="Y193" i="27" s="1"/>
  <c r="AW193" i="27" s="1"/>
  <c r="Y192" i="27"/>
  <c r="AW192" i="27" s="1"/>
  <c r="Y192" i="27" a="1"/>
  <c r="Y191" i="27"/>
  <c r="Y191" i="27" a="1"/>
  <c r="Y190" i="27" a="1"/>
  <c r="Y190" i="27" s="1"/>
  <c r="AW190" i="27" s="1"/>
  <c r="Y189" i="27" a="1"/>
  <c r="Y189" i="27" s="1"/>
  <c r="AW189" i="27" s="1"/>
  <c r="Y188" i="27"/>
  <c r="AW188" i="27" s="1"/>
  <c r="Y188" i="27" a="1"/>
  <c r="Y187" i="27"/>
  <c r="Y187" i="27" a="1"/>
  <c r="Y186" i="27" a="1"/>
  <c r="Y186" i="27" s="1"/>
  <c r="AW186" i="27" s="1"/>
  <c r="Y185" i="27" a="1"/>
  <c r="Y185" i="27" s="1"/>
  <c r="AW185" i="27" s="1"/>
  <c r="Y184" i="27"/>
  <c r="AW184" i="27" s="1"/>
  <c r="Y184" i="27" a="1"/>
  <c r="Y183" i="27"/>
  <c r="Y183" i="27" a="1"/>
  <c r="Y182" i="27" a="1"/>
  <c r="Y182" i="27" s="1"/>
  <c r="AW182" i="27" s="1"/>
  <c r="Y181" i="27" a="1"/>
  <c r="Y181" i="27" s="1"/>
  <c r="AW181" i="27" s="1"/>
  <c r="Y180" i="27"/>
  <c r="AW180" i="27" s="1"/>
  <c r="Y180" i="27" a="1"/>
  <c r="Y179" i="27"/>
  <c r="Y179" i="27" a="1"/>
  <c r="Y178" i="27" a="1"/>
  <c r="Y178" i="27" s="1"/>
  <c r="AW178" i="27" s="1"/>
  <c r="Y177" i="27" a="1"/>
  <c r="Y177" i="27" s="1"/>
  <c r="AW177" i="27" s="1"/>
  <c r="Y176" i="27"/>
  <c r="AW176" i="27" s="1"/>
  <c r="Y176" i="27" a="1"/>
  <c r="Y175" i="27"/>
  <c r="Y175" i="27" a="1"/>
  <c r="Y174" i="27" a="1"/>
  <c r="Y174" i="27" s="1"/>
  <c r="AW174" i="27" s="1"/>
  <c r="Y173" i="27" a="1"/>
  <c r="Y173" i="27" s="1"/>
  <c r="AW173" i="27" s="1"/>
  <c r="Y172" i="27"/>
  <c r="Y172" i="27" a="1"/>
  <c r="Y171" i="27" a="1"/>
  <c r="Y171" i="27" s="1"/>
  <c r="AW171" i="27" s="1"/>
  <c r="Y170" i="27" a="1"/>
  <c r="Y170" i="27" s="1"/>
  <c r="AW170" i="27" s="1"/>
  <c r="Y169" i="27" a="1"/>
  <c r="Y169" i="27" s="1"/>
  <c r="AW169" i="27" s="1"/>
  <c r="Y168" i="27"/>
  <c r="AW168" i="27" s="1"/>
  <c r="Y168" i="27" a="1"/>
  <c r="Y167" i="27" a="1"/>
  <c r="Y167" i="27" s="1"/>
  <c r="AW167" i="27" s="1"/>
  <c r="Y166" i="27" a="1"/>
  <c r="Y166" i="27" s="1"/>
  <c r="AW166" i="27" s="1"/>
  <c r="Y165" i="27" a="1"/>
  <c r="Y165" i="27" s="1"/>
  <c r="AW165" i="27" s="1"/>
  <c r="Y164" i="27"/>
  <c r="AW164" i="27" s="1"/>
  <c r="Y164" i="27" a="1"/>
  <c r="Y163" i="27" a="1"/>
  <c r="Y163" i="27" s="1"/>
  <c r="AW163" i="27" s="1"/>
  <c r="Y162" i="27" a="1"/>
  <c r="Y162" i="27" s="1"/>
  <c r="AW162" i="27" s="1"/>
  <c r="Y161" i="27" a="1"/>
  <c r="Y161" i="27" s="1"/>
  <c r="AW161" i="27" s="1"/>
  <c r="Y160" i="27"/>
  <c r="AW160" i="27" s="1"/>
  <c r="Y160" i="27" a="1"/>
  <c r="Y159" i="27" a="1"/>
  <c r="Y159" i="27" s="1"/>
  <c r="AW159" i="27" s="1"/>
  <c r="Y158" i="27" a="1"/>
  <c r="Y158" i="27" s="1"/>
  <c r="AW158" i="27" s="1"/>
  <c r="Y157" i="27" a="1"/>
  <c r="Y157" i="27" s="1"/>
  <c r="AW157" i="27" s="1"/>
  <c r="Y156" i="27"/>
  <c r="AW156" i="27" s="1"/>
  <c r="Y156" i="27" a="1"/>
  <c r="Y155" i="27" a="1"/>
  <c r="Y155" i="27" s="1"/>
  <c r="AW155" i="27" s="1"/>
  <c r="Y154" i="27" a="1"/>
  <c r="Y154" i="27" s="1"/>
  <c r="AW154" i="27" s="1"/>
  <c r="Y153" i="27" a="1"/>
  <c r="Y153" i="27" s="1"/>
  <c r="AW153" i="27" s="1"/>
  <c r="Y152" i="27"/>
  <c r="AW152" i="27" s="1"/>
  <c r="Y152" i="27" a="1"/>
  <c r="Y151" i="27" a="1"/>
  <c r="Y151" i="27" s="1"/>
  <c r="AW151" i="27" s="1"/>
  <c r="Y150" i="27" a="1"/>
  <c r="Y150" i="27" s="1"/>
  <c r="AW150" i="27" s="1"/>
  <c r="Y149" i="27" a="1"/>
  <c r="Y149" i="27" s="1"/>
  <c r="AW149" i="27" s="1"/>
  <c r="Y148" i="27"/>
  <c r="Y148" i="27" a="1"/>
  <c r="Y147" i="27" a="1"/>
  <c r="Y147" i="27" s="1"/>
  <c r="AW147" i="27" s="1"/>
  <c r="Y146" i="27" a="1"/>
  <c r="Y146" i="27" s="1"/>
  <c r="AW146" i="27" s="1"/>
  <c r="Y145" i="27" a="1"/>
  <c r="Y145" i="27" s="1"/>
  <c r="AW145" i="27" s="1"/>
  <c r="Y144" i="27"/>
  <c r="AW144" i="27" s="1"/>
  <c r="Y144" i="27" a="1"/>
  <c r="Y143" i="27" a="1"/>
  <c r="Y143" i="27" s="1"/>
  <c r="AW143" i="27" s="1"/>
  <c r="Y142" i="27" a="1"/>
  <c r="Y142" i="27" s="1"/>
  <c r="AW142" i="27" s="1"/>
  <c r="Y141" i="27" a="1"/>
  <c r="Y141" i="27" s="1"/>
  <c r="AW141" i="27" s="1"/>
  <c r="Y140" i="27"/>
  <c r="AW140" i="27" s="1"/>
  <c r="Y140" i="27" a="1"/>
  <c r="Y139" i="27" a="1"/>
  <c r="Y139" i="27" s="1"/>
  <c r="AW139" i="27" s="1"/>
  <c r="Y138" i="27" a="1"/>
  <c r="Y138" i="27" s="1"/>
  <c r="AW138" i="27" s="1"/>
  <c r="Y137" i="27" a="1"/>
  <c r="Y137" i="27" s="1"/>
  <c r="AW137" i="27" s="1"/>
  <c r="Y136" i="27"/>
  <c r="AW136" i="27" s="1"/>
  <c r="Y136" i="27" a="1"/>
  <c r="Y135" i="27" a="1"/>
  <c r="Y135" i="27" s="1"/>
  <c r="AW135" i="27" s="1"/>
  <c r="Y134" i="27" a="1"/>
  <c r="Y134" i="27" s="1"/>
  <c r="AW134" i="27" s="1"/>
  <c r="Y133" i="27" a="1"/>
  <c r="Y133" i="27" s="1"/>
  <c r="AW133" i="27" s="1"/>
  <c r="Y132" i="27"/>
  <c r="AW132" i="27" s="1"/>
  <c r="Y132" i="27" a="1"/>
  <c r="Y131" i="27" a="1"/>
  <c r="Y131" i="27" s="1"/>
  <c r="AW131" i="27" s="1"/>
  <c r="Y130" i="27" a="1"/>
  <c r="Y130" i="27" s="1"/>
  <c r="AW130" i="27" s="1"/>
  <c r="Y129" i="27" a="1"/>
  <c r="Y129" i="27" s="1"/>
  <c r="AW129" i="27" s="1"/>
  <c r="Y128" i="27"/>
  <c r="AW128" i="27" s="1"/>
  <c r="Y128" i="27" a="1"/>
  <c r="Y127" i="27" a="1"/>
  <c r="Y127" i="27" s="1"/>
  <c r="AW127" i="27" s="1"/>
  <c r="Y126" i="27" a="1"/>
  <c r="Y126" i="27" s="1"/>
  <c r="AW126" i="27" s="1"/>
  <c r="Y125" i="27" a="1"/>
  <c r="Y125" i="27" s="1"/>
  <c r="AW125" i="27" s="1"/>
  <c r="Y124" i="27"/>
  <c r="AW124" i="27" s="1"/>
  <c r="Y124" i="27" a="1"/>
  <c r="Y123" i="27" a="1"/>
  <c r="Y123" i="27" s="1"/>
  <c r="AW123" i="27" s="1"/>
  <c r="Y122" i="27" a="1"/>
  <c r="Y122" i="27" s="1"/>
  <c r="Y121" i="27" a="1"/>
  <c r="Y121" i="27" s="1"/>
  <c r="AW121" i="27" s="1"/>
  <c r="Y120" i="27"/>
  <c r="AW120" i="27" s="1"/>
  <c r="Y120" i="27" a="1"/>
  <c r="Y119" i="27" a="1"/>
  <c r="Y119" i="27" s="1"/>
  <c r="AW119" i="27" s="1"/>
  <c r="Y118" i="27" a="1"/>
  <c r="Y118" i="27" s="1"/>
  <c r="AW118" i="27" s="1"/>
  <c r="Y117" i="27" a="1"/>
  <c r="Y117" i="27" s="1"/>
  <c r="AW117" i="27" s="1"/>
  <c r="Y116" i="27"/>
  <c r="AW116" i="27" s="1"/>
  <c r="Y116" i="27" a="1"/>
  <c r="Y115" i="27" a="1"/>
  <c r="Y115" i="27" s="1"/>
  <c r="AW115" i="27" s="1"/>
  <c r="Y114" i="27" a="1"/>
  <c r="Y114" i="27" s="1"/>
  <c r="AW114" i="27" s="1"/>
  <c r="Y113" i="27" a="1"/>
  <c r="Y113" i="27" s="1"/>
  <c r="AW113" i="27" s="1"/>
  <c r="Y112" i="27"/>
  <c r="AW112" i="27" s="1"/>
  <c r="Y112" i="27" a="1"/>
  <c r="Y111" i="27" a="1"/>
  <c r="Y111" i="27" s="1"/>
  <c r="AW111" i="27" s="1"/>
  <c r="Y110" i="27" a="1"/>
  <c r="Y110" i="27" s="1"/>
  <c r="AW110" i="27" s="1"/>
  <c r="Y109" i="27" a="1"/>
  <c r="Y109" i="27" s="1"/>
  <c r="AW109" i="27" s="1"/>
  <c r="Y108" i="27"/>
  <c r="AW108" i="27" s="1"/>
  <c r="Y108" i="27" a="1"/>
  <c r="Y107" i="27" a="1"/>
  <c r="Y107" i="27" s="1"/>
  <c r="AW107" i="27" s="1"/>
  <c r="Y106" i="27" a="1"/>
  <c r="Y106" i="27" s="1"/>
  <c r="AW106" i="27" s="1"/>
  <c r="Y105" i="27" a="1"/>
  <c r="Y105" i="27" s="1"/>
  <c r="AW105" i="27" s="1"/>
  <c r="Y104" i="27"/>
  <c r="AW104" i="27" s="1"/>
  <c r="Y104" i="27" a="1"/>
  <c r="Y103" i="27" a="1"/>
  <c r="Y103" i="27" s="1"/>
  <c r="AW103" i="27" s="1"/>
  <c r="Y102" i="27" a="1"/>
  <c r="Y102" i="27" s="1"/>
  <c r="AW102" i="27" s="1"/>
  <c r="Y101" i="27" a="1"/>
  <c r="Y101" i="27" s="1"/>
  <c r="AW101" i="27" s="1"/>
  <c r="Y100" i="27"/>
  <c r="AW100" i="27" s="1"/>
  <c r="Y100" i="27" a="1"/>
  <c r="Y99" i="27" a="1"/>
  <c r="Y99" i="27" s="1"/>
  <c r="AW99" i="27" s="1"/>
  <c r="Y98" i="27" a="1"/>
  <c r="Y98" i="27" s="1"/>
  <c r="AW98" i="27" s="1"/>
  <c r="Y97" i="27" a="1"/>
  <c r="Y97" i="27" s="1"/>
  <c r="AW97" i="27" s="1"/>
  <c r="Y96" i="27"/>
  <c r="Y96" i="27" a="1"/>
  <c r="Y95" i="27" a="1"/>
  <c r="Y95" i="27" s="1"/>
  <c r="AW95" i="27" s="1"/>
  <c r="Y94" i="27" a="1"/>
  <c r="Y94" i="27" s="1"/>
  <c r="AW94" i="27" s="1"/>
  <c r="Y93" i="27" a="1"/>
  <c r="Y93" i="27" s="1"/>
  <c r="AW93" i="27" s="1"/>
  <c r="Y92" i="27"/>
  <c r="AW92" i="27" s="1"/>
  <c r="Y92" i="27" a="1"/>
  <c r="Y91" i="27" a="1"/>
  <c r="Y91" i="27" s="1"/>
  <c r="AW91" i="27" s="1"/>
  <c r="Y90" i="27" a="1"/>
  <c r="Y90" i="27" s="1"/>
  <c r="AW90" i="27" s="1"/>
  <c r="Y89" i="27" a="1"/>
  <c r="Y89" i="27" s="1"/>
  <c r="AW89" i="27" s="1"/>
  <c r="Y88" i="27"/>
  <c r="AW88" i="27" s="1"/>
  <c r="Y88" i="27" a="1"/>
  <c r="Y87" i="27" a="1"/>
  <c r="Y87" i="27" s="1"/>
  <c r="AW87" i="27" s="1"/>
  <c r="Y86" i="27" a="1"/>
  <c r="Y86" i="27" s="1"/>
  <c r="AW86" i="27" s="1"/>
  <c r="Y85" i="27" a="1"/>
  <c r="Y85" i="27" s="1"/>
  <c r="AW85" i="27" s="1"/>
  <c r="Y84" i="27"/>
  <c r="AW84" i="27" s="1"/>
  <c r="Y84" i="27" a="1"/>
  <c r="Y83" i="27" a="1"/>
  <c r="Y83" i="27" s="1"/>
  <c r="AW83" i="27" s="1"/>
  <c r="Y82" i="27" a="1"/>
  <c r="Y82" i="27" s="1"/>
  <c r="AW82" i="27" s="1"/>
  <c r="Y81" i="27" a="1"/>
  <c r="Y81" i="27" s="1"/>
  <c r="AW81" i="27" s="1"/>
  <c r="Y80" i="27"/>
  <c r="AW80" i="27" s="1"/>
  <c r="Y80" i="27" a="1"/>
  <c r="Y79" i="27" a="1"/>
  <c r="Y79" i="27" s="1"/>
  <c r="AW79" i="27" s="1"/>
  <c r="Y78" i="27" a="1"/>
  <c r="Y78" i="27" s="1"/>
  <c r="AW78" i="27" s="1"/>
  <c r="Y77" i="27" a="1"/>
  <c r="Y77" i="27" s="1"/>
  <c r="AW77" i="27" s="1"/>
  <c r="Y76" i="27"/>
  <c r="Y76" i="27" a="1"/>
  <c r="Y75" i="27" a="1"/>
  <c r="Y75" i="27" s="1"/>
  <c r="AW75" i="27" s="1"/>
  <c r="Y74" i="27" a="1"/>
  <c r="Y74" i="27" s="1"/>
  <c r="AW74" i="27" s="1"/>
  <c r="Y73" i="27" a="1"/>
  <c r="Y73" i="27" s="1"/>
  <c r="AW73" i="27" s="1"/>
  <c r="Y72" i="27"/>
  <c r="AW72" i="27" s="1"/>
  <c r="Y72" i="27" a="1"/>
  <c r="Y71" i="27" a="1"/>
  <c r="Y71" i="27" s="1"/>
  <c r="AW71" i="27" s="1"/>
  <c r="Y70" i="27" a="1"/>
  <c r="Y70" i="27" s="1"/>
  <c r="AW70" i="27" s="1"/>
  <c r="Y69" i="27" a="1"/>
  <c r="Y69" i="27" s="1"/>
  <c r="AW69" i="27" s="1"/>
  <c r="Y68" i="27"/>
  <c r="Y68" i="27" a="1"/>
  <c r="Y67" i="27" a="1"/>
  <c r="Y67" i="27" s="1"/>
  <c r="AW67" i="27" s="1"/>
  <c r="Y66" i="27" a="1"/>
  <c r="Y66" i="27" s="1"/>
  <c r="AW66" i="27" s="1"/>
  <c r="Y65" i="27" a="1"/>
  <c r="Y65" i="27" s="1"/>
  <c r="AW65" i="27" s="1"/>
  <c r="Y64" i="27"/>
  <c r="AW64" i="27" s="1"/>
  <c r="Y64" i="27" a="1"/>
  <c r="Y63" i="27" a="1"/>
  <c r="Y63" i="27" s="1"/>
  <c r="AW63" i="27" s="1"/>
  <c r="Y62" i="27" a="1"/>
  <c r="Y62" i="27" s="1"/>
  <c r="AW62" i="27" s="1"/>
  <c r="Y61" i="27" a="1"/>
  <c r="Y61" i="27" s="1"/>
  <c r="AW61" i="27" s="1"/>
  <c r="Y60" i="27"/>
  <c r="AW60" i="27" s="1"/>
  <c r="Y60" i="27" a="1"/>
  <c r="Y59" i="27" a="1"/>
  <c r="Y59" i="27" s="1"/>
  <c r="AW59" i="27" s="1"/>
  <c r="Y58" i="27" a="1"/>
  <c r="Y58" i="27" s="1"/>
  <c r="AW58" i="27" s="1"/>
  <c r="Y57" i="27" a="1"/>
  <c r="Y57" i="27" s="1"/>
  <c r="AW57" i="27" s="1"/>
  <c r="Y56" i="27"/>
  <c r="AW56" i="27" s="1"/>
  <c r="Y56" i="27" a="1"/>
  <c r="Y55" i="27" a="1"/>
  <c r="Y55" i="27" s="1"/>
  <c r="AW55" i="27" s="1"/>
  <c r="Y54" i="27" a="1"/>
  <c r="Y54" i="27" s="1"/>
  <c r="AW54" i="27" s="1"/>
  <c r="Y53" i="27" a="1"/>
  <c r="Y53" i="27" s="1"/>
  <c r="AW53" i="27" s="1"/>
  <c r="Y52" i="27"/>
  <c r="AW52" i="27" s="1"/>
  <c r="Y52" i="27" a="1"/>
  <c r="Y51" i="27" a="1"/>
  <c r="Y51" i="27" s="1"/>
  <c r="AW51" i="27" s="1"/>
  <c r="Y50" i="27" a="1"/>
  <c r="Y50" i="27" s="1"/>
  <c r="AW50" i="27" s="1"/>
  <c r="Y49" i="27" a="1"/>
  <c r="Y49" i="27" s="1"/>
  <c r="AW49" i="27" s="1"/>
  <c r="Y48" i="27"/>
  <c r="AW48" i="27" s="1"/>
  <c r="Y48" i="27" a="1"/>
  <c r="Y47" i="27" a="1"/>
  <c r="Y47" i="27" s="1"/>
  <c r="AW47" i="27" s="1"/>
  <c r="Y46" i="27" a="1"/>
  <c r="Y46" i="27" s="1"/>
  <c r="AW46" i="27" s="1"/>
  <c r="Y45" i="27" a="1"/>
  <c r="Y45" i="27" s="1"/>
  <c r="AW45" i="27" s="1"/>
  <c r="Y44" i="27"/>
  <c r="AW44" i="27" s="1"/>
  <c r="Y44" i="27" a="1"/>
  <c r="Y43" i="27" a="1"/>
  <c r="Y43" i="27" s="1"/>
  <c r="AW43" i="27" s="1"/>
  <c r="Y42" i="27" a="1"/>
  <c r="Y42" i="27" s="1"/>
  <c r="AW42" i="27" s="1"/>
  <c r="Y41" i="27" a="1"/>
  <c r="Y41" i="27" s="1"/>
  <c r="AW41" i="27" s="1"/>
  <c r="Y40" i="27"/>
  <c r="AW40" i="27" s="1"/>
  <c r="Y40" i="27" a="1"/>
  <c r="Y39" i="27" a="1"/>
  <c r="Y39" i="27" s="1"/>
  <c r="AW39" i="27" s="1"/>
  <c r="Y38" i="27" a="1"/>
  <c r="Y38" i="27" s="1"/>
  <c r="AW38" i="27" s="1"/>
  <c r="Y37" i="27" a="1"/>
  <c r="Y37" i="27" s="1"/>
  <c r="AW37" i="27" s="1"/>
  <c r="Y36" i="27"/>
  <c r="AW36" i="27" s="1"/>
  <c r="Y36" i="27" a="1"/>
  <c r="Y35" i="27" a="1"/>
  <c r="Y35" i="27" s="1"/>
  <c r="AW35" i="27" s="1"/>
  <c r="Y34" i="27" a="1"/>
  <c r="Y34" i="27" s="1"/>
  <c r="AW34" i="27" s="1"/>
  <c r="Y33" i="27" a="1"/>
  <c r="Y33" i="27" s="1"/>
  <c r="AW33" i="27" s="1"/>
  <c r="Y32" i="27"/>
  <c r="AW32" i="27" s="1"/>
  <c r="Y32" i="27" a="1"/>
  <c r="Y31" i="27" a="1"/>
  <c r="Y31" i="27" s="1"/>
  <c r="AW31" i="27" s="1"/>
  <c r="Y30" i="27" a="1"/>
  <c r="Y30" i="27" s="1"/>
  <c r="AW30" i="27" s="1"/>
  <c r="Y29" i="27" a="1"/>
  <c r="Y29" i="27" s="1"/>
  <c r="AW29" i="27" s="1"/>
  <c r="Y28" i="27"/>
  <c r="AW28" i="27" s="1"/>
  <c r="Y28" i="27" a="1"/>
  <c r="Y27" i="27" a="1"/>
  <c r="Y27" i="27" s="1"/>
  <c r="AW27" i="27" s="1"/>
  <c r="Y26" i="27" a="1"/>
  <c r="Y26" i="27" s="1"/>
  <c r="AW26" i="27" s="1"/>
  <c r="Y25" i="27" a="1"/>
  <c r="Y25" i="27" s="1"/>
  <c r="AW25" i="27" s="1"/>
  <c r="Y24" i="27"/>
  <c r="AW24" i="27" s="1"/>
  <c r="Y24" i="27" a="1"/>
  <c r="Y23" i="27" a="1"/>
  <c r="Y23" i="27" s="1"/>
  <c r="AW23" i="27" s="1"/>
  <c r="Y22" i="27" a="1"/>
  <c r="Y22" i="27" s="1"/>
  <c r="AW22" i="27" s="1"/>
  <c r="Y21" i="27" a="1"/>
  <c r="Y21" i="27" s="1"/>
  <c r="AW21" i="27" s="1"/>
  <c r="Y20" i="27"/>
  <c r="AW20" i="27" s="1"/>
  <c r="Y20" i="27" a="1"/>
  <c r="Y19" i="27" a="1"/>
  <c r="Y19" i="27" s="1"/>
  <c r="AW19" i="27" s="1"/>
  <c r="Y18" i="27" a="1"/>
  <c r="Y18" i="27" s="1"/>
  <c r="X216" i="28" a="1"/>
  <c r="X216" i="28" s="1"/>
  <c r="AY216" i="28" s="1"/>
  <c r="AO216" i="28"/>
  <c r="AO216" i="28" a="1"/>
  <c r="AO215" i="28"/>
  <c r="AO215" i="28" a="1"/>
  <c r="AO214" i="28" a="1"/>
  <c r="AO214" i="28" s="1"/>
  <c r="AO213" i="28" a="1"/>
  <c r="AO213" i="28" s="1"/>
  <c r="AO212" i="28"/>
  <c r="AO212" i="28" a="1"/>
  <c r="AO211" i="28"/>
  <c r="AO211" i="28" a="1"/>
  <c r="AO210" i="28" a="1"/>
  <c r="AO210" i="28" s="1"/>
  <c r="AO209" i="28" a="1"/>
  <c r="AO209" i="28" s="1"/>
  <c r="AO208" i="28"/>
  <c r="AO208" i="28" a="1"/>
  <c r="AO207" i="28"/>
  <c r="AO207" i="28" a="1"/>
  <c r="AO206" i="28" a="1"/>
  <c r="AO206" i="28" s="1"/>
  <c r="AO205" i="28" a="1"/>
  <c r="AO205" i="28" s="1"/>
  <c r="AO204" i="28"/>
  <c r="AO204" i="28" a="1"/>
  <c r="AO203" i="28"/>
  <c r="AO203" i="28" a="1"/>
  <c r="AO202" i="28" a="1"/>
  <c r="AO202" i="28" s="1"/>
  <c r="AO201" i="28" a="1"/>
  <c r="AO201" i="28" s="1"/>
  <c r="AO200" i="28"/>
  <c r="AO200" i="28" a="1"/>
  <c r="AO199" i="28"/>
  <c r="AO199" i="28" a="1"/>
  <c r="AO198" i="28" a="1"/>
  <c r="AO198" i="28" s="1"/>
  <c r="AO197" i="28" a="1"/>
  <c r="AO197" i="28" s="1"/>
  <c r="AO196" i="28"/>
  <c r="AO196" i="28" a="1"/>
  <c r="AO195" i="28"/>
  <c r="AO195" i="28" a="1"/>
  <c r="AO194" i="28" a="1"/>
  <c r="AO194" i="28" s="1"/>
  <c r="AO193" i="28" a="1"/>
  <c r="AO193" i="28" s="1"/>
  <c r="AO192" i="28"/>
  <c r="AO192" i="28" a="1"/>
  <c r="AO191" i="28"/>
  <c r="AO191" i="28" a="1"/>
  <c r="AO190" i="28" a="1"/>
  <c r="AO190" i="28" s="1"/>
  <c r="AO189" i="28" a="1"/>
  <c r="AO189" i="28" s="1"/>
  <c r="AO188" i="28"/>
  <c r="AO188" i="28" a="1"/>
  <c r="AO187" i="28"/>
  <c r="AO187" i="28" a="1"/>
  <c r="AO186" i="28" a="1"/>
  <c r="AO186" i="28" s="1"/>
  <c r="AO185" i="28" a="1"/>
  <c r="AO185" i="28" s="1"/>
  <c r="AO184" i="28"/>
  <c r="AO184" i="28" a="1"/>
  <c r="AO183" i="28"/>
  <c r="AO183" i="28" a="1"/>
  <c r="AO182" i="28" a="1"/>
  <c r="AO182" i="28" s="1"/>
  <c r="AO181" i="28" a="1"/>
  <c r="AO181" i="28" s="1"/>
  <c r="AO180" i="28"/>
  <c r="AO180" i="28" a="1"/>
  <c r="AO179" i="28"/>
  <c r="AO179" i="28" a="1"/>
  <c r="AO178" i="28" a="1"/>
  <c r="AO178" i="28" s="1"/>
  <c r="AO177" i="28" a="1"/>
  <c r="AO177" i="28" s="1"/>
  <c r="AO176" i="28"/>
  <c r="AO176" i="28" a="1"/>
  <c r="AO175" i="28"/>
  <c r="AO175" i="28" a="1"/>
  <c r="AO174" i="28" a="1"/>
  <c r="AO174" i="28" s="1"/>
  <c r="AO173" i="28" a="1"/>
  <c r="AO173" i="28" s="1"/>
  <c r="AO172" i="28"/>
  <c r="AO172" i="28" a="1"/>
  <c r="AO171" i="28"/>
  <c r="AO171" i="28" a="1"/>
  <c r="AO170" i="28" a="1"/>
  <c r="AO170" i="28" s="1"/>
  <c r="AO169" i="28" a="1"/>
  <c r="AO169" i="28" s="1"/>
  <c r="AO168" i="28"/>
  <c r="AO168" i="28" a="1"/>
  <c r="AO167" i="28"/>
  <c r="AO167" i="28" a="1"/>
  <c r="AO166" i="28" a="1"/>
  <c r="AO166" i="28" s="1"/>
  <c r="AO165" i="28" a="1"/>
  <c r="AO165" i="28" s="1"/>
  <c r="AO164" i="28"/>
  <c r="AO164" i="28" a="1"/>
  <c r="AO163" i="28" a="1"/>
  <c r="AO163" i="28" s="1"/>
  <c r="AO162" i="28" a="1"/>
  <c r="AO162" i="28" s="1"/>
  <c r="AO161" i="28" a="1"/>
  <c r="AO161" i="28" s="1"/>
  <c r="AO160" i="28"/>
  <c r="AO160" i="28" a="1"/>
  <c r="AO159" i="28" a="1"/>
  <c r="AO159" i="28" s="1"/>
  <c r="AO158" i="28" a="1"/>
  <c r="AO158" i="28" s="1"/>
  <c r="AO157" i="28" a="1"/>
  <c r="AO157" i="28" s="1"/>
  <c r="AO156" i="28"/>
  <c r="AO156" i="28" a="1"/>
  <c r="AO155" i="28" a="1"/>
  <c r="AO155" i="28" s="1"/>
  <c r="AO154" i="28" a="1"/>
  <c r="AO154" i="28" s="1"/>
  <c r="AO153" i="28" a="1"/>
  <c r="AO153" i="28" s="1"/>
  <c r="AO152" i="28" a="1"/>
  <c r="AO152" i="28" s="1"/>
  <c r="AO151" i="28" a="1"/>
  <c r="AO151" i="28" s="1"/>
  <c r="AO150" i="28" a="1"/>
  <c r="AO150" i="28" s="1"/>
  <c r="AO149" i="28" a="1"/>
  <c r="AO149" i="28" s="1"/>
  <c r="AO148" i="28" a="1"/>
  <c r="AO148" i="28" s="1"/>
  <c r="AO147" i="28" a="1"/>
  <c r="AO147" i="28" s="1"/>
  <c r="AO146" i="28" a="1"/>
  <c r="AO146" i="28" s="1"/>
  <c r="AO145" i="28" a="1"/>
  <c r="AO145" i="28" s="1"/>
  <c r="AO144" i="28" a="1"/>
  <c r="AO144" i="28" s="1"/>
  <c r="AO143" i="28" a="1"/>
  <c r="AO143" i="28" s="1"/>
  <c r="AO142" i="28" a="1"/>
  <c r="AO142" i="28" s="1"/>
  <c r="AO141" i="28" a="1"/>
  <c r="AO141" i="28" s="1"/>
  <c r="AO140" i="28" a="1"/>
  <c r="AO140" i="28" s="1"/>
  <c r="AO139" i="28" a="1"/>
  <c r="AO139" i="28" s="1"/>
  <c r="AO138" i="28" a="1"/>
  <c r="AO138" i="28" s="1"/>
  <c r="AO137" i="28" a="1"/>
  <c r="AO137" i="28" s="1"/>
  <c r="AO136" i="28" a="1"/>
  <c r="AO136" i="28" s="1"/>
  <c r="AO135" i="28" a="1"/>
  <c r="AO135" i="28" s="1"/>
  <c r="AO134" i="28" a="1"/>
  <c r="AO134" i="28" s="1"/>
  <c r="AO133" i="28" a="1"/>
  <c r="AO133" i="28" s="1"/>
  <c r="AO132" i="28" a="1"/>
  <c r="AO132" i="28" s="1"/>
  <c r="AO131" i="28" a="1"/>
  <c r="AO131" i="28" s="1"/>
  <c r="AO130" i="28" a="1"/>
  <c r="AO130" i="28" s="1"/>
  <c r="AO129" i="28" a="1"/>
  <c r="AO129" i="28" s="1"/>
  <c r="AO128" i="28" a="1"/>
  <c r="AO128" i="28" s="1"/>
  <c r="AO127" i="28" a="1"/>
  <c r="AO127" i="28" s="1"/>
  <c r="AO126" i="28" a="1"/>
  <c r="AO126" i="28" s="1"/>
  <c r="AO125" i="28" a="1"/>
  <c r="AO125" i="28" s="1"/>
  <c r="AO124" i="28" a="1"/>
  <c r="AO124" i="28" s="1"/>
  <c r="AO123" i="28" a="1"/>
  <c r="AO123" i="28" s="1"/>
  <c r="AO122" i="28" a="1"/>
  <c r="AO122" i="28" s="1"/>
  <c r="AO121" i="28" a="1"/>
  <c r="AO121" i="28" s="1"/>
  <c r="AO120" i="28" a="1"/>
  <c r="AO120" i="28" s="1"/>
  <c r="AO119" i="28" a="1"/>
  <c r="AO119" i="28" s="1"/>
  <c r="AO118" i="28" a="1"/>
  <c r="AO118" i="28" s="1"/>
  <c r="AO117" i="28" a="1"/>
  <c r="AO117" i="28" s="1"/>
  <c r="AO116" i="28" a="1"/>
  <c r="AO116" i="28" s="1"/>
  <c r="AO115" i="28" a="1"/>
  <c r="AO115" i="28" s="1"/>
  <c r="AO114" i="28" a="1"/>
  <c r="AO114" i="28" s="1"/>
  <c r="AO113" i="28" a="1"/>
  <c r="AO113" i="28" s="1"/>
  <c r="AO112" i="28" a="1"/>
  <c r="AO112" i="28" s="1"/>
  <c r="AO111" i="28" a="1"/>
  <c r="AO111" i="28" s="1"/>
  <c r="AO110" i="28" a="1"/>
  <c r="AO110" i="28" s="1"/>
  <c r="AO109" i="28" a="1"/>
  <c r="AO109" i="28" s="1"/>
  <c r="AO108" i="28" a="1"/>
  <c r="AO108" i="28" s="1"/>
  <c r="AO107" i="28" a="1"/>
  <c r="AO107" i="28" s="1"/>
  <c r="AO106" i="28" a="1"/>
  <c r="AO106" i="28" s="1"/>
  <c r="AO105" i="28" a="1"/>
  <c r="AO105" i="28" s="1"/>
  <c r="AO104" i="28" a="1"/>
  <c r="AO104" i="28" s="1"/>
  <c r="AO103" i="28" a="1"/>
  <c r="AO103" i="28" s="1"/>
  <c r="AO102" i="28" a="1"/>
  <c r="AO102" i="28" s="1"/>
  <c r="AO101" i="28" a="1"/>
  <c r="AO101" i="28" s="1"/>
  <c r="AO100" i="28" a="1"/>
  <c r="AO100" i="28" s="1"/>
  <c r="AO99" i="28" a="1"/>
  <c r="AO99" i="28" s="1"/>
  <c r="AO98" i="28" a="1"/>
  <c r="AO98" i="28" s="1"/>
  <c r="AO97" i="28" a="1"/>
  <c r="AO97" i="28" s="1"/>
  <c r="AO96" i="28" a="1"/>
  <c r="AO96" i="28" s="1"/>
  <c r="AO95" i="28" a="1"/>
  <c r="AO95" i="28" s="1"/>
  <c r="AO94" i="28" a="1"/>
  <c r="AO94" i="28" s="1"/>
  <c r="AO93" i="28" a="1"/>
  <c r="AO93" i="28" s="1"/>
  <c r="AO92" i="28" a="1"/>
  <c r="AO92" i="28" s="1"/>
  <c r="AO91" i="28" a="1"/>
  <c r="AO91" i="28" s="1"/>
  <c r="AO90" i="28" a="1"/>
  <c r="AO90" i="28" s="1"/>
  <c r="AO89" i="28" a="1"/>
  <c r="AO89" i="28" s="1"/>
  <c r="AO88" i="28" a="1"/>
  <c r="AO88" i="28" s="1"/>
  <c r="AO87" i="28" a="1"/>
  <c r="AO87" i="28" s="1"/>
  <c r="AO86" i="28" a="1"/>
  <c r="AO86" i="28" s="1"/>
  <c r="AO85" i="28" a="1"/>
  <c r="AO85" i="28" s="1"/>
  <c r="AO84" i="28" a="1"/>
  <c r="AO84" i="28" s="1"/>
  <c r="AO83" i="28" a="1"/>
  <c r="AO83" i="28" s="1"/>
  <c r="AO82" i="28" a="1"/>
  <c r="AO82" i="28" s="1"/>
  <c r="AO81" i="28" a="1"/>
  <c r="AO81" i="28" s="1"/>
  <c r="AO80" i="28" a="1"/>
  <c r="AO80" i="28" s="1"/>
  <c r="AO79" i="28" a="1"/>
  <c r="AO79" i="28" s="1"/>
  <c r="AO78" i="28" a="1"/>
  <c r="AO78" i="28" s="1"/>
  <c r="AO77" i="28" a="1"/>
  <c r="AO77" i="28" s="1"/>
  <c r="AO76" i="28" a="1"/>
  <c r="AO76" i="28" s="1"/>
  <c r="AO75" i="28" a="1"/>
  <c r="AO75" i="28" s="1"/>
  <c r="AO74" i="28" a="1"/>
  <c r="AO74" i="28" s="1"/>
  <c r="AO73" i="28" a="1"/>
  <c r="AO73" i="28" s="1"/>
  <c r="AO72" i="28" a="1"/>
  <c r="AO72" i="28" s="1"/>
  <c r="AO71" i="28" a="1"/>
  <c r="AO71" i="28" s="1"/>
  <c r="AO70" i="28" a="1"/>
  <c r="AO70" i="28" s="1"/>
  <c r="AO69" i="28" a="1"/>
  <c r="AO69" i="28" s="1"/>
  <c r="AO68" i="28" a="1"/>
  <c r="AO68" i="28" s="1"/>
  <c r="AO67" i="28" a="1"/>
  <c r="AO67" i="28" s="1"/>
  <c r="AO66" i="28" a="1"/>
  <c r="AO66" i="28" s="1"/>
  <c r="AO65" i="28" a="1"/>
  <c r="AO65" i="28" s="1"/>
  <c r="AO64" i="28" a="1"/>
  <c r="AO64" i="28" s="1"/>
  <c r="AO63" i="28" a="1"/>
  <c r="AO63" i="28" s="1"/>
  <c r="AO62" i="28" a="1"/>
  <c r="AO62" i="28" s="1"/>
  <c r="AO61" i="28" a="1"/>
  <c r="AO61" i="28" s="1"/>
  <c r="AO60" i="28" a="1"/>
  <c r="AO60" i="28" s="1"/>
  <c r="AO59" i="28" a="1"/>
  <c r="AO59" i="28" s="1"/>
  <c r="AO58" i="28" a="1"/>
  <c r="AO58" i="28" s="1"/>
  <c r="AO57" i="28" a="1"/>
  <c r="AO57" i="28" s="1"/>
  <c r="AO56" i="28" a="1"/>
  <c r="AO56" i="28" s="1"/>
  <c r="AO55" i="28" a="1"/>
  <c r="AO55" i="28" s="1"/>
  <c r="AO54" i="28" a="1"/>
  <c r="AO54" i="28" s="1"/>
  <c r="AO53" i="28" a="1"/>
  <c r="AO53" i="28" s="1"/>
  <c r="AO52" i="28" a="1"/>
  <c r="AO52" i="28" s="1"/>
  <c r="AO51" i="28" a="1"/>
  <c r="AO51" i="28" s="1"/>
  <c r="AO50" i="28" a="1"/>
  <c r="AO50" i="28" s="1"/>
  <c r="AO49" i="28" a="1"/>
  <c r="AO49" i="28" s="1"/>
  <c r="AO48" i="28" a="1"/>
  <c r="AO48" i="28" s="1"/>
  <c r="AO47" i="28" a="1"/>
  <c r="AO47" i="28" s="1"/>
  <c r="AO46" i="28" a="1"/>
  <c r="AO46" i="28" s="1"/>
  <c r="AO45" i="28" a="1"/>
  <c r="AO45" i="28" s="1"/>
  <c r="AO44" i="28" a="1"/>
  <c r="AO44" i="28" s="1"/>
  <c r="AO43" i="28" a="1"/>
  <c r="AO43" i="28" s="1"/>
  <c r="AO42" i="28" a="1"/>
  <c r="AO42" i="28" s="1"/>
  <c r="AO41" i="28" a="1"/>
  <c r="AO41" i="28" s="1"/>
  <c r="AO40" i="28" a="1"/>
  <c r="AO40" i="28" s="1"/>
  <c r="AO39" i="28" a="1"/>
  <c r="AO39" i="28" s="1"/>
  <c r="AO38" i="28" a="1"/>
  <c r="AO38" i="28" s="1"/>
  <c r="AO37" i="28" a="1"/>
  <c r="AO37" i="28" s="1"/>
  <c r="AO36" i="28" a="1"/>
  <c r="AO36" i="28" s="1"/>
  <c r="AO35" i="28" a="1"/>
  <c r="AO35" i="28" s="1"/>
  <c r="AO34" i="28" a="1"/>
  <c r="AO34" i="28" s="1"/>
  <c r="AO33" i="28" a="1"/>
  <c r="AO33" i="28" s="1"/>
  <c r="AO32" i="28" a="1"/>
  <c r="AO32" i="28" s="1"/>
  <c r="AO31" i="28" a="1"/>
  <c r="AO31" i="28" s="1"/>
  <c r="AO30" i="28" a="1"/>
  <c r="AO30" i="28" s="1"/>
  <c r="AO29" i="28" a="1"/>
  <c r="AO29" i="28" s="1"/>
  <c r="AO28" i="28" a="1"/>
  <c r="AO28" i="28" s="1"/>
  <c r="AO27" i="28" a="1"/>
  <c r="AO27" i="28" s="1"/>
  <c r="AO26" i="28" a="1"/>
  <c r="AO26" i="28" s="1"/>
  <c r="AO25" i="28" a="1"/>
  <c r="AO25" i="28" s="1"/>
  <c r="AO24" i="28" a="1"/>
  <c r="AO24" i="28" s="1"/>
  <c r="AO23" i="28" a="1"/>
  <c r="AO23" i="28" s="1"/>
  <c r="AO22" i="28" a="1"/>
  <c r="AO22" i="28" s="1"/>
  <c r="AO21" i="28" a="1"/>
  <c r="AO21" i="28" s="1"/>
  <c r="AO20" i="28" a="1"/>
  <c r="AO20" i="28" s="1"/>
  <c r="AO19" i="28" a="1"/>
  <c r="AO19" i="28" s="1"/>
  <c r="AO18" i="28" a="1"/>
  <c r="AO18" i="28" s="1"/>
  <c r="X215" i="28"/>
  <c r="X215" i="28" a="1"/>
  <c r="X214" i="28" a="1"/>
  <c r="X214" i="28" s="1"/>
  <c r="AY214" i="28" s="1"/>
  <c r="X213" i="28" a="1"/>
  <c r="X213" i="28" s="1"/>
  <c r="AY213" i="28" s="1"/>
  <c r="X212" i="28"/>
  <c r="X212" i="28" a="1"/>
  <c r="X211" i="28"/>
  <c r="X211" i="28" a="1"/>
  <c r="X210" i="28" a="1"/>
  <c r="X210" i="28" s="1"/>
  <c r="AY210" i="28" s="1"/>
  <c r="X209" i="28" a="1"/>
  <c r="X209" i="28" s="1"/>
  <c r="AY209" i="28" s="1"/>
  <c r="X208" i="28"/>
  <c r="X208" i="28" a="1"/>
  <c r="X207" i="28"/>
  <c r="X207" i="28" a="1"/>
  <c r="X206" i="28" a="1"/>
  <c r="X206" i="28" s="1"/>
  <c r="AY206" i="28" s="1"/>
  <c r="X205" i="28" a="1"/>
  <c r="X205" i="28" s="1"/>
  <c r="AY205" i="28" s="1"/>
  <c r="X204" i="28"/>
  <c r="X204" i="28" a="1"/>
  <c r="X203" i="28"/>
  <c r="X203" i="28" a="1"/>
  <c r="X202" i="28" a="1"/>
  <c r="X202" i="28" s="1"/>
  <c r="AY202" i="28" s="1"/>
  <c r="X201" i="28" a="1"/>
  <c r="X201" i="28" s="1"/>
  <c r="AY201" i="28" s="1"/>
  <c r="X200" i="28"/>
  <c r="X200" i="28" a="1"/>
  <c r="X199" i="28"/>
  <c r="X199" i="28" a="1"/>
  <c r="X198" i="28" a="1"/>
  <c r="X198" i="28" s="1"/>
  <c r="AY198" i="28" s="1"/>
  <c r="X197" i="28" a="1"/>
  <c r="X197" i="28" s="1"/>
  <c r="AY197" i="28" s="1"/>
  <c r="X196" i="28"/>
  <c r="X196" i="28" a="1"/>
  <c r="X195" i="28"/>
  <c r="X195" i="28" a="1"/>
  <c r="X194" i="28" a="1"/>
  <c r="X194" i="28" s="1"/>
  <c r="AY194" i="28" s="1"/>
  <c r="X193" i="28" a="1"/>
  <c r="X193" i="28" s="1"/>
  <c r="AY193" i="28" s="1"/>
  <c r="X192" i="28"/>
  <c r="X192" i="28" a="1"/>
  <c r="X191" i="28"/>
  <c r="X191" i="28" a="1"/>
  <c r="X190" i="28" a="1"/>
  <c r="X190" i="28" s="1"/>
  <c r="AY190" i="28" s="1"/>
  <c r="X189" i="28" a="1"/>
  <c r="X189" i="28" s="1"/>
  <c r="AY189" i="28" s="1"/>
  <c r="X188" i="28"/>
  <c r="X188" i="28" a="1"/>
  <c r="X187" i="28"/>
  <c r="X187" i="28" a="1"/>
  <c r="X186" i="28" a="1"/>
  <c r="X186" i="28" s="1"/>
  <c r="AY186" i="28" s="1"/>
  <c r="X185" i="28" a="1"/>
  <c r="X185" i="28" s="1"/>
  <c r="AY185" i="28" s="1"/>
  <c r="X184" i="28"/>
  <c r="X184" i="28" a="1"/>
  <c r="X183" i="28"/>
  <c r="X183" i="28" a="1"/>
  <c r="X182" i="28" a="1"/>
  <c r="X182" i="28" s="1"/>
  <c r="AY182" i="28" s="1"/>
  <c r="X181" i="28" a="1"/>
  <c r="X181" i="28" s="1"/>
  <c r="AY181" i="28" s="1"/>
  <c r="X180" i="28"/>
  <c r="X180" i="28" a="1"/>
  <c r="X179" i="28"/>
  <c r="X179" i="28" a="1"/>
  <c r="X178" i="28" a="1"/>
  <c r="X178" i="28" s="1"/>
  <c r="AY178" i="28" s="1"/>
  <c r="X177" i="28" a="1"/>
  <c r="X177" i="28" s="1"/>
  <c r="AY177" i="28" s="1"/>
  <c r="X176" i="28"/>
  <c r="X176" i="28" a="1"/>
  <c r="X175" i="28"/>
  <c r="X175" i="28" a="1"/>
  <c r="X174" i="28" a="1"/>
  <c r="X174" i="28" s="1"/>
  <c r="AY174" i="28" s="1"/>
  <c r="X173" i="28" a="1"/>
  <c r="X173" i="28" s="1"/>
  <c r="AY173" i="28" s="1"/>
  <c r="X172" i="28"/>
  <c r="X172" i="28" a="1"/>
  <c r="X171" i="28"/>
  <c r="X171" i="28" a="1"/>
  <c r="X170" i="28" a="1"/>
  <c r="X170" i="28" s="1"/>
  <c r="AY170" i="28" s="1"/>
  <c r="X169" i="28" a="1"/>
  <c r="X169" i="28" s="1"/>
  <c r="AY169" i="28" s="1"/>
  <c r="X168" i="28"/>
  <c r="X168" i="28" a="1"/>
  <c r="X167" i="28"/>
  <c r="X167" i="28" a="1"/>
  <c r="X166" i="28" a="1"/>
  <c r="X166" i="28" s="1"/>
  <c r="AY166" i="28" s="1"/>
  <c r="X165" i="28" a="1"/>
  <c r="X165" i="28" s="1"/>
  <c r="AY165" i="28" s="1"/>
  <c r="X164" i="28"/>
  <c r="X164" i="28" a="1"/>
  <c r="X163" i="28"/>
  <c r="X163" i="28" a="1"/>
  <c r="X162" i="28" a="1"/>
  <c r="X162" i="28" s="1"/>
  <c r="AY162" i="28" s="1"/>
  <c r="X161" i="28" a="1"/>
  <c r="X161" i="28" s="1"/>
  <c r="AY161" i="28" s="1"/>
  <c r="X160" i="28"/>
  <c r="X160" i="28" a="1"/>
  <c r="X159" i="28"/>
  <c r="X159" i="28" a="1"/>
  <c r="X158" i="28" a="1"/>
  <c r="X158" i="28" s="1"/>
  <c r="AY158" i="28" s="1"/>
  <c r="X157" i="28" a="1"/>
  <c r="X157" i="28" s="1"/>
  <c r="AY157" i="28" s="1"/>
  <c r="X156" i="28"/>
  <c r="X156" i="28" a="1"/>
  <c r="X155" i="28" a="1"/>
  <c r="X155" i="28" s="1"/>
  <c r="AY155" i="28" s="1"/>
  <c r="X154" i="28" a="1"/>
  <c r="X154" i="28" s="1"/>
  <c r="AY154" i="28" s="1"/>
  <c r="X153" i="28" a="1"/>
  <c r="X153" i="28" s="1"/>
  <c r="AY153" i="28" s="1"/>
  <c r="X152" i="28"/>
  <c r="X152" i="28" a="1"/>
  <c r="X151" i="28" a="1"/>
  <c r="X151" i="28" s="1"/>
  <c r="AY151" i="28" s="1"/>
  <c r="X150" i="28" a="1"/>
  <c r="X150" i="28" s="1"/>
  <c r="AY150" i="28" s="1"/>
  <c r="X149" i="28" a="1"/>
  <c r="X149" i="28" s="1"/>
  <c r="AY149" i="28" s="1"/>
  <c r="X148" i="28"/>
  <c r="X148" i="28" a="1"/>
  <c r="X147" i="28" a="1"/>
  <c r="X147" i="28" s="1"/>
  <c r="AY147" i="28" s="1"/>
  <c r="X146" i="28" a="1"/>
  <c r="X146" i="28" s="1"/>
  <c r="AY146" i="28" s="1"/>
  <c r="X145" i="28" a="1"/>
  <c r="X145" i="28" s="1"/>
  <c r="AY145" i="28" s="1"/>
  <c r="X144" i="28"/>
  <c r="X144" i="28" a="1"/>
  <c r="X143" i="28" a="1"/>
  <c r="X143" i="28" s="1"/>
  <c r="AY143" i="28" s="1"/>
  <c r="X142" i="28" a="1"/>
  <c r="X142" i="28" s="1"/>
  <c r="AY142" i="28" s="1"/>
  <c r="X141" i="28" a="1"/>
  <c r="X141" i="28" s="1"/>
  <c r="AY141" i="28" s="1"/>
  <c r="X140" i="28"/>
  <c r="X140" i="28" a="1"/>
  <c r="X139" i="28" a="1"/>
  <c r="X139" i="28" s="1"/>
  <c r="AY139" i="28" s="1"/>
  <c r="X138" i="28" a="1"/>
  <c r="X138" i="28" s="1"/>
  <c r="AY138" i="28" s="1"/>
  <c r="X137" i="28" a="1"/>
  <c r="X137" i="28" s="1"/>
  <c r="AY137" i="28" s="1"/>
  <c r="X136" i="28"/>
  <c r="X136" i="28" a="1"/>
  <c r="X135" i="28" a="1"/>
  <c r="X135" i="28" s="1"/>
  <c r="AY135" i="28" s="1"/>
  <c r="X134" i="28" a="1"/>
  <c r="X134" i="28" s="1"/>
  <c r="AY134" i="28" s="1"/>
  <c r="X133" i="28" a="1"/>
  <c r="X133" i="28" s="1"/>
  <c r="AY133" i="28" s="1"/>
  <c r="X132" i="28"/>
  <c r="X132" i="28" a="1"/>
  <c r="X131" i="28" a="1"/>
  <c r="X131" i="28" s="1"/>
  <c r="AY131" i="28" s="1"/>
  <c r="X130" i="28" a="1"/>
  <c r="X130" i="28" s="1"/>
  <c r="AY130" i="28" s="1"/>
  <c r="X129" i="28" a="1"/>
  <c r="X129" i="28" s="1"/>
  <c r="AY129" i="28" s="1"/>
  <c r="X128" i="28"/>
  <c r="X128" i="28" a="1"/>
  <c r="X127" i="28" a="1"/>
  <c r="X127" i="28" s="1"/>
  <c r="AY127" i="28" s="1"/>
  <c r="X126" i="28" a="1"/>
  <c r="X126" i="28" s="1"/>
  <c r="AY126" i="28" s="1"/>
  <c r="X125" i="28" a="1"/>
  <c r="X125" i="28" s="1"/>
  <c r="AY125" i="28" s="1"/>
  <c r="X124" i="28"/>
  <c r="X124" i="28" a="1"/>
  <c r="X123" i="28" a="1"/>
  <c r="X123" i="28" s="1"/>
  <c r="AY123" i="28" s="1"/>
  <c r="X122" i="28" a="1"/>
  <c r="X122" i="28" s="1"/>
  <c r="AY122" i="28" s="1"/>
  <c r="X121" i="28" a="1"/>
  <c r="X121" i="28" s="1"/>
  <c r="AY121" i="28" s="1"/>
  <c r="X120" i="28"/>
  <c r="X120" i="28" a="1"/>
  <c r="X119" i="28" a="1"/>
  <c r="X119" i="28" s="1"/>
  <c r="AY119" i="28" s="1"/>
  <c r="X118" i="28" a="1"/>
  <c r="X118" i="28" s="1"/>
  <c r="AY118" i="28" s="1"/>
  <c r="X117" i="28" a="1"/>
  <c r="X117" i="28" s="1"/>
  <c r="AY117" i="28" s="1"/>
  <c r="X116" i="28"/>
  <c r="X116" i="28" a="1"/>
  <c r="X115" i="28" a="1"/>
  <c r="X115" i="28" s="1"/>
  <c r="AY115" i="28" s="1"/>
  <c r="X114" i="28" a="1"/>
  <c r="X114" i="28" s="1"/>
  <c r="AY114" i="28" s="1"/>
  <c r="X113" i="28" a="1"/>
  <c r="X113" i="28" s="1"/>
  <c r="AY113" i="28" s="1"/>
  <c r="X112" i="28"/>
  <c r="X112" i="28" a="1"/>
  <c r="X111" i="28" a="1"/>
  <c r="X111" i="28" s="1"/>
  <c r="AY111" i="28" s="1"/>
  <c r="X110" i="28" a="1"/>
  <c r="X110" i="28" s="1"/>
  <c r="AY110" i="28" s="1"/>
  <c r="X109" i="28" a="1"/>
  <c r="X109" i="28" s="1"/>
  <c r="AY109" i="28" s="1"/>
  <c r="X108" i="28"/>
  <c r="X108" i="28" a="1"/>
  <c r="X107" i="28" a="1"/>
  <c r="X107" i="28" s="1"/>
  <c r="AY107" i="28" s="1"/>
  <c r="X106" i="28" a="1"/>
  <c r="X106" i="28" s="1"/>
  <c r="AY106" i="28" s="1"/>
  <c r="X105" i="28" a="1"/>
  <c r="X105" i="28" s="1"/>
  <c r="AY105" i="28" s="1"/>
  <c r="X104" i="28"/>
  <c r="X104" i="28" a="1"/>
  <c r="X103" i="28" a="1"/>
  <c r="X103" i="28" s="1"/>
  <c r="AY103" i="28" s="1"/>
  <c r="X102" i="28" a="1"/>
  <c r="X102" i="28" s="1"/>
  <c r="AY102" i="28" s="1"/>
  <c r="X101" i="28" a="1"/>
  <c r="X101" i="28" s="1"/>
  <c r="AY101" i="28" s="1"/>
  <c r="X100" i="28"/>
  <c r="X100" i="28" a="1"/>
  <c r="X99" i="28" a="1"/>
  <c r="X99" i="28" s="1"/>
  <c r="AY99" i="28" s="1"/>
  <c r="X98" i="28" a="1"/>
  <c r="X98" i="28" s="1"/>
  <c r="AY98" i="28" s="1"/>
  <c r="X97" i="28" a="1"/>
  <c r="X97" i="28" s="1"/>
  <c r="AY97" i="28" s="1"/>
  <c r="X96" i="28"/>
  <c r="X96" i="28" a="1"/>
  <c r="X95" i="28" a="1"/>
  <c r="X95" i="28" s="1"/>
  <c r="AY95" i="28" s="1"/>
  <c r="X94" i="28" a="1"/>
  <c r="X94" i="28" s="1"/>
  <c r="AY94" i="28" s="1"/>
  <c r="X93" i="28" a="1"/>
  <c r="X93" i="28" s="1"/>
  <c r="AY93" i="28" s="1"/>
  <c r="X92" i="28"/>
  <c r="X92" i="28" a="1"/>
  <c r="X91" i="28" a="1"/>
  <c r="X91" i="28" s="1"/>
  <c r="AY91" i="28" s="1"/>
  <c r="X90" i="28" a="1"/>
  <c r="X90" i="28" s="1"/>
  <c r="AY90" i="28" s="1"/>
  <c r="X89" i="28" a="1"/>
  <c r="X89" i="28" s="1"/>
  <c r="AY89" i="28" s="1"/>
  <c r="X88" i="28"/>
  <c r="X88" i="28" a="1"/>
  <c r="X87" i="28" a="1"/>
  <c r="X87" i="28" s="1"/>
  <c r="AY87" i="28" s="1"/>
  <c r="X86" i="28" a="1"/>
  <c r="X86" i="28" s="1"/>
  <c r="AY86" i="28" s="1"/>
  <c r="X85" i="28" a="1"/>
  <c r="X85" i="28" s="1"/>
  <c r="AY85" i="28" s="1"/>
  <c r="X84" i="28"/>
  <c r="X84" i="28" a="1"/>
  <c r="X83" i="28" a="1"/>
  <c r="X83" i="28" s="1"/>
  <c r="AY83" i="28" s="1"/>
  <c r="X82" i="28" a="1"/>
  <c r="X82" i="28" s="1"/>
  <c r="AY82" i="28" s="1"/>
  <c r="X81" i="28" a="1"/>
  <c r="X81" i="28" s="1"/>
  <c r="AY81" i="28" s="1"/>
  <c r="X80" i="28"/>
  <c r="X80" i="28" a="1"/>
  <c r="X79" i="28" a="1"/>
  <c r="X79" i="28" s="1"/>
  <c r="AY79" i="28" s="1"/>
  <c r="X78" i="28" a="1"/>
  <c r="X78" i="28" s="1"/>
  <c r="AY78" i="28" s="1"/>
  <c r="X77" i="28" a="1"/>
  <c r="X77" i="28" s="1"/>
  <c r="AY77" i="28" s="1"/>
  <c r="X76" i="28"/>
  <c r="X76" i="28" a="1"/>
  <c r="X75" i="28" a="1"/>
  <c r="X75" i="28" s="1"/>
  <c r="AY75" i="28" s="1"/>
  <c r="X74" i="28" a="1"/>
  <c r="X74" i="28" s="1"/>
  <c r="AY74" i="28" s="1"/>
  <c r="X73" i="28" a="1"/>
  <c r="X73" i="28" s="1"/>
  <c r="AY73" i="28" s="1"/>
  <c r="X72" i="28"/>
  <c r="X72" i="28" a="1"/>
  <c r="X71" i="28" a="1"/>
  <c r="X71" i="28" s="1"/>
  <c r="AY71" i="28" s="1"/>
  <c r="X70" i="28" a="1"/>
  <c r="X70" i="28" s="1"/>
  <c r="AY70" i="28" s="1"/>
  <c r="X69" i="28" a="1"/>
  <c r="X69" i="28" s="1"/>
  <c r="AY69" i="28" s="1"/>
  <c r="X68" i="28"/>
  <c r="X68" i="28" a="1"/>
  <c r="X67" i="28" a="1"/>
  <c r="X67" i="28" s="1"/>
  <c r="AY67" i="28" s="1"/>
  <c r="X66" i="28" a="1"/>
  <c r="X66" i="28" s="1"/>
  <c r="AY66" i="28" s="1"/>
  <c r="X65" i="28" a="1"/>
  <c r="X65" i="28" s="1"/>
  <c r="AY65" i="28" s="1"/>
  <c r="X64" i="28"/>
  <c r="X64" i="28" a="1"/>
  <c r="X63" i="28" a="1"/>
  <c r="X63" i="28" s="1"/>
  <c r="AY63" i="28" s="1"/>
  <c r="X62" i="28" a="1"/>
  <c r="X62" i="28" s="1"/>
  <c r="AY62" i="28" s="1"/>
  <c r="X61" i="28" a="1"/>
  <c r="X61" i="28" s="1"/>
  <c r="AY61" i="28" s="1"/>
  <c r="X60" i="28"/>
  <c r="X60" i="28" a="1"/>
  <c r="X59" i="28" a="1"/>
  <c r="X59" i="28" s="1"/>
  <c r="AY59" i="28" s="1"/>
  <c r="X58" i="28" a="1"/>
  <c r="X58" i="28" s="1"/>
  <c r="AY58" i="28" s="1"/>
  <c r="X57" i="28" a="1"/>
  <c r="X57" i="28" s="1"/>
  <c r="AY57" i="28" s="1"/>
  <c r="X56" i="28"/>
  <c r="X56" i="28" a="1"/>
  <c r="X55" i="28" a="1"/>
  <c r="X55" i="28" s="1"/>
  <c r="AY55" i="28" s="1"/>
  <c r="X54" i="28" a="1"/>
  <c r="X54" i="28" s="1"/>
  <c r="AY54" i="28" s="1"/>
  <c r="X53" i="28" a="1"/>
  <c r="X53" i="28" s="1"/>
  <c r="AY53" i="28" s="1"/>
  <c r="X52" i="28"/>
  <c r="X52" i="28" a="1"/>
  <c r="X51" i="28" a="1"/>
  <c r="X51" i="28" s="1"/>
  <c r="AY51" i="28" s="1"/>
  <c r="X50" i="28" a="1"/>
  <c r="X50" i="28" s="1"/>
  <c r="AY50" i="28" s="1"/>
  <c r="X49" i="28" a="1"/>
  <c r="X49" i="28" s="1"/>
  <c r="AY49" i="28" s="1"/>
  <c r="X48" i="28"/>
  <c r="X48" i="28" a="1"/>
  <c r="X47" i="28" a="1"/>
  <c r="X47" i="28" s="1"/>
  <c r="AY47" i="28" s="1"/>
  <c r="X46" i="28" a="1"/>
  <c r="X46" i="28" s="1"/>
  <c r="AY46" i="28" s="1"/>
  <c r="X45" i="28" a="1"/>
  <c r="X45" i="28" s="1"/>
  <c r="AY45" i="28" s="1"/>
  <c r="X44" i="28"/>
  <c r="X44" i="28" a="1"/>
  <c r="X43" i="28" a="1"/>
  <c r="X43" i="28" s="1"/>
  <c r="AY43" i="28" s="1"/>
  <c r="X42" i="28" a="1"/>
  <c r="X42" i="28" s="1"/>
  <c r="AY42" i="28" s="1"/>
  <c r="X41" i="28" a="1"/>
  <c r="X41" i="28" s="1"/>
  <c r="AY41" i="28" s="1"/>
  <c r="X40" i="28" a="1"/>
  <c r="X40" i="28" s="1"/>
  <c r="AY40" i="28" s="1"/>
  <c r="X39" i="28" a="1"/>
  <c r="X39" i="28" s="1"/>
  <c r="AY39" i="28" s="1"/>
  <c r="X38" i="28" a="1"/>
  <c r="X38" i="28" s="1"/>
  <c r="AY38" i="28" s="1"/>
  <c r="X37" i="28" a="1"/>
  <c r="X37" i="28" s="1"/>
  <c r="AY37" i="28" s="1"/>
  <c r="X36" i="28" a="1"/>
  <c r="X36" i="28" s="1"/>
  <c r="AY36" i="28" s="1"/>
  <c r="X35" i="28" a="1"/>
  <c r="X35" i="28" s="1"/>
  <c r="AY35" i="28" s="1"/>
  <c r="X34" i="28" a="1"/>
  <c r="X34" i="28" s="1"/>
  <c r="AY34" i="28" s="1"/>
  <c r="X33" i="28" a="1"/>
  <c r="X33" i="28" s="1"/>
  <c r="AY33" i="28" s="1"/>
  <c r="X32" i="28" a="1"/>
  <c r="X32" i="28" s="1"/>
  <c r="AY32" i="28" s="1"/>
  <c r="X31" i="28" a="1"/>
  <c r="X31" i="28" s="1"/>
  <c r="AY31" i="28" s="1"/>
  <c r="X30" i="28" a="1"/>
  <c r="X30" i="28" s="1"/>
  <c r="AY30" i="28" s="1"/>
  <c r="X29" i="28" a="1"/>
  <c r="X29" i="28" s="1"/>
  <c r="AY29" i="28" s="1"/>
  <c r="X28" i="28" a="1"/>
  <c r="X28" i="28" s="1"/>
  <c r="AY28" i="28" s="1"/>
  <c r="X27" i="28" a="1"/>
  <c r="X27" i="28" s="1"/>
  <c r="AY27" i="28" s="1"/>
  <c r="X26" i="28" a="1"/>
  <c r="X26" i="28" s="1"/>
  <c r="AY26" i="28" s="1"/>
  <c r="X25" i="28" a="1"/>
  <c r="X25" i="28" s="1"/>
  <c r="AY25" i="28" s="1"/>
  <c r="X24" i="28" a="1"/>
  <c r="X24" i="28" s="1"/>
  <c r="AY24" i="28" s="1"/>
  <c r="X23" i="28" a="1"/>
  <c r="X23" i="28" s="1"/>
  <c r="AY23" i="28" s="1"/>
  <c r="X22" i="28" a="1"/>
  <c r="X22" i="28" s="1"/>
  <c r="AY22" i="28" s="1"/>
  <c r="X21" i="28" a="1"/>
  <c r="X21" i="28" s="1"/>
  <c r="AY21" i="28" s="1"/>
  <c r="X20" i="28" a="1"/>
  <c r="X20" i="28" s="1"/>
  <c r="AY20" i="28" s="1"/>
  <c r="X19" i="28" a="1"/>
  <c r="X19" i="28" s="1"/>
  <c r="AY19" i="28" s="1"/>
  <c r="X18" i="28" a="1"/>
  <c r="X18" i="28" s="1"/>
  <c r="AY18" i="28" s="1"/>
  <c r="BD217" i="26" a="1"/>
  <c r="BD217" i="26" s="1"/>
  <c r="BD216" i="26" a="1"/>
  <c r="BD216" i="26" s="1"/>
  <c r="BD215" i="26" a="1"/>
  <c r="BD215" i="26" s="1"/>
  <c r="BD214" i="26" a="1"/>
  <c r="BD214" i="26" s="1"/>
  <c r="BD213" i="26" a="1"/>
  <c r="BD213" i="26" s="1"/>
  <c r="BD212" i="26" a="1"/>
  <c r="BD212" i="26" s="1"/>
  <c r="BD211" i="26" a="1"/>
  <c r="BD211" i="26" s="1"/>
  <c r="BD210" i="26" a="1"/>
  <c r="BD210" i="26" s="1"/>
  <c r="BD209" i="26" a="1"/>
  <c r="BD209" i="26" s="1"/>
  <c r="BD208" i="26" a="1"/>
  <c r="BD208" i="26" s="1"/>
  <c r="BD207" i="26" a="1"/>
  <c r="BD207" i="26" s="1"/>
  <c r="BD206" i="26" a="1"/>
  <c r="BD206" i="26" s="1"/>
  <c r="BD205" i="26" a="1"/>
  <c r="BD205" i="26" s="1"/>
  <c r="BD204" i="26" a="1"/>
  <c r="BD204" i="26" s="1"/>
  <c r="BD203" i="26" a="1"/>
  <c r="BD203" i="26" s="1"/>
  <c r="BD202" i="26" a="1"/>
  <c r="BD202" i="26" s="1"/>
  <c r="BD201" i="26" a="1"/>
  <c r="BD201" i="26" s="1"/>
  <c r="BD200" i="26" a="1"/>
  <c r="BD200" i="26" s="1"/>
  <c r="BD199" i="26" a="1"/>
  <c r="BD199" i="26" s="1"/>
  <c r="BD198" i="26" a="1"/>
  <c r="BD198" i="26" s="1"/>
  <c r="BD197" i="26" a="1"/>
  <c r="BD197" i="26" s="1"/>
  <c r="BD196" i="26" a="1"/>
  <c r="BD196" i="26" s="1"/>
  <c r="BD195" i="26" a="1"/>
  <c r="BD195" i="26" s="1"/>
  <c r="BD194" i="26" a="1"/>
  <c r="BD194" i="26" s="1"/>
  <c r="BD193" i="26" a="1"/>
  <c r="BD193" i="26" s="1"/>
  <c r="BD192" i="26" a="1"/>
  <c r="BD192" i="26" s="1"/>
  <c r="BD191" i="26" a="1"/>
  <c r="BD191" i="26" s="1"/>
  <c r="BD190" i="26" a="1"/>
  <c r="BD190" i="26" s="1"/>
  <c r="BD189" i="26" a="1"/>
  <c r="BD189" i="26" s="1"/>
  <c r="BD188" i="26" a="1"/>
  <c r="BD188" i="26" s="1"/>
  <c r="BD187" i="26" a="1"/>
  <c r="BD187" i="26" s="1"/>
  <c r="BD186" i="26" a="1"/>
  <c r="BD186" i="26" s="1"/>
  <c r="BD185" i="26" a="1"/>
  <c r="BD185" i="26" s="1"/>
  <c r="BD184" i="26" a="1"/>
  <c r="BD184" i="26" s="1"/>
  <c r="BD183" i="26" a="1"/>
  <c r="BD183" i="26" s="1"/>
  <c r="BD182" i="26" a="1"/>
  <c r="BD182" i="26" s="1"/>
  <c r="BD181" i="26" a="1"/>
  <c r="BD181" i="26" s="1"/>
  <c r="BD180" i="26" a="1"/>
  <c r="BD180" i="26" s="1"/>
  <c r="BD179" i="26" a="1"/>
  <c r="BD179" i="26" s="1"/>
  <c r="BD178" i="26" a="1"/>
  <c r="BD178" i="26" s="1"/>
  <c r="BD177" i="26" a="1"/>
  <c r="BD177" i="26" s="1"/>
  <c r="BD176" i="26" a="1"/>
  <c r="BD176" i="26" s="1"/>
  <c r="BD175" i="26" a="1"/>
  <c r="BD175" i="26" s="1"/>
  <c r="BD174" i="26" a="1"/>
  <c r="BD174" i="26" s="1"/>
  <c r="BD173" i="26" a="1"/>
  <c r="BD173" i="26" s="1"/>
  <c r="BD172" i="26" a="1"/>
  <c r="BD172" i="26" s="1"/>
  <c r="BD171" i="26" a="1"/>
  <c r="BD171" i="26" s="1"/>
  <c r="BD170" i="26" a="1"/>
  <c r="BD170" i="26" s="1"/>
  <c r="BD169" i="26" a="1"/>
  <c r="BD169" i="26" s="1"/>
  <c r="BD168" i="26" a="1"/>
  <c r="BD168" i="26" s="1"/>
  <c r="BD167" i="26" a="1"/>
  <c r="BD167" i="26" s="1"/>
  <c r="BD166" i="26" a="1"/>
  <c r="BD166" i="26" s="1"/>
  <c r="BD165" i="26" a="1"/>
  <c r="BD165" i="26" s="1"/>
  <c r="BD164" i="26" a="1"/>
  <c r="BD164" i="26" s="1"/>
  <c r="BD163" i="26" a="1"/>
  <c r="BD163" i="26" s="1"/>
  <c r="BD162" i="26" a="1"/>
  <c r="BD162" i="26" s="1"/>
  <c r="BD161" i="26" a="1"/>
  <c r="BD161" i="26" s="1"/>
  <c r="BD160" i="26" a="1"/>
  <c r="BD160" i="26" s="1"/>
  <c r="BD159" i="26" a="1"/>
  <c r="BD159" i="26" s="1"/>
  <c r="BD158" i="26" a="1"/>
  <c r="BD158" i="26" s="1"/>
  <c r="BD157" i="26" a="1"/>
  <c r="BD157" i="26" s="1"/>
  <c r="BD156" i="26" a="1"/>
  <c r="BD156" i="26" s="1"/>
  <c r="BD155" i="26" a="1"/>
  <c r="BD155" i="26" s="1"/>
  <c r="BD154" i="26" a="1"/>
  <c r="BD154" i="26" s="1"/>
  <c r="BD153" i="26" a="1"/>
  <c r="BD153" i="26" s="1"/>
  <c r="BD152" i="26" a="1"/>
  <c r="BD152" i="26" s="1"/>
  <c r="BD151" i="26" a="1"/>
  <c r="BD151" i="26" s="1"/>
  <c r="BD150" i="26" a="1"/>
  <c r="BD150" i="26" s="1"/>
  <c r="BD149" i="26" a="1"/>
  <c r="BD149" i="26" s="1"/>
  <c r="BD148" i="26" a="1"/>
  <c r="BD148" i="26" s="1"/>
  <c r="BD147" i="26" a="1"/>
  <c r="BD147" i="26" s="1"/>
  <c r="BD146" i="26" a="1"/>
  <c r="BD146" i="26" s="1"/>
  <c r="BD145" i="26" a="1"/>
  <c r="BD145" i="26" s="1"/>
  <c r="BD144" i="26" a="1"/>
  <c r="BD144" i="26" s="1"/>
  <c r="BD143" i="26" a="1"/>
  <c r="BD143" i="26" s="1"/>
  <c r="BD142" i="26" a="1"/>
  <c r="BD142" i="26" s="1"/>
  <c r="BD141" i="26" a="1"/>
  <c r="BD141" i="26" s="1"/>
  <c r="BD140" i="26" a="1"/>
  <c r="BD140" i="26" s="1"/>
  <c r="BD139" i="26" a="1"/>
  <c r="BD139" i="26" s="1"/>
  <c r="BD138" i="26" a="1"/>
  <c r="BD138" i="26" s="1"/>
  <c r="BD137" i="26" a="1"/>
  <c r="BD137" i="26" s="1"/>
  <c r="BD136" i="26" a="1"/>
  <c r="BD136" i="26" s="1"/>
  <c r="BD135" i="26" a="1"/>
  <c r="BD135" i="26" s="1"/>
  <c r="BD134" i="26" a="1"/>
  <c r="BD134" i="26" s="1"/>
  <c r="BD133" i="26" a="1"/>
  <c r="BD133" i="26" s="1"/>
  <c r="BD132" i="26" a="1"/>
  <c r="BD132" i="26" s="1"/>
  <c r="BD131" i="26" a="1"/>
  <c r="BD131" i="26" s="1"/>
  <c r="BD130" i="26" a="1"/>
  <c r="BD130" i="26" s="1"/>
  <c r="BD129" i="26" a="1"/>
  <c r="BD129" i="26" s="1"/>
  <c r="BD128" i="26" a="1"/>
  <c r="BD128" i="26" s="1"/>
  <c r="BD127" i="26" a="1"/>
  <c r="BD127" i="26" s="1"/>
  <c r="BD126" i="26" a="1"/>
  <c r="BD126" i="26" s="1"/>
  <c r="BD125" i="26" a="1"/>
  <c r="BD125" i="26" s="1"/>
  <c r="BD124" i="26" a="1"/>
  <c r="BD124" i="26" s="1"/>
  <c r="BD123" i="26" a="1"/>
  <c r="BD123" i="26" s="1"/>
  <c r="BD122" i="26" a="1"/>
  <c r="BD122" i="26" s="1"/>
  <c r="BD121" i="26" a="1"/>
  <c r="BD121" i="26" s="1"/>
  <c r="BD120" i="26" a="1"/>
  <c r="BD120" i="26" s="1"/>
  <c r="BD119" i="26" a="1"/>
  <c r="BD119" i="26" s="1"/>
  <c r="BD118" i="26" a="1"/>
  <c r="BD118" i="26" s="1"/>
  <c r="BD117" i="26" a="1"/>
  <c r="BD117" i="26" s="1"/>
  <c r="BD116" i="26" a="1"/>
  <c r="BD116" i="26" s="1"/>
  <c r="BD115" i="26" a="1"/>
  <c r="BD115" i="26" s="1"/>
  <c r="BD114" i="26" a="1"/>
  <c r="BD114" i="26" s="1"/>
  <c r="BD113" i="26" a="1"/>
  <c r="BD113" i="26" s="1"/>
  <c r="BD112" i="26" a="1"/>
  <c r="BD112" i="26" s="1"/>
  <c r="BD111" i="26" a="1"/>
  <c r="BD111" i="26" s="1"/>
  <c r="BD110" i="26" a="1"/>
  <c r="BD110" i="26" s="1"/>
  <c r="BD109" i="26" a="1"/>
  <c r="BD109" i="26" s="1"/>
  <c r="BD108" i="26" a="1"/>
  <c r="BD108" i="26" s="1"/>
  <c r="BD107" i="26" a="1"/>
  <c r="BD107" i="26" s="1"/>
  <c r="BD106" i="26" a="1"/>
  <c r="BD106" i="26" s="1"/>
  <c r="BD105" i="26" a="1"/>
  <c r="BD105" i="26" s="1"/>
  <c r="BD104" i="26" a="1"/>
  <c r="BD104" i="26" s="1"/>
  <c r="BD103" i="26" a="1"/>
  <c r="BD103" i="26" s="1"/>
  <c r="BD102" i="26" a="1"/>
  <c r="BD102" i="26" s="1"/>
  <c r="BD101" i="26" a="1"/>
  <c r="BD101" i="26" s="1"/>
  <c r="BD100" i="26" a="1"/>
  <c r="BD100" i="26" s="1"/>
  <c r="BD99" i="26" a="1"/>
  <c r="BD99" i="26" s="1"/>
  <c r="BD98" i="26" a="1"/>
  <c r="BD98" i="26" s="1"/>
  <c r="BD97" i="26" a="1"/>
  <c r="BD97" i="26" s="1"/>
  <c r="BD96" i="26" a="1"/>
  <c r="BD96" i="26" s="1"/>
  <c r="BD95" i="26" a="1"/>
  <c r="BD95" i="26" s="1"/>
  <c r="BD94" i="26" a="1"/>
  <c r="BD94" i="26" s="1"/>
  <c r="BD93" i="26" a="1"/>
  <c r="BD93" i="26" s="1"/>
  <c r="BD92" i="26" a="1"/>
  <c r="BD92" i="26" s="1"/>
  <c r="BD91" i="26" a="1"/>
  <c r="BD91" i="26" s="1"/>
  <c r="BD90" i="26" a="1"/>
  <c r="BD90" i="26" s="1"/>
  <c r="BD89" i="26" a="1"/>
  <c r="BD89" i="26" s="1"/>
  <c r="BD88" i="26" a="1"/>
  <c r="BD88" i="26" s="1"/>
  <c r="BD87" i="26" a="1"/>
  <c r="BD87" i="26" s="1"/>
  <c r="BD86" i="26" a="1"/>
  <c r="BD86" i="26" s="1"/>
  <c r="BD85" i="26" a="1"/>
  <c r="BD85" i="26" s="1"/>
  <c r="BD84" i="26" a="1"/>
  <c r="BD84" i="26" s="1"/>
  <c r="BD83" i="26" a="1"/>
  <c r="BD83" i="26" s="1"/>
  <c r="BD82" i="26" a="1"/>
  <c r="BD82" i="26" s="1"/>
  <c r="BD81" i="26" a="1"/>
  <c r="BD81" i="26" s="1"/>
  <c r="BD80" i="26" a="1"/>
  <c r="BD80" i="26" s="1"/>
  <c r="BD79" i="26" a="1"/>
  <c r="BD79" i="26" s="1"/>
  <c r="BD78" i="26" a="1"/>
  <c r="BD78" i="26" s="1"/>
  <c r="BD77" i="26" a="1"/>
  <c r="BD77" i="26" s="1"/>
  <c r="BD76" i="26" a="1"/>
  <c r="BD76" i="26" s="1"/>
  <c r="BD75" i="26" a="1"/>
  <c r="BD75" i="26" s="1"/>
  <c r="BD74" i="26" a="1"/>
  <c r="BD74" i="26" s="1"/>
  <c r="BD73" i="26" a="1"/>
  <c r="BD73" i="26" s="1"/>
  <c r="BD72" i="26" a="1"/>
  <c r="BD72" i="26" s="1"/>
  <c r="BD71" i="26" a="1"/>
  <c r="BD71" i="26" s="1"/>
  <c r="BD70" i="26" a="1"/>
  <c r="BD70" i="26" s="1"/>
  <c r="BD69" i="26" a="1"/>
  <c r="BD69" i="26" s="1"/>
  <c r="BD68" i="26" a="1"/>
  <c r="BD68" i="26" s="1"/>
  <c r="BD67" i="26" a="1"/>
  <c r="BD67" i="26" s="1"/>
  <c r="BD66" i="26" a="1"/>
  <c r="BD66" i="26" s="1"/>
  <c r="BD65" i="26" a="1"/>
  <c r="BD65" i="26" s="1"/>
  <c r="BD64" i="26" a="1"/>
  <c r="BD64" i="26" s="1"/>
  <c r="BD63" i="26" a="1"/>
  <c r="BD63" i="26" s="1"/>
  <c r="BD62" i="26" a="1"/>
  <c r="BD62" i="26" s="1"/>
  <c r="BD61" i="26" a="1"/>
  <c r="BD61" i="26" s="1"/>
  <c r="BD60" i="26" a="1"/>
  <c r="BD60" i="26" s="1"/>
  <c r="BD59" i="26" a="1"/>
  <c r="BD59" i="26" s="1"/>
  <c r="BD58" i="26" a="1"/>
  <c r="BD58" i="26" s="1"/>
  <c r="BD57" i="26" a="1"/>
  <c r="BD57" i="26" s="1"/>
  <c r="BD56" i="26" a="1"/>
  <c r="BD56" i="26" s="1"/>
  <c r="BD55" i="26" a="1"/>
  <c r="BD55" i="26" s="1"/>
  <c r="BD54" i="26" a="1"/>
  <c r="BD54" i="26" s="1"/>
  <c r="BD53" i="26" a="1"/>
  <c r="BD53" i="26" s="1"/>
  <c r="BD52" i="26" a="1"/>
  <c r="BD52" i="26" s="1"/>
  <c r="BD51" i="26" a="1"/>
  <c r="BD51" i="26" s="1"/>
  <c r="BD50" i="26" a="1"/>
  <c r="BD50" i="26" s="1"/>
  <c r="BD49" i="26" a="1"/>
  <c r="BD49" i="26" s="1"/>
  <c r="BD48" i="26" a="1"/>
  <c r="BD48" i="26" s="1"/>
  <c r="BD47" i="26" a="1"/>
  <c r="BD47" i="26" s="1"/>
  <c r="BD46" i="26" a="1"/>
  <c r="BD46" i="26" s="1"/>
  <c r="BD45" i="26" a="1"/>
  <c r="BD45" i="26" s="1"/>
  <c r="BD44" i="26" a="1"/>
  <c r="BD44" i="26" s="1"/>
  <c r="BD43" i="26" a="1"/>
  <c r="BD43" i="26" s="1"/>
  <c r="BD42" i="26" a="1"/>
  <c r="BD42" i="26" s="1"/>
  <c r="BD41" i="26" a="1"/>
  <c r="BD41" i="26" s="1"/>
  <c r="BD40" i="26" a="1"/>
  <c r="BD40" i="26" s="1"/>
  <c r="BD39" i="26" a="1"/>
  <c r="BD39" i="26" s="1"/>
  <c r="BD38" i="26" a="1"/>
  <c r="BD38" i="26" s="1"/>
  <c r="BD37" i="26" a="1"/>
  <c r="BD37" i="26" s="1"/>
  <c r="BD36" i="26" a="1"/>
  <c r="BD36" i="26" s="1"/>
  <c r="BD35" i="26" a="1"/>
  <c r="BD35" i="26" s="1"/>
  <c r="BD34" i="26" a="1"/>
  <c r="BD34" i="26" s="1"/>
  <c r="BD33" i="26" a="1"/>
  <c r="BD33" i="26" s="1"/>
  <c r="BD32" i="26" a="1"/>
  <c r="BD32" i="26" s="1"/>
  <c r="BD31" i="26" a="1"/>
  <c r="BD31" i="26" s="1"/>
  <c r="BD30" i="26" a="1"/>
  <c r="BD30" i="26" s="1"/>
  <c r="BD29" i="26" a="1"/>
  <c r="BD29" i="26" s="1"/>
  <c r="BD28" i="26" a="1"/>
  <c r="BD28" i="26" s="1"/>
  <c r="BD27" i="26" a="1"/>
  <c r="BD27" i="26" s="1"/>
  <c r="BD26" i="26" a="1"/>
  <c r="BD26" i="26" s="1"/>
  <c r="BD25" i="26" a="1"/>
  <c r="BD25" i="26" s="1"/>
  <c r="BD24" i="26" a="1"/>
  <c r="BD24" i="26" s="1"/>
  <c r="BD23" i="26" a="1"/>
  <c r="BD23" i="26" s="1"/>
  <c r="BD22" i="26" a="1"/>
  <c r="BD22" i="26" s="1"/>
  <c r="BD21" i="26" a="1"/>
  <c r="BD21" i="26" s="1"/>
  <c r="BD20" i="26" a="1"/>
  <c r="BD20" i="26" s="1"/>
  <c r="BD19" i="26" a="1"/>
  <c r="BD19" i="26" s="1"/>
  <c r="AG217" i="26" a="1"/>
  <c r="AG217" i="26" s="1"/>
  <c r="BM217" i="26" s="1"/>
  <c r="AG216" i="26" a="1"/>
  <c r="AG216" i="26" s="1"/>
  <c r="AG215" i="26" a="1"/>
  <c r="AG215" i="26" s="1"/>
  <c r="BM215" i="26" s="1"/>
  <c r="AG214" i="26" a="1"/>
  <c r="AG214" i="26" s="1"/>
  <c r="BM214" i="26" s="1"/>
  <c r="AG213" i="26" a="1"/>
  <c r="AG213" i="26" s="1"/>
  <c r="AG212" i="26" a="1"/>
  <c r="AG212" i="26" s="1"/>
  <c r="BM212" i="26" s="1"/>
  <c r="AG211" i="26" a="1"/>
  <c r="AG211" i="26" s="1"/>
  <c r="BM211" i="26" s="1"/>
  <c r="AG210" i="26" a="1"/>
  <c r="AG210" i="26" s="1"/>
  <c r="BM210" i="26" s="1"/>
  <c r="AG209" i="26" a="1"/>
  <c r="AG209" i="26" s="1"/>
  <c r="BM209" i="26" s="1"/>
  <c r="AG208" i="26" a="1"/>
  <c r="AG208" i="26" s="1"/>
  <c r="BM208" i="26" s="1"/>
  <c r="AG207" i="26" a="1"/>
  <c r="AG207" i="26" s="1"/>
  <c r="BM207" i="26" s="1"/>
  <c r="AG206" i="26" a="1"/>
  <c r="AG206" i="26" s="1"/>
  <c r="AG205" i="26" a="1"/>
  <c r="AG205" i="26" s="1"/>
  <c r="BM205" i="26" s="1"/>
  <c r="AG204" i="26" a="1"/>
  <c r="AG204" i="26" s="1"/>
  <c r="BM204" i="26" s="1"/>
  <c r="AG203" i="26" a="1"/>
  <c r="AG203" i="26" s="1"/>
  <c r="AG202" i="26" a="1"/>
  <c r="AG202" i="26" s="1"/>
  <c r="BM202" i="26" s="1"/>
  <c r="AG201" i="26" a="1"/>
  <c r="AG201" i="26" s="1"/>
  <c r="BM201" i="26" s="1"/>
  <c r="AG200" i="26" a="1"/>
  <c r="AG200" i="26" s="1"/>
  <c r="AG199" i="26" a="1"/>
  <c r="AG199" i="26" s="1"/>
  <c r="BM199" i="26" s="1"/>
  <c r="AG198" i="26" a="1"/>
  <c r="AG198" i="26" s="1"/>
  <c r="BM198" i="26" s="1"/>
  <c r="AG197" i="26" a="1"/>
  <c r="AG197" i="26" s="1"/>
  <c r="AG196" i="26" a="1"/>
  <c r="AG196" i="26" s="1"/>
  <c r="BM196" i="26" s="1"/>
  <c r="AG195" i="26" a="1"/>
  <c r="AG195" i="26" s="1"/>
  <c r="BM195" i="26" s="1"/>
  <c r="AG194" i="26" a="1"/>
  <c r="AG194" i="26" s="1"/>
  <c r="BM194" i="26" s="1"/>
  <c r="AG193" i="26" a="1"/>
  <c r="AG193" i="26" s="1"/>
  <c r="BM193" i="26" s="1"/>
  <c r="AG192" i="26" a="1"/>
  <c r="AG192" i="26" s="1"/>
  <c r="BM192" i="26" s="1"/>
  <c r="AG191" i="26" a="1"/>
  <c r="AG191" i="26" s="1"/>
  <c r="BM191" i="26" s="1"/>
  <c r="AG190" i="26" a="1"/>
  <c r="AG190" i="26" s="1"/>
  <c r="AG189" i="26" a="1"/>
  <c r="AG189" i="26" s="1"/>
  <c r="BM189" i="26" s="1"/>
  <c r="AG188" i="26" a="1"/>
  <c r="AG188" i="26" s="1"/>
  <c r="BM188" i="26" s="1"/>
  <c r="AG187" i="26" a="1"/>
  <c r="AG187" i="26" s="1"/>
  <c r="AG186" i="26" a="1"/>
  <c r="AG186" i="26" s="1"/>
  <c r="BM186" i="26" s="1"/>
  <c r="AG185" i="26" a="1"/>
  <c r="AG185" i="26" s="1"/>
  <c r="BM185" i="26" s="1"/>
  <c r="AG184" i="26" a="1"/>
  <c r="AG184" i="26" s="1"/>
  <c r="AG183" i="26" a="1"/>
  <c r="AG183" i="26" s="1"/>
  <c r="BM183" i="26" s="1"/>
  <c r="AG182" i="26" a="1"/>
  <c r="AG182" i="26" s="1"/>
  <c r="BM182" i="26" s="1"/>
  <c r="AG181" i="26" a="1"/>
  <c r="AG181" i="26" s="1"/>
  <c r="AG180" i="26" a="1"/>
  <c r="AG180" i="26" s="1"/>
  <c r="BM180" i="26" s="1"/>
  <c r="AG179" i="26" a="1"/>
  <c r="AG179" i="26" s="1"/>
  <c r="BM179" i="26" s="1"/>
  <c r="AG178" i="26" a="1"/>
  <c r="AG178" i="26" s="1"/>
  <c r="BM178" i="26" s="1"/>
  <c r="AG177" i="26" a="1"/>
  <c r="AG177" i="26" s="1"/>
  <c r="BM177" i="26" s="1"/>
  <c r="AG176" i="26" a="1"/>
  <c r="AG176" i="26" s="1"/>
  <c r="BM176" i="26" s="1"/>
  <c r="AG175" i="26" a="1"/>
  <c r="AG175" i="26" s="1"/>
  <c r="BM175" i="26" s="1"/>
  <c r="AG174" i="26" a="1"/>
  <c r="AG174" i="26" s="1"/>
  <c r="AG173" i="26" a="1"/>
  <c r="AG173" i="26" s="1"/>
  <c r="BM173" i="26" s="1"/>
  <c r="AG172" i="26" a="1"/>
  <c r="AG172" i="26" s="1"/>
  <c r="BM172" i="26" s="1"/>
  <c r="AG171" i="26" a="1"/>
  <c r="AG171" i="26" s="1"/>
  <c r="BM171" i="26" s="1"/>
  <c r="AG170" i="26" a="1"/>
  <c r="AG170" i="26" s="1"/>
  <c r="BM170" i="26" s="1"/>
  <c r="AG169" i="26" a="1"/>
  <c r="AG169" i="26" s="1"/>
  <c r="BM169" i="26" s="1"/>
  <c r="AG168" i="26" a="1"/>
  <c r="AG168" i="26" s="1"/>
  <c r="AG167" i="26" a="1"/>
  <c r="AG167" i="26" s="1"/>
  <c r="BM167" i="26" s="1"/>
  <c r="AG166" i="26" a="1"/>
  <c r="AG166" i="26" s="1"/>
  <c r="BM166" i="26" s="1"/>
  <c r="AG165" i="26" a="1"/>
  <c r="AG165" i="26" s="1"/>
  <c r="AG164" i="26" a="1"/>
  <c r="AG164" i="26" s="1"/>
  <c r="AG163" i="26" a="1"/>
  <c r="AG163" i="26" s="1"/>
  <c r="BM163" i="26" s="1"/>
  <c r="AG162" i="26" a="1"/>
  <c r="AG162" i="26" s="1"/>
  <c r="BM162" i="26" s="1"/>
  <c r="AG161" i="26" a="1"/>
  <c r="AG161" i="26" s="1"/>
  <c r="BM161" i="26" s="1"/>
  <c r="AG160" i="26" a="1"/>
  <c r="AG160" i="26" s="1"/>
  <c r="BM160" i="26" s="1"/>
  <c r="AG159" i="26" a="1"/>
  <c r="AG159" i="26" s="1"/>
  <c r="BM159" i="26" s="1"/>
  <c r="AG158" i="26" a="1"/>
  <c r="AG158" i="26" s="1"/>
  <c r="BM158" i="26" s="1"/>
  <c r="AG157" i="26" a="1"/>
  <c r="AG157" i="26" s="1"/>
  <c r="BM157" i="26" s="1"/>
  <c r="AG156" i="26" a="1"/>
  <c r="AG156" i="26" s="1"/>
  <c r="BM156" i="26" s="1"/>
  <c r="AG155" i="26" a="1"/>
  <c r="AG155" i="26" s="1"/>
  <c r="BM155" i="26" s="1"/>
  <c r="AG154" i="26" a="1"/>
  <c r="AG154" i="26" s="1"/>
  <c r="BM154" i="26" s="1"/>
  <c r="AG153" i="26" a="1"/>
  <c r="AG153" i="26" s="1"/>
  <c r="AG152" i="26" a="1"/>
  <c r="AG152" i="26" s="1"/>
  <c r="AG151" i="26" a="1"/>
  <c r="AG151" i="26" s="1"/>
  <c r="BM151" i="26" s="1"/>
  <c r="AG150" i="26" a="1"/>
  <c r="AG150" i="26" s="1"/>
  <c r="AG149" i="26" a="1"/>
  <c r="AG149" i="26" s="1"/>
  <c r="BM149" i="26" s="1"/>
  <c r="AG148" i="26" a="1"/>
  <c r="AG148" i="26" s="1"/>
  <c r="BM148" i="26" s="1"/>
  <c r="AG147" i="26" a="1"/>
  <c r="AG147" i="26" s="1"/>
  <c r="BM147" i="26" s="1"/>
  <c r="AG146" i="26" a="1"/>
  <c r="AG146" i="26" s="1"/>
  <c r="BM146" i="26" s="1"/>
  <c r="AG145" i="26" a="1"/>
  <c r="AG145" i="26" s="1"/>
  <c r="BM145" i="26" s="1"/>
  <c r="AG144" i="26" a="1"/>
  <c r="AG144" i="26" s="1"/>
  <c r="BM144" i="26" s="1"/>
  <c r="AG143" i="26" a="1"/>
  <c r="AG143" i="26" s="1"/>
  <c r="AG142" i="26" a="1"/>
  <c r="AG142" i="26" s="1"/>
  <c r="BM142" i="26" s="1"/>
  <c r="AG141" i="26" a="1"/>
  <c r="AG141" i="26" s="1"/>
  <c r="AG140" i="26" a="1"/>
  <c r="AG140" i="26" s="1"/>
  <c r="BM140" i="26" s="1"/>
  <c r="AG139" i="26" a="1"/>
  <c r="AG139" i="26" s="1"/>
  <c r="BM139" i="26" s="1"/>
  <c r="AG138" i="26" a="1"/>
  <c r="AG138" i="26" s="1"/>
  <c r="BM138" i="26" s="1"/>
  <c r="AG137" i="26" a="1"/>
  <c r="AG137" i="26" s="1"/>
  <c r="BM137" i="26" s="1"/>
  <c r="AG136" i="26" a="1"/>
  <c r="AG136" i="26" s="1"/>
  <c r="BM136" i="26" s="1"/>
  <c r="AG135" i="26" a="1"/>
  <c r="AG135" i="26" s="1"/>
  <c r="BM135" i="26" s="1"/>
  <c r="AG134" i="26"/>
  <c r="BM134" i="26" s="1"/>
  <c r="AG134" i="26" a="1"/>
  <c r="AG133" i="26" a="1"/>
  <c r="AG133" i="26" s="1"/>
  <c r="BM133" i="26" s="1"/>
  <c r="AG132" i="26" a="1"/>
  <c r="AG132" i="26" s="1"/>
  <c r="AG131" i="26" a="1"/>
  <c r="AG131" i="26" s="1"/>
  <c r="AG130" i="26" a="1"/>
  <c r="AG130" i="26" s="1"/>
  <c r="BM130" i="26" s="1"/>
  <c r="AG129" i="26" a="1"/>
  <c r="AG129" i="26" s="1"/>
  <c r="BM129" i="26" s="1"/>
  <c r="AG128" i="26" a="1"/>
  <c r="AG128" i="26" s="1"/>
  <c r="BM128" i="26" s="1"/>
  <c r="AG127" i="26" a="1"/>
  <c r="AG127" i="26" s="1"/>
  <c r="BM127" i="26" s="1"/>
  <c r="AG126" i="26" a="1"/>
  <c r="AG126" i="26" s="1"/>
  <c r="BM126" i="26" s="1"/>
  <c r="AG125" i="26" a="1"/>
  <c r="AG125" i="26" s="1"/>
  <c r="BM125" i="26" s="1"/>
  <c r="AG124" i="26" a="1"/>
  <c r="AG124" i="26" s="1"/>
  <c r="BM124" i="26" s="1"/>
  <c r="AG123" i="26" a="1"/>
  <c r="AG123" i="26" s="1"/>
  <c r="BM123" i="26" s="1"/>
  <c r="AG122" i="26" a="1"/>
  <c r="AG122" i="26" s="1"/>
  <c r="BM122" i="26" s="1"/>
  <c r="AG121" i="26" a="1"/>
  <c r="AG121" i="26" s="1"/>
  <c r="AG120" i="26" a="1"/>
  <c r="AG120" i="26" s="1"/>
  <c r="AG119" i="26" a="1"/>
  <c r="AG119" i="26" s="1"/>
  <c r="BM119" i="26" s="1"/>
  <c r="AG118" i="26" a="1"/>
  <c r="AG118" i="26" s="1"/>
  <c r="AG117" i="26" a="1"/>
  <c r="AG117" i="26" s="1"/>
  <c r="BM117" i="26" s="1"/>
  <c r="AG116" i="26" a="1"/>
  <c r="AG116" i="26" s="1"/>
  <c r="BM116" i="26" s="1"/>
  <c r="AG115" i="26" a="1"/>
  <c r="AG115" i="26" s="1"/>
  <c r="BM115" i="26" s="1"/>
  <c r="AG114" i="26" a="1"/>
  <c r="AG114" i="26" s="1"/>
  <c r="AG113" i="26" a="1"/>
  <c r="AG113" i="26" s="1"/>
  <c r="BM113" i="26" s="1"/>
  <c r="AG112" i="26" a="1"/>
  <c r="AG112" i="26" s="1"/>
  <c r="BM112" i="26" s="1"/>
  <c r="AG111" i="26" a="1"/>
  <c r="AG111" i="26" s="1"/>
  <c r="AG110" i="26" a="1"/>
  <c r="AG110" i="26" s="1"/>
  <c r="BM110" i="26" s="1"/>
  <c r="AG109" i="26" a="1"/>
  <c r="AG109" i="26" s="1"/>
  <c r="AG108" i="26" a="1"/>
  <c r="AG108" i="26" s="1"/>
  <c r="BM108" i="26" s="1"/>
  <c r="AG107" i="26" a="1"/>
  <c r="AG107" i="26" s="1"/>
  <c r="BM107" i="26" s="1"/>
  <c r="AG106" i="26" a="1"/>
  <c r="AG106" i="26" s="1"/>
  <c r="BM106" i="26" s="1"/>
  <c r="AG105" i="26" a="1"/>
  <c r="AG105" i="26" s="1"/>
  <c r="BM105" i="26" s="1"/>
  <c r="AG104" i="26" a="1"/>
  <c r="AG104" i="26" s="1"/>
  <c r="BM104" i="26" s="1"/>
  <c r="AG103" i="26" a="1"/>
  <c r="AG103" i="26" s="1"/>
  <c r="BM103" i="26" s="1"/>
  <c r="AG102" i="26" a="1"/>
  <c r="AG102" i="26" s="1"/>
  <c r="BM102" i="26" s="1"/>
  <c r="AG101" i="26" a="1"/>
  <c r="AG101" i="26" s="1"/>
  <c r="BM101" i="26" s="1"/>
  <c r="AG100" i="26" a="1"/>
  <c r="AG100" i="26" s="1"/>
  <c r="BM100" i="26" s="1"/>
  <c r="AG99" i="26" a="1"/>
  <c r="AG99" i="26" s="1"/>
  <c r="BM99" i="26" s="1"/>
  <c r="AG98" i="26"/>
  <c r="AG98" i="26" a="1"/>
  <c r="AG97" i="26" a="1"/>
  <c r="AG97" i="26" s="1"/>
  <c r="BM97" i="26" s="1"/>
  <c r="AG96" i="26" a="1"/>
  <c r="AG96" i="26" s="1"/>
  <c r="BM96" i="26" s="1"/>
  <c r="AG95" i="26" a="1"/>
  <c r="AG95" i="26" s="1"/>
  <c r="BM95" i="26" s="1"/>
  <c r="AG94" i="26" a="1"/>
  <c r="AG94" i="26" s="1"/>
  <c r="BM94" i="26" s="1"/>
  <c r="AG93" i="26" a="1"/>
  <c r="AG93" i="26" s="1"/>
  <c r="BM93" i="26" s="1"/>
  <c r="AG92" i="26" a="1"/>
  <c r="AG92" i="26" s="1"/>
  <c r="BM92" i="26" s="1"/>
  <c r="AG91" i="26" a="1"/>
  <c r="AG91" i="26" s="1"/>
  <c r="AG90" i="26" a="1"/>
  <c r="AG90" i="26" s="1"/>
  <c r="AG89" i="26" a="1"/>
  <c r="AG89" i="26" s="1"/>
  <c r="BM89" i="26" s="1"/>
  <c r="AG88" i="26" a="1"/>
  <c r="AG88" i="26" s="1"/>
  <c r="BM88" i="26" s="1"/>
  <c r="AG87" i="26" a="1"/>
  <c r="AG87" i="26" s="1"/>
  <c r="BM87" i="26" s="1"/>
  <c r="AG86" i="26" a="1"/>
  <c r="AG86" i="26" s="1"/>
  <c r="BM86" i="26" s="1"/>
  <c r="AG85" i="26" a="1"/>
  <c r="AG85" i="26" s="1"/>
  <c r="BM85" i="26" s="1"/>
  <c r="AG84" i="26" a="1"/>
  <c r="AG84" i="26" s="1"/>
  <c r="BM84" i="26" s="1"/>
  <c r="AG83" i="26" a="1"/>
  <c r="AG83" i="26" s="1"/>
  <c r="AG82" i="26" a="1"/>
  <c r="AG82" i="26" s="1"/>
  <c r="AG81" i="26" a="1"/>
  <c r="AG81" i="26" s="1"/>
  <c r="BM81" i="26" s="1"/>
  <c r="AG80" i="26" a="1"/>
  <c r="AG80" i="26" s="1"/>
  <c r="BM80" i="26" s="1"/>
  <c r="AG79" i="26" a="1"/>
  <c r="AG79" i="26" s="1"/>
  <c r="BM79" i="26" s="1"/>
  <c r="AG78" i="26" a="1"/>
  <c r="AG78" i="26" s="1"/>
  <c r="BM78" i="26" s="1"/>
  <c r="AG77" i="26" a="1"/>
  <c r="AG77" i="26" s="1"/>
  <c r="BM77" i="26" s="1"/>
  <c r="AG76" i="26" a="1"/>
  <c r="AG76" i="26" s="1"/>
  <c r="BM76" i="26" s="1"/>
  <c r="AG75" i="26" a="1"/>
  <c r="AG75" i="26" s="1"/>
  <c r="AG74" i="26" a="1"/>
  <c r="AG74" i="26" s="1"/>
  <c r="BM74" i="26" s="1"/>
  <c r="AG73" i="26" a="1"/>
  <c r="AG73" i="26" s="1"/>
  <c r="BM73" i="26" s="1"/>
  <c r="AG72" i="26" a="1"/>
  <c r="AG72" i="26" s="1"/>
  <c r="BM72" i="26" s="1"/>
  <c r="AG71" i="26" a="1"/>
  <c r="AG71" i="26" s="1"/>
  <c r="BM71" i="26" s="1"/>
  <c r="AG70" i="26"/>
  <c r="BM70" i="26" s="1"/>
  <c r="AG70" i="26" a="1"/>
  <c r="AG69" i="26" a="1"/>
  <c r="AG69" i="26" s="1"/>
  <c r="BM69" i="26" s="1"/>
  <c r="AG68" i="26" a="1"/>
  <c r="AG68" i="26" s="1"/>
  <c r="BM68" i="26" s="1"/>
  <c r="AG67" i="26" a="1"/>
  <c r="AG67" i="26" s="1"/>
  <c r="AG66" i="26"/>
  <c r="AG66" i="26" a="1"/>
  <c r="AG65" i="26" a="1"/>
  <c r="AG65" i="26" s="1"/>
  <c r="BM65" i="26" s="1"/>
  <c r="AG64" i="26" a="1"/>
  <c r="AG64" i="26" s="1"/>
  <c r="BM64" i="26" s="1"/>
  <c r="AG63" i="26" a="1"/>
  <c r="AG63" i="26" s="1"/>
  <c r="BM63" i="26" s="1"/>
  <c r="AG62" i="26"/>
  <c r="BM62" i="26" s="1"/>
  <c r="AG62" i="26" a="1"/>
  <c r="AG61" i="26" a="1"/>
  <c r="AG61" i="26" s="1"/>
  <c r="BM61" i="26" s="1"/>
  <c r="AG60" i="26" a="1"/>
  <c r="AG60" i="26" s="1"/>
  <c r="BM60" i="26" s="1"/>
  <c r="AG59" i="26" a="1"/>
  <c r="AG59" i="26" s="1"/>
  <c r="AG58" i="26" a="1"/>
  <c r="AG58" i="26" s="1"/>
  <c r="BM58" i="26" s="1"/>
  <c r="AG57" i="26" a="1"/>
  <c r="AG57" i="26" s="1"/>
  <c r="BM57" i="26" s="1"/>
  <c r="AG56" i="26" a="1"/>
  <c r="AG56" i="26" s="1"/>
  <c r="BM56" i="26" s="1"/>
  <c r="AG55" i="26" a="1"/>
  <c r="AG55" i="26" s="1"/>
  <c r="BM55" i="26" s="1"/>
  <c r="AG54" i="26" a="1"/>
  <c r="AG54" i="26" s="1"/>
  <c r="BM54" i="26" s="1"/>
  <c r="AG53" i="26" a="1"/>
  <c r="AG53" i="26" s="1"/>
  <c r="BM53" i="26" s="1"/>
  <c r="AG52" i="26" a="1"/>
  <c r="AG52" i="26" s="1"/>
  <c r="BM52" i="26" s="1"/>
  <c r="AG51" i="26" a="1"/>
  <c r="AG51" i="26" s="1"/>
  <c r="BM51" i="26" s="1"/>
  <c r="AG50" i="26" a="1"/>
  <c r="AG50" i="26" s="1"/>
  <c r="BM50" i="26" s="1"/>
  <c r="AG49" i="26" a="1"/>
  <c r="AG49" i="26" s="1"/>
  <c r="BM49" i="26" s="1"/>
  <c r="AG48" i="26" a="1"/>
  <c r="AG48" i="26" s="1"/>
  <c r="BM48" i="26" s="1"/>
  <c r="AG47" i="26" a="1"/>
  <c r="AG47" i="26" s="1"/>
  <c r="BM47" i="26" s="1"/>
  <c r="AG46" i="26" a="1"/>
  <c r="AG46" i="26" s="1"/>
  <c r="BM46" i="26" s="1"/>
  <c r="AG45" i="26" a="1"/>
  <c r="AG45" i="26" s="1"/>
  <c r="BM45" i="26" s="1"/>
  <c r="AG44" i="26" a="1"/>
  <c r="AG44" i="26" s="1"/>
  <c r="AG43" i="26" a="1"/>
  <c r="AG43" i="26" s="1"/>
  <c r="AG42" i="26" a="1"/>
  <c r="AG42" i="26" s="1"/>
  <c r="BM42" i="26" s="1"/>
  <c r="AG41" i="26" a="1"/>
  <c r="AG41" i="26" s="1"/>
  <c r="BM41" i="26" s="1"/>
  <c r="AG40" i="26" a="1"/>
  <c r="AG40" i="26" s="1"/>
  <c r="BM40" i="26" s="1"/>
  <c r="AG39" i="26" a="1"/>
  <c r="AG39" i="26" s="1"/>
  <c r="BM39" i="26" s="1"/>
  <c r="AG38" i="26"/>
  <c r="BM38" i="26" s="1"/>
  <c r="AG38" i="26" a="1"/>
  <c r="AG37" i="26" a="1"/>
  <c r="AG37" i="26" s="1"/>
  <c r="BM37" i="26" s="1"/>
  <c r="AG36" i="26" a="1"/>
  <c r="AG36" i="26" s="1"/>
  <c r="AG35" i="26" a="1"/>
  <c r="AG35" i="26" s="1"/>
  <c r="AG34" i="26"/>
  <c r="BM34" i="26" s="1"/>
  <c r="AG34" i="26" a="1"/>
  <c r="AG33" i="26" a="1"/>
  <c r="AG33" i="26" s="1"/>
  <c r="BM33" i="26" s="1"/>
  <c r="AG32" i="26" a="1"/>
  <c r="AG32" i="26" s="1"/>
  <c r="BM32" i="26" s="1"/>
  <c r="AG31" i="26" a="1"/>
  <c r="AG31" i="26" s="1"/>
  <c r="BM31" i="26" s="1"/>
  <c r="AG30" i="26"/>
  <c r="BM30" i="26" s="1"/>
  <c r="AG30" i="26" a="1"/>
  <c r="AG29" i="26" a="1"/>
  <c r="AG29" i="26" s="1"/>
  <c r="BM29" i="26" s="1"/>
  <c r="AG28" i="26" a="1"/>
  <c r="AG28" i="26" s="1"/>
  <c r="BM28" i="26" s="1"/>
  <c r="AG27" i="26" a="1"/>
  <c r="AG27" i="26" s="1"/>
  <c r="BM27" i="26" s="1"/>
  <c r="AG26" i="26" a="1"/>
  <c r="AG26" i="26" s="1"/>
  <c r="BM26" i="26" s="1"/>
  <c r="AG25" i="26" a="1"/>
  <c r="AG25" i="26" s="1"/>
  <c r="BM25" i="26" s="1"/>
  <c r="AG24" i="26" a="1"/>
  <c r="AG24" i="26" s="1"/>
  <c r="BM24" i="26" s="1"/>
  <c r="AG23" i="26" a="1"/>
  <c r="AG23" i="26" s="1"/>
  <c r="BM23" i="26" s="1"/>
  <c r="AG22" i="26" a="1"/>
  <c r="AG22" i="26" s="1"/>
  <c r="BM22" i="26" s="1"/>
  <c r="AG21" i="26" a="1"/>
  <c r="AG21" i="26" s="1"/>
  <c r="BM21" i="26" s="1"/>
  <c r="AG20" i="26" a="1"/>
  <c r="AG20" i="26" s="1"/>
  <c r="BM20" i="26" s="1"/>
  <c r="AG19" i="26" a="1"/>
  <c r="AG19" i="26" s="1"/>
  <c r="BM19" i="26" s="1"/>
  <c r="AW216" i="25" a="1"/>
  <c r="AW216" i="25" s="1"/>
  <c r="AW215" i="25" a="1"/>
  <c r="AW215" i="25" s="1"/>
  <c r="AW214" i="25" a="1"/>
  <c r="AW214" i="25" s="1"/>
  <c r="AW213" i="25" a="1"/>
  <c r="AW213" i="25" s="1"/>
  <c r="AW212" i="25" a="1"/>
  <c r="AW212" i="25" s="1"/>
  <c r="AW211" i="25" a="1"/>
  <c r="AW211" i="25" s="1"/>
  <c r="AW210" i="25" a="1"/>
  <c r="AW210" i="25" s="1"/>
  <c r="AW209" i="25" a="1"/>
  <c r="AW209" i="25" s="1"/>
  <c r="AW208" i="25" a="1"/>
  <c r="AW208" i="25" s="1"/>
  <c r="AW207" i="25" a="1"/>
  <c r="AW207" i="25" s="1"/>
  <c r="AW206" i="25" a="1"/>
  <c r="AW206" i="25" s="1"/>
  <c r="AW205" i="25" a="1"/>
  <c r="AW205" i="25" s="1"/>
  <c r="AW204" i="25" a="1"/>
  <c r="AW204" i="25" s="1"/>
  <c r="AW203" i="25" a="1"/>
  <c r="AW203" i="25" s="1"/>
  <c r="AW202" i="25" a="1"/>
  <c r="AW202" i="25" s="1"/>
  <c r="AW201" i="25" a="1"/>
  <c r="AW201" i="25" s="1"/>
  <c r="AW200" i="25" a="1"/>
  <c r="AW200" i="25" s="1"/>
  <c r="AW199" i="25" a="1"/>
  <c r="AW199" i="25" s="1"/>
  <c r="AW198" i="25" a="1"/>
  <c r="AW198" i="25" s="1"/>
  <c r="AW197" i="25" a="1"/>
  <c r="AW197" i="25" s="1"/>
  <c r="AW196" i="25" a="1"/>
  <c r="AW196" i="25" s="1"/>
  <c r="AW195" i="25" a="1"/>
  <c r="AW195" i="25" s="1"/>
  <c r="AW194" i="25" a="1"/>
  <c r="AW194" i="25" s="1"/>
  <c r="AW193" i="25" a="1"/>
  <c r="AW193" i="25" s="1"/>
  <c r="AW192" i="25" a="1"/>
  <c r="AW192" i="25" s="1"/>
  <c r="AW191" i="25" a="1"/>
  <c r="AW191" i="25" s="1"/>
  <c r="AW190" i="25" a="1"/>
  <c r="AW190" i="25" s="1"/>
  <c r="AW189" i="25" a="1"/>
  <c r="AW189" i="25" s="1"/>
  <c r="AW188" i="25" a="1"/>
  <c r="AW188" i="25" s="1"/>
  <c r="AW187" i="25" a="1"/>
  <c r="AW187" i="25" s="1"/>
  <c r="AW186" i="25" a="1"/>
  <c r="AW186" i="25" s="1"/>
  <c r="AW185" i="25" a="1"/>
  <c r="AW185" i="25" s="1"/>
  <c r="AW184" i="25" a="1"/>
  <c r="AW184" i="25" s="1"/>
  <c r="AW183" i="25" a="1"/>
  <c r="AW183" i="25" s="1"/>
  <c r="AW182" i="25" a="1"/>
  <c r="AW182" i="25" s="1"/>
  <c r="AW181" i="25" a="1"/>
  <c r="AW181" i="25" s="1"/>
  <c r="AW180" i="25" a="1"/>
  <c r="AW180" i="25" s="1"/>
  <c r="AW179" i="25" a="1"/>
  <c r="AW179" i="25" s="1"/>
  <c r="AW178" i="25" a="1"/>
  <c r="AW178" i="25" s="1"/>
  <c r="AW177" i="25" a="1"/>
  <c r="AW177" i="25" s="1"/>
  <c r="AW176" i="25" a="1"/>
  <c r="AW176" i="25" s="1"/>
  <c r="AW175" i="25" a="1"/>
  <c r="AW175" i="25" s="1"/>
  <c r="AW174" i="25" a="1"/>
  <c r="AW174" i="25" s="1"/>
  <c r="AW173" i="25" a="1"/>
  <c r="AW173" i="25" s="1"/>
  <c r="AW172" i="25" a="1"/>
  <c r="AW172" i="25" s="1"/>
  <c r="AW171" i="25" a="1"/>
  <c r="AW171" i="25" s="1"/>
  <c r="AW170" i="25" a="1"/>
  <c r="AW170" i="25" s="1"/>
  <c r="AW169" i="25" a="1"/>
  <c r="AW169" i="25" s="1"/>
  <c r="AW168" i="25" a="1"/>
  <c r="AW168" i="25" s="1"/>
  <c r="AW167" i="25" a="1"/>
  <c r="AW167" i="25" s="1"/>
  <c r="AW166" i="25" a="1"/>
  <c r="AW166" i="25" s="1"/>
  <c r="AW165" i="25" a="1"/>
  <c r="AW165" i="25" s="1"/>
  <c r="AW164" i="25" a="1"/>
  <c r="AW164" i="25" s="1"/>
  <c r="AW163" i="25" a="1"/>
  <c r="AW163" i="25" s="1"/>
  <c r="AW162" i="25" a="1"/>
  <c r="AW162" i="25" s="1"/>
  <c r="AW161" i="25" a="1"/>
  <c r="AW161" i="25" s="1"/>
  <c r="AW160" i="25" a="1"/>
  <c r="AW160" i="25" s="1"/>
  <c r="AW159" i="25" a="1"/>
  <c r="AW159" i="25" s="1"/>
  <c r="AW158" i="25" a="1"/>
  <c r="AW158" i="25" s="1"/>
  <c r="AW157" i="25" a="1"/>
  <c r="AW157" i="25" s="1"/>
  <c r="AW156" i="25" a="1"/>
  <c r="AW156" i="25" s="1"/>
  <c r="AW155" i="25" a="1"/>
  <c r="AW155" i="25" s="1"/>
  <c r="AW154" i="25" a="1"/>
  <c r="AW154" i="25" s="1"/>
  <c r="AW153" i="25" a="1"/>
  <c r="AW153" i="25" s="1"/>
  <c r="AW152" i="25" a="1"/>
  <c r="AW152" i="25" s="1"/>
  <c r="AW151" i="25" a="1"/>
  <c r="AW151" i="25" s="1"/>
  <c r="AW150" i="25" a="1"/>
  <c r="AW150" i="25" s="1"/>
  <c r="AW149" i="25" a="1"/>
  <c r="AW149" i="25" s="1"/>
  <c r="AW148" i="25" a="1"/>
  <c r="AW148" i="25" s="1"/>
  <c r="AW147" i="25" a="1"/>
  <c r="AW147" i="25" s="1"/>
  <c r="AW146" i="25" a="1"/>
  <c r="AW146" i="25" s="1"/>
  <c r="AW145" i="25" a="1"/>
  <c r="AW145" i="25" s="1"/>
  <c r="AW144" i="25" a="1"/>
  <c r="AW144" i="25" s="1"/>
  <c r="AW143" i="25" a="1"/>
  <c r="AW143" i="25" s="1"/>
  <c r="AW142" i="25" a="1"/>
  <c r="AW142" i="25" s="1"/>
  <c r="AW141" i="25" a="1"/>
  <c r="AW141" i="25" s="1"/>
  <c r="AW140" i="25" a="1"/>
  <c r="AW140" i="25" s="1"/>
  <c r="AW139" i="25" a="1"/>
  <c r="AW139" i="25" s="1"/>
  <c r="AW138" i="25" a="1"/>
  <c r="AW138" i="25" s="1"/>
  <c r="AW137" i="25" a="1"/>
  <c r="AW137" i="25" s="1"/>
  <c r="AW136" i="25" a="1"/>
  <c r="AW136" i="25" s="1"/>
  <c r="AW135" i="25" a="1"/>
  <c r="AW135" i="25" s="1"/>
  <c r="AW134" i="25" a="1"/>
  <c r="AW134" i="25" s="1"/>
  <c r="AW133" i="25" a="1"/>
  <c r="AW133" i="25" s="1"/>
  <c r="AW132" i="25" a="1"/>
  <c r="AW132" i="25" s="1"/>
  <c r="AW131" i="25" a="1"/>
  <c r="AW131" i="25" s="1"/>
  <c r="AW130" i="25" a="1"/>
  <c r="AW130" i="25" s="1"/>
  <c r="AW129" i="25" a="1"/>
  <c r="AW129" i="25" s="1"/>
  <c r="AW128" i="25" a="1"/>
  <c r="AW128" i="25" s="1"/>
  <c r="AW127" i="25" a="1"/>
  <c r="AW127" i="25" s="1"/>
  <c r="AW126" i="25" a="1"/>
  <c r="AW126" i="25" s="1"/>
  <c r="AW125" i="25" a="1"/>
  <c r="AW125" i="25" s="1"/>
  <c r="AW124" i="25" a="1"/>
  <c r="AW124" i="25" s="1"/>
  <c r="AW123" i="25" a="1"/>
  <c r="AW123" i="25" s="1"/>
  <c r="AW122" i="25" a="1"/>
  <c r="AW122" i="25" s="1"/>
  <c r="AW121" i="25" a="1"/>
  <c r="AW121" i="25" s="1"/>
  <c r="AW120" i="25" a="1"/>
  <c r="AW120" i="25" s="1"/>
  <c r="AW119" i="25" a="1"/>
  <c r="AW119" i="25" s="1"/>
  <c r="AW118" i="25" a="1"/>
  <c r="AW118" i="25" s="1"/>
  <c r="AW117" i="25" a="1"/>
  <c r="AW117" i="25" s="1"/>
  <c r="AW116" i="25" a="1"/>
  <c r="AW116" i="25" s="1"/>
  <c r="AW115" i="25" a="1"/>
  <c r="AW115" i="25" s="1"/>
  <c r="AW114" i="25" a="1"/>
  <c r="AW114" i="25" s="1"/>
  <c r="AW113" i="25" a="1"/>
  <c r="AW113" i="25" s="1"/>
  <c r="AW112" i="25" a="1"/>
  <c r="AW112" i="25" s="1"/>
  <c r="AW111" i="25" a="1"/>
  <c r="AW111" i="25" s="1"/>
  <c r="AW110" i="25" a="1"/>
  <c r="AW110" i="25" s="1"/>
  <c r="AW109" i="25" a="1"/>
  <c r="AW109" i="25" s="1"/>
  <c r="AW108" i="25" a="1"/>
  <c r="AW108" i="25" s="1"/>
  <c r="AW107" i="25" a="1"/>
  <c r="AW107" i="25" s="1"/>
  <c r="AW106" i="25" a="1"/>
  <c r="AW106" i="25" s="1"/>
  <c r="AW105" i="25" a="1"/>
  <c r="AW105" i="25" s="1"/>
  <c r="AW104" i="25" a="1"/>
  <c r="AW104" i="25" s="1"/>
  <c r="AW103" i="25" a="1"/>
  <c r="AW103" i="25" s="1"/>
  <c r="AW102" i="25" a="1"/>
  <c r="AW102" i="25" s="1"/>
  <c r="AW101" i="25" a="1"/>
  <c r="AW101" i="25" s="1"/>
  <c r="AW100" i="25" a="1"/>
  <c r="AW100" i="25" s="1"/>
  <c r="AW99" i="25" a="1"/>
  <c r="AW99" i="25" s="1"/>
  <c r="AW98" i="25" a="1"/>
  <c r="AW98" i="25" s="1"/>
  <c r="AW97" i="25" a="1"/>
  <c r="AW97" i="25" s="1"/>
  <c r="AW96" i="25" a="1"/>
  <c r="AW96" i="25" s="1"/>
  <c r="AW95" i="25" a="1"/>
  <c r="AW95" i="25" s="1"/>
  <c r="AW94" i="25" a="1"/>
  <c r="AW94" i="25" s="1"/>
  <c r="AW93" i="25" a="1"/>
  <c r="AW93" i="25" s="1"/>
  <c r="AW92" i="25" a="1"/>
  <c r="AW92" i="25" s="1"/>
  <c r="AW91" i="25" a="1"/>
  <c r="AW91" i="25" s="1"/>
  <c r="AW90" i="25" a="1"/>
  <c r="AW90" i="25" s="1"/>
  <c r="AW89" i="25" a="1"/>
  <c r="AW89" i="25" s="1"/>
  <c r="AW88" i="25" a="1"/>
  <c r="AW88" i="25" s="1"/>
  <c r="AW87" i="25" a="1"/>
  <c r="AW87" i="25" s="1"/>
  <c r="AW86" i="25" a="1"/>
  <c r="AW86" i="25" s="1"/>
  <c r="AW85" i="25" a="1"/>
  <c r="AW85" i="25" s="1"/>
  <c r="AW84" i="25" a="1"/>
  <c r="AW84" i="25" s="1"/>
  <c r="AW83" i="25" a="1"/>
  <c r="AW83" i="25" s="1"/>
  <c r="AW82" i="25" a="1"/>
  <c r="AW82" i="25" s="1"/>
  <c r="AW81" i="25" a="1"/>
  <c r="AW81" i="25" s="1"/>
  <c r="AW80" i="25" a="1"/>
  <c r="AW80" i="25" s="1"/>
  <c r="AW79" i="25" a="1"/>
  <c r="AW79" i="25" s="1"/>
  <c r="AW78" i="25" a="1"/>
  <c r="AW78" i="25" s="1"/>
  <c r="AW77" i="25" a="1"/>
  <c r="AW77" i="25" s="1"/>
  <c r="AW76" i="25" a="1"/>
  <c r="AW76" i="25" s="1"/>
  <c r="AW75" i="25" a="1"/>
  <c r="AW75" i="25" s="1"/>
  <c r="AW74" i="25" a="1"/>
  <c r="AW74" i="25" s="1"/>
  <c r="AW73" i="25" a="1"/>
  <c r="AW73" i="25" s="1"/>
  <c r="AW72" i="25" a="1"/>
  <c r="AW72" i="25" s="1"/>
  <c r="AW71" i="25" a="1"/>
  <c r="AW71" i="25" s="1"/>
  <c r="AW70" i="25" a="1"/>
  <c r="AW70" i="25" s="1"/>
  <c r="AW69" i="25" a="1"/>
  <c r="AW69" i="25" s="1"/>
  <c r="AW68" i="25" a="1"/>
  <c r="AW68" i="25" s="1"/>
  <c r="AW67" i="25" a="1"/>
  <c r="AW67" i="25" s="1"/>
  <c r="AW66" i="25" a="1"/>
  <c r="AW66" i="25" s="1"/>
  <c r="AW65" i="25" a="1"/>
  <c r="AW65" i="25" s="1"/>
  <c r="AW64" i="25" a="1"/>
  <c r="AW64" i="25" s="1"/>
  <c r="AW63" i="25" a="1"/>
  <c r="AW63" i="25" s="1"/>
  <c r="AW62" i="25" a="1"/>
  <c r="AW62" i="25" s="1"/>
  <c r="AW61" i="25" a="1"/>
  <c r="AW61" i="25" s="1"/>
  <c r="AW60" i="25" a="1"/>
  <c r="AW60" i="25" s="1"/>
  <c r="AW59" i="25" a="1"/>
  <c r="AW59" i="25" s="1"/>
  <c r="AW58" i="25" a="1"/>
  <c r="AW58" i="25" s="1"/>
  <c r="AW57" i="25" a="1"/>
  <c r="AW57" i="25" s="1"/>
  <c r="AW56" i="25" a="1"/>
  <c r="AW56" i="25" s="1"/>
  <c r="AW55" i="25" a="1"/>
  <c r="AW55" i="25" s="1"/>
  <c r="AW54" i="25" a="1"/>
  <c r="AW54" i="25" s="1"/>
  <c r="AW53" i="25" a="1"/>
  <c r="AW53" i="25" s="1"/>
  <c r="AW52" i="25" a="1"/>
  <c r="AW52" i="25" s="1"/>
  <c r="AW51" i="25" a="1"/>
  <c r="AW51" i="25" s="1"/>
  <c r="AW50" i="25" a="1"/>
  <c r="AW50" i="25" s="1"/>
  <c r="AW49" i="25" a="1"/>
  <c r="AW49" i="25" s="1"/>
  <c r="AW48" i="25" a="1"/>
  <c r="AW48" i="25" s="1"/>
  <c r="AW47" i="25" a="1"/>
  <c r="AW47" i="25" s="1"/>
  <c r="AW46" i="25" a="1"/>
  <c r="AW46" i="25" s="1"/>
  <c r="AW45" i="25" a="1"/>
  <c r="AW45" i="25" s="1"/>
  <c r="AW44" i="25" a="1"/>
  <c r="AW44" i="25" s="1"/>
  <c r="AW43" i="25" a="1"/>
  <c r="AW43" i="25" s="1"/>
  <c r="AW42" i="25" a="1"/>
  <c r="AW42" i="25" s="1"/>
  <c r="AW41" i="25" a="1"/>
  <c r="AW41" i="25" s="1"/>
  <c r="AW40" i="25" a="1"/>
  <c r="AW40" i="25" s="1"/>
  <c r="AW39" i="25" a="1"/>
  <c r="AW39" i="25" s="1"/>
  <c r="AW38" i="25" a="1"/>
  <c r="AW38" i="25" s="1"/>
  <c r="AW37" i="25" a="1"/>
  <c r="AW37" i="25" s="1"/>
  <c r="AW36" i="25" a="1"/>
  <c r="AW36" i="25" s="1"/>
  <c r="AW35" i="25" a="1"/>
  <c r="AW35" i="25" s="1"/>
  <c r="AW34" i="25" a="1"/>
  <c r="AW34" i="25" s="1"/>
  <c r="AW33" i="25" a="1"/>
  <c r="AW33" i="25" s="1"/>
  <c r="AW32" i="25" a="1"/>
  <c r="AW32" i="25" s="1"/>
  <c r="AW31" i="25" a="1"/>
  <c r="AW31" i="25" s="1"/>
  <c r="AW30" i="25" a="1"/>
  <c r="AW30" i="25" s="1"/>
  <c r="AW29" i="25" a="1"/>
  <c r="AW29" i="25" s="1"/>
  <c r="AW28" i="25" a="1"/>
  <c r="AW28" i="25" s="1"/>
  <c r="AW27" i="25" a="1"/>
  <c r="AW27" i="25" s="1"/>
  <c r="AW26" i="25" a="1"/>
  <c r="AW26" i="25" s="1"/>
  <c r="AW25" i="25" a="1"/>
  <c r="AW25" i="25" s="1"/>
  <c r="AW24" i="25" a="1"/>
  <c r="AW24" i="25" s="1"/>
  <c r="AW23" i="25" a="1"/>
  <c r="AW23" i="25" s="1"/>
  <c r="AW22" i="25" a="1"/>
  <c r="AW22" i="25" s="1"/>
  <c r="AW21" i="25" a="1"/>
  <c r="AW21" i="25" s="1"/>
  <c r="AW20" i="25" a="1"/>
  <c r="AW20" i="25" s="1"/>
  <c r="AW19" i="25" a="1"/>
  <c r="AW19" i="25" s="1"/>
  <c r="AW18" i="25" a="1"/>
  <c r="AW18" i="25" s="1"/>
  <c r="AE216" i="25"/>
  <c r="AE215" i="25"/>
  <c r="AE214" i="25"/>
  <c r="AE213" i="25"/>
  <c r="AE212" i="25"/>
  <c r="BE212" i="25" s="1"/>
  <c r="AE211" i="25"/>
  <c r="BE211" i="25" s="1"/>
  <c r="AE210" i="25"/>
  <c r="AE209" i="25"/>
  <c r="BE209" i="25" s="1"/>
  <c r="AE208" i="25"/>
  <c r="AE207" i="25"/>
  <c r="AE206" i="25"/>
  <c r="AE205" i="25"/>
  <c r="AE204" i="25"/>
  <c r="BE204" i="25" s="1"/>
  <c r="AE203" i="25"/>
  <c r="BE203" i="25" s="1"/>
  <c r="AE202" i="25"/>
  <c r="AE201" i="25"/>
  <c r="AE200" i="25"/>
  <c r="AE199" i="25"/>
  <c r="AE198" i="25"/>
  <c r="AE197" i="25"/>
  <c r="AE196" i="25"/>
  <c r="BE196" i="25" s="1"/>
  <c r="AE195" i="25"/>
  <c r="BE195" i="25" s="1"/>
  <c r="AE194" i="25"/>
  <c r="AE193" i="25"/>
  <c r="BE193" i="25" s="1"/>
  <c r="AE192" i="25"/>
  <c r="AE191" i="25"/>
  <c r="AE190" i="25"/>
  <c r="AE189" i="25"/>
  <c r="AE188" i="25"/>
  <c r="AE187" i="25"/>
  <c r="BE187" i="25" s="1"/>
  <c r="AE186" i="25"/>
  <c r="AE185" i="25"/>
  <c r="BE185" i="25" s="1"/>
  <c r="AE184" i="25"/>
  <c r="AE183" i="25"/>
  <c r="AE182" i="25"/>
  <c r="AE181" i="25"/>
  <c r="AE180" i="25"/>
  <c r="AE179" i="25"/>
  <c r="AE178" i="25"/>
  <c r="AE177" i="25"/>
  <c r="AE176" i="25"/>
  <c r="AE175" i="25"/>
  <c r="AE174" i="25"/>
  <c r="AE173" i="25"/>
  <c r="AE172" i="25"/>
  <c r="BE172" i="25" s="1"/>
  <c r="AE171" i="25"/>
  <c r="BE171" i="25" s="1"/>
  <c r="AE170" i="25"/>
  <c r="AE169" i="25"/>
  <c r="AE168" i="25"/>
  <c r="AE167" i="25"/>
  <c r="AE166" i="25"/>
  <c r="AE165" i="25"/>
  <c r="AE164" i="25"/>
  <c r="AE163" i="25"/>
  <c r="BE163" i="25" s="1"/>
  <c r="AE162" i="25"/>
  <c r="AE161" i="25"/>
  <c r="BE161" i="25" s="1"/>
  <c r="AE160" i="25"/>
  <c r="AE159" i="25"/>
  <c r="AE158" i="25"/>
  <c r="AE157" i="25"/>
  <c r="AE156" i="25"/>
  <c r="AE155" i="25"/>
  <c r="BE155" i="25" s="1"/>
  <c r="AE154" i="25"/>
  <c r="AE153" i="25"/>
  <c r="BE153" i="25" s="1"/>
  <c r="AE152" i="25"/>
  <c r="AE151" i="25"/>
  <c r="AE150" i="25"/>
  <c r="AE149" i="25"/>
  <c r="AE148" i="25"/>
  <c r="BE148" i="25" s="1"/>
  <c r="AE147" i="25"/>
  <c r="BE147" i="25" s="1"/>
  <c r="AE146" i="25"/>
  <c r="AE145" i="25"/>
  <c r="BE145" i="25" s="1"/>
  <c r="AE144" i="25"/>
  <c r="AE143" i="25"/>
  <c r="AE142" i="25"/>
  <c r="AE141" i="25"/>
  <c r="AE140" i="25"/>
  <c r="BE140" i="25" s="1"/>
  <c r="AE139" i="25"/>
  <c r="AE138" i="25"/>
  <c r="AE137" i="25"/>
  <c r="AE136" i="25"/>
  <c r="AE135" i="25"/>
  <c r="AE134" i="25"/>
  <c r="AE133" i="25"/>
  <c r="AE132" i="25"/>
  <c r="BE132" i="25" s="1"/>
  <c r="AE131" i="25"/>
  <c r="BE131" i="25" s="1"/>
  <c r="AE130" i="25"/>
  <c r="AE129" i="25"/>
  <c r="BE129" i="25" s="1"/>
  <c r="AE128" i="25"/>
  <c r="AE127" i="25"/>
  <c r="AE126" i="25"/>
  <c r="AE125" i="25"/>
  <c r="AE124" i="25"/>
  <c r="BE124" i="25" s="1"/>
  <c r="AE123" i="25"/>
  <c r="BE123" i="25" s="1"/>
  <c r="AE122" i="25"/>
  <c r="AE121" i="25"/>
  <c r="AE120" i="25"/>
  <c r="AE119" i="25"/>
  <c r="AE118" i="25"/>
  <c r="AE117" i="25"/>
  <c r="AE116" i="25"/>
  <c r="BE116" i="25" s="1"/>
  <c r="AE115" i="25"/>
  <c r="BE115" i="25" s="1"/>
  <c r="AE114" i="25"/>
  <c r="AE113" i="25"/>
  <c r="AE112" i="25"/>
  <c r="AE111" i="25"/>
  <c r="AE110" i="25"/>
  <c r="AE109" i="25"/>
  <c r="AE108" i="25"/>
  <c r="BE108" i="25" s="1"/>
  <c r="AE107" i="25"/>
  <c r="BE107" i="25" s="1"/>
  <c r="AE106" i="25"/>
  <c r="AE105" i="25"/>
  <c r="BE105" i="25" s="1"/>
  <c r="AE104" i="25"/>
  <c r="AE103" i="25"/>
  <c r="AE102" i="25"/>
  <c r="AE101" i="25"/>
  <c r="AE100" i="25"/>
  <c r="BE100" i="25" s="1"/>
  <c r="AE99" i="25"/>
  <c r="BE99" i="25" s="1"/>
  <c r="AE98" i="25"/>
  <c r="AE97" i="25"/>
  <c r="BE97" i="25" s="1"/>
  <c r="AE96" i="25"/>
  <c r="AE95" i="25"/>
  <c r="AE94" i="25"/>
  <c r="AE93" i="25"/>
  <c r="AE92" i="25"/>
  <c r="AE91" i="25"/>
  <c r="BE91" i="25" s="1"/>
  <c r="AE90" i="25"/>
  <c r="AE89" i="25"/>
  <c r="BE89" i="25" s="1"/>
  <c r="AE88" i="25"/>
  <c r="AE87" i="25"/>
  <c r="AE86" i="25"/>
  <c r="AE85" i="25"/>
  <c r="AE84" i="25"/>
  <c r="AE83" i="25"/>
  <c r="BE83" i="25" s="1"/>
  <c r="AE82" i="25"/>
  <c r="AE81" i="25"/>
  <c r="BE81" i="25" s="1"/>
  <c r="AE80" i="25"/>
  <c r="AE79" i="25"/>
  <c r="AE78" i="25"/>
  <c r="AE77" i="25"/>
  <c r="AE76" i="25"/>
  <c r="BE76" i="25" s="1"/>
  <c r="AE75" i="25"/>
  <c r="BE75" i="25" s="1"/>
  <c r="AE74" i="25"/>
  <c r="AE73" i="25"/>
  <c r="BE73" i="25" s="1"/>
  <c r="AE72" i="25"/>
  <c r="AE71" i="25"/>
  <c r="AE70" i="25"/>
  <c r="AE69" i="25"/>
  <c r="AE68" i="25"/>
  <c r="BE68" i="25" s="1"/>
  <c r="AE67" i="25"/>
  <c r="BE67" i="25" s="1"/>
  <c r="AE66" i="25"/>
  <c r="AE65" i="25"/>
  <c r="BE65" i="25" s="1"/>
  <c r="AE64" i="25"/>
  <c r="AE63" i="25"/>
  <c r="AE62" i="25"/>
  <c r="AE61" i="25"/>
  <c r="AE60" i="25"/>
  <c r="AE59" i="25"/>
  <c r="BE59" i="25" s="1"/>
  <c r="AE58" i="25"/>
  <c r="AE57" i="25"/>
  <c r="AE56" i="25"/>
  <c r="AE55" i="25"/>
  <c r="AE54" i="25"/>
  <c r="AE53" i="25"/>
  <c r="AE52" i="25"/>
  <c r="AE51" i="25"/>
  <c r="AE50" i="25"/>
  <c r="AE49" i="25"/>
  <c r="AE48" i="25"/>
  <c r="AE47" i="25"/>
  <c r="AE46" i="25"/>
  <c r="AE45" i="25"/>
  <c r="AE44" i="25"/>
  <c r="BE44" i="25" s="1"/>
  <c r="AE43" i="25"/>
  <c r="BE43" i="25" s="1"/>
  <c r="AE42" i="25"/>
  <c r="AE41" i="25"/>
  <c r="BE41" i="25" s="1"/>
  <c r="AE40" i="25"/>
  <c r="AE39" i="25"/>
  <c r="AE38" i="25"/>
  <c r="AE37" i="25"/>
  <c r="AE36" i="25"/>
  <c r="BE36" i="25" s="1"/>
  <c r="AE35" i="25"/>
  <c r="BE35" i="25" s="1"/>
  <c r="AE34" i="25"/>
  <c r="AE33" i="25"/>
  <c r="BE33" i="25" s="1"/>
  <c r="AE32" i="25"/>
  <c r="AE31" i="25"/>
  <c r="AE30" i="25"/>
  <c r="AE29" i="25"/>
  <c r="AE28" i="25"/>
  <c r="BE28" i="25" s="1"/>
  <c r="AE27" i="25"/>
  <c r="BE27" i="25" s="1"/>
  <c r="AE26" i="25"/>
  <c r="BE26" i="25" s="1"/>
  <c r="AE25" i="25"/>
  <c r="BE25" i="25" s="1"/>
  <c r="AE24" i="25"/>
  <c r="BE24" i="25" s="1"/>
  <c r="AE23" i="25"/>
  <c r="BE23" i="25" s="1"/>
  <c r="AE22" i="25"/>
  <c r="AE21" i="25"/>
  <c r="AE20" i="25"/>
  <c r="BE20" i="25" s="1"/>
  <c r="AE19" i="25"/>
  <c r="BE19" i="25" s="1"/>
  <c r="AE18" i="25"/>
  <c r="Q215" i="24"/>
  <c r="Q165" i="24"/>
  <c r="AF165" i="24" s="1"/>
  <c r="Q164" i="24"/>
  <c r="Q163" i="24"/>
  <c r="Q162" i="24"/>
  <c r="Q161" i="24"/>
  <c r="AF161" i="24" s="1"/>
  <c r="Q160" i="24"/>
  <c r="Q159" i="24"/>
  <c r="AF159" i="24" s="1"/>
  <c r="Q158" i="24"/>
  <c r="Q157" i="24"/>
  <c r="Q156" i="24"/>
  <c r="Q155" i="24"/>
  <c r="Q154" i="24"/>
  <c r="Q153" i="24"/>
  <c r="AF153" i="24" s="1"/>
  <c r="Q152" i="24"/>
  <c r="AF152" i="24" s="1"/>
  <c r="Q151" i="24"/>
  <c r="AF151" i="24" s="1"/>
  <c r="Q150" i="24"/>
  <c r="Q149" i="24"/>
  <c r="AF149" i="24" s="1"/>
  <c r="Q148" i="24"/>
  <c r="Q147" i="24"/>
  <c r="Q146" i="24"/>
  <c r="Q145" i="24"/>
  <c r="AF145" i="24" s="1"/>
  <c r="Q144" i="24"/>
  <c r="Q143" i="24"/>
  <c r="AF143" i="24" s="1"/>
  <c r="Q142" i="24"/>
  <c r="Q141" i="24"/>
  <c r="Q140" i="24"/>
  <c r="Q139" i="24"/>
  <c r="Q138" i="24"/>
  <c r="Q137" i="24"/>
  <c r="AF137" i="24" s="1"/>
  <c r="Q136" i="24"/>
  <c r="Q135" i="24"/>
  <c r="AF135" i="24" s="1"/>
  <c r="Q134" i="24"/>
  <c r="Q133" i="24"/>
  <c r="Q132" i="24"/>
  <c r="Q131" i="24"/>
  <c r="Q130" i="24"/>
  <c r="Q129" i="24"/>
  <c r="AF129" i="24" s="1"/>
  <c r="Q128" i="24"/>
  <c r="Q127" i="24"/>
  <c r="AF127" i="24" s="1"/>
  <c r="Q126" i="24"/>
  <c r="Q125" i="24"/>
  <c r="Q124" i="24"/>
  <c r="Q123" i="24"/>
  <c r="Q122" i="24"/>
  <c r="Q121" i="24"/>
  <c r="AF121" i="24" s="1"/>
  <c r="Q120" i="24"/>
  <c r="AF120" i="24" s="1"/>
  <c r="Q119" i="24"/>
  <c r="AF119" i="24" s="1"/>
  <c r="Q118" i="24"/>
  <c r="Q117" i="24"/>
  <c r="AF117" i="24" s="1"/>
  <c r="Q116" i="24"/>
  <c r="Q115" i="24"/>
  <c r="Q114" i="24"/>
  <c r="Q113" i="24"/>
  <c r="AF113" i="24" s="1"/>
  <c r="Q112" i="24"/>
  <c r="Q111" i="24"/>
  <c r="AF111" i="24" s="1"/>
  <c r="Q110" i="24"/>
  <c r="Q109" i="24"/>
  <c r="Q108" i="24"/>
  <c r="Q107" i="24"/>
  <c r="Q106" i="24"/>
  <c r="Q105" i="24"/>
  <c r="AF105" i="24" s="1"/>
  <c r="Q104" i="24"/>
  <c r="AF104" i="24" s="1"/>
  <c r="Q103" i="24"/>
  <c r="AF103" i="24" s="1"/>
  <c r="Q102" i="24"/>
  <c r="Q101" i="24"/>
  <c r="AF101" i="24" s="1"/>
  <c r="Q100" i="24"/>
  <c r="Q99" i="24"/>
  <c r="Q98" i="24"/>
  <c r="Q97" i="24"/>
  <c r="AF97" i="24" s="1"/>
  <c r="Q96" i="24"/>
  <c r="Q95" i="24"/>
  <c r="AF95" i="24" s="1"/>
  <c r="Q94" i="24"/>
  <c r="Q93" i="24"/>
  <c r="Q92" i="24"/>
  <c r="Q91" i="24"/>
  <c r="Q90" i="24"/>
  <c r="Q89" i="24"/>
  <c r="AF89" i="24" s="1"/>
  <c r="Q88" i="24"/>
  <c r="AF88" i="24" s="1"/>
  <c r="Q87" i="24"/>
  <c r="AF87" i="24" s="1"/>
  <c r="Q86" i="24"/>
  <c r="Q85" i="24"/>
  <c r="AF85" i="24" s="1"/>
  <c r="Q84" i="24"/>
  <c r="Q83" i="24"/>
  <c r="Q82" i="24"/>
  <c r="Q81" i="24"/>
  <c r="AF81" i="24" s="1"/>
  <c r="Q80" i="24"/>
  <c r="Q79" i="24"/>
  <c r="AF79" i="24" s="1"/>
  <c r="Q78" i="24"/>
  <c r="Q77" i="24"/>
  <c r="Q76" i="24"/>
  <c r="Q75" i="24"/>
  <c r="Q74" i="24"/>
  <c r="Q73" i="24"/>
  <c r="AF73" i="24" s="1"/>
  <c r="Q72" i="24"/>
  <c r="Q71" i="24"/>
  <c r="AF71" i="24" s="1"/>
  <c r="Q70" i="24"/>
  <c r="Q69" i="24"/>
  <c r="Q68" i="24"/>
  <c r="Q67" i="24"/>
  <c r="Q66" i="24"/>
  <c r="Q65" i="24"/>
  <c r="AF65" i="24" s="1"/>
  <c r="Q64" i="24"/>
  <c r="Q63" i="24"/>
  <c r="AF63" i="24" s="1"/>
  <c r="Q62" i="24"/>
  <c r="Q61" i="24"/>
  <c r="Q60" i="24"/>
  <c r="Q59" i="24"/>
  <c r="Q58" i="24"/>
  <c r="Q57" i="24"/>
  <c r="Q56" i="24"/>
  <c r="AF56" i="24" s="1"/>
  <c r="Q55" i="24"/>
  <c r="AF55" i="24" s="1"/>
  <c r="Q54" i="24"/>
  <c r="Q53" i="24"/>
  <c r="AF53" i="24" s="1"/>
  <c r="Q52" i="24"/>
  <c r="Q51" i="24"/>
  <c r="Q50" i="24"/>
  <c r="Q49" i="24"/>
  <c r="Q48" i="24"/>
  <c r="Q47" i="24"/>
  <c r="Q46" i="24"/>
  <c r="Q45" i="24"/>
  <c r="Q44" i="24"/>
  <c r="Q43" i="24"/>
  <c r="Q42" i="24"/>
  <c r="Q41" i="24"/>
  <c r="Q40" i="24"/>
  <c r="AF40" i="24" s="1"/>
  <c r="Q39" i="24"/>
  <c r="AF39" i="24" s="1"/>
  <c r="Q38" i="24"/>
  <c r="Q37" i="24"/>
  <c r="AF37" i="24" s="1"/>
  <c r="Q36" i="24"/>
  <c r="Q35" i="24"/>
  <c r="Q34" i="24"/>
  <c r="Q33" i="24"/>
  <c r="Q32" i="24"/>
  <c r="Q31" i="24"/>
  <c r="Q30" i="24"/>
  <c r="Q29" i="24"/>
  <c r="Q28" i="24"/>
  <c r="Q27" i="24"/>
  <c r="Q26" i="24"/>
  <c r="Q25" i="24"/>
  <c r="Q24" i="24"/>
  <c r="AF24" i="24" s="1"/>
  <c r="Q23" i="24"/>
  <c r="AF23" i="24" s="1"/>
  <c r="Q22" i="24"/>
  <c r="Q21" i="24"/>
  <c r="AF21" i="24" s="1"/>
  <c r="Q20" i="24"/>
  <c r="Q19" i="24"/>
  <c r="Q18" i="24"/>
  <c r="AF18" i="24" s="1"/>
  <c r="Q17" i="24"/>
  <c r="AF17" i="24" s="1"/>
  <c r="X215" i="24"/>
  <c r="X165" i="24"/>
  <c r="X164" i="24"/>
  <c r="X163" i="24"/>
  <c r="X162" i="24"/>
  <c r="X161" i="24"/>
  <c r="X160" i="24"/>
  <c r="X159" i="24"/>
  <c r="X158" i="24"/>
  <c r="X157" i="24"/>
  <c r="X156" i="24"/>
  <c r="X155" i="24"/>
  <c r="X154" i="24"/>
  <c r="X153" i="24"/>
  <c r="X152" i="24"/>
  <c r="X151" i="24"/>
  <c r="X150" i="24"/>
  <c r="X149" i="24"/>
  <c r="X148" i="24"/>
  <c r="X147" i="24"/>
  <c r="X146" i="24"/>
  <c r="X145" i="24"/>
  <c r="X144" i="24"/>
  <c r="X143" i="24"/>
  <c r="X142" i="24"/>
  <c r="X141" i="24"/>
  <c r="X140" i="24"/>
  <c r="X139" i="24"/>
  <c r="X138" i="24"/>
  <c r="X137" i="24"/>
  <c r="X136" i="24"/>
  <c r="X135" i="24"/>
  <c r="X134" i="24"/>
  <c r="X133" i="24"/>
  <c r="X132" i="24"/>
  <c r="X131" i="24"/>
  <c r="X130" i="24"/>
  <c r="X129" i="24"/>
  <c r="X128" i="24"/>
  <c r="X127" i="24"/>
  <c r="X126" i="24"/>
  <c r="X125" i="24"/>
  <c r="X124" i="24"/>
  <c r="X123" i="24"/>
  <c r="X122" i="24"/>
  <c r="X121" i="24"/>
  <c r="X120" i="24"/>
  <c r="X119" i="24"/>
  <c r="X118" i="24"/>
  <c r="X117" i="24"/>
  <c r="X116" i="24"/>
  <c r="X115" i="24"/>
  <c r="X114" i="24"/>
  <c r="X113" i="24"/>
  <c r="X112" i="24"/>
  <c r="X111" i="24"/>
  <c r="X110" i="24"/>
  <c r="X109" i="24"/>
  <c r="X108" i="24"/>
  <c r="X107" i="24"/>
  <c r="X106" i="24"/>
  <c r="X105" i="24"/>
  <c r="X104" i="24"/>
  <c r="X103" i="24"/>
  <c r="X102" i="24"/>
  <c r="X101" i="24"/>
  <c r="X100" i="24"/>
  <c r="X99" i="24"/>
  <c r="X98" i="24"/>
  <c r="X97" i="24"/>
  <c r="X96" i="24"/>
  <c r="X95" i="24"/>
  <c r="X94" i="24"/>
  <c r="X93" i="24"/>
  <c r="X92" i="24"/>
  <c r="X91" i="24"/>
  <c r="X90" i="24"/>
  <c r="X89" i="24"/>
  <c r="X88" i="24"/>
  <c r="X87" i="24"/>
  <c r="X86" i="24"/>
  <c r="X85" i="24"/>
  <c r="X84" i="24"/>
  <c r="X83" i="24"/>
  <c r="X82" i="24"/>
  <c r="X81" i="24"/>
  <c r="X80" i="24"/>
  <c r="X79" i="24"/>
  <c r="X78" i="24"/>
  <c r="X77" i="24"/>
  <c r="X76" i="24"/>
  <c r="X75" i="24"/>
  <c r="X74" i="24"/>
  <c r="X73" i="24"/>
  <c r="X72" i="24"/>
  <c r="X71" i="24"/>
  <c r="X70" i="24"/>
  <c r="X69" i="24"/>
  <c r="X68" i="24"/>
  <c r="X67" i="24"/>
  <c r="X66" i="24"/>
  <c r="X65" i="24"/>
  <c r="X64" i="24"/>
  <c r="X63" i="24"/>
  <c r="X62" i="24"/>
  <c r="X61" i="24"/>
  <c r="X60" i="24"/>
  <c r="X59" i="24"/>
  <c r="X58" i="24"/>
  <c r="X57" i="24"/>
  <c r="X56" i="24"/>
  <c r="X55" i="24"/>
  <c r="X54" i="24"/>
  <c r="X53" i="24"/>
  <c r="X52" i="24"/>
  <c r="X51" i="24"/>
  <c r="X50" i="24"/>
  <c r="X49" i="24"/>
  <c r="X48" i="24"/>
  <c r="X47" i="24"/>
  <c r="X46" i="24"/>
  <c r="X45" i="24"/>
  <c r="X44" i="24"/>
  <c r="X43" i="24"/>
  <c r="X42" i="24"/>
  <c r="X41" i="24"/>
  <c r="X40" i="24"/>
  <c r="X39" i="24"/>
  <c r="X38" i="24"/>
  <c r="X37" i="24"/>
  <c r="X36" i="24"/>
  <c r="X35" i="24"/>
  <c r="X34" i="24"/>
  <c r="X33" i="24"/>
  <c r="X32" i="24"/>
  <c r="X31" i="24"/>
  <c r="X30" i="24"/>
  <c r="X29" i="24"/>
  <c r="X28" i="24"/>
  <c r="X27" i="24"/>
  <c r="X26" i="24"/>
  <c r="X25" i="24"/>
  <c r="X24" i="24"/>
  <c r="X23" i="24"/>
  <c r="X22" i="24"/>
  <c r="X21" i="24"/>
  <c r="X20" i="24"/>
  <c r="X19" i="24"/>
  <c r="X18" i="24"/>
  <c r="X17" i="24"/>
  <c r="Q16" i="24"/>
  <c r="AF16" i="24" s="1"/>
  <c r="X16" i="24"/>
  <c r="AO17" i="27" a="1"/>
  <c r="AO17" i="27" s="1"/>
  <c r="AO17" i="28" a="1"/>
  <c r="AO17" i="28" s="1"/>
  <c r="BD18" i="26" a="1"/>
  <c r="BD18" i="26" s="1"/>
  <c r="AW17" i="25" a="1"/>
  <c r="AW17" i="25" s="1"/>
  <c r="V16" i="30" a="1"/>
  <c r="V16" i="30" s="1"/>
  <c r="S16" i="29"/>
  <c r="AW215" i="27"/>
  <c r="AW211" i="27"/>
  <c r="AW207" i="27"/>
  <c r="AW203" i="27"/>
  <c r="AW195" i="27"/>
  <c r="AW191" i="27"/>
  <c r="AW187" i="27"/>
  <c r="AW179" i="27"/>
  <c r="AW175" i="27"/>
  <c r="AW76" i="27"/>
  <c r="AW18" i="27"/>
  <c r="Y17" i="27" a="1"/>
  <c r="Y17" i="27" s="1"/>
  <c r="AW17" i="27" s="1"/>
  <c r="AY76" i="28"/>
  <c r="AY68" i="28"/>
  <c r="AY60" i="28"/>
  <c r="AY52" i="28"/>
  <c r="AY44" i="28"/>
  <c r="X17" i="28" a="1"/>
  <c r="X17" i="28" s="1"/>
  <c r="AY17" i="28" s="1"/>
  <c r="BM206" i="26"/>
  <c r="BM203" i="26"/>
  <c r="BM190" i="26"/>
  <c r="BM187" i="26"/>
  <c r="BM174" i="26"/>
  <c r="BM150" i="26"/>
  <c r="BM118" i="26"/>
  <c r="BM114" i="26"/>
  <c r="BM44" i="26"/>
  <c r="BM43" i="26"/>
  <c r="BM36" i="26"/>
  <c r="BM35" i="26"/>
  <c r="AG18" i="26" a="1"/>
  <c r="AG18" i="26" s="1"/>
  <c r="BM18" i="26" s="1"/>
  <c r="BE216" i="25"/>
  <c r="BE213" i="25"/>
  <c r="BE210" i="25"/>
  <c r="BE208" i="25"/>
  <c r="BE207" i="25"/>
  <c r="BE205" i="25"/>
  <c r="BE202" i="25"/>
  <c r="BE201" i="25"/>
  <c r="BE200" i="25"/>
  <c r="BE199" i="25"/>
  <c r="BE197" i="25"/>
  <c r="BE194" i="25"/>
  <c r="BE192" i="25"/>
  <c r="BE191" i="25"/>
  <c r="BE190" i="25"/>
  <c r="BE189" i="25"/>
  <c r="BE186" i="25"/>
  <c r="BE184" i="25"/>
  <c r="BE183" i="25"/>
  <c r="BE181" i="25"/>
  <c r="BE180" i="25"/>
  <c r="BE179" i="25"/>
  <c r="BE178" i="25"/>
  <c r="BE177" i="25"/>
  <c r="BE176" i="25"/>
  <c r="BE175" i="25"/>
  <c r="BE173" i="25"/>
  <c r="BE170" i="25"/>
  <c r="BE169" i="25"/>
  <c r="BE168" i="25"/>
  <c r="BE167" i="25"/>
  <c r="BE166" i="25"/>
  <c r="BE165" i="25"/>
  <c r="BE162" i="25"/>
  <c r="BE160" i="25"/>
  <c r="BE159" i="25"/>
  <c r="BE158" i="25"/>
  <c r="BE157" i="25"/>
  <c r="BE154" i="25"/>
  <c r="BE152" i="25"/>
  <c r="BE151" i="25"/>
  <c r="BE149" i="25"/>
  <c r="BE146" i="25"/>
  <c r="BE144" i="25"/>
  <c r="BE143" i="25"/>
  <c r="BE141" i="25"/>
  <c r="BE139" i="25"/>
  <c r="BE138" i="25"/>
  <c r="BE137" i="25"/>
  <c r="BE136" i="25"/>
  <c r="BE135" i="25"/>
  <c r="BE134" i="25"/>
  <c r="BE133" i="25"/>
  <c r="BE130" i="25"/>
  <c r="BE128" i="25"/>
  <c r="BE127" i="25"/>
  <c r="BE126" i="25"/>
  <c r="BE125" i="25"/>
  <c r="BE122" i="25"/>
  <c r="BE121" i="25"/>
  <c r="BE120" i="25"/>
  <c r="BE118" i="25"/>
  <c r="BE117" i="25"/>
  <c r="BE114" i="25"/>
  <c r="BE113" i="25"/>
  <c r="BE112" i="25"/>
  <c r="BE111" i="25"/>
  <c r="BE110" i="25"/>
  <c r="BE109" i="25"/>
  <c r="BE106" i="25"/>
  <c r="BE104" i="25"/>
  <c r="BE103" i="25"/>
  <c r="BE102" i="25"/>
  <c r="BE101" i="25"/>
  <c r="BE98" i="25"/>
  <c r="BE96" i="25"/>
  <c r="BE95" i="25"/>
  <c r="BE94" i="25"/>
  <c r="BE93" i="25"/>
  <c r="BE90" i="25"/>
  <c r="BE88" i="25"/>
  <c r="BE87" i="25"/>
  <c r="BE86" i="25"/>
  <c r="BE85" i="25"/>
  <c r="BE84" i="25"/>
  <c r="BE82" i="25"/>
  <c r="BE80" i="25"/>
  <c r="BE79" i="25"/>
  <c r="BE78" i="25"/>
  <c r="BE77" i="25"/>
  <c r="BE74" i="25"/>
  <c r="BE72" i="25"/>
  <c r="BE71" i="25"/>
  <c r="BE70" i="25"/>
  <c r="BE69" i="25"/>
  <c r="BE66" i="25"/>
  <c r="BE64" i="25"/>
  <c r="BE62" i="25"/>
  <c r="BE61" i="25"/>
  <c r="BE60" i="25"/>
  <c r="BE58" i="25"/>
  <c r="BE57" i="25"/>
  <c r="BE56" i="25"/>
  <c r="BE55" i="25"/>
  <c r="BE54" i="25"/>
  <c r="BE53" i="25"/>
  <c r="BE52" i="25"/>
  <c r="BE51" i="25"/>
  <c r="BE50" i="25"/>
  <c r="BE49" i="25"/>
  <c r="BE48" i="25"/>
  <c r="BE47" i="25"/>
  <c r="BE45" i="25"/>
  <c r="BE42" i="25"/>
  <c r="BE40" i="25"/>
  <c r="BE39" i="25"/>
  <c r="BE38" i="25"/>
  <c r="BE37" i="25"/>
  <c r="BE34" i="25"/>
  <c r="BE32" i="25"/>
  <c r="BE31" i="25"/>
  <c r="BE30" i="25"/>
  <c r="BE29" i="25"/>
  <c r="BE21" i="25"/>
  <c r="BE18" i="25"/>
  <c r="AE17" i="25"/>
  <c r="BE17" i="25" s="1"/>
  <c r="AF59" i="24"/>
  <c r="AF19" i="24"/>
  <c r="BE92" i="25"/>
  <c r="BE156" i="25"/>
  <c r="BE164" i="25"/>
  <c r="BE188" i="25"/>
  <c r="BE215" i="25"/>
  <c r="C13" i="31"/>
  <c r="C22" i="23" s="1"/>
  <c r="C215" i="30"/>
  <c r="D215" i="30"/>
  <c r="F215" i="30"/>
  <c r="G215" i="30"/>
  <c r="H215" i="30"/>
  <c r="I215" i="30"/>
  <c r="B12" i="31"/>
  <c r="C12" i="31"/>
  <c r="C21" i="23" s="1"/>
  <c r="E12" i="31"/>
  <c r="G12" i="31"/>
  <c r="H12" i="31"/>
  <c r="I12" i="31"/>
  <c r="J12" i="31"/>
  <c r="K12" i="31"/>
  <c r="L12" i="31"/>
  <c r="M12" i="31"/>
  <c r="L212" i="23"/>
  <c r="N203" i="31" s="1"/>
  <c r="L211" i="23"/>
  <c r="L210" i="23"/>
  <c r="L209" i="23"/>
  <c r="N200" i="31" s="1"/>
  <c r="BP200" i="31" s="1"/>
  <c r="H211" i="29" s="1"/>
  <c r="L208" i="23"/>
  <c r="L207" i="23"/>
  <c r="L206" i="23"/>
  <c r="N197" i="31" s="1"/>
  <c r="L205" i="23"/>
  <c r="N196" i="31" s="1"/>
  <c r="L204" i="23"/>
  <c r="L203" i="23"/>
  <c r="L202" i="23"/>
  <c r="L201" i="23"/>
  <c r="N192" i="31" s="1"/>
  <c r="L200" i="23"/>
  <c r="L199" i="23"/>
  <c r="L198" i="23"/>
  <c r="N189" i="31" s="1"/>
  <c r="L197" i="23"/>
  <c r="N188" i="31" s="1"/>
  <c r="L196" i="23"/>
  <c r="L195" i="23"/>
  <c r="L194" i="23"/>
  <c r="L193" i="23"/>
  <c r="N184" i="31" s="1"/>
  <c r="L192" i="23"/>
  <c r="L191" i="23"/>
  <c r="L190" i="23"/>
  <c r="N181" i="31" s="1"/>
  <c r="L189" i="23"/>
  <c r="N180" i="31" s="1"/>
  <c r="L188" i="23"/>
  <c r="N179" i="31" s="1"/>
  <c r="L187" i="23"/>
  <c r="L186" i="23"/>
  <c r="L185" i="23"/>
  <c r="N176" i="31" s="1"/>
  <c r="L184" i="23"/>
  <c r="L183" i="23"/>
  <c r="L182" i="23"/>
  <c r="N173" i="31" s="1"/>
  <c r="L181" i="23"/>
  <c r="N172" i="31" s="1"/>
  <c r="L180" i="23"/>
  <c r="N171" i="31" s="1"/>
  <c r="L179" i="23"/>
  <c r="L178" i="23"/>
  <c r="L177" i="23"/>
  <c r="N168" i="31" s="1"/>
  <c r="L176" i="23"/>
  <c r="L175" i="23"/>
  <c r="L174" i="23"/>
  <c r="N165" i="31" s="1"/>
  <c r="L173" i="23"/>
  <c r="N164" i="31" s="1"/>
  <c r="L172" i="23"/>
  <c r="L171" i="23"/>
  <c r="L170" i="23"/>
  <c r="L169" i="23"/>
  <c r="N160" i="31" s="1"/>
  <c r="L168" i="23"/>
  <c r="L167" i="23"/>
  <c r="L166" i="23"/>
  <c r="N157" i="31" s="1"/>
  <c r="L165" i="23"/>
  <c r="N156" i="31" s="1"/>
  <c r="L164" i="23"/>
  <c r="L163" i="23"/>
  <c r="L162" i="23"/>
  <c r="L161" i="23"/>
  <c r="N152" i="31" s="1"/>
  <c r="L160" i="23"/>
  <c r="L159" i="23"/>
  <c r="L158" i="23"/>
  <c r="N149" i="31" s="1"/>
  <c r="L157" i="23"/>
  <c r="N148" i="31" s="1"/>
  <c r="L156" i="23"/>
  <c r="N147" i="31" s="1"/>
  <c r="L155" i="23"/>
  <c r="L154" i="23"/>
  <c r="L153" i="23"/>
  <c r="N144" i="31" s="1"/>
  <c r="L152" i="23"/>
  <c r="L151" i="23"/>
  <c r="L150" i="23"/>
  <c r="N141" i="31" s="1"/>
  <c r="L149" i="23"/>
  <c r="N140" i="31" s="1"/>
  <c r="L148" i="23"/>
  <c r="N139" i="31" s="1"/>
  <c r="L147" i="23"/>
  <c r="N138" i="31" s="1"/>
  <c r="L146" i="23"/>
  <c r="L145" i="23"/>
  <c r="N136" i="31" s="1"/>
  <c r="L144" i="23"/>
  <c r="L143" i="23"/>
  <c r="L142" i="23"/>
  <c r="L141" i="23"/>
  <c r="N132" i="31" s="1"/>
  <c r="L140" i="23"/>
  <c r="N131" i="31" s="1"/>
  <c r="L139" i="23"/>
  <c r="L138" i="23"/>
  <c r="L137" i="23"/>
  <c r="N128" i="31" s="1"/>
  <c r="L136" i="23"/>
  <c r="L135" i="23"/>
  <c r="L134" i="23"/>
  <c r="N125" i="31" s="1"/>
  <c r="L133" i="23"/>
  <c r="N124" i="31" s="1"/>
  <c r="L132" i="23"/>
  <c r="N123" i="31" s="1"/>
  <c r="L131" i="23"/>
  <c r="N122" i="31" s="1"/>
  <c r="L130" i="23"/>
  <c r="L129" i="23"/>
  <c r="N120" i="31" s="1"/>
  <c r="L128" i="23"/>
  <c r="L127" i="23"/>
  <c r="L126" i="23"/>
  <c r="N117" i="31" s="1"/>
  <c r="L125" i="23"/>
  <c r="N116" i="31" s="1"/>
  <c r="L124" i="23"/>
  <c r="N115" i="31" s="1"/>
  <c r="L123" i="23"/>
  <c r="L122" i="23"/>
  <c r="L121" i="23"/>
  <c r="N112" i="31" s="1"/>
  <c r="L120" i="23"/>
  <c r="L119" i="23"/>
  <c r="L118" i="23"/>
  <c r="N109" i="31" s="1"/>
  <c r="L117" i="23"/>
  <c r="N108" i="31" s="1"/>
  <c r="L116" i="23"/>
  <c r="N107" i="31" s="1"/>
  <c r="L115" i="23"/>
  <c r="N106" i="31" s="1"/>
  <c r="L114" i="23"/>
  <c r="L113" i="23"/>
  <c r="N104" i="31" s="1"/>
  <c r="L112" i="23"/>
  <c r="L111" i="23"/>
  <c r="L110" i="23"/>
  <c r="N101" i="31" s="1"/>
  <c r="L109" i="23"/>
  <c r="N100" i="31" s="1"/>
  <c r="L108" i="23"/>
  <c r="N99" i="31" s="1"/>
  <c r="L107" i="23"/>
  <c r="N98" i="31" s="1"/>
  <c r="L106" i="23"/>
  <c r="L105" i="23"/>
  <c r="N96" i="31" s="1"/>
  <c r="L104" i="23"/>
  <c r="L103" i="23"/>
  <c r="L102" i="23"/>
  <c r="N93" i="31" s="1"/>
  <c r="L101" i="23"/>
  <c r="N92" i="31" s="1"/>
  <c r="L100" i="23"/>
  <c r="N91" i="31" s="1"/>
  <c r="L99" i="23"/>
  <c r="N90" i="31" s="1"/>
  <c r="L98" i="23"/>
  <c r="L97" i="23"/>
  <c r="N88" i="31" s="1"/>
  <c r="L96" i="23"/>
  <c r="L95" i="23"/>
  <c r="L94" i="23"/>
  <c r="L93" i="23"/>
  <c r="N84" i="31" s="1"/>
  <c r="L92" i="23"/>
  <c r="N83" i="31" s="1"/>
  <c r="L91" i="23"/>
  <c r="N82" i="31" s="1"/>
  <c r="L90" i="23"/>
  <c r="L89" i="23"/>
  <c r="N80" i="31" s="1"/>
  <c r="L88" i="23"/>
  <c r="L87" i="23"/>
  <c r="L86" i="23"/>
  <c r="N77" i="31" s="1"/>
  <c r="L85" i="23"/>
  <c r="N76" i="31" s="1"/>
  <c r="L84" i="23"/>
  <c r="N75" i="31" s="1"/>
  <c r="L83" i="23"/>
  <c r="N74" i="31" s="1"/>
  <c r="L82" i="23"/>
  <c r="L81" i="23"/>
  <c r="N72" i="31" s="1"/>
  <c r="L80" i="23"/>
  <c r="L79" i="23"/>
  <c r="L78" i="23"/>
  <c r="L77" i="23"/>
  <c r="N68" i="31" s="1"/>
  <c r="L76" i="23"/>
  <c r="N67" i="31" s="1"/>
  <c r="L75" i="23"/>
  <c r="N66" i="31" s="1"/>
  <c r="L74" i="23"/>
  <c r="L73" i="23"/>
  <c r="N64" i="31" s="1"/>
  <c r="L72" i="23"/>
  <c r="L71" i="23"/>
  <c r="L70" i="23"/>
  <c r="N61" i="31" s="1"/>
  <c r="L69" i="23"/>
  <c r="F60" i="31" s="1"/>
  <c r="L68" i="23"/>
  <c r="F59" i="31" s="1"/>
  <c r="L67" i="23"/>
  <c r="N58" i="31" s="1"/>
  <c r="L66" i="23"/>
  <c r="L65" i="23"/>
  <c r="F56" i="31" s="1"/>
  <c r="L64" i="23"/>
  <c r="F55" i="31" s="1"/>
  <c r="L63" i="23"/>
  <c r="F54" i="31" s="1"/>
  <c r="L62" i="23"/>
  <c r="F53" i="31" s="1"/>
  <c r="L61" i="23"/>
  <c r="F52" i="31" s="1"/>
  <c r="L60" i="23"/>
  <c r="F51" i="31" s="1"/>
  <c r="L59" i="23"/>
  <c r="N50" i="31" s="1"/>
  <c r="L58" i="23"/>
  <c r="L57" i="23"/>
  <c r="F48" i="31" s="1"/>
  <c r="L56" i="23"/>
  <c r="L55" i="23"/>
  <c r="F46" i="31" s="1"/>
  <c r="L54" i="23"/>
  <c r="N45" i="31" s="1"/>
  <c r="L53" i="23"/>
  <c r="F44" i="31" s="1"/>
  <c r="L52" i="23"/>
  <c r="N43" i="31" s="1"/>
  <c r="L51" i="23"/>
  <c r="N42" i="31" s="1"/>
  <c r="L50" i="23"/>
  <c r="L49" i="23"/>
  <c r="F40" i="31" s="1"/>
  <c r="L48" i="23"/>
  <c r="L47" i="23"/>
  <c r="F38" i="31" s="1"/>
  <c r="L46" i="23"/>
  <c r="N37" i="31" s="1"/>
  <c r="L45" i="23"/>
  <c r="F36" i="31" s="1"/>
  <c r="L44" i="23"/>
  <c r="F35" i="31" s="1"/>
  <c r="L43" i="23"/>
  <c r="N34" i="31" s="1"/>
  <c r="L42" i="23"/>
  <c r="L41" i="23"/>
  <c r="F32" i="31" s="1"/>
  <c r="L40" i="23"/>
  <c r="L39" i="23"/>
  <c r="F30" i="31" s="1"/>
  <c r="L38" i="23"/>
  <c r="F29" i="31" s="1"/>
  <c r="L37" i="23"/>
  <c r="F28" i="31" s="1"/>
  <c r="L36" i="23"/>
  <c r="F27" i="31" s="1"/>
  <c r="L35" i="23"/>
  <c r="N26" i="31" s="1"/>
  <c r="L34" i="23"/>
  <c r="L33" i="23"/>
  <c r="F24" i="31" s="1"/>
  <c r="L32" i="23"/>
  <c r="F23" i="31" s="1"/>
  <c r="L31" i="23"/>
  <c r="F22" i="31" s="1"/>
  <c r="L30" i="23"/>
  <c r="F21" i="31" s="1"/>
  <c r="L29" i="23"/>
  <c r="F20" i="31" s="1"/>
  <c r="L28" i="23"/>
  <c r="F19" i="31" s="1"/>
  <c r="L27" i="23"/>
  <c r="N18" i="31" s="1"/>
  <c r="L26" i="23"/>
  <c r="L25" i="23"/>
  <c r="F16" i="31" s="1"/>
  <c r="L24" i="23"/>
  <c r="N15" i="31" s="1"/>
  <c r="L23" i="23"/>
  <c r="F14" i="31" s="1"/>
  <c r="L22" i="23"/>
  <c r="F13" i="31" s="1"/>
  <c r="L21" i="23"/>
  <c r="F12" i="31" s="1"/>
  <c r="L20" i="23"/>
  <c r="F11" i="31" s="1"/>
  <c r="L19" i="23"/>
  <c r="L18" i="23"/>
  <c r="AW199" i="27"/>
  <c r="AW194" i="27"/>
  <c r="AW183" i="27"/>
  <c r="AW172" i="27"/>
  <c r="AW148" i="27"/>
  <c r="AW122" i="27"/>
  <c r="AW96" i="27"/>
  <c r="AW68" i="27"/>
  <c r="BM216" i="26"/>
  <c r="BM213" i="26"/>
  <c r="BM200" i="26"/>
  <c r="BM197" i="26"/>
  <c r="BM184" i="26"/>
  <c r="BM181" i="26"/>
  <c r="BM168" i="26"/>
  <c r="BM153" i="26"/>
  <c r="BM152" i="26"/>
  <c r="BM143" i="26"/>
  <c r="BM141" i="26"/>
  <c r="BM132" i="26"/>
  <c r="BM131" i="26"/>
  <c r="BM121" i="26"/>
  <c r="BM120" i="26"/>
  <c r="BM111" i="26"/>
  <c r="BM109" i="26"/>
  <c r="BM98" i="26"/>
  <c r="BM91" i="26"/>
  <c r="BM90" i="26"/>
  <c r="BM83" i="26"/>
  <c r="BM82" i="26"/>
  <c r="BM75" i="26"/>
  <c r="BM67" i="26"/>
  <c r="BM66" i="26"/>
  <c r="BM59" i="26"/>
  <c r="AY215" i="28"/>
  <c r="AY212" i="28"/>
  <c r="AY211" i="28"/>
  <c r="AY208" i="28"/>
  <c r="AY207" i="28"/>
  <c r="AY204" i="28"/>
  <c r="AY203" i="28"/>
  <c r="AY200" i="28"/>
  <c r="AY199" i="28"/>
  <c r="AY196" i="28"/>
  <c r="AY195" i="28"/>
  <c r="AY192" i="28"/>
  <c r="AY191" i="28"/>
  <c r="AY188" i="28"/>
  <c r="AY187" i="28"/>
  <c r="AY184" i="28"/>
  <c r="AY183" i="28"/>
  <c r="AY180" i="28"/>
  <c r="AY179" i="28"/>
  <c r="AY176" i="28"/>
  <c r="AY175" i="28"/>
  <c r="AY172" i="28"/>
  <c r="AY171" i="28"/>
  <c r="AY168" i="28"/>
  <c r="AY167" i="28"/>
  <c r="AY164" i="28"/>
  <c r="AY163" i="28"/>
  <c r="AY160" i="28"/>
  <c r="AY159" i="28"/>
  <c r="AY156" i="28"/>
  <c r="AY152" i="28"/>
  <c r="AY144" i="28"/>
  <c r="AY140" i="28"/>
  <c r="AY136" i="28"/>
  <c r="AY132" i="28"/>
  <c r="AY128" i="28"/>
  <c r="AY124" i="28"/>
  <c r="AY120" i="28"/>
  <c r="AY116" i="28"/>
  <c r="AY112" i="28"/>
  <c r="AY108" i="28"/>
  <c r="AY104" i="28"/>
  <c r="AY100" i="28"/>
  <c r="AY96" i="28"/>
  <c r="AY92" i="28"/>
  <c r="AY88" i="28"/>
  <c r="AY84" i="28"/>
  <c r="AY80" i="28"/>
  <c r="AY72" i="28"/>
  <c r="AY64" i="28"/>
  <c r="AY56" i="28"/>
  <c r="AY48" i="28"/>
  <c r="AY148" i="28"/>
  <c r="BM164" i="26"/>
  <c r="BM165" i="26"/>
  <c r="BE214" i="25"/>
  <c r="BE206" i="25"/>
  <c r="BE198" i="25"/>
  <c r="BE182" i="25"/>
  <c r="BE174" i="25"/>
  <c r="BE150" i="25"/>
  <c r="BE142" i="25"/>
  <c r="BE119" i="25"/>
  <c r="BE63" i="25"/>
  <c r="BE46" i="25"/>
  <c r="BE22" i="25"/>
  <c r="BR204" i="31"/>
  <c r="J215" i="29" s="1"/>
  <c r="BQ204" i="31"/>
  <c r="I215" i="29" s="1"/>
  <c r="BP204" i="31"/>
  <c r="H215" i="29" s="1"/>
  <c r="BO204" i="31"/>
  <c r="G215" i="29" s="1"/>
  <c r="BN204" i="31"/>
  <c r="F215" i="29" s="1"/>
  <c r="BM204" i="31"/>
  <c r="E215" i="29" s="1"/>
  <c r="BJ204" i="31"/>
  <c r="J215" i="30" s="1"/>
  <c r="BE204" i="31"/>
  <c r="E215" i="30" s="1"/>
  <c r="C216" i="27"/>
  <c r="D216" i="27"/>
  <c r="E216" i="27"/>
  <c r="F216" i="27"/>
  <c r="G216" i="27"/>
  <c r="H216" i="27"/>
  <c r="I216" i="27"/>
  <c r="J216" i="27"/>
  <c r="C216" i="28"/>
  <c r="D216" i="28"/>
  <c r="E216" i="28"/>
  <c r="F216" i="28"/>
  <c r="G216" i="28"/>
  <c r="H216" i="28"/>
  <c r="I216" i="28"/>
  <c r="J216" i="28"/>
  <c r="C217" i="26"/>
  <c r="D217" i="26"/>
  <c r="E217" i="26"/>
  <c r="F217" i="26"/>
  <c r="G217" i="26"/>
  <c r="H217" i="26"/>
  <c r="I217" i="26"/>
  <c r="J217" i="26"/>
  <c r="C216" i="25"/>
  <c r="D216" i="25"/>
  <c r="E216" i="25"/>
  <c r="F216" i="25"/>
  <c r="G216" i="25"/>
  <c r="H216" i="25"/>
  <c r="I216" i="25"/>
  <c r="J216" i="25"/>
  <c r="C215" i="24"/>
  <c r="D215" i="24"/>
  <c r="E215" i="24"/>
  <c r="F215" i="24"/>
  <c r="G215" i="24"/>
  <c r="H215" i="24"/>
  <c r="I215" i="24"/>
  <c r="J215" i="24"/>
  <c r="E77" i="31"/>
  <c r="D86" i="23" s="1"/>
  <c r="E78" i="31"/>
  <c r="D87" i="23" s="1"/>
  <c r="E79" i="31"/>
  <c r="D88" i="23" s="1"/>
  <c r="E80" i="31"/>
  <c r="D89" i="23" s="1"/>
  <c r="E81" i="31"/>
  <c r="D90" i="23" s="1"/>
  <c r="E82" i="31"/>
  <c r="D91" i="23" s="1"/>
  <c r="E83" i="31"/>
  <c r="D92" i="23" s="1"/>
  <c r="E84" i="31"/>
  <c r="D93" i="23" s="1"/>
  <c r="E85" i="31"/>
  <c r="D94" i="23" s="1"/>
  <c r="E86" i="31"/>
  <c r="D95" i="23" s="1"/>
  <c r="E87" i="31"/>
  <c r="D96" i="23" s="1"/>
  <c r="E88" i="31"/>
  <c r="D97" i="23" s="1"/>
  <c r="E89" i="31"/>
  <c r="D98" i="23" s="1"/>
  <c r="E90" i="31"/>
  <c r="D99" i="23" s="1"/>
  <c r="E91" i="31"/>
  <c r="D100" i="23" s="1"/>
  <c r="E92" i="31"/>
  <c r="D101" i="23" s="1"/>
  <c r="E93" i="31"/>
  <c r="D102" i="23" s="1"/>
  <c r="E94" i="31"/>
  <c r="D103" i="23" s="1"/>
  <c r="E95" i="31"/>
  <c r="D104" i="23" s="1"/>
  <c r="E96" i="31"/>
  <c r="D105" i="23" s="1"/>
  <c r="E97" i="31"/>
  <c r="D106" i="23" s="1"/>
  <c r="E98" i="31"/>
  <c r="D107" i="23" s="1"/>
  <c r="E99" i="31"/>
  <c r="D108" i="23" s="1"/>
  <c r="E100" i="31"/>
  <c r="D109" i="23" s="1"/>
  <c r="E101" i="31"/>
  <c r="D110" i="23" s="1"/>
  <c r="E102" i="31"/>
  <c r="D111" i="23" s="1"/>
  <c r="E103" i="31"/>
  <c r="D112" i="23" s="1"/>
  <c r="E104" i="31"/>
  <c r="D113" i="23" s="1"/>
  <c r="E105" i="31"/>
  <c r="D114" i="23" s="1"/>
  <c r="E106" i="31"/>
  <c r="D115" i="23" s="1"/>
  <c r="E107" i="31"/>
  <c r="D116" i="23" s="1"/>
  <c r="E108" i="31"/>
  <c r="D117" i="23" s="1"/>
  <c r="E109" i="31"/>
  <c r="D118" i="23" s="1"/>
  <c r="E110" i="31"/>
  <c r="D119" i="23" s="1"/>
  <c r="E111" i="31"/>
  <c r="D120" i="23" s="1"/>
  <c r="E112" i="31"/>
  <c r="D121" i="23" s="1"/>
  <c r="E113" i="31"/>
  <c r="D122" i="23" s="1"/>
  <c r="E114" i="31"/>
  <c r="D123" i="23" s="1"/>
  <c r="E115" i="31"/>
  <c r="D124" i="23" s="1"/>
  <c r="E116" i="31"/>
  <c r="D125" i="23" s="1"/>
  <c r="E117" i="31"/>
  <c r="D126" i="23" s="1"/>
  <c r="E118" i="31"/>
  <c r="D127" i="23" s="1"/>
  <c r="E119" i="31"/>
  <c r="D128" i="23" s="1"/>
  <c r="E120" i="31"/>
  <c r="D129" i="23" s="1"/>
  <c r="E121" i="31"/>
  <c r="D130" i="23" s="1"/>
  <c r="E122" i="31"/>
  <c r="D131" i="23" s="1"/>
  <c r="E123" i="31"/>
  <c r="D132" i="23" s="1"/>
  <c r="E124" i="31"/>
  <c r="D133" i="23" s="1"/>
  <c r="E125" i="31"/>
  <c r="D134" i="23" s="1"/>
  <c r="E126" i="31"/>
  <c r="D135" i="23" s="1"/>
  <c r="E127" i="31"/>
  <c r="D136" i="23" s="1"/>
  <c r="E128" i="31"/>
  <c r="D137" i="23" s="1"/>
  <c r="E129" i="31"/>
  <c r="D138" i="23" s="1"/>
  <c r="E130" i="31"/>
  <c r="D139" i="23" s="1"/>
  <c r="E131" i="31"/>
  <c r="D140" i="23" s="1"/>
  <c r="E132" i="31"/>
  <c r="D141" i="23" s="1"/>
  <c r="E133" i="31"/>
  <c r="D142" i="23" s="1"/>
  <c r="E134" i="31"/>
  <c r="D143" i="23" s="1"/>
  <c r="E135" i="31"/>
  <c r="D144" i="23" s="1"/>
  <c r="E136" i="31"/>
  <c r="D145" i="23" s="1"/>
  <c r="E137" i="31"/>
  <c r="D146" i="23" s="1"/>
  <c r="E138" i="31"/>
  <c r="D147" i="23" s="1"/>
  <c r="E139" i="31"/>
  <c r="D148" i="23" s="1"/>
  <c r="E140" i="31"/>
  <c r="D149" i="23" s="1"/>
  <c r="E141" i="31"/>
  <c r="D150" i="23" s="1"/>
  <c r="E142" i="31"/>
  <c r="D151" i="23" s="1"/>
  <c r="E143" i="31"/>
  <c r="D152" i="23" s="1"/>
  <c r="E144" i="31"/>
  <c r="D153" i="23" s="1"/>
  <c r="E145" i="31"/>
  <c r="D154" i="23" s="1"/>
  <c r="E146" i="31"/>
  <c r="D155" i="23" s="1"/>
  <c r="E147" i="31"/>
  <c r="D156" i="23" s="1"/>
  <c r="E148" i="31"/>
  <c r="D157" i="23" s="1"/>
  <c r="E149" i="31"/>
  <c r="D158" i="23" s="1"/>
  <c r="E150" i="31"/>
  <c r="D159" i="23" s="1"/>
  <c r="E151" i="31"/>
  <c r="D160" i="23" s="1"/>
  <c r="E152" i="31"/>
  <c r="D161" i="23" s="1"/>
  <c r="E153" i="31"/>
  <c r="D162" i="23" s="1"/>
  <c r="E154" i="31"/>
  <c r="D163" i="23" s="1"/>
  <c r="E155" i="31"/>
  <c r="D164" i="23" s="1"/>
  <c r="E156" i="31"/>
  <c r="D165" i="23" s="1"/>
  <c r="E157" i="31"/>
  <c r="D166" i="23" s="1"/>
  <c r="E158" i="31"/>
  <c r="D167" i="23" s="1"/>
  <c r="E159" i="31"/>
  <c r="D168" i="23" s="1"/>
  <c r="E160" i="31"/>
  <c r="D169" i="23" s="1"/>
  <c r="E161" i="31"/>
  <c r="D170" i="23" s="1"/>
  <c r="E162" i="31"/>
  <c r="D171" i="23" s="1"/>
  <c r="E163" i="31"/>
  <c r="D172" i="23" s="1"/>
  <c r="E164" i="31"/>
  <c r="D173" i="23" s="1"/>
  <c r="E165" i="31"/>
  <c r="D174" i="23" s="1"/>
  <c r="E166" i="31"/>
  <c r="D175" i="23" s="1"/>
  <c r="E167" i="31"/>
  <c r="D176" i="23" s="1"/>
  <c r="E168" i="31"/>
  <c r="D177" i="23" s="1"/>
  <c r="E169" i="31"/>
  <c r="D178" i="23" s="1"/>
  <c r="E170" i="31"/>
  <c r="E171" i="31"/>
  <c r="D180" i="23" s="1"/>
  <c r="E172" i="31"/>
  <c r="D181" i="23" s="1"/>
  <c r="E173" i="31"/>
  <c r="D182" i="23" s="1"/>
  <c r="E174" i="31"/>
  <c r="D183" i="23" s="1"/>
  <c r="E175" i="31"/>
  <c r="D184" i="23" s="1"/>
  <c r="E176" i="31"/>
  <c r="D185" i="23" s="1"/>
  <c r="E177" i="31"/>
  <c r="D186" i="23" s="1"/>
  <c r="E178" i="31"/>
  <c r="D187" i="23" s="1"/>
  <c r="E179" i="31"/>
  <c r="D188" i="23" s="1"/>
  <c r="E180" i="31"/>
  <c r="D189" i="23" s="1"/>
  <c r="E181" i="31"/>
  <c r="D190" i="23" s="1"/>
  <c r="E182" i="31"/>
  <c r="D191" i="23" s="1"/>
  <c r="E183" i="31"/>
  <c r="D192" i="23" s="1"/>
  <c r="E184" i="31"/>
  <c r="D193" i="23" s="1"/>
  <c r="E185" i="31"/>
  <c r="D194" i="23" s="1"/>
  <c r="E186" i="31"/>
  <c r="D195" i="23" s="1"/>
  <c r="E187" i="31"/>
  <c r="D196" i="23" s="1"/>
  <c r="E188" i="31"/>
  <c r="D197" i="23" s="1"/>
  <c r="E189" i="31"/>
  <c r="D198" i="23" s="1"/>
  <c r="E190" i="31"/>
  <c r="D199" i="23" s="1"/>
  <c r="E191" i="31"/>
  <c r="D200" i="23" s="1"/>
  <c r="E192" i="31"/>
  <c r="D201" i="23" s="1"/>
  <c r="E193" i="31"/>
  <c r="D202" i="23" s="1"/>
  <c r="E194" i="31"/>
  <c r="D203" i="23" s="1"/>
  <c r="E195" i="31"/>
  <c r="D204" i="23" s="1"/>
  <c r="E196" i="31"/>
  <c r="D205" i="23" s="1"/>
  <c r="E197" i="31"/>
  <c r="D206" i="23" s="1"/>
  <c r="E198" i="31"/>
  <c r="D207" i="23" s="1"/>
  <c r="E199" i="31"/>
  <c r="D208" i="23" s="1"/>
  <c r="E200" i="31"/>
  <c r="D209" i="23" s="1"/>
  <c r="E201" i="31"/>
  <c r="D210" i="23" s="1"/>
  <c r="E202" i="31"/>
  <c r="D211" i="23" s="1"/>
  <c r="D212" i="23"/>
  <c r="L14" i="23"/>
  <c r="F5" i="31" s="1"/>
  <c r="F3" i="31" a="1"/>
  <c r="F3" i="31" s="1"/>
  <c r="F9" i="31"/>
  <c r="F10" i="31"/>
  <c r="F17" i="31"/>
  <c r="F18" i="31"/>
  <c r="F25" i="31"/>
  <c r="F31" i="31"/>
  <c r="F33" i="31"/>
  <c r="F34" i="31"/>
  <c r="F37" i="31"/>
  <c r="F39" i="31"/>
  <c r="F41" i="31"/>
  <c r="F47" i="31"/>
  <c r="F49" i="31"/>
  <c r="F50" i="31"/>
  <c r="F57" i="31"/>
  <c r="F58" i="31"/>
  <c r="E3" i="31" a="1"/>
  <c r="E3" i="31" s="1"/>
  <c r="E6" i="31"/>
  <c r="D15" i="23" s="1"/>
  <c r="E7" i="31"/>
  <c r="D16" i="23" s="1"/>
  <c r="E8" i="31"/>
  <c r="D17" i="23" s="1"/>
  <c r="E9" i="31"/>
  <c r="D18" i="23" s="1"/>
  <c r="E10" i="31"/>
  <c r="D19" i="23" s="1"/>
  <c r="E11" i="31"/>
  <c r="D20" i="23" s="1"/>
  <c r="D21" i="23"/>
  <c r="E13" i="31"/>
  <c r="D22" i="23" s="1"/>
  <c r="E14" i="31"/>
  <c r="D23" i="23" s="1"/>
  <c r="E15" i="31"/>
  <c r="D24" i="23" s="1"/>
  <c r="E16" i="31"/>
  <c r="D25" i="23" s="1"/>
  <c r="E17" i="31"/>
  <c r="D26" i="23" s="1"/>
  <c r="E18" i="31"/>
  <c r="D27" i="23" s="1"/>
  <c r="E19" i="31"/>
  <c r="D28" i="23" s="1"/>
  <c r="E20" i="31"/>
  <c r="D29" i="23" s="1"/>
  <c r="E21" i="31"/>
  <c r="D30" i="23" s="1"/>
  <c r="E22" i="31"/>
  <c r="D31" i="23" s="1"/>
  <c r="E23" i="31"/>
  <c r="D32" i="23" s="1"/>
  <c r="E24" i="31"/>
  <c r="D33" i="23" s="1"/>
  <c r="E25" i="31"/>
  <c r="D34" i="23" s="1"/>
  <c r="E26" i="31"/>
  <c r="D35" i="23" s="1"/>
  <c r="E27" i="31"/>
  <c r="D36" i="23" s="1"/>
  <c r="E28" i="31"/>
  <c r="D37" i="23" s="1"/>
  <c r="E29" i="31"/>
  <c r="D38" i="23" s="1"/>
  <c r="E30" i="31"/>
  <c r="D39" i="23" s="1"/>
  <c r="E31" i="31"/>
  <c r="D40" i="23" s="1"/>
  <c r="E32" i="31"/>
  <c r="D41" i="23" s="1"/>
  <c r="E33" i="31"/>
  <c r="D42" i="23" s="1"/>
  <c r="E34" i="31"/>
  <c r="D43" i="23" s="1"/>
  <c r="E35" i="31"/>
  <c r="D44" i="23" s="1"/>
  <c r="E36" i="31"/>
  <c r="D45" i="23" s="1"/>
  <c r="E37" i="31"/>
  <c r="D46" i="23" s="1"/>
  <c r="E38" i="31"/>
  <c r="D47" i="23" s="1"/>
  <c r="E39" i="31"/>
  <c r="D48" i="23" s="1"/>
  <c r="E40" i="31"/>
  <c r="D49" i="23" s="1"/>
  <c r="E41" i="31"/>
  <c r="D50" i="23" s="1"/>
  <c r="E42" i="31"/>
  <c r="D51" i="23" s="1"/>
  <c r="E43" i="31"/>
  <c r="D52" i="23" s="1"/>
  <c r="E44" i="31"/>
  <c r="D53" i="23" s="1"/>
  <c r="E45" i="31"/>
  <c r="D54" i="23" s="1"/>
  <c r="E46" i="31"/>
  <c r="D55" i="23" s="1"/>
  <c r="E47" i="31"/>
  <c r="D56" i="23" s="1"/>
  <c r="E48" i="31"/>
  <c r="D57" i="23" s="1"/>
  <c r="E49" i="31"/>
  <c r="D58" i="23" s="1"/>
  <c r="E50" i="31"/>
  <c r="D59" i="23" s="1"/>
  <c r="E51" i="31"/>
  <c r="D60" i="23" s="1"/>
  <c r="E52" i="31"/>
  <c r="D61" i="23" s="1"/>
  <c r="E53" i="31"/>
  <c r="D62" i="23" s="1"/>
  <c r="E54" i="31"/>
  <c r="D63" i="23" s="1"/>
  <c r="E55" i="31"/>
  <c r="D64" i="23" s="1"/>
  <c r="E56" i="31"/>
  <c r="D65" i="23" s="1"/>
  <c r="E57" i="31"/>
  <c r="D66" i="23" s="1"/>
  <c r="E58" i="31"/>
  <c r="D67" i="23" s="1"/>
  <c r="E59" i="31"/>
  <c r="D68" i="23" s="1"/>
  <c r="E60" i="31"/>
  <c r="D69" i="23" s="1"/>
  <c r="E61" i="31"/>
  <c r="D70" i="23" s="1"/>
  <c r="E62" i="31"/>
  <c r="D71" i="23" s="1"/>
  <c r="E63" i="31"/>
  <c r="D72" i="23" s="1"/>
  <c r="E64" i="31"/>
  <c r="D73" i="23" s="1"/>
  <c r="E65" i="31"/>
  <c r="D74" i="23" s="1"/>
  <c r="E66" i="31"/>
  <c r="D75" i="23" s="1"/>
  <c r="E67" i="31"/>
  <c r="D76" i="23" s="1"/>
  <c r="E68" i="31"/>
  <c r="D77" i="23" s="1"/>
  <c r="E69" i="31"/>
  <c r="D78" i="23" s="1"/>
  <c r="E70" i="31"/>
  <c r="D79" i="23" s="1"/>
  <c r="E71" i="31"/>
  <c r="D80" i="23" s="1"/>
  <c r="E72" i="31"/>
  <c r="D81" i="23" s="1"/>
  <c r="E73" i="31"/>
  <c r="D82" i="23" s="1"/>
  <c r="E74" i="31"/>
  <c r="D83" i="23" s="1"/>
  <c r="E75" i="31"/>
  <c r="D84" i="23" s="1"/>
  <c r="E76" i="31"/>
  <c r="D85" i="23" s="1"/>
  <c r="E5" i="31"/>
  <c r="D14" i="23" s="1"/>
  <c r="C14" i="31"/>
  <c r="C23" i="23" s="1"/>
  <c r="C15" i="31"/>
  <c r="C24" i="23" s="1"/>
  <c r="C16" i="31"/>
  <c r="C25" i="23" s="1"/>
  <c r="C17" i="31"/>
  <c r="C26" i="23" s="1"/>
  <c r="C18" i="31"/>
  <c r="C27" i="23" s="1"/>
  <c r="C19" i="31"/>
  <c r="C28" i="23" s="1"/>
  <c r="C20" i="31"/>
  <c r="C29" i="23" s="1"/>
  <c r="C21" i="31"/>
  <c r="C30" i="23" s="1"/>
  <c r="C22" i="31"/>
  <c r="C31" i="23" s="1"/>
  <c r="C23" i="31"/>
  <c r="C32" i="23" s="1"/>
  <c r="C24" i="31"/>
  <c r="C33" i="23" s="1"/>
  <c r="C25" i="31"/>
  <c r="C34" i="23" s="1"/>
  <c r="C26" i="31"/>
  <c r="C35" i="23" s="1"/>
  <c r="C27" i="31"/>
  <c r="C36" i="23" s="1"/>
  <c r="C28" i="31"/>
  <c r="C37" i="23" s="1"/>
  <c r="C29" i="31"/>
  <c r="C38" i="23" s="1"/>
  <c r="C30" i="31"/>
  <c r="C39" i="23" s="1"/>
  <c r="C31" i="31"/>
  <c r="C40" i="23" s="1"/>
  <c r="C32" i="31"/>
  <c r="C41" i="23" s="1"/>
  <c r="C33" i="31"/>
  <c r="C42" i="23" s="1"/>
  <c r="C34" i="31"/>
  <c r="C43" i="23" s="1"/>
  <c r="C35" i="31"/>
  <c r="C44" i="23" s="1"/>
  <c r="C36" i="31"/>
  <c r="C45" i="23" s="1"/>
  <c r="C37" i="31"/>
  <c r="C46" i="23" s="1"/>
  <c r="C38" i="31"/>
  <c r="C47" i="23" s="1"/>
  <c r="C39" i="31"/>
  <c r="C48" i="23" s="1"/>
  <c r="C40" i="31"/>
  <c r="C49" i="23" s="1"/>
  <c r="C41" i="31"/>
  <c r="C50" i="23" s="1"/>
  <c r="C42" i="31"/>
  <c r="C51" i="23" s="1"/>
  <c r="C43" i="31"/>
  <c r="C52" i="23" s="1"/>
  <c r="C44" i="31"/>
  <c r="C53" i="23" s="1"/>
  <c r="C45" i="31"/>
  <c r="C54" i="23" s="1"/>
  <c r="C46" i="31"/>
  <c r="C55" i="23" s="1"/>
  <c r="C47" i="31"/>
  <c r="C56" i="23" s="1"/>
  <c r="C48" i="31"/>
  <c r="C57" i="23" s="1"/>
  <c r="C49" i="31"/>
  <c r="C58" i="23" s="1"/>
  <c r="C50" i="31"/>
  <c r="C59" i="23" s="1"/>
  <c r="C51" i="31"/>
  <c r="C60" i="23" s="1"/>
  <c r="C52" i="31"/>
  <c r="C61" i="23" s="1"/>
  <c r="C53" i="31"/>
  <c r="C62" i="23" s="1"/>
  <c r="C54" i="31"/>
  <c r="C63" i="23" s="1"/>
  <c r="C55" i="31"/>
  <c r="C64" i="23" s="1"/>
  <c r="C56" i="31"/>
  <c r="C65" i="23" s="1"/>
  <c r="C57" i="31"/>
  <c r="C66" i="23" s="1"/>
  <c r="C58" i="31"/>
  <c r="C67" i="23" s="1"/>
  <c r="C59" i="31"/>
  <c r="C68" i="23" s="1"/>
  <c r="C60" i="31"/>
  <c r="C69" i="23" s="1"/>
  <c r="C61" i="31"/>
  <c r="C70" i="23" s="1"/>
  <c r="C62" i="31"/>
  <c r="C71" i="23" s="1"/>
  <c r="C63" i="31"/>
  <c r="C72" i="23" s="1"/>
  <c r="C64" i="31"/>
  <c r="C73" i="23" s="1"/>
  <c r="C65" i="31"/>
  <c r="C74" i="23" s="1"/>
  <c r="C66" i="31"/>
  <c r="C75" i="23" s="1"/>
  <c r="C67" i="31"/>
  <c r="C76" i="23" s="1"/>
  <c r="C68" i="31"/>
  <c r="C77" i="23" s="1"/>
  <c r="C69" i="31"/>
  <c r="C78" i="23" s="1"/>
  <c r="C70" i="31"/>
  <c r="C79" i="23" s="1"/>
  <c r="C71" i="31"/>
  <c r="C80" i="23" s="1"/>
  <c r="C72" i="31"/>
  <c r="C81" i="23" s="1"/>
  <c r="C73" i="31"/>
  <c r="C82" i="23" s="1"/>
  <c r="C74" i="31"/>
  <c r="C83" i="23" s="1"/>
  <c r="C75" i="31"/>
  <c r="C84" i="23" s="1"/>
  <c r="C76" i="31"/>
  <c r="C85" i="23" s="1"/>
  <c r="C77" i="31"/>
  <c r="C86" i="23" s="1"/>
  <c r="C78" i="31"/>
  <c r="C87" i="23" s="1"/>
  <c r="C79" i="31"/>
  <c r="C88" i="23" s="1"/>
  <c r="C80" i="31"/>
  <c r="C89" i="23" s="1"/>
  <c r="C81" i="31"/>
  <c r="C90" i="23" s="1"/>
  <c r="C82" i="31"/>
  <c r="C91" i="23" s="1"/>
  <c r="C83" i="31"/>
  <c r="C92" i="23" s="1"/>
  <c r="C84" i="31"/>
  <c r="C93" i="23" s="1"/>
  <c r="C85" i="31"/>
  <c r="C94" i="23" s="1"/>
  <c r="C86" i="31"/>
  <c r="C95" i="23" s="1"/>
  <c r="C87" i="31"/>
  <c r="C96" i="23" s="1"/>
  <c r="C88" i="31"/>
  <c r="C97" i="23" s="1"/>
  <c r="C89" i="31"/>
  <c r="C98" i="23" s="1"/>
  <c r="C90" i="31"/>
  <c r="C99" i="23" s="1"/>
  <c r="C91" i="31"/>
  <c r="C100" i="23" s="1"/>
  <c r="C92" i="31"/>
  <c r="C101" i="23" s="1"/>
  <c r="C93" i="31"/>
  <c r="C102" i="23" s="1"/>
  <c r="C94" i="31"/>
  <c r="C103" i="23" s="1"/>
  <c r="C95" i="31"/>
  <c r="C104" i="23" s="1"/>
  <c r="C96" i="31"/>
  <c r="C105" i="23" s="1"/>
  <c r="C97" i="31"/>
  <c r="C106" i="23" s="1"/>
  <c r="C98" i="31"/>
  <c r="C107" i="23" s="1"/>
  <c r="C99" i="31"/>
  <c r="C108" i="23" s="1"/>
  <c r="C100" i="31"/>
  <c r="C109" i="23" s="1"/>
  <c r="C101" i="31"/>
  <c r="C110" i="23" s="1"/>
  <c r="C102" i="31"/>
  <c r="C111" i="23" s="1"/>
  <c r="C103" i="31"/>
  <c r="C112" i="23" s="1"/>
  <c r="C104" i="31"/>
  <c r="C113" i="23" s="1"/>
  <c r="C105" i="31"/>
  <c r="C114" i="23" s="1"/>
  <c r="C106" i="31"/>
  <c r="C115" i="23" s="1"/>
  <c r="C107" i="31"/>
  <c r="C116" i="23" s="1"/>
  <c r="C108" i="31"/>
  <c r="C117" i="23" s="1"/>
  <c r="C109" i="31"/>
  <c r="C118" i="23" s="1"/>
  <c r="C110" i="31"/>
  <c r="C119" i="23" s="1"/>
  <c r="C111" i="31"/>
  <c r="C120" i="23" s="1"/>
  <c r="C112" i="31"/>
  <c r="C121" i="23" s="1"/>
  <c r="C113" i="31"/>
  <c r="C122" i="23" s="1"/>
  <c r="C114" i="31"/>
  <c r="C123" i="23" s="1"/>
  <c r="C115" i="31"/>
  <c r="C124" i="23" s="1"/>
  <c r="C116" i="31"/>
  <c r="C125" i="23" s="1"/>
  <c r="C117" i="31"/>
  <c r="C126" i="23" s="1"/>
  <c r="C118" i="31"/>
  <c r="C127" i="23" s="1"/>
  <c r="C119" i="31"/>
  <c r="C128" i="23" s="1"/>
  <c r="C120" i="31"/>
  <c r="C129" i="23" s="1"/>
  <c r="C121" i="31"/>
  <c r="C130" i="23" s="1"/>
  <c r="C122" i="31"/>
  <c r="C131" i="23" s="1"/>
  <c r="C123" i="31"/>
  <c r="C132" i="23" s="1"/>
  <c r="C124" i="31"/>
  <c r="C133" i="23" s="1"/>
  <c r="C125" i="31"/>
  <c r="C134" i="23" s="1"/>
  <c r="C126" i="31"/>
  <c r="C135" i="23" s="1"/>
  <c r="C127" i="31"/>
  <c r="C136" i="23" s="1"/>
  <c r="C128" i="31"/>
  <c r="C137" i="23" s="1"/>
  <c r="C129" i="31"/>
  <c r="C138" i="23" s="1"/>
  <c r="C130" i="31"/>
  <c r="C139" i="23" s="1"/>
  <c r="C131" i="31"/>
  <c r="C140" i="23" s="1"/>
  <c r="C132" i="31"/>
  <c r="C141" i="23" s="1"/>
  <c r="C133" i="31"/>
  <c r="C142" i="23" s="1"/>
  <c r="C134" i="31"/>
  <c r="C143" i="23" s="1"/>
  <c r="C135" i="31"/>
  <c r="C144" i="23" s="1"/>
  <c r="C136" i="31"/>
  <c r="C145" i="23" s="1"/>
  <c r="C137" i="31"/>
  <c r="C146" i="23" s="1"/>
  <c r="C138" i="31"/>
  <c r="C147" i="23" s="1"/>
  <c r="C139" i="31"/>
  <c r="C148" i="23" s="1"/>
  <c r="C140" i="31"/>
  <c r="C149" i="23" s="1"/>
  <c r="C141" i="31"/>
  <c r="C150" i="23" s="1"/>
  <c r="C142" i="31"/>
  <c r="C151" i="23" s="1"/>
  <c r="C143" i="31"/>
  <c r="C152" i="23" s="1"/>
  <c r="C144" i="31"/>
  <c r="C153" i="23" s="1"/>
  <c r="C145" i="31"/>
  <c r="C154" i="23" s="1"/>
  <c r="C146" i="31"/>
  <c r="C155" i="23" s="1"/>
  <c r="C147" i="31"/>
  <c r="C156" i="23" s="1"/>
  <c r="C148" i="31"/>
  <c r="C157" i="23" s="1"/>
  <c r="C149" i="31"/>
  <c r="C158" i="23" s="1"/>
  <c r="C150" i="31"/>
  <c r="C159" i="23" s="1"/>
  <c r="C151" i="31"/>
  <c r="C160" i="23" s="1"/>
  <c r="C152" i="31"/>
  <c r="C161" i="23" s="1"/>
  <c r="C153" i="31"/>
  <c r="C162" i="23" s="1"/>
  <c r="C154" i="31"/>
  <c r="C163" i="23" s="1"/>
  <c r="C155" i="31"/>
  <c r="C164" i="23" s="1"/>
  <c r="C156" i="31"/>
  <c r="C165" i="23" s="1"/>
  <c r="C157" i="31"/>
  <c r="C166" i="23" s="1"/>
  <c r="C158" i="31"/>
  <c r="C167" i="23" s="1"/>
  <c r="C159" i="31"/>
  <c r="C168" i="23" s="1"/>
  <c r="C160" i="31"/>
  <c r="C169" i="23" s="1"/>
  <c r="C161" i="31"/>
  <c r="C170" i="23" s="1"/>
  <c r="C162" i="31"/>
  <c r="C171" i="23" s="1"/>
  <c r="C163" i="31"/>
  <c r="C172" i="23" s="1"/>
  <c r="C164" i="31"/>
  <c r="C173" i="23" s="1"/>
  <c r="C165" i="31"/>
  <c r="C174" i="23" s="1"/>
  <c r="C166" i="31"/>
  <c r="C175" i="23" s="1"/>
  <c r="C167" i="31"/>
  <c r="C176" i="23" s="1"/>
  <c r="C168" i="31"/>
  <c r="C177" i="23" s="1"/>
  <c r="C169" i="31"/>
  <c r="C178" i="23" s="1"/>
  <c r="C170" i="31"/>
  <c r="C179" i="23" s="1"/>
  <c r="C171" i="31"/>
  <c r="C180" i="23" s="1"/>
  <c r="C172" i="31"/>
  <c r="C181" i="23" s="1"/>
  <c r="C173" i="31"/>
  <c r="C182" i="23" s="1"/>
  <c r="C174" i="31"/>
  <c r="C183" i="23" s="1"/>
  <c r="C175" i="31"/>
  <c r="C184" i="23" s="1"/>
  <c r="C176" i="31"/>
  <c r="C185" i="23" s="1"/>
  <c r="C177" i="31"/>
  <c r="C186" i="23" s="1"/>
  <c r="C178" i="31"/>
  <c r="C187" i="23" s="1"/>
  <c r="C179" i="31"/>
  <c r="C188" i="23" s="1"/>
  <c r="C180" i="31"/>
  <c r="C189" i="23" s="1"/>
  <c r="C181" i="31"/>
  <c r="C190" i="23" s="1"/>
  <c r="C182" i="31"/>
  <c r="C191" i="23" s="1"/>
  <c r="C183" i="31"/>
  <c r="C192" i="23" s="1"/>
  <c r="C184" i="31"/>
  <c r="C193" i="23" s="1"/>
  <c r="C185" i="31"/>
  <c r="C194" i="23" s="1"/>
  <c r="C186" i="31"/>
  <c r="C195" i="23" s="1"/>
  <c r="C187" i="31"/>
  <c r="C196" i="23" s="1"/>
  <c r="C188" i="31"/>
  <c r="C197" i="23" s="1"/>
  <c r="C189" i="31"/>
  <c r="C198" i="23" s="1"/>
  <c r="C190" i="31"/>
  <c r="C199" i="23" s="1"/>
  <c r="C191" i="31"/>
  <c r="C200" i="23" s="1"/>
  <c r="C192" i="31"/>
  <c r="C201" i="23" s="1"/>
  <c r="C193" i="31"/>
  <c r="C202" i="23" s="1"/>
  <c r="C194" i="31"/>
  <c r="C203" i="23" s="1"/>
  <c r="C195" i="31"/>
  <c r="C204" i="23" s="1"/>
  <c r="C196" i="31"/>
  <c r="C205" i="23" s="1"/>
  <c r="C197" i="31"/>
  <c r="C206" i="23" s="1"/>
  <c r="C198" i="31"/>
  <c r="C207" i="23" s="1"/>
  <c r="C199" i="31"/>
  <c r="C208" i="23" s="1"/>
  <c r="C200" i="31"/>
  <c r="C209" i="23" s="1"/>
  <c r="C201" i="31"/>
  <c r="C210" i="23" s="1"/>
  <c r="C202" i="31"/>
  <c r="C211" i="23" s="1"/>
  <c r="B13" i="31"/>
  <c r="B14" i="31"/>
  <c r="B15" i="31"/>
  <c r="B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57" i="31"/>
  <c r="B58" i="31"/>
  <c r="B59" i="31"/>
  <c r="B60" i="31"/>
  <c r="B61" i="31"/>
  <c r="B62" i="31"/>
  <c r="B63" i="31"/>
  <c r="B64" i="31"/>
  <c r="B65" i="31"/>
  <c r="B66" i="31"/>
  <c r="B67" i="31"/>
  <c r="B68" i="31"/>
  <c r="B69" i="31"/>
  <c r="B70" i="31"/>
  <c r="B71" i="31"/>
  <c r="B72" i="31"/>
  <c r="B73" i="31"/>
  <c r="B74" i="31"/>
  <c r="B75" i="31"/>
  <c r="B76" i="31"/>
  <c r="B77" i="31"/>
  <c r="B78" i="31"/>
  <c r="B79" i="31"/>
  <c r="B80"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B106" i="31"/>
  <c r="B107" i="31"/>
  <c r="B108" i="31"/>
  <c r="B109" i="31"/>
  <c r="B110" i="31"/>
  <c r="B111" i="31"/>
  <c r="B112" i="31"/>
  <c r="B113" i="31"/>
  <c r="B114" i="31"/>
  <c r="B115" i="31"/>
  <c r="B116" i="31"/>
  <c r="B117" i="31"/>
  <c r="B118" i="31"/>
  <c r="B119" i="31"/>
  <c r="B120" i="31"/>
  <c r="B121" i="31"/>
  <c r="B122" i="31"/>
  <c r="B123" i="31"/>
  <c r="B124" i="31"/>
  <c r="B125" i="31"/>
  <c r="B126" i="31"/>
  <c r="B127" i="31"/>
  <c r="B128" i="31"/>
  <c r="B129" i="31"/>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B162" i="31"/>
  <c r="B163" i="31"/>
  <c r="B164" i="31"/>
  <c r="B165" i="31"/>
  <c r="B166" i="31"/>
  <c r="B167" i="31"/>
  <c r="B168" i="31"/>
  <c r="B169" i="31"/>
  <c r="B170" i="31"/>
  <c r="B171" i="31"/>
  <c r="B172" i="31"/>
  <c r="B173" i="31"/>
  <c r="B174" i="31"/>
  <c r="B175" i="31"/>
  <c r="B176" i="31"/>
  <c r="B177" i="31"/>
  <c r="B178" i="31"/>
  <c r="B179" i="31"/>
  <c r="B180" i="31"/>
  <c r="B181" i="31"/>
  <c r="B182" i="31"/>
  <c r="B183" i="31"/>
  <c r="B184" i="31"/>
  <c r="B185" i="31"/>
  <c r="B186" i="31"/>
  <c r="B187" i="31"/>
  <c r="B188" i="31"/>
  <c r="B189" i="31"/>
  <c r="B190" i="31"/>
  <c r="B191" i="31"/>
  <c r="B192" i="31"/>
  <c r="B193" i="31"/>
  <c r="B194" i="31"/>
  <c r="B195" i="31"/>
  <c r="B196" i="31"/>
  <c r="B197" i="31"/>
  <c r="B198" i="31"/>
  <c r="B199" i="31"/>
  <c r="B200" i="31"/>
  <c r="B201" i="31"/>
  <c r="B202" i="31"/>
  <c r="X166" i="24"/>
  <c r="X167" i="24"/>
  <c r="X168" i="24"/>
  <c r="X169" i="24"/>
  <c r="X170" i="24"/>
  <c r="X171" i="24"/>
  <c r="X172" i="24"/>
  <c r="X173" i="24"/>
  <c r="X174" i="24"/>
  <c r="X175" i="24"/>
  <c r="X176" i="24"/>
  <c r="X177" i="24"/>
  <c r="X178" i="24"/>
  <c r="X179" i="24"/>
  <c r="X180" i="24"/>
  <c r="X181" i="24"/>
  <c r="X182" i="24"/>
  <c r="X183" i="24"/>
  <c r="X184" i="24"/>
  <c r="X185" i="24"/>
  <c r="X186" i="24"/>
  <c r="X187" i="24"/>
  <c r="X188" i="24"/>
  <c r="X189" i="24"/>
  <c r="X190" i="24"/>
  <c r="X191" i="24"/>
  <c r="X192" i="24"/>
  <c r="X193" i="24"/>
  <c r="X194" i="24"/>
  <c r="X195" i="24"/>
  <c r="X196" i="24"/>
  <c r="X197" i="24"/>
  <c r="X198" i="24"/>
  <c r="X199" i="24"/>
  <c r="X200" i="24"/>
  <c r="X201" i="24"/>
  <c r="X202" i="24"/>
  <c r="X203" i="24"/>
  <c r="X204" i="24"/>
  <c r="X205" i="24"/>
  <c r="X206" i="24"/>
  <c r="X207" i="24"/>
  <c r="X208" i="24"/>
  <c r="X209" i="24"/>
  <c r="X210" i="24"/>
  <c r="X211" i="24"/>
  <c r="X212" i="24"/>
  <c r="X213" i="24"/>
  <c r="X214" i="24"/>
  <c r="AF215" i="24"/>
  <c r="Q214" i="24"/>
  <c r="AF214" i="24" s="1"/>
  <c r="Q213" i="24"/>
  <c r="AF213" i="24" s="1"/>
  <c r="Q212" i="24"/>
  <c r="AF212" i="24" s="1"/>
  <c r="Q211" i="24"/>
  <c r="AF211" i="24" s="1"/>
  <c r="Q210" i="24"/>
  <c r="AF210" i="24" s="1"/>
  <c r="Q209" i="24"/>
  <c r="AF209" i="24" s="1"/>
  <c r="Q208" i="24"/>
  <c r="AF208" i="24" s="1"/>
  <c r="Q207" i="24"/>
  <c r="AF207" i="24" s="1"/>
  <c r="Q206" i="24"/>
  <c r="AF206" i="24" s="1"/>
  <c r="Q205" i="24"/>
  <c r="AF205" i="24" s="1"/>
  <c r="Q204" i="24"/>
  <c r="AF204" i="24" s="1"/>
  <c r="Q203" i="24"/>
  <c r="AF203" i="24" s="1"/>
  <c r="Q202" i="24"/>
  <c r="AF202" i="24" s="1"/>
  <c r="Q201" i="24"/>
  <c r="AF201" i="24" s="1"/>
  <c r="Q200" i="24"/>
  <c r="AF200" i="24" s="1"/>
  <c r="Q199" i="24"/>
  <c r="AF199" i="24" s="1"/>
  <c r="Q198" i="24"/>
  <c r="AF198" i="24" s="1"/>
  <c r="Q197" i="24"/>
  <c r="AF197" i="24" s="1"/>
  <c r="Q196" i="24"/>
  <c r="AF196" i="24" s="1"/>
  <c r="Q195" i="24"/>
  <c r="AF195" i="24" s="1"/>
  <c r="Q194" i="24"/>
  <c r="AF194" i="24" s="1"/>
  <c r="Q193" i="24"/>
  <c r="AF193" i="24" s="1"/>
  <c r="Q192" i="24"/>
  <c r="AF192" i="24" s="1"/>
  <c r="Q191" i="24"/>
  <c r="AF191" i="24" s="1"/>
  <c r="Q190" i="24"/>
  <c r="AF190" i="24" s="1"/>
  <c r="Q189" i="24"/>
  <c r="AF189" i="24" s="1"/>
  <c r="Q188" i="24"/>
  <c r="AF188" i="24" s="1"/>
  <c r="Q187" i="24"/>
  <c r="AF187" i="24" s="1"/>
  <c r="Q186" i="24"/>
  <c r="AF186" i="24" s="1"/>
  <c r="Q185" i="24"/>
  <c r="AF185" i="24" s="1"/>
  <c r="Q184" i="24"/>
  <c r="AF184" i="24" s="1"/>
  <c r="Q183" i="24"/>
  <c r="AF183" i="24" s="1"/>
  <c r="Q182" i="24"/>
  <c r="AF182" i="24" s="1"/>
  <c r="Q181" i="24"/>
  <c r="AF181" i="24" s="1"/>
  <c r="Q180" i="24"/>
  <c r="AF180" i="24" s="1"/>
  <c r="Q179" i="24"/>
  <c r="AF179" i="24" s="1"/>
  <c r="Q178" i="24"/>
  <c r="AF178" i="24" s="1"/>
  <c r="Q177" i="24"/>
  <c r="AF177" i="24" s="1"/>
  <c r="Q176" i="24"/>
  <c r="AF176" i="24" s="1"/>
  <c r="Q175" i="24"/>
  <c r="AF175" i="24" s="1"/>
  <c r="Q174" i="24"/>
  <c r="AF174" i="24" s="1"/>
  <c r="Q173" i="24"/>
  <c r="AF173" i="24" s="1"/>
  <c r="Q172" i="24"/>
  <c r="AF172" i="24" s="1"/>
  <c r="Q171" i="24"/>
  <c r="AF171" i="24" s="1"/>
  <c r="Q170" i="24"/>
  <c r="AF170" i="24" s="1"/>
  <c r="Q169" i="24"/>
  <c r="AF169" i="24" s="1"/>
  <c r="Q168" i="24"/>
  <c r="AF168" i="24" s="1"/>
  <c r="Q167" i="24"/>
  <c r="AF167" i="24" s="1"/>
  <c r="Q166" i="24"/>
  <c r="AF166" i="24" s="1"/>
  <c r="AF164" i="24"/>
  <c r="AF163" i="24"/>
  <c r="AF162" i="24"/>
  <c r="AF160" i="24"/>
  <c r="AF158" i="24"/>
  <c r="AF157" i="24"/>
  <c r="AF156" i="24"/>
  <c r="AF155" i="24"/>
  <c r="AF154" i="24"/>
  <c r="AF150" i="24"/>
  <c r="AF148" i="24"/>
  <c r="AF147" i="24"/>
  <c r="AF146" i="24"/>
  <c r="AF144" i="24"/>
  <c r="AF142" i="24"/>
  <c r="AF141" i="24"/>
  <c r="AF140" i="24"/>
  <c r="AF139" i="24"/>
  <c r="AF138" i="24"/>
  <c r="AF136" i="24"/>
  <c r="AF134" i="24"/>
  <c r="AF133" i="24"/>
  <c r="AF132" i="24"/>
  <c r="AF131" i="24"/>
  <c r="AF130" i="24"/>
  <c r="AF128" i="24"/>
  <c r="AF126" i="24"/>
  <c r="AF125" i="24"/>
  <c r="AF124" i="24"/>
  <c r="AF123" i="24"/>
  <c r="AF122" i="24"/>
  <c r="AF118" i="24"/>
  <c r="AF116" i="24"/>
  <c r="AF115" i="24"/>
  <c r="AF114" i="24"/>
  <c r="AF112" i="24"/>
  <c r="AF110" i="24"/>
  <c r="AF109" i="24"/>
  <c r="AF108" i="24"/>
  <c r="AF107" i="24"/>
  <c r="AF106" i="24"/>
  <c r="AF102" i="24"/>
  <c r="AF100" i="24"/>
  <c r="AF99" i="24"/>
  <c r="AF98" i="24"/>
  <c r="AF96" i="24"/>
  <c r="AF94" i="24"/>
  <c r="AF93" i="24"/>
  <c r="AF92" i="24"/>
  <c r="AF91" i="24"/>
  <c r="AF90" i="24"/>
  <c r="AF86" i="24"/>
  <c r="AF84" i="24"/>
  <c r="AF83" i="24"/>
  <c r="AF82" i="24"/>
  <c r="AF80" i="24"/>
  <c r="AF78" i="24"/>
  <c r="AF77" i="24"/>
  <c r="AF76" i="24"/>
  <c r="AF75" i="24"/>
  <c r="AF74" i="24"/>
  <c r="AF72" i="24"/>
  <c r="AF70" i="24"/>
  <c r="AF69" i="24"/>
  <c r="AF68" i="24"/>
  <c r="AF67" i="24"/>
  <c r="AF66" i="24"/>
  <c r="AF64" i="24"/>
  <c r="AF62" i="24"/>
  <c r="AF61" i="24"/>
  <c r="AF60" i="24"/>
  <c r="AF58" i="24"/>
  <c r="AF57" i="24"/>
  <c r="AF54" i="24"/>
  <c r="AF52" i="24"/>
  <c r="AF51" i="24"/>
  <c r="AF50" i="24"/>
  <c r="AF49" i="24"/>
  <c r="AF48" i="24"/>
  <c r="AF47" i="24"/>
  <c r="AF46" i="24"/>
  <c r="AF45" i="24"/>
  <c r="AF44" i="24"/>
  <c r="AF43" i="24"/>
  <c r="AF42" i="24"/>
  <c r="AF41" i="24"/>
  <c r="AF38" i="24"/>
  <c r="AF36" i="24"/>
  <c r="AF35" i="24"/>
  <c r="AF34" i="24"/>
  <c r="AF33" i="24"/>
  <c r="AF32" i="24"/>
  <c r="AF31" i="24"/>
  <c r="AF30" i="24"/>
  <c r="AF29" i="24"/>
  <c r="AF28" i="24"/>
  <c r="AF27" i="24"/>
  <c r="AF26" i="24"/>
  <c r="AF25" i="24"/>
  <c r="AF22" i="24"/>
  <c r="AF20" i="24"/>
  <c r="BL204" i="31"/>
  <c r="D215" i="29" s="1"/>
  <c r="BK204" i="31"/>
  <c r="C215" i="29" s="1"/>
  <c r="N10" i="31"/>
  <c r="N17" i="31"/>
  <c r="N22" i="31"/>
  <c r="N23" i="31"/>
  <c r="N25" i="31"/>
  <c r="N30" i="31"/>
  <c r="N31" i="31"/>
  <c r="N33" i="31"/>
  <c r="N38" i="31"/>
  <c r="N39" i="31"/>
  <c r="N41" i="31"/>
  <c r="N46" i="31"/>
  <c r="N47" i="31"/>
  <c r="N49" i="31"/>
  <c r="N54" i="31"/>
  <c r="N55" i="31"/>
  <c r="N57" i="31"/>
  <c r="N62" i="31"/>
  <c r="N63" i="31"/>
  <c r="N65" i="31"/>
  <c r="N69" i="31"/>
  <c r="N70" i="31"/>
  <c r="N71" i="31"/>
  <c r="N73" i="31"/>
  <c r="N78" i="31"/>
  <c r="N79" i="31"/>
  <c r="N81" i="31"/>
  <c r="N85" i="31"/>
  <c r="N86" i="31"/>
  <c r="N87" i="31"/>
  <c r="N89" i="31"/>
  <c r="N94" i="31"/>
  <c r="N95" i="31"/>
  <c r="N97" i="31"/>
  <c r="N102" i="31"/>
  <c r="N103" i="31"/>
  <c r="N105" i="31"/>
  <c r="N110" i="31"/>
  <c r="N111" i="31"/>
  <c r="N113" i="31"/>
  <c r="N114" i="31"/>
  <c r="N118" i="31"/>
  <c r="N119" i="31"/>
  <c r="N121" i="31"/>
  <c r="N126" i="31"/>
  <c r="N127" i="31"/>
  <c r="N129" i="31"/>
  <c r="N130" i="31"/>
  <c r="N133" i="31"/>
  <c r="N134" i="31"/>
  <c r="N135" i="31"/>
  <c r="N137" i="31"/>
  <c r="N142" i="31"/>
  <c r="N143" i="31"/>
  <c r="N145" i="31"/>
  <c r="N146" i="31"/>
  <c r="N150" i="31"/>
  <c r="N151" i="31"/>
  <c r="N153" i="31"/>
  <c r="N154" i="31"/>
  <c r="N155" i="31"/>
  <c r="N158" i="31"/>
  <c r="BQ158" i="31" s="1"/>
  <c r="I169" i="29" s="1"/>
  <c r="N159" i="31"/>
  <c r="N161" i="31"/>
  <c r="N162" i="31"/>
  <c r="BO162" i="31" s="1"/>
  <c r="G173" i="29" s="1"/>
  <c r="N163" i="31"/>
  <c r="N166" i="31"/>
  <c r="BM166" i="31" s="1"/>
  <c r="E177" i="29" s="1"/>
  <c r="N167" i="31"/>
  <c r="N169" i="31"/>
  <c r="N170" i="31"/>
  <c r="BO170" i="31" s="1"/>
  <c r="G181" i="29" s="1"/>
  <c r="N174" i="31"/>
  <c r="BM174" i="31" s="1"/>
  <c r="E185" i="29" s="1"/>
  <c r="N175" i="31"/>
  <c r="N177" i="31"/>
  <c r="N178" i="31"/>
  <c r="BQ178" i="31" s="1"/>
  <c r="I189" i="29" s="1"/>
  <c r="N182" i="31"/>
  <c r="BM182" i="31" s="1"/>
  <c r="E193" i="29" s="1"/>
  <c r="N183" i="31"/>
  <c r="N185" i="31"/>
  <c r="N186" i="31"/>
  <c r="BM186" i="31" s="1"/>
  <c r="E197" i="29" s="1"/>
  <c r="N187" i="31"/>
  <c r="N190" i="31"/>
  <c r="BM190" i="31" s="1"/>
  <c r="E201" i="29" s="1"/>
  <c r="N191" i="31"/>
  <c r="N193" i="31"/>
  <c r="N194" i="31"/>
  <c r="BM194" i="31" s="1"/>
  <c r="E205" i="29" s="1"/>
  <c r="N195" i="31"/>
  <c r="N198" i="31"/>
  <c r="BM198" i="31" s="1"/>
  <c r="E209" i="29" s="1"/>
  <c r="N199" i="31"/>
  <c r="N201" i="31"/>
  <c r="N202" i="31"/>
  <c r="BI202" i="31" s="1"/>
  <c r="I213" i="30" s="1"/>
  <c r="G6" i="31"/>
  <c r="H6" i="31"/>
  <c r="I6" i="31"/>
  <c r="J6" i="31"/>
  <c r="K6" i="31"/>
  <c r="L6" i="31"/>
  <c r="M6" i="31"/>
  <c r="G7" i="31"/>
  <c r="H7" i="31"/>
  <c r="I7" i="31"/>
  <c r="J7" i="31"/>
  <c r="K7" i="31"/>
  <c r="L7" i="31"/>
  <c r="M7" i="31"/>
  <c r="G8" i="31"/>
  <c r="H8" i="31"/>
  <c r="I8" i="31"/>
  <c r="J8" i="31"/>
  <c r="K8" i="31"/>
  <c r="L8" i="31"/>
  <c r="M8" i="31"/>
  <c r="G9" i="31"/>
  <c r="H9" i="31"/>
  <c r="I9" i="31"/>
  <c r="J9" i="31"/>
  <c r="K9" i="31"/>
  <c r="L9" i="31"/>
  <c r="M9" i="31"/>
  <c r="G10" i="31"/>
  <c r="H10" i="31"/>
  <c r="I10" i="31"/>
  <c r="J10" i="31"/>
  <c r="K10" i="31"/>
  <c r="L10" i="31"/>
  <c r="M10" i="31"/>
  <c r="G11" i="31"/>
  <c r="H11" i="31"/>
  <c r="I11" i="31"/>
  <c r="J11" i="31"/>
  <c r="K11" i="31"/>
  <c r="L11" i="31"/>
  <c r="M11" i="31"/>
  <c r="G13" i="31"/>
  <c r="H13" i="31"/>
  <c r="I13" i="31"/>
  <c r="J13" i="31"/>
  <c r="K13" i="31"/>
  <c r="L13" i="31"/>
  <c r="M13" i="31"/>
  <c r="G14" i="31"/>
  <c r="H14" i="31"/>
  <c r="I14" i="31"/>
  <c r="J14" i="31"/>
  <c r="K14" i="31"/>
  <c r="L14" i="31"/>
  <c r="M14" i="31"/>
  <c r="G15" i="31"/>
  <c r="H15" i="31"/>
  <c r="I15" i="31"/>
  <c r="J15" i="31"/>
  <c r="K15" i="31"/>
  <c r="L15" i="31"/>
  <c r="M15" i="31"/>
  <c r="G16" i="31"/>
  <c r="H16" i="31"/>
  <c r="I16" i="31"/>
  <c r="J16" i="31"/>
  <c r="K16" i="31"/>
  <c r="L16" i="31"/>
  <c r="M16" i="31"/>
  <c r="G17" i="31"/>
  <c r="H17" i="31"/>
  <c r="I17" i="31"/>
  <c r="J17" i="31"/>
  <c r="K17" i="31"/>
  <c r="L17" i="31"/>
  <c r="M17" i="31"/>
  <c r="G18" i="31"/>
  <c r="H18" i="31"/>
  <c r="I18" i="31"/>
  <c r="J18" i="31"/>
  <c r="K18" i="31"/>
  <c r="L18" i="31"/>
  <c r="M18" i="31"/>
  <c r="G19" i="31"/>
  <c r="H19" i="31"/>
  <c r="I19" i="31"/>
  <c r="J19" i="31"/>
  <c r="K19" i="31"/>
  <c r="L19" i="31"/>
  <c r="M19" i="31"/>
  <c r="G20" i="31"/>
  <c r="H20" i="31"/>
  <c r="I20" i="31"/>
  <c r="J20" i="31"/>
  <c r="K20" i="31"/>
  <c r="L20" i="31"/>
  <c r="M20" i="31"/>
  <c r="G21" i="31"/>
  <c r="H21" i="31"/>
  <c r="I21" i="31"/>
  <c r="J21" i="31"/>
  <c r="K21" i="31"/>
  <c r="L21" i="31"/>
  <c r="M21" i="31"/>
  <c r="G22" i="31"/>
  <c r="H22" i="31"/>
  <c r="I22" i="31"/>
  <c r="J22" i="31"/>
  <c r="K22" i="31"/>
  <c r="L22" i="31"/>
  <c r="M22" i="31"/>
  <c r="G23" i="31"/>
  <c r="H23" i="31"/>
  <c r="I23" i="31"/>
  <c r="J23" i="31"/>
  <c r="K23" i="31"/>
  <c r="L23" i="31"/>
  <c r="M23" i="31"/>
  <c r="G24" i="31"/>
  <c r="H24" i="31"/>
  <c r="I24" i="31"/>
  <c r="J24" i="31"/>
  <c r="K24" i="31"/>
  <c r="L24" i="31"/>
  <c r="M24" i="31"/>
  <c r="G25" i="31"/>
  <c r="H25" i="31"/>
  <c r="I25" i="31"/>
  <c r="J25" i="31"/>
  <c r="K25" i="31"/>
  <c r="L25" i="31"/>
  <c r="M25" i="31"/>
  <c r="G26" i="31"/>
  <c r="H26" i="31"/>
  <c r="I26" i="31"/>
  <c r="J26" i="31"/>
  <c r="K26" i="31"/>
  <c r="L26" i="31"/>
  <c r="M26" i="31"/>
  <c r="G27" i="31"/>
  <c r="H27" i="31"/>
  <c r="I27" i="31"/>
  <c r="J27" i="31"/>
  <c r="K27" i="31"/>
  <c r="L27" i="31"/>
  <c r="M27" i="31"/>
  <c r="G28" i="31"/>
  <c r="H28" i="31"/>
  <c r="I28" i="31"/>
  <c r="J28" i="31"/>
  <c r="K28" i="31"/>
  <c r="L28" i="31"/>
  <c r="M28" i="31"/>
  <c r="G29" i="31"/>
  <c r="H29" i="31"/>
  <c r="I29" i="31"/>
  <c r="J29" i="31"/>
  <c r="K29" i="31"/>
  <c r="L29" i="31"/>
  <c r="M29" i="31"/>
  <c r="G30" i="31"/>
  <c r="H30" i="31"/>
  <c r="I30" i="31"/>
  <c r="J30" i="31"/>
  <c r="K30" i="31"/>
  <c r="L30" i="31"/>
  <c r="M30" i="31"/>
  <c r="G31" i="31"/>
  <c r="H31" i="31"/>
  <c r="I31" i="31"/>
  <c r="J31" i="31"/>
  <c r="K31" i="31"/>
  <c r="L31" i="31"/>
  <c r="M31" i="31"/>
  <c r="G32" i="31"/>
  <c r="H32" i="31"/>
  <c r="I32" i="31"/>
  <c r="J32" i="31"/>
  <c r="K32" i="31"/>
  <c r="L32" i="31"/>
  <c r="M32" i="31"/>
  <c r="G33" i="31"/>
  <c r="H33" i="31"/>
  <c r="I33" i="31"/>
  <c r="J33" i="31"/>
  <c r="K33" i="31"/>
  <c r="L33" i="31"/>
  <c r="M33" i="31"/>
  <c r="G34" i="31"/>
  <c r="H34" i="31"/>
  <c r="I34" i="31"/>
  <c r="J34" i="31"/>
  <c r="K34" i="31"/>
  <c r="L34" i="31"/>
  <c r="M34" i="31"/>
  <c r="G35" i="31"/>
  <c r="H35" i="31"/>
  <c r="I35" i="31"/>
  <c r="J35" i="31"/>
  <c r="K35" i="31"/>
  <c r="L35" i="31"/>
  <c r="M35" i="31"/>
  <c r="G36" i="31"/>
  <c r="H36" i="31"/>
  <c r="I36" i="31"/>
  <c r="J36" i="31"/>
  <c r="K36" i="31"/>
  <c r="L36" i="31"/>
  <c r="M36" i="31"/>
  <c r="G37" i="31"/>
  <c r="H37" i="31"/>
  <c r="I37" i="31"/>
  <c r="J37" i="31"/>
  <c r="K37" i="31"/>
  <c r="L37" i="31"/>
  <c r="M37" i="31"/>
  <c r="G38" i="31"/>
  <c r="H38" i="31"/>
  <c r="I38" i="31"/>
  <c r="J38" i="31"/>
  <c r="K38" i="31"/>
  <c r="L38" i="31"/>
  <c r="BF38" i="31" s="1"/>
  <c r="F49" i="30" s="1"/>
  <c r="M38" i="31"/>
  <c r="G39" i="31"/>
  <c r="H39" i="31"/>
  <c r="I39" i="31"/>
  <c r="J39" i="31"/>
  <c r="K39" i="31"/>
  <c r="L39" i="31"/>
  <c r="M39" i="31"/>
  <c r="G40" i="31"/>
  <c r="H40" i="31"/>
  <c r="I40" i="31"/>
  <c r="J40" i="31"/>
  <c r="K40" i="31"/>
  <c r="L40" i="31"/>
  <c r="M40" i="31"/>
  <c r="G41" i="31"/>
  <c r="H41" i="31"/>
  <c r="I41" i="31"/>
  <c r="J41" i="31"/>
  <c r="K41" i="31"/>
  <c r="L41" i="31"/>
  <c r="M41" i="31"/>
  <c r="G42" i="31"/>
  <c r="H42" i="31"/>
  <c r="I42" i="31"/>
  <c r="J42" i="31"/>
  <c r="K42" i="31"/>
  <c r="L42" i="31"/>
  <c r="M42" i="31"/>
  <c r="G43" i="31"/>
  <c r="H43" i="31"/>
  <c r="I43" i="31"/>
  <c r="J43" i="31"/>
  <c r="K43" i="31"/>
  <c r="L43" i="31"/>
  <c r="M43" i="31"/>
  <c r="G44" i="31"/>
  <c r="H44" i="31"/>
  <c r="I44" i="31"/>
  <c r="J44" i="31"/>
  <c r="K44" i="31"/>
  <c r="L44" i="31"/>
  <c r="M44" i="31"/>
  <c r="G45" i="31"/>
  <c r="H45" i="31"/>
  <c r="I45" i="31"/>
  <c r="J45" i="31"/>
  <c r="K45" i="31"/>
  <c r="L45" i="31"/>
  <c r="M45" i="31"/>
  <c r="G46" i="31"/>
  <c r="H46" i="31"/>
  <c r="I46" i="31"/>
  <c r="J46" i="31"/>
  <c r="K46" i="31"/>
  <c r="L46" i="31"/>
  <c r="M46" i="31"/>
  <c r="G47" i="31"/>
  <c r="H47" i="31"/>
  <c r="I47" i="31"/>
  <c r="J47" i="31"/>
  <c r="K47" i="31"/>
  <c r="L47" i="31"/>
  <c r="M47" i="31"/>
  <c r="G48" i="31"/>
  <c r="H48" i="31"/>
  <c r="I48" i="31"/>
  <c r="J48" i="31"/>
  <c r="K48" i="31"/>
  <c r="L48" i="31"/>
  <c r="M48" i="31"/>
  <c r="G49" i="31"/>
  <c r="H49" i="31"/>
  <c r="I49" i="31"/>
  <c r="J49" i="31"/>
  <c r="K49" i="31"/>
  <c r="L49" i="31"/>
  <c r="M49" i="31"/>
  <c r="G50" i="31"/>
  <c r="H50" i="31"/>
  <c r="I50" i="31"/>
  <c r="J50" i="31"/>
  <c r="K50" i="31"/>
  <c r="L50" i="31"/>
  <c r="M50" i="31"/>
  <c r="G51" i="31"/>
  <c r="H51" i="31"/>
  <c r="I51" i="31"/>
  <c r="J51" i="31"/>
  <c r="K51" i="31"/>
  <c r="L51" i="31"/>
  <c r="M51" i="31"/>
  <c r="G52" i="31"/>
  <c r="H52" i="31"/>
  <c r="I52" i="31"/>
  <c r="J52" i="31"/>
  <c r="K52" i="31"/>
  <c r="L52" i="31"/>
  <c r="M52" i="31"/>
  <c r="G53" i="31"/>
  <c r="H53" i="31"/>
  <c r="I53" i="31"/>
  <c r="J53" i="31"/>
  <c r="K53" i="31"/>
  <c r="L53" i="31"/>
  <c r="M53" i="31"/>
  <c r="G54" i="31"/>
  <c r="H54" i="31"/>
  <c r="I54" i="31"/>
  <c r="J54" i="31"/>
  <c r="K54" i="31"/>
  <c r="L54" i="31"/>
  <c r="BH54" i="31" s="1"/>
  <c r="H65" i="30" s="1"/>
  <c r="M54" i="31"/>
  <c r="G55" i="31"/>
  <c r="H55" i="31"/>
  <c r="I55" i="31"/>
  <c r="J55" i="31"/>
  <c r="K55" i="31"/>
  <c r="L55" i="31"/>
  <c r="M55" i="31"/>
  <c r="G56" i="31"/>
  <c r="H56" i="31"/>
  <c r="I56" i="31"/>
  <c r="J56" i="31"/>
  <c r="K56" i="31"/>
  <c r="L56" i="31"/>
  <c r="M56" i="31"/>
  <c r="G57" i="31"/>
  <c r="H57" i="31"/>
  <c r="I57" i="31"/>
  <c r="J57" i="31"/>
  <c r="K57" i="31"/>
  <c r="L57" i="31"/>
  <c r="M57" i="31"/>
  <c r="G58" i="31"/>
  <c r="H58" i="31"/>
  <c r="I58" i="31"/>
  <c r="J58" i="31"/>
  <c r="K58" i="31"/>
  <c r="L58" i="31"/>
  <c r="M58" i="31"/>
  <c r="G59" i="31"/>
  <c r="H59" i="31"/>
  <c r="I59" i="31"/>
  <c r="J59" i="31"/>
  <c r="K59" i="31"/>
  <c r="L59" i="31"/>
  <c r="M59" i="31"/>
  <c r="G60" i="31"/>
  <c r="H60" i="31"/>
  <c r="I60" i="31"/>
  <c r="J60" i="31"/>
  <c r="K60" i="31"/>
  <c r="L60" i="31"/>
  <c r="M60" i="31"/>
  <c r="G61" i="31"/>
  <c r="H61" i="31"/>
  <c r="I61" i="31"/>
  <c r="J61" i="31"/>
  <c r="K61" i="31"/>
  <c r="L61" i="31"/>
  <c r="M61" i="31"/>
  <c r="G62" i="31"/>
  <c r="H62" i="31"/>
  <c r="I62" i="31"/>
  <c r="J62" i="31"/>
  <c r="K62" i="31"/>
  <c r="L62" i="31"/>
  <c r="M62" i="31"/>
  <c r="G63" i="31"/>
  <c r="H63" i="31"/>
  <c r="I63" i="31"/>
  <c r="J63" i="31"/>
  <c r="K63" i="31"/>
  <c r="L63" i="31"/>
  <c r="M63" i="31"/>
  <c r="G64" i="31"/>
  <c r="H64" i="31"/>
  <c r="I64" i="31"/>
  <c r="J64" i="31"/>
  <c r="K64" i="31"/>
  <c r="L64" i="31"/>
  <c r="M64" i="31"/>
  <c r="G65" i="31"/>
  <c r="H65" i="31"/>
  <c r="I65" i="31"/>
  <c r="J65" i="31"/>
  <c r="K65" i="31"/>
  <c r="L65" i="31"/>
  <c r="M65" i="31"/>
  <c r="G66" i="31"/>
  <c r="H66" i="31"/>
  <c r="I66" i="31"/>
  <c r="J66" i="31"/>
  <c r="K66" i="31"/>
  <c r="L66" i="31"/>
  <c r="M66" i="31"/>
  <c r="G67" i="31"/>
  <c r="H67" i="31"/>
  <c r="I67" i="31"/>
  <c r="J67" i="31"/>
  <c r="K67" i="31"/>
  <c r="L67" i="31"/>
  <c r="M67" i="31"/>
  <c r="G68" i="31"/>
  <c r="H68" i="31"/>
  <c r="I68" i="31"/>
  <c r="J68" i="31"/>
  <c r="K68" i="31"/>
  <c r="L68" i="31"/>
  <c r="M68" i="31"/>
  <c r="G69" i="31"/>
  <c r="H69" i="31"/>
  <c r="I69" i="31"/>
  <c r="J69" i="31"/>
  <c r="K69" i="31"/>
  <c r="L69" i="31"/>
  <c r="M69" i="31"/>
  <c r="G70" i="31"/>
  <c r="H70" i="31"/>
  <c r="I70" i="31"/>
  <c r="J70" i="31"/>
  <c r="K70" i="31"/>
  <c r="L70" i="31"/>
  <c r="BH70" i="31" s="1"/>
  <c r="H81" i="30" s="1"/>
  <c r="M70" i="31"/>
  <c r="G71" i="31"/>
  <c r="H71" i="31"/>
  <c r="I71" i="31"/>
  <c r="J71" i="31"/>
  <c r="K71" i="31"/>
  <c r="L71" i="31"/>
  <c r="M71" i="31"/>
  <c r="G72" i="31"/>
  <c r="H72" i="31"/>
  <c r="I72" i="31"/>
  <c r="J72" i="31"/>
  <c r="K72" i="31"/>
  <c r="L72" i="31"/>
  <c r="M72" i="31"/>
  <c r="G73" i="31"/>
  <c r="H73" i="31"/>
  <c r="I73" i="31"/>
  <c r="J73" i="31"/>
  <c r="K73" i="31"/>
  <c r="L73" i="31"/>
  <c r="M73" i="31"/>
  <c r="G74" i="31"/>
  <c r="H74" i="31"/>
  <c r="I74" i="31"/>
  <c r="J74" i="31"/>
  <c r="K74" i="31"/>
  <c r="L74" i="31"/>
  <c r="M74" i="31"/>
  <c r="G75" i="31"/>
  <c r="H75" i="31"/>
  <c r="I75" i="31"/>
  <c r="J75" i="31"/>
  <c r="K75" i="31"/>
  <c r="L75" i="31"/>
  <c r="M75" i="31"/>
  <c r="G76" i="31"/>
  <c r="H76" i="31"/>
  <c r="I76" i="31"/>
  <c r="J76" i="31"/>
  <c r="K76" i="31"/>
  <c r="L76" i="31"/>
  <c r="M76" i="31"/>
  <c r="G77" i="31"/>
  <c r="H77" i="31"/>
  <c r="I77" i="31"/>
  <c r="J77" i="31"/>
  <c r="K77" i="31"/>
  <c r="L77" i="31"/>
  <c r="M77" i="31"/>
  <c r="G78" i="31"/>
  <c r="H78" i="31"/>
  <c r="I78" i="31"/>
  <c r="J78" i="31"/>
  <c r="K78" i="31"/>
  <c r="L78" i="31"/>
  <c r="M78" i="31"/>
  <c r="G79" i="31"/>
  <c r="H79" i="31"/>
  <c r="I79" i="31"/>
  <c r="J79" i="31"/>
  <c r="K79" i="31"/>
  <c r="L79" i="31"/>
  <c r="M79" i="31"/>
  <c r="G80" i="31"/>
  <c r="H80" i="31"/>
  <c r="I80" i="31"/>
  <c r="J80" i="31"/>
  <c r="K80" i="31"/>
  <c r="L80" i="31"/>
  <c r="M80" i="31"/>
  <c r="G81" i="31"/>
  <c r="H81" i="31"/>
  <c r="I81" i="31"/>
  <c r="J81" i="31"/>
  <c r="K81" i="31"/>
  <c r="L81" i="31"/>
  <c r="M81" i="31"/>
  <c r="G82" i="31"/>
  <c r="H82" i="31"/>
  <c r="I82" i="31"/>
  <c r="J82" i="31"/>
  <c r="K82" i="31"/>
  <c r="L82" i="31"/>
  <c r="M82" i="31"/>
  <c r="G83" i="31"/>
  <c r="H83" i="31"/>
  <c r="I83" i="31"/>
  <c r="J83" i="31"/>
  <c r="K83" i="31"/>
  <c r="L83" i="31"/>
  <c r="M83" i="31"/>
  <c r="G84" i="31"/>
  <c r="H84" i="31"/>
  <c r="I84" i="31"/>
  <c r="J84" i="31"/>
  <c r="K84" i="31"/>
  <c r="L84" i="31"/>
  <c r="M84" i="31"/>
  <c r="G85" i="31"/>
  <c r="H85" i="31"/>
  <c r="I85" i="31"/>
  <c r="J85" i="31"/>
  <c r="K85" i="31"/>
  <c r="L85" i="31"/>
  <c r="M85" i="31"/>
  <c r="G86" i="31"/>
  <c r="H86" i="31"/>
  <c r="I86" i="31"/>
  <c r="J86" i="31"/>
  <c r="K86" i="31"/>
  <c r="L86" i="31"/>
  <c r="M86" i="31"/>
  <c r="G87" i="31"/>
  <c r="H87" i="31"/>
  <c r="I87" i="31"/>
  <c r="J87" i="31"/>
  <c r="K87" i="31"/>
  <c r="L87" i="31"/>
  <c r="M87" i="31"/>
  <c r="G88" i="31"/>
  <c r="H88" i="31"/>
  <c r="I88" i="31"/>
  <c r="J88" i="31"/>
  <c r="K88" i="31"/>
  <c r="L88" i="31"/>
  <c r="M88" i="31"/>
  <c r="G89" i="31"/>
  <c r="H89" i="31"/>
  <c r="I89" i="31"/>
  <c r="J89" i="31"/>
  <c r="K89" i="31"/>
  <c r="L89" i="31"/>
  <c r="M89" i="31"/>
  <c r="G90" i="31"/>
  <c r="H90" i="31"/>
  <c r="I90" i="31"/>
  <c r="J90" i="31"/>
  <c r="K90" i="31"/>
  <c r="L90" i="31"/>
  <c r="M90" i="31"/>
  <c r="G91" i="31"/>
  <c r="H91" i="31"/>
  <c r="I91" i="31"/>
  <c r="J91" i="31"/>
  <c r="K91" i="31"/>
  <c r="L91" i="31"/>
  <c r="M91" i="31"/>
  <c r="G92" i="31"/>
  <c r="H92" i="31"/>
  <c r="I92" i="31"/>
  <c r="J92" i="31"/>
  <c r="K92" i="31"/>
  <c r="L92" i="31"/>
  <c r="M92" i="31"/>
  <c r="G93" i="31"/>
  <c r="H93" i="31"/>
  <c r="I93" i="31"/>
  <c r="J93" i="31"/>
  <c r="K93" i="31"/>
  <c r="L93" i="31"/>
  <c r="M93" i="31"/>
  <c r="G94" i="31"/>
  <c r="H94" i="31"/>
  <c r="I94" i="31"/>
  <c r="J94" i="31"/>
  <c r="K94" i="31"/>
  <c r="L94" i="31"/>
  <c r="M94" i="31"/>
  <c r="G95" i="31"/>
  <c r="H95" i="31"/>
  <c r="I95" i="31"/>
  <c r="J95" i="31"/>
  <c r="K95" i="31"/>
  <c r="L95" i="31"/>
  <c r="M95" i="31"/>
  <c r="G96" i="31"/>
  <c r="H96" i="31"/>
  <c r="I96" i="31"/>
  <c r="J96" i="31"/>
  <c r="K96" i="31"/>
  <c r="L96" i="31"/>
  <c r="M96" i="31"/>
  <c r="G97" i="31"/>
  <c r="H97" i="31"/>
  <c r="I97" i="31"/>
  <c r="J97" i="31"/>
  <c r="K97" i="31"/>
  <c r="L97" i="31"/>
  <c r="M97" i="31"/>
  <c r="G98" i="31"/>
  <c r="H98" i="31"/>
  <c r="I98" i="31"/>
  <c r="J98" i="31"/>
  <c r="K98" i="31"/>
  <c r="L98" i="31"/>
  <c r="M98" i="31"/>
  <c r="G99" i="31"/>
  <c r="H99" i="31"/>
  <c r="I99" i="31"/>
  <c r="J99" i="31"/>
  <c r="K99" i="31"/>
  <c r="L99" i="31"/>
  <c r="M99" i="31"/>
  <c r="G100" i="31"/>
  <c r="H100" i="31"/>
  <c r="I100" i="31"/>
  <c r="J100" i="31"/>
  <c r="K100" i="31"/>
  <c r="L100" i="31"/>
  <c r="M100" i="31"/>
  <c r="G101" i="31"/>
  <c r="H101" i="31"/>
  <c r="I101" i="31"/>
  <c r="J101" i="31"/>
  <c r="K101" i="31"/>
  <c r="L101" i="31"/>
  <c r="M101" i="31"/>
  <c r="G102" i="31"/>
  <c r="H102" i="31"/>
  <c r="I102" i="31"/>
  <c r="J102" i="31"/>
  <c r="K102" i="31"/>
  <c r="L102" i="31"/>
  <c r="M102" i="31"/>
  <c r="G103" i="31"/>
  <c r="H103" i="31"/>
  <c r="I103" i="31"/>
  <c r="J103" i="31"/>
  <c r="K103" i="31"/>
  <c r="L103" i="31"/>
  <c r="M103" i="31"/>
  <c r="G104" i="31"/>
  <c r="H104" i="31"/>
  <c r="I104" i="31"/>
  <c r="J104" i="31"/>
  <c r="K104" i="31"/>
  <c r="L104" i="31"/>
  <c r="M104" i="31"/>
  <c r="G105" i="31"/>
  <c r="H105" i="31"/>
  <c r="I105" i="31"/>
  <c r="J105" i="31"/>
  <c r="K105" i="31"/>
  <c r="L105" i="31"/>
  <c r="M105" i="31"/>
  <c r="G106" i="31"/>
  <c r="H106" i="31"/>
  <c r="I106" i="31"/>
  <c r="J106" i="31"/>
  <c r="K106" i="31"/>
  <c r="L106" i="31"/>
  <c r="M106" i="31"/>
  <c r="G107" i="31"/>
  <c r="H107" i="31"/>
  <c r="I107" i="31"/>
  <c r="J107" i="31"/>
  <c r="K107" i="31"/>
  <c r="L107" i="31"/>
  <c r="M107" i="31"/>
  <c r="G108" i="31"/>
  <c r="H108" i="31"/>
  <c r="I108" i="31"/>
  <c r="J108" i="31"/>
  <c r="K108" i="31"/>
  <c r="L108" i="31"/>
  <c r="M108" i="31"/>
  <c r="G109" i="31"/>
  <c r="H109" i="31"/>
  <c r="I109" i="31"/>
  <c r="J109" i="31"/>
  <c r="K109" i="31"/>
  <c r="L109" i="31"/>
  <c r="M109" i="31"/>
  <c r="G110" i="31"/>
  <c r="H110" i="31"/>
  <c r="I110" i="31"/>
  <c r="J110" i="31"/>
  <c r="K110" i="31"/>
  <c r="L110" i="31"/>
  <c r="M110" i="31"/>
  <c r="G111" i="31"/>
  <c r="H111" i="31"/>
  <c r="I111" i="31"/>
  <c r="J111" i="31"/>
  <c r="K111" i="31"/>
  <c r="L111" i="31"/>
  <c r="M111" i="31"/>
  <c r="G112" i="31"/>
  <c r="H112" i="31"/>
  <c r="I112" i="31"/>
  <c r="J112" i="31"/>
  <c r="K112" i="31"/>
  <c r="L112" i="31"/>
  <c r="M112" i="31"/>
  <c r="G113" i="31"/>
  <c r="H113" i="31"/>
  <c r="I113" i="31"/>
  <c r="J113" i="31"/>
  <c r="K113" i="31"/>
  <c r="L113" i="31"/>
  <c r="M113" i="31"/>
  <c r="G114" i="31"/>
  <c r="H114" i="31"/>
  <c r="I114" i="31"/>
  <c r="J114" i="31"/>
  <c r="K114" i="31"/>
  <c r="L114" i="31"/>
  <c r="M114" i="31"/>
  <c r="G115" i="31"/>
  <c r="H115" i="31"/>
  <c r="I115" i="31"/>
  <c r="J115" i="31"/>
  <c r="K115" i="31"/>
  <c r="L115" i="31"/>
  <c r="M115" i="31"/>
  <c r="G116" i="31"/>
  <c r="H116" i="31"/>
  <c r="I116" i="31"/>
  <c r="J116" i="31"/>
  <c r="K116" i="31"/>
  <c r="L116" i="31"/>
  <c r="M116" i="31"/>
  <c r="G117" i="31"/>
  <c r="H117" i="31"/>
  <c r="I117" i="31"/>
  <c r="J117" i="31"/>
  <c r="K117" i="31"/>
  <c r="L117" i="31"/>
  <c r="M117" i="31"/>
  <c r="G118" i="31"/>
  <c r="H118" i="31"/>
  <c r="I118" i="31"/>
  <c r="J118" i="31"/>
  <c r="K118" i="31"/>
  <c r="L118" i="31"/>
  <c r="M118" i="31"/>
  <c r="G119" i="31"/>
  <c r="H119" i="31"/>
  <c r="I119" i="31"/>
  <c r="J119" i="31"/>
  <c r="K119" i="31"/>
  <c r="L119" i="31"/>
  <c r="M119" i="31"/>
  <c r="G120" i="31"/>
  <c r="H120" i="31"/>
  <c r="I120" i="31"/>
  <c r="J120" i="31"/>
  <c r="K120" i="31"/>
  <c r="L120" i="31"/>
  <c r="M120" i="31"/>
  <c r="G121" i="31"/>
  <c r="H121" i="31"/>
  <c r="I121" i="31"/>
  <c r="J121" i="31"/>
  <c r="K121" i="31"/>
  <c r="L121" i="31"/>
  <c r="M121" i="31"/>
  <c r="G122" i="31"/>
  <c r="H122" i="31"/>
  <c r="I122" i="31"/>
  <c r="J122" i="31"/>
  <c r="K122" i="31"/>
  <c r="L122" i="31"/>
  <c r="M122" i="31"/>
  <c r="G123" i="31"/>
  <c r="H123" i="31"/>
  <c r="I123" i="31"/>
  <c r="J123" i="31"/>
  <c r="K123" i="31"/>
  <c r="L123" i="31"/>
  <c r="M123" i="31"/>
  <c r="G124" i="31"/>
  <c r="H124" i="31"/>
  <c r="I124" i="31"/>
  <c r="J124" i="31"/>
  <c r="K124" i="31"/>
  <c r="L124" i="31"/>
  <c r="M124" i="31"/>
  <c r="G125" i="31"/>
  <c r="H125" i="31"/>
  <c r="I125" i="31"/>
  <c r="J125" i="31"/>
  <c r="K125" i="31"/>
  <c r="L125" i="31"/>
  <c r="M125" i="31"/>
  <c r="G126" i="31"/>
  <c r="H126" i="31"/>
  <c r="I126" i="31"/>
  <c r="J126" i="31"/>
  <c r="K126" i="31"/>
  <c r="L126" i="31"/>
  <c r="M126" i="31"/>
  <c r="G127" i="31"/>
  <c r="H127" i="31"/>
  <c r="I127" i="31"/>
  <c r="J127" i="31"/>
  <c r="K127" i="31"/>
  <c r="L127" i="31"/>
  <c r="M127" i="31"/>
  <c r="G128" i="31"/>
  <c r="H128" i="31"/>
  <c r="I128" i="31"/>
  <c r="J128" i="31"/>
  <c r="K128" i="31"/>
  <c r="L128" i="31"/>
  <c r="M128" i="31"/>
  <c r="G129" i="31"/>
  <c r="H129" i="31"/>
  <c r="I129" i="31"/>
  <c r="J129" i="31"/>
  <c r="K129" i="31"/>
  <c r="L129" i="31"/>
  <c r="M129" i="31"/>
  <c r="G130" i="31"/>
  <c r="H130" i="31"/>
  <c r="I130" i="31"/>
  <c r="J130" i="31"/>
  <c r="K130" i="31"/>
  <c r="L130" i="31"/>
  <c r="M130" i="31"/>
  <c r="G131" i="31"/>
  <c r="H131" i="31"/>
  <c r="I131" i="31"/>
  <c r="J131" i="31"/>
  <c r="K131" i="31"/>
  <c r="L131" i="31"/>
  <c r="M131" i="31"/>
  <c r="G132" i="31"/>
  <c r="H132" i="31"/>
  <c r="I132" i="31"/>
  <c r="J132" i="31"/>
  <c r="K132" i="31"/>
  <c r="L132" i="31"/>
  <c r="M132" i="31"/>
  <c r="G133" i="31"/>
  <c r="H133" i="31"/>
  <c r="I133" i="31"/>
  <c r="J133" i="31"/>
  <c r="K133" i="31"/>
  <c r="L133" i="31"/>
  <c r="M133" i="31"/>
  <c r="G134" i="31"/>
  <c r="H134" i="31"/>
  <c r="I134" i="31"/>
  <c r="J134" i="31"/>
  <c r="K134" i="31"/>
  <c r="L134" i="31"/>
  <c r="M134" i="31"/>
  <c r="G135" i="31"/>
  <c r="H135" i="31"/>
  <c r="I135" i="31"/>
  <c r="J135" i="31"/>
  <c r="K135" i="31"/>
  <c r="L135" i="31"/>
  <c r="M135" i="31"/>
  <c r="G136" i="31"/>
  <c r="H136" i="31"/>
  <c r="I136" i="31"/>
  <c r="J136" i="31"/>
  <c r="K136" i="31"/>
  <c r="L136" i="31"/>
  <c r="M136" i="31"/>
  <c r="G137" i="31"/>
  <c r="H137" i="31"/>
  <c r="I137" i="31"/>
  <c r="J137" i="31"/>
  <c r="K137" i="31"/>
  <c r="L137" i="31"/>
  <c r="M137" i="31"/>
  <c r="G138" i="31"/>
  <c r="H138" i="31"/>
  <c r="I138" i="31"/>
  <c r="J138" i="31"/>
  <c r="K138" i="31"/>
  <c r="L138" i="31"/>
  <c r="M138" i="31"/>
  <c r="G139" i="31"/>
  <c r="H139" i="31"/>
  <c r="I139" i="31"/>
  <c r="J139" i="31"/>
  <c r="K139" i="31"/>
  <c r="L139" i="31"/>
  <c r="M139" i="31"/>
  <c r="G140" i="31"/>
  <c r="H140" i="31"/>
  <c r="I140" i="31"/>
  <c r="J140" i="31"/>
  <c r="K140" i="31"/>
  <c r="L140" i="31"/>
  <c r="M140" i="31"/>
  <c r="G141" i="31"/>
  <c r="H141" i="31"/>
  <c r="I141" i="31"/>
  <c r="J141" i="31"/>
  <c r="K141" i="31"/>
  <c r="L141" i="31"/>
  <c r="M141" i="31"/>
  <c r="G142" i="31"/>
  <c r="H142" i="31"/>
  <c r="I142" i="31"/>
  <c r="J142" i="31"/>
  <c r="K142" i="31"/>
  <c r="L142" i="31"/>
  <c r="M142" i="31"/>
  <c r="G143" i="31"/>
  <c r="H143" i="31"/>
  <c r="I143" i="31"/>
  <c r="J143" i="31"/>
  <c r="K143" i="31"/>
  <c r="L143" i="31"/>
  <c r="M143" i="31"/>
  <c r="G144" i="31"/>
  <c r="H144" i="31"/>
  <c r="I144" i="31"/>
  <c r="J144" i="31"/>
  <c r="K144" i="31"/>
  <c r="L144" i="31"/>
  <c r="M144" i="31"/>
  <c r="G145" i="31"/>
  <c r="H145" i="31"/>
  <c r="I145" i="31"/>
  <c r="J145" i="31"/>
  <c r="K145" i="31"/>
  <c r="L145" i="31"/>
  <c r="M145" i="31"/>
  <c r="G146" i="31"/>
  <c r="H146" i="31"/>
  <c r="I146" i="31"/>
  <c r="J146" i="31"/>
  <c r="K146" i="31"/>
  <c r="L146" i="31"/>
  <c r="M146" i="31"/>
  <c r="G147" i="31"/>
  <c r="H147" i="31"/>
  <c r="I147" i="31"/>
  <c r="J147" i="31"/>
  <c r="K147" i="31"/>
  <c r="L147" i="31"/>
  <c r="M147" i="31"/>
  <c r="G148" i="31"/>
  <c r="H148" i="31"/>
  <c r="I148" i="31"/>
  <c r="J148" i="31"/>
  <c r="K148" i="31"/>
  <c r="L148" i="31"/>
  <c r="M148" i="31"/>
  <c r="G149" i="31"/>
  <c r="H149" i="31"/>
  <c r="I149" i="31"/>
  <c r="J149" i="31"/>
  <c r="K149" i="31"/>
  <c r="L149" i="31"/>
  <c r="M149" i="31"/>
  <c r="G150" i="31"/>
  <c r="H150" i="31"/>
  <c r="I150" i="31"/>
  <c r="J150" i="31"/>
  <c r="K150" i="31"/>
  <c r="L150" i="31"/>
  <c r="M150" i="31"/>
  <c r="G151" i="31"/>
  <c r="H151" i="31"/>
  <c r="I151" i="31"/>
  <c r="J151" i="31"/>
  <c r="K151" i="31"/>
  <c r="L151" i="31"/>
  <c r="M151" i="31"/>
  <c r="G152" i="31"/>
  <c r="H152" i="31"/>
  <c r="I152" i="31"/>
  <c r="J152" i="31"/>
  <c r="K152" i="31"/>
  <c r="L152" i="31"/>
  <c r="M152" i="31"/>
  <c r="G153" i="31"/>
  <c r="H153" i="31"/>
  <c r="I153" i="31"/>
  <c r="J153" i="31"/>
  <c r="K153" i="31"/>
  <c r="L153" i="31"/>
  <c r="M153" i="31"/>
  <c r="G154" i="31"/>
  <c r="H154" i="31"/>
  <c r="I154" i="31"/>
  <c r="J154" i="31"/>
  <c r="K154" i="31"/>
  <c r="L154" i="31"/>
  <c r="M154" i="31"/>
  <c r="I5" i="31"/>
  <c r="J5" i="31"/>
  <c r="K5" i="31"/>
  <c r="L5" i="31"/>
  <c r="M5" i="31"/>
  <c r="H5" i="31"/>
  <c r="G5" i="31"/>
  <c r="B3" i="31" a="1"/>
  <c r="B3" i="31" s="1"/>
  <c r="C3" i="31"/>
  <c r="D3" i="31" a="1"/>
  <c r="D3" i="31" s="1"/>
  <c r="B5" i="31"/>
  <c r="C5" i="31"/>
  <c r="B6" i="31"/>
  <c r="C6" i="31"/>
  <c r="C15" i="23" s="1"/>
  <c r="B7" i="31"/>
  <c r="C7" i="31"/>
  <c r="C16" i="23" s="1"/>
  <c r="B8" i="31"/>
  <c r="C8" i="31"/>
  <c r="C17" i="23" s="1"/>
  <c r="B9" i="31"/>
  <c r="C9" i="31"/>
  <c r="C18" i="23" s="1"/>
  <c r="B10" i="31"/>
  <c r="C10" i="31"/>
  <c r="C19" i="23" s="1"/>
  <c r="B11" i="31"/>
  <c r="C11" i="31"/>
  <c r="C20" i="23" s="1"/>
  <c r="N59" i="31" l="1"/>
  <c r="N19" i="31"/>
  <c r="N14" i="31"/>
  <c r="F26" i="31"/>
  <c r="F42" i="31"/>
  <c r="AW147" i="31"/>
  <c r="E159" i="27" s="1"/>
  <c r="AW115" i="31"/>
  <c r="E127" i="27" s="1"/>
  <c r="AW99" i="31"/>
  <c r="E111" i="27" s="1"/>
  <c r="N29" i="31"/>
  <c r="N13" i="31"/>
  <c r="F45" i="31"/>
  <c r="N53" i="31"/>
  <c r="AY53" i="31" s="1"/>
  <c r="G65" i="27" s="1"/>
  <c r="N27" i="31"/>
  <c r="N11" i="31"/>
  <c r="F43" i="31"/>
  <c r="N51" i="31"/>
  <c r="N35" i="31"/>
  <c r="N12" i="31"/>
  <c r="O12" i="31" s="1"/>
  <c r="N21" i="31"/>
  <c r="BA21" i="31" s="1"/>
  <c r="I33" i="27" s="1"/>
  <c r="F15" i="31"/>
  <c r="BB12" i="31"/>
  <c r="BJ12" i="31"/>
  <c r="J23" i="30" s="1"/>
  <c r="BR12" i="31"/>
  <c r="J23" i="29" s="1"/>
  <c r="AR154" i="31"/>
  <c r="H166" i="28" s="1"/>
  <c r="AW131" i="31"/>
  <c r="E143" i="27" s="1"/>
  <c r="AS102" i="31"/>
  <c r="I114" i="28" s="1"/>
  <c r="R12" i="31"/>
  <c r="F23" i="24" s="1"/>
  <c r="BM12" i="31"/>
  <c r="E23" i="29" s="1"/>
  <c r="AK12" i="31"/>
  <c r="I25" i="26" s="1"/>
  <c r="AG12" i="31"/>
  <c r="E25" i="26" s="1"/>
  <c r="U12" i="31"/>
  <c r="I23" i="24" s="1"/>
  <c r="AV12" i="31"/>
  <c r="AR12" i="31"/>
  <c r="H24" i="28" s="1"/>
  <c r="AF12" i="31"/>
  <c r="BK12" i="31"/>
  <c r="C23" i="29" s="1"/>
  <c r="BC12" i="31"/>
  <c r="C23" i="30" s="1"/>
  <c r="AU12" i="31"/>
  <c r="S12" i="31"/>
  <c r="G23" i="24" s="1"/>
  <c r="BM78" i="31"/>
  <c r="E89" i="29" s="1"/>
  <c r="BH22" i="31"/>
  <c r="H33" i="30" s="1"/>
  <c r="BO154" i="31"/>
  <c r="G165" i="29" s="1"/>
  <c r="BQ130" i="31"/>
  <c r="I141" i="29" s="1"/>
  <c r="BO150" i="31"/>
  <c r="G161" i="29" s="1"/>
  <c r="BQ110" i="31"/>
  <c r="I121" i="29" s="1"/>
  <c r="BM170" i="31"/>
  <c r="E181" i="29" s="1"/>
  <c r="BQ194" i="31"/>
  <c r="I205" i="29" s="1"/>
  <c r="BQ126" i="31"/>
  <c r="I137" i="29" s="1"/>
  <c r="BO102" i="31"/>
  <c r="G113" i="29" s="1"/>
  <c r="BM154" i="31"/>
  <c r="E165" i="29" s="1"/>
  <c r="BQ162" i="31"/>
  <c r="I173" i="29" s="1"/>
  <c r="BQ142" i="31"/>
  <c r="I153" i="29" s="1"/>
  <c r="BO118" i="31"/>
  <c r="G129" i="29" s="1"/>
  <c r="BQ94" i="31"/>
  <c r="I105" i="29" s="1"/>
  <c r="BM202" i="31"/>
  <c r="E213" i="29" s="1"/>
  <c r="BO186" i="31"/>
  <c r="G197" i="29" s="1"/>
  <c r="BO26" i="31"/>
  <c r="G37" i="29" s="1"/>
  <c r="BO42" i="31"/>
  <c r="G53" i="29" s="1"/>
  <c r="BO58" i="31"/>
  <c r="G69" i="29" s="1"/>
  <c r="BM74" i="31"/>
  <c r="E85" i="29" s="1"/>
  <c r="BO134" i="31"/>
  <c r="G145" i="29" s="1"/>
  <c r="BO86" i="31"/>
  <c r="G97" i="29" s="1"/>
  <c r="BQ50" i="31"/>
  <c r="I61" i="29" s="1"/>
  <c r="BM50" i="31"/>
  <c r="E61" i="29" s="1"/>
  <c r="BQ66" i="31"/>
  <c r="I77" i="29" s="1"/>
  <c r="BM66" i="31"/>
  <c r="E77" i="29" s="1"/>
  <c r="BP196" i="31"/>
  <c r="H207" i="29" s="1"/>
  <c r="BR196" i="31"/>
  <c r="J207" i="29" s="1"/>
  <c r="BN196" i="31"/>
  <c r="F207" i="29" s="1"/>
  <c r="BQ18" i="31"/>
  <c r="I29" i="29" s="1"/>
  <c r="BM18" i="31"/>
  <c r="E29" i="29" s="1"/>
  <c r="BQ138" i="31"/>
  <c r="I149" i="29" s="1"/>
  <c r="BM138" i="31"/>
  <c r="E149" i="29" s="1"/>
  <c r="BO138" i="31"/>
  <c r="G149" i="29" s="1"/>
  <c r="BQ34" i="31"/>
  <c r="I45" i="29" s="1"/>
  <c r="BM34" i="31"/>
  <c r="E45" i="29" s="1"/>
  <c r="BQ82" i="31"/>
  <c r="I93" i="29" s="1"/>
  <c r="BM82" i="31"/>
  <c r="E93" i="29" s="1"/>
  <c r="BQ90" i="31"/>
  <c r="I101" i="29" s="1"/>
  <c r="BO90" i="31"/>
  <c r="G101" i="29" s="1"/>
  <c r="BM90" i="31"/>
  <c r="E101" i="29" s="1"/>
  <c r="BO98" i="31"/>
  <c r="G109" i="29" s="1"/>
  <c r="BM98" i="31"/>
  <c r="E109" i="29" s="1"/>
  <c r="BQ98" i="31"/>
  <c r="I109" i="29" s="1"/>
  <c r="BQ106" i="31"/>
  <c r="I117" i="29" s="1"/>
  <c r="BO106" i="31"/>
  <c r="G117" i="29" s="1"/>
  <c r="BM106" i="31"/>
  <c r="E117" i="29" s="1"/>
  <c r="BQ122" i="31"/>
  <c r="I133" i="29" s="1"/>
  <c r="BO122" i="31"/>
  <c r="G133" i="29" s="1"/>
  <c r="BM122" i="31"/>
  <c r="E133" i="29" s="1"/>
  <c r="BO146" i="31"/>
  <c r="G157" i="29" s="1"/>
  <c r="BO130" i="31"/>
  <c r="G141" i="29" s="1"/>
  <c r="BO114" i="31"/>
  <c r="G125" i="29" s="1"/>
  <c r="BM178" i="31"/>
  <c r="E189" i="29" s="1"/>
  <c r="BM146" i="31"/>
  <c r="E157" i="29" s="1"/>
  <c r="BM114" i="31"/>
  <c r="E125" i="29" s="1"/>
  <c r="BO202" i="31"/>
  <c r="G213" i="29" s="1"/>
  <c r="BQ146" i="31"/>
  <c r="I157" i="29" s="1"/>
  <c r="BJ66" i="31"/>
  <c r="J77" i="30" s="1"/>
  <c r="BJ62" i="31"/>
  <c r="J73" i="30" s="1"/>
  <c r="BE58" i="31"/>
  <c r="E69" i="30" s="1"/>
  <c r="BJ50" i="31"/>
  <c r="J61" i="30" s="1"/>
  <c r="BI46" i="31"/>
  <c r="I57" i="30" s="1"/>
  <c r="BI42" i="31"/>
  <c r="I53" i="30" s="1"/>
  <c r="BJ34" i="31"/>
  <c r="J45" i="30" s="1"/>
  <c r="BF30" i="31"/>
  <c r="F41" i="30" s="1"/>
  <c r="BI26" i="31"/>
  <c r="I37" i="30" s="1"/>
  <c r="BI18" i="31"/>
  <c r="I29" i="30" s="1"/>
  <c r="BJ14" i="31"/>
  <c r="J25" i="30" s="1"/>
  <c r="BQ154" i="31"/>
  <c r="I165" i="29" s="1"/>
  <c r="BM162" i="31"/>
  <c r="E173" i="29" s="1"/>
  <c r="BM130" i="31"/>
  <c r="E141" i="29" s="1"/>
  <c r="BQ114" i="31"/>
  <c r="I125" i="29" s="1"/>
  <c r="BQ64" i="31"/>
  <c r="I75" i="29" s="1"/>
  <c r="BO64" i="31"/>
  <c r="G75" i="29" s="1"/>
  <c r="BM64" i="31"/>
  <c r="E75" i="29" s="1"/>
  <c r="BP64" i="31"/>
  <c r="H75" i="29" s="1"/>
  <c r="BR64" i="31"/>
  <c r="J75" i="29" s="1"/>
  <c r="BN64" i="31"/>
  <c r="F75" i="29" s="1"/>
  <c r="BQ68" i="31"/>
  <c r="I79" i="29" s="1"/>
  <c r="BO68" i="31"/>
  <c r="G79" i="29" s="1"/>
  <c r="BM68" i="31"/>
  <c r="E79" i="29" s="1"/>
  <c r="BP68" i="31"/>
  <c r="H79" i="29" s="1"/>
  <c r="BR68" i="31"/>
  <c r="J79" i="29" s="1"/>
  <c r="BN68" i="31"/>
  <c r="F79" i="29" s="1"/>
  <c r="BQ72" i="31"/>
  <c r="I83" i="29" s="1"/>
  <c r="BO72" i="31"/>
  <c r="G83" i="29" s="1"/>
  <c r="BR72" i="31"/>
  <c r="J83" i="29" s="1"/>
  <c r="BN72" i="31"/>
  <c r="F83" i="29" s="1"/>
  <c r="BP72" i="31"/>
  <c r="H83" i="29" s="1"/>
  <c r="BM72" i="31"/>
  <c r="E83" i="29" s="1"/>
  <c r="BQ76" i="31"/>
  <c r="I87" i="29" s="1"/>
  <c r="BO76" i="31"/>
  <c r="G87" i="29" s="1"/>
  <c r="BM76" i="31"/>
  <c r="E87" i="29" s="1"/>
  <c r="BR76" i="31"/>
  <c r="J87" i="29" s="1"/>
  <c r="BN76" i="31"/>
  <c r="F87" i="29" s="1"/>
  <c r="BP76" i="31"/>
  <c r="H87" i="29" s="1"/>
  <c r="BE80" i="31"/>
  <c r="E91" i="30" s="1"/>
  <c r="BQ80" i="31"/>
  <c r="I91" i="29" s="1"/>
  <c r="BO80" i="31"/>
  <c r="G91" i="29" s="1"/>
  <c r="BP80" i="31"/>
  <c r="H91" i="29" s="1"/>
  <c r="BR80" i="31"/>
  <c r="J91" i="29" s="1"/>
  <c r="BN80" i="31"/>
  <c r="F91" i="29" s="1"/>
  <c r="BM80" i="31"/>
  <c r="E91" i="29" s="1"/>
  <c r="BQ84" i="31"/>
  <c r="I95" i="29" s="1"/>
  <c r="BO84" i="31"/>
  <c r="G95" i="29" s="1"/>
  <c r="BM84" i="31"/>
  <c r="E95" i="29" s="1"/>
  <c r="BR84" i="31"/>
  <c r="J95" i="29" s="1"/>
  <c r="BN84" i="31"/>
  <c r="F95" i="29" s="1"/>
  <c r="BP84" i="31"/>
  <c r="H95" i="29" s="1"/>
  <c r="BE88" i="31"/>
  <c r="E99" i="30" s="1"/>
  <c r="BQ88" i="31"/>
  <c r="I99" i="29" s="1"/>
  <c r="BO88" i="31"/>
  <c r="G99" i="29" s="1"/>
  <c r="BR88" i="31"/>
  <c r="J99" i="29" s="1"/>
  <c r="BN88" i="31"/>
  <c r="F99" i="29" s="1"/>
  <c r="BP88" i="31"/>
  <c r="H99" i="29" s="1"/>
  <c r="BM88" i="31"/>
  <c r="E99" i="29" s="1"/>
  <c r="BQ92" i="31"/>
  <c r="I103" i="29" s="1"/>
  <c r="BO92" i="31"/>
  <c r="G103" i="29" s="1"/>
  <c r="BM92" i="31"/>
  <c r="E103" i="29" s="1"/>
  <c r="BR92" i="31"/>
  <c r="J103" i="29" s="1"/>
  <c r="BN92" i="31"/>
  <c r="F103" i="29" s="1"/>
  <c r="BP92" i="31"/>
  <c r="H103" i="29" s="1"/>
  <c r="BE96" i="31"/>
  <c r="E107" i="30" s="1"/>
  <c r="BQ96" i="31"/>
  <c r="I107" i="29" s="1"/>
  <c r="BO96" i="31"/>
  <c r="G107" i="29" s="1"/>
  <c r="BP96" i="31"/>
  <c r="H107" i="29" s="1"/>
  <c r="BR96" i="31"/>
  <c r="J107" i="29" s="1"/>
  <c r="BN96" i="31"/>
  <c r="F107" i="29" s="1"/>
  <c r="BM96" i="31"/>
  <c r="E107" i="29" s="1"/>
  <c r="BQ100" i="31"/>
  <c r="I111" i="29" s="1"/>
  <c r="BO100" i="31"/>
  <c r="G111" i="29" s="1"/>
  <c r="BM100" i="31"/>
  <c r="E111" i="29" s="1"/>
  <c r="BP100" i="31"/>
  <c r="H111" i="29" s="1"/>
  <c r="BR100" i="31"/>
  <c r="J111" i="29" s="1"/>
  <c r="BN100" i="31"/>
  <c r="F111" i="29" s="1"/>
  <c r="BQ104" i="31"/>
  <c r="I115" i="29" s="1"/>
  <c r="BO104" i="31"/>
  <c r="G115" i="29" s="1"/>
  <c r="BR104" i="31"/>
  <c r="J115" i="29" s="1"/>
  <c r="BN104" i="31"/>
  <c r="F115" i="29" s="1"/>
  <c r="BP104" i="31"/>
  <c r="H115" i="29" s="1"/>
  <c r="BM104" i="31"/>
  <c r="E115" i="29" s="1"/>
  <c r="BF108" i="31"/>
  <c r="F119" i="30" s="1"/>
  <c r="BQ108" i="31"/>
  <c r="I119" i="29" s="1"/>
  <c r="BO108" i="31"/>
  <c r="G119" i="29" s="1"/>
  <c r="BM108" i="31"/>
  <c r="E119" i="29" s="1"/>
  <c r="BR108" i="31"/>
  <c r="J119" i="29" s="1"/>
  <c r="BN108" i="31"/>
  <c r="F119" i="29" s="1"/>
  <c r="BP108" i="31"/>
  <c r="H119" i="29" s="1"/>
  <c r="BQ112" i="31"/>
  <c r="I123" i="29" s="1"/>
  <c r="BO112" i="31"/>
  <c r="G123" i="29" s="1"/>
  <c r="BP112" i="31"/>
  <c r="H123" i="29" s="1"/>
  <c r="BR112" i="31"/>
  <c r="J123" i="29" s="1"/>
  <c r="BN112" i="31"/>
  <c r="F123" i="29" s="1"/>
  <c r="BM112" i="31"/>
  <c r="E123" i="29" s="1"/>
  <c r="BE116" i="31"/>
  <c r="E127" i="30" s="1"/>
  <c r="BQ116" i="31"/>
  <c r="I127" i="29" s="1"/>
  <c r="BO116" i="31"/>
  <c r="G127" i="29" s="1"/>
  <c r="BM116" i="31"/>
  <c r="E127" i="29" s="1"/>
  <c r="BR116" i="31"/>
  <c r="J127" i="29" s="1"/>
  <c r="BN116" i="31"/>
  <c r="F127" i="29" s="1"/>
  <c r="BP116" i="31"/>
  <c r="H127" i="29" s="1"/>
  <c r="BQ120" i="31"/>
  <c r="I131" i="29" s="1"/>
  <c r="BO120" i="31"/>
  <c r="G131" i="29" s="1"/>
  <c r="BR120" i="31"/>
  <c r="J131" i="29" s="1"/>
  <c r="BN120" i="31"/>
  <c r="F131" i="29" s="1"/>
  <c r="BP120" i="31"/>
  <c r="H131" i="29" s="1"/>
  <c r="BM120" i="31"/>
  <c r="E131" i="29" s="1"/>
  <c r="BQ124" i="31"/>
  <c r="I135" i="29" s="1"/>
  <c r="BO124" i="31"/>
  <c r="G135" i="29" s="1"/>
  <c r="BM124" i="31"/>
  <c r="E135" i="29" s="1"/>
  <c r="BR124" i="31"/>
  <c r="J135" i="29" s="1"/>
  <c r="BN124" i="31"/>
  <c r="F135" i="29" s="1"/>
  <c r="BP124" i="31"/>
  <c r="H135" i="29" s="1"/>
  <c r="BQ128" i="31"/>
  <c r="I139" i="29" s="1"/>
  <c r="BO128" i="31"/>
  <c r="G139" i="29" s="1"/>
  <c r="BP128" i="31"/>
  <c r="H139" i="29" s="1"/>
  <c r="BR128" i="31"/>
  <c r="J139" i="29" s="1"/>
  <c r="BN128" i="31"/>
  <c r="F139" i="29" s="1"/>
  <c r="BM128" i="31"/>
  <c r="E139" i="29" s="1"/>
  <c r="BE132" i="31"/>
  <c r="E143" i="30" s="1"/>
  <c r="BQ132" i="31"/>
  <c r="I143" i="29" s="1"/>
  <c r="BO132" i="31"/>
  <c r="G143" i="29" s="1"/>
  <c r="BM132" i="31"/>
  <c r="E143" i="29" s="1"/>
  <c r="BP132" i="31"/>
  <c r="H143" i="29" s="1"/>
  <c r="BR132" i="31"/>
  <c r="J143" i="29" s="1"/>
  <c r="BN132" i="31"/>
  <c r="F143" i="29" s="1"/>
  <c r="BQ136" i="31"/>
  <c r="I147" i="29" s="1"/>
  <c r="BO136" i="31"/>
  <c r="G147" i="29" s="1"/>
  <c r="BR136" i="31"/>
  <c r="J147" i="29" s="1"/>
  <c r="BN136" i="31"/>
  <c r="F147" i="29" s="1"/>
  <c r="BP136" i="31"/>
  <c r="H147" i="29" s="1"/>
  <c r="BM136" i="31"/>
  <c r="E147" i="29" s="1"/>
  <c r="BF140" i="31"/>
  <c r="F151" i="30" s="1"/>
  <c r="BQ140" i="31"/>
  <c r="I151" i="29" s="1"/>
  <c r="BO140" i="31"/>
  <c r="G151" i="29" s="1"/>
  <c r="BM140" i="31"/>
  <c r="E151" i="29" s="1"/>
  <c r="BR140" i="31"/>
  <c r="J151" i="29" s="1"/>
  <c r="BN140" i="31"/>
  <c r="F151" i="29" s="1"/>
  <c r="BP140" i="31"/>
  <c r="H151" i="29" s="1"/>
  <c r="BE144" i="31"/>
  <c r="E155" i="30" s="1"/>
  <c r="BQ144" i="31"/>
  <c r="I155" i="29" s="1"/>
  <c r="BO144" i="31"/>
  <c r="G155" i="29" s="1"/>
  <c r="BP144" i="31"/>
  <c r="H155" i="29" s="1"/>
  <c r="BR144" i="31"/>
  <c r="J155" i="29" s="1"/>
  <c r="BN144" i="31"/>
  <c r="F155" i="29" s="1"/>
  <c r="BM144" i="31"/>
  <c r="E155" i="29" s="1"/>
  <c r="BQ148" i="31"/>
  <c r="I159" i="29" s="1"/>
  <c r="BO148" i="31"/>
  <c r="G159" i="29" s="1"/>
  <c r="BM148" i="31"/>
  <c r="E159" i="29" s="1"/>
  <c r="BR148" i="31"/>
  <c r="J159" i="29" s="1"/>
  <c r="BN148" i="31"/>
  <c r="F159" i="29" s="1"/>
  <c r="BP148" i="31"/>
  <c r="H159" i="29" s="1"/>
  <c r="BE152" i="31"/>
  <c r="E163" i="30" s="1"/>
  <c r="BQ152" i="31"/>
  <c r="I163" i="29" s="1"/>
  <c r="BO152" i="31"/>
  <c r="G163" i="29" s="1"/>
  <c r="BR152" i="31"/>
  <c r="J163" i="29" s="1"/>
  <c r="BN152" i="31"/>
  <c r="F163" i="29" s="1"/>
  <c r="BP152" i="31"/>
  <c r="H163" i="29" s="1"/>
  <c r="BM152" i="31"/>
  <c r="E163" i="29" s="1"/>
  <c r="BQ156" i="31"/>
  <c r="I167" i="29" s="1"/>
  <c r="BO156" i="31"/>
  <c r="G167" i="29" s="1"/>
  <c r="BM156" i="31"/>
  <c r="E167" i="29" s="1"/>
  <c r="BP156" i="31"/>
  <c r="H167" i="29" s="1"/>
  <c r="BR156" i="31"/>
  <c r="J167" i="29" s="1"/>
  <c r="BN156" i="31"/>
  <c r="F167" i="29" s="1"/>
  <c r="BH160" i="31"/>
  <c r="H171" i="30" s="1"/>
  <c r="BQ160" i="31"/>
  <c r="I171" i="29" s="1"/>
  <c r="BO160" i="31"/>
  <c r="G171" i="29" s="1"/>
  <c r="BP160" i="31"/>
  <c r="H171" i="29" s="1"/>
  <c r="BR160" i="31"/>
  <c r="J171" i="29" s="1"/>
  <c r="BN160" i="31"/>
  <c r="F171" i="29" s="1"/>
  <c r="BM160" i="31"/>
  <c r="E171" i="29" s="1"/>
  <c r="BE164" i="31"/>
  <c r="E175" i="30" s="1"/>
  <c r="BQ164" i="31"/>
  <c r="I175" i="29" s="1"/>
  <c r="BO164" i="31"/>
  <c r="G175" i="29" s="1"/>
  <c r="BM164" i="31"/>
  <c r="E175" i="29" s="1"/>
  <c r="BP164" i="31"/>
  <c r="H175" i="29" s="1"/>
  <c r="BR164" i="31"/>
  <c r="J175" i="29" s="1"/>
  <c r="BN164" i="31"/>
  <c r="F175" i="29" s="1"/>
  <c r="BQ168" i="31"/>
  <c r="I179" i="29" s="1"/>
  <c r="BO168" i="31"/>
  <c r="G179" i="29" s="1"/>
  <c r="BR168" i="31"/>
  <c r="J179" i="29" s="1"/>
  <c r="BN168" i="31"/>
  <c r="F179" i="29" s="1"/>
  <c r="BP168" i="31"/>
  <c r="H179" i="29" s="1"/>
  <c r="BM168" i="31"/>
  <c r="E179" i="29" s="1"/>
  <c r="BE172" i="31"/>
  <c r="E183" i="30" s="1"/>
  <c r="BQ172" i="31"/>
  <c r="I183" i="29" s="1"/>
  <c r="BO172" i="31"/>
  <c r="G183" i="29" s="1"/>
  <c r="BM172" i="31"/>
  <c r="E183" i="29" s="1"/>
  <c r="BR172" i="31"/>
  <c r="J183" i="29" s="1"/>
  <c r="BN172" i="31"/>
  <c r="F183" i="29" s="1"/>
  <c r="BP172" i="31"/>
  <c r="H183" i="29" s="1"/>
  <c r="BE176" i="31"/>
  <c r="E187" i="30" s="1"/>
  <c r="BQ176" i="31"/>
  <c r="I187" i="29" s="1"/>
  <c r="BO176" i="31"/>
  <c r="G187" i="29" s="1"/>
  <c r="BP176" i="31"/>
  <c r="H187" i="29" s="1"/>
  <c r="BR176" i="31"/>
  <c r="J187" i="29" s="1"/>
  <c r="BN176" i="31"/>
  <c r="F187" i="29" s="1"/>
  <c r="BM176" i="31"/>
  <c r="E187" i="29" s="1"/>
  <c r="BE180" i="31"/>
  <c r="E191" i="30" s="1"/>
  <c r="BQ180" i="31"/>
  <c r="I191" i="29" s="1"/>
  <c r="BO180" i="31"/>
  <c r="G191" i="29" s="1"/>
  <c r="BM180" i="31"/>
  <c r="E191" i="29" s="1"/>
  <c r="BR180" i="31"/>
  <c r="J191" i="29" s="1"/>
  <c r="BN180" i="31"/>
  <c r="F191" i="29" s="1"/>
  <c r="BP180" i="31"/>
  <c r="H191" i="29" s="1"/>
  <c r="BQ184" i="31"/>
  <c r="I195" i="29" s="1"/>
  <c r="BO184" i="31"/>
  <c r="G195" i="29" s="1"/>
  <c r="BR184" i="31"/>
  <c r="J195" i="29" s="1"/>
  <c r="BN184" i="31"/>
  <c r="F195" i="29" s="1"/>
  <c r="BP184" i="31"/>
  <c r="H195" i="29" s="1"/>
  <c r="BM184" i="31"/>
  <c r="E195" i="29" s="1"/>
  <c r="BE188" i="31"/>
  <c r="E199" i="30" s="1"/>
  <c r="BQ188" i="31"/>
  <c r="I199" i="29" s="1"/>
  <c r="BO188" i="31"/>
  <c r="G199" i="29" s="1"/>
  <c r="BM188" i="31"/>
  <c r="E199" i="29" s="1"/>
  <c r="BR188" i="31"/>
  <c r="J199" i="29" s="1"/>
  <c r="BN188" i="31"/>
  <c r="F199" i="29" s="1"/>
  <c r="BP188" i="31"/>
  <c r="H199" i="29" s="1"/>
  <c r="BE192" i="31"/>
  <c r="E203" i="30" s="1"/>
  <c r="BQ192" i="31"/>
  <c r="I203" i="29" s="1"/>
  <c r="BO192" i="31"/>
  <c r="G203" i="29" s="1"/>
  <c r="BP192" i="31"/>
  <c r="H203" i="29" s="1"/>
  <c r="BR192" i="31"/>
  <c r="J203" i="29" s="1"/>
  <c r="BN192" i="31"/>
  <c r="F203" i="29" s="1"/>
  <c r="BM192" i="31"/>
  <c r="E203" i="29" s="1"/>
  <c r="BQ199" i="31"/>
  <c r="I210" i="29" s="1"/>
  <c r="BO199" i="31"/>
  <c r="G210" i="29" s="1"/>
  <c r="BM199" i="31"/>
  <c r="E210" i="29" s="1"/>
  <c r="BR199" i="31"/>
  <c r="J210" i="29" s="1"/>
  <c r="BP199" i="31"/>
  <c r="H210" i="29" s="1"/>
  <c r="BN199" i="31"/>
  <c r="F210" i="29" s="1"/>
  <c r="BQ187" i="31"/>
  <c r="I198" i="29" s="1"/>
  <c r="BO187" i="31"/>
  <c r="G198" i="29" s="1"/>
  <c r="BM187" i="31"/>
  <c r="E198" i="29" s="1"/>
  <c r="BR187" i="31"/>
  <c r="J198" i="29" s="1"/>
  <c r="BP187" i="31"/>
  <c r="H198" i="29" s="1"/>
  <c r="BN187" i="31"/>
  <c r="F198" i="29" s="1"/>
  <c r="BQ179" i="31"/>
  <c r="I190" i="29" s="1"/>
  <c r="BO179" i="31"/>
  <c r="G190" i="29" s="1"/>
  <c r="BM179" i="31"/>
  <c r="E190" i="29" s="1"/>
  <c r="BR179" i="31"/>
  <c r="J190" i="29" s="1"/>
  <c r="BP179" i="31"/>
  <c r="H190" i="29" s="1"/>
  <c r="BN179" i="31"/>
  <c r="F190" i="29" s="1"/>
  <c r="BQ171" i="31"/>
  <c r="I182" i="29" s="1"/>
  <c r="BO171" i="31"/>
  <c r="G182" i="29" s="1"/>
  <c r="BM171" i="31"/>
  <c r="E182" i="29" s="1"/>
  <c r="BR171" i="31"/>
  <c r="J182" i="29" s="1"/>
  <c r="BP171" i="31"/>
  <c r="H182" i="29" s="1"/>
  <c r="BN171" i="31"/>
  <c r="F182" i="29" s="1"/>
  <c r="BQ163" i="31"/>
  <c r="I174" i="29" s="1"/>
  <c r="BO163" i="31"/>
  <c r="G174" i="29" s="1"/>
  <c r="BM163" i="31"/>
  <c r="E174" i="29" s="1"/>
  <c r="BH163" i="31"/>
  <c r="H174" i="30" s="1"/>
  <c r="BR163" i="31"/>
  <c r="J174" i="29" s="1"/>
  <c r="BP163" i="31"/>
  <c r="H174" i="29" s="1"/>
  <c r="BN163" i="31"/>
  <c r="F174" i="29" s="1"/>
  <c r="BQ151" i="31"/>
  <c r="I162" i="29" s="1"/>
  <c r="BO151" i="31"/>
  <c r="G162" i="29" s="1"/>
  <c r="BM151" i="31"/>
  <c r="E162" i="29" s="1"/>
  <c r="BR151" i="31"/>
  <c r="J162" i="29" s="1"/>
  <c r="BP151" i="31"/>
  <c r="H162" i="29" s="1"/>
  <c r="BN151" i="31"/>
  <c r="F162" i="29" s="1"/>
  <c r="BQ143" i="31"/>
  <c r="I154" i="29" s="1"/>
  <c r="BO143" i="31"/>
  <c r="G154" i="29" s="1"/>
  <c r="BM143" i="31"/>
  <c r="E154" i="29" s="1"/>
  <c r="BR143" i="31"/>
  <c r="J154" i="29" s="1"/>
  <c r="BP143" i="31"/>
  <c r="H154" i="29" s="1"/>
  <c r="BN143" i="31"/>
  <c r="F154" i="29" s="1"/>
  <c r="BQ135" i="31"/>
  <c r="I146" i="29" s="1"/>
  <c r="BO135" i="31"/>
  <c r="G146" i="29" s="1"/>
  <c r="BM135" i="31"/>
  <c r="E146" i="29" s="1"/>
  <c r="BR135" i="31"/>
  <c r="J146" i="29" s="1"/>
  <c r="BP135" i="31"/>
  <c r="H146" i="29" s="1"/>
  <c r="BN135" i="31"/>
  <c r="F146" i="29" s="1"/>
  <c r="BI127" i="31"/>
  <c r="I138" i="30" s="1"/>
  <c r="BQ127" i="31"/>
  <c r="I138" i="29" s="1"/>
  <c r="BO127" i="31"/>
  <c r="G138" i="29" s="1"/>
  <c r="BM127" i="31"/>
  <c r="E138" i="29" s="1"/>
  <c r="BR127" i="31"/>
  <c r="J138" i="29" s="1"/>
  <c r="BP127" i="31"/>
  <c r="H138" i="29" s="1"/>
  <c r="BN127" i="31"/>
  <c r="F138" i="29" s="1"/>
  <c r="BQ119" i="31"/>
  <c r="I130" i="29" s="1"/>
  <c r="BO119" i="31"/>
  <c r="G130" i="29" s="1"/>
  <c r="BM119" i="31"/>
  <c r="E130" i="29" s="1"/>
  <c r="BR119" i="31"/>
  <c r="J130" i="29" s="1"/>
  <c r="BP119" i="31"/>
  <c r="H130" i="29" s="1"/>
  <c r="BN119" i="31"/>
  <c r="F130" i="29" s="1"/>
  <c r="BQ107" i="31"/>
  <c r="I118" i="29" s="1"/>
  <c r="BO107" i="31"/>
  <c r="G118" i="29" s="1"/>
  <c r="BM107" i="31"/>
  <c r="E118" i="29" s="1"/>
  <c r="BR107" i="31"/>
  <c r="J118" i="29" s="1"/>
  <c r="BP107" i="31"/>
  <c r="H118" i="29" s="1"/>
  <c r="BN107" i="31"/>
  <c r="F118" i="29" s="1"/>
  <c r="BQ99" i="31"/>
  <c r="I110" i="29" s="1"/>
  <c r="BO99" i="31"/>
  <c r="G110" i="29" s="1"/>
  <c r="BM99" i="31"/>
  <c r="E110" i="29" s="1"/>
  <c r="BR99" i="31"/>
  <c r="J110" i="29" s="1"/>
  <c r="BP99" i="31"/>
  <c r="H110" i="29" s="1"/>
  <c r="BN99" i="31"/>
  <c r="F110" i="29" s="1"/>
  <c r="BQ91" i="31"/>
  <c r="I102" i="29" s="1"/>
  <c r="BO91" i="31"/>
  <c r="G102" i="29" s="1"/>
  <c r="BM91" i="31"/>
  <c r="E102" i="29" s="1"/>
  <c r="BR91" i="31"/>
  <c r="J102" i="29" s="1"/>
  <c r="BP91" i="31"/>
  <c r="H102" i="29" s="1"/>
  <c r="BN91" i="31"/>
  <c r="F102" i="29" s="1"/>
  <c r="BQ83" i="31"/>
  <c r="I94" i="29" s="1"/>
  <c r="BO83" i="31"/>
  <c r="G94" i="29" s="1"/>
  <c r="BM83" i="31"/>
  <c r="E94" i="29" s="1"/>
  <c r="BR83" i="31"/>
  <c r="J94" i="29" s="1"/>
  <c r="BP83" i="31"/>
  <c r="H94" i="29" s="1"/>
  <c r="BN83" i="31"/>
  <c r="F94" i="29" s="1"/>
  <c r="BQ75" i="31"/>
  <c r="I86" i="29" s="1"/>
  <c r="BO75" i="31"/>
  <c r="G86" i="29" s="1"/>
  <c r="BM75" i="31"/>
  <c r="E86" i="29" s="1"/>
  <c r="BR75" i="31"/>
  <c r="J86" i="29" s="1"/>
  <c r="BP75" i="31"/>
  <c r="H86" i="29" s="1"/>
  <c r="BN75" i="31"/>
  <c r="F86" i="29" s="1"/>
  <c r="BQ67" i="31"/>
  <c r="I78" i="29" s="1"/>
  <c r="BO67" i="31"/>
  <c r="G78" i="29" s="1"/>
  <c r="BM67" i="31"/>
  <c r="E78" i="29" s="1"/>
  <c r="BR67" i="31"/>
  <c r="J78" i="29" s="1"/>
  <c r="BP67" i="31"/>
  <c r="H78" i="29" s="1"/>
  <c r="BN67" i="31"/>
  <c r="F78" i="29" s="1"/>
  <c r="BQ59" i="31"/>
  <c r="I70" i="29" s="1"/>
  <c r="BO59" i="31"/>
  <c r="G70" i="29" s="1"/>
  <c r="BM59" i="31"/>
  <c r="E70" i="29" s="1"/>
  <c r="BR59" i="31"/>
  <c r="J70" i="29" s="1"/>
  <c r="BP59" i="31"/>
  <c r="H70" i="29" s="1"/>
  <c r="BN59" i="31"/>
  <c r="F70" i="29" s="1"/>
  <c r="BR51" i="31"/>
  <c r="J62" i="29" s="1"/>
  <c r="BQ51" i="31"/>
  <c r="I62" i="29" s="1"/>
  <c r="BO51" i="31"/>
  <c r="G62" i="29" s="1"/>
  <c r="BM51" i="31"/>
  <c r="E62" i="29" s="1"/>
  <c r="BP51" i="31"/>
  <c r="H62" i="29" s="1"/>
  <c r="BN51" i="31"/>
  <c r="F62" i="29" s="1"/>
  <c r="BR43" i="31"/>
  <c r="J54" i="29" s="1"/>
  <c r="BQ43" i="31"/>
  <c r="I54" i="29" s="1"/>
  <c r="BO43" i="31"/>
  <c r="G54" i="29" s="1"/>
  <c r="BM43" i="31"/>
  <c r="E54" i="29" s="1"/>
  <c r="BP43" i="31"/>
  <c r="H54" i="29" s="1"/>
  <c r="BN43" i="31"/>
  <c r="F54" i="29" s="1"/>
  <c r="BR35" i="31"/>
  <c r="J46" i="29" s="1"/>
  <c r="BQ35" i="31"/>
  <c r="I46" i="29" s="1"/>
  <c r="BO35" i="31"/>
  <c r="G46" i="29" s="1"/>
  <c r="BM35" i="31"/>
  <c r="E46" i="29" s="1"/>
  <c r="BP35" i="31"/>
  <c r="H46" i="29" s="1"/>
  <c r="BN35" i="31"/>
  <c r="F46" i="29" s="1"/>
  <c r="BR27" i="31"/>
  <c r="J38" i="29" s="1"/>
  <c r="BQ27" i="31"/>
  <c r="I38" i="29" s="1"/>
  <c r="BO27" i="31"/>
  <c r="G38" i="29" s="1"/>
  <c r="BM27" i="31"/>
  <c r="E38" i="29" s="1"/>
  <c r="BP27" i="31"/>
  <c r="H38" i="29" s="1"/>
  <c r="BN27" i="31"/>
  <c r="F38" i="29" s="1"/>
  <c r="BR19" i="31"/>
  <c r="J30" i="29" s="1"/>
  <c r="BQ19" i="31"/>
  <c r="I30" i="29" s="1"/>
  <c r="BO19" i="31"/>
  <c r="G30" i="29" s="1"/>
  <c r="BM19" i="31"/>
  <c r="E30" i="29" s="1"/>
  <c r="BP19" i="31"/>
  <c r="H30" i="29" s="1"/>
  <c r="BN19" i="31"/>
  <c r="F30" i="29" s="1"/>
  <c r="BR15" i="31"/>
  <c r="J26" i="29" s="1"/>
  <c r="BQ15" i="31"/>
  <c r="I26" i="29" s="1"/>
  <c r="BO15" i="31"/>
  <c r="G26" i="29" s="1"/>
  <c r="BM15" i="31"/>
  <c r="E26" i="29" s="1"/>
  <c r="BP15" i="31"/>
  <c r="H26" i="29" s="1"/>
  <c r="BN15" i="31"/>
  <c r="F26" i="29" s="1"/>
  <c r="BR74" i="31"/>
  <c r="J85" i="29" s="1"/>
  <c r="BP74" i="31"/>
  <c r="H85" i="29" s="1"/>
  <c r="BN74" i="31"/>
  <c r="F85" i="29" s="1"/>
  <c r="BR70" i="31"/>
  <c r="J81" i="29" s="1"/>
  <c r="BP70" i="31"/>
  <c r="H81" i="29" s="1"/>
  <c r="BN70" i="31"/>
  <c r="F81" i="29" s="1"/>
  <c r="BR66" i="31"/>
  <c r="J77" i="29" s="1"/>
  <c r="BP66" i="31"/>
  <c r="H77" i="29" s="1"/>
  <c r="BN66" i="31"/>
  <c r="F77" i="29" s="1"/>
  <c r="BR62" i="31"/>
  <c r="J73" i="29" s="1"/>
  <c r="BP62" i="31"/>
  <c r="H73" i="29" s="1"/>
  <c r="BN62" i="31"/>
  <c r="F73" i="29" s="1"/>
  <c r="BR58" i="31"/>
  <c r="J69" i="29" s="1"/>
  <c r="BP58" i="31"/>
  <c r="H69" i="29" s="1"/>
  <c r="BN58" i="31"/>
  <c r="F69" i="29" s="1"/>
  <c r="BP54" i="31"/>
  <c r="H65" i="29" s="1"/>
  <c r="BN54" i="31"/>
  <c r="F65" i="29" s="1"/>
  <c r="BR54" i="31"/>
  <c r="J65" i="29" s="1"/>
  <c r="BR50" i="31"/>
  <c r="J61" i="29" s="1"/>
  <c r="BP50" i="31"/>
  <c r="H61" i="29" s="1"/>
  <c r="BN50" i="31"/>
  <c r="F61" i="29" s="1"/>
  <c r="BP46" i="31"/>
  <c r="H57" i="29" s="1"/>
  <c r="BN46" i="31"/>
  <c r="F57" i="29" s="1"/>
  <c r="BR46" i="31"/>
  <c r="J57" i="29" s="1"/>
  <c r="BR42" i="31"/>
  <c r="J53" i="29" s="1"/>
  <c r="BP42" i="31"/>
  <c r="H53" i="29" s="1"/>
  <c r="BN42" i="31"/>
  <c r="F53" i="29" s="1"/>
  <c r="BP38" i="31"/>
  <c r="H49" i="29" s="1"/>
  <c r="BN38" i="31"/>
  <c r="F49" i="29" s="1"/>
  <c r="BR38" i="31"/>
  <c r="J49" i="29" s="1"/>
  <c r="BR34" i="31"/>
  <c r="J45" i="29" s="1"/>
  <c r="BP34" i="31"/>
  <c r="H45" i="29" s="1"/>
  <c r="BN34" i="31"/>
  <c r="F45" i="29" s="1"/>
  <c r="BP30" i="31"/>
  <c r="H41" i="29" s="1"/>
  <c r="BN30" i="31"/>
  <c r="F41" i="29" s="1"/>
  <c r="BR30" i="31"/>
  <c r="J41" i="29" s="1"/>
  <c r="BR26" i="31"/>
  <c r="J37" i="29" s="1"/>
  <c r="BP26" i="31"/>
  <c r="H37" i="29" s="1"/>
  <c r="BN26" i="31"/>
  <c r="F37" i="29" s="1"/>
  <c r="BP22" i="31"/>
  <c r="H33" i="29" s="1"/>
  <c r="BN22" i="31"/>
  <c r="F33" i="29" s="1"/>
  <c r="BR22" i="31"/>
  <c r="J33" i="29" s="1"/>
  <c r="BR18" i="31"/>
  <c r="J29" i="29" s="1"/>
  <c r="BP18" i="31"/>
  <c r="H29" i="29" s="1"/>
  <c r="BN18" i="31"/>
  <c r="F29" i="29" s="1"/>
  <c r="BP14" i="31"/>
  <c r="H25" i="29" s="1"/>
  <c r="BN14" i="31"/>
  <c r="F25" i="29" s="1"/>
  <c r="BR14" i="31"/>
  <c r="J25" i="29" s="1"/>
  <c r="BE202" i="31"/>
  <c r="E213" i="30" s="1"/>
  <c r="BM200" i="31"/>
  <c r="E211" i="29" s="1"/>
  <c r="BM62" i="31"/>
  <c r="E73" i="29" s="1"/>
  <c r="BM46" i="31"/>
  <c r="E57" i="29" s="1"/>
  <c r="BM30" i="31"/>
  <c r="E41" i="29" s="1"/>
  <c r="BM14" i="31"/>
  <c r="E25" i="29" s="1"/>
  <c r="BO198" i="31"/>
  <c r="G209" i="29" s="1"/>
  <c r="BO182" i="31"/>
  <c r="G193" i="29" s="1"/>
  <c r="BO166" i="31"/>
  <c r="G177" i="29" s="1"/>
  <c r="BO70" i="31"/>
  <c r="G81" i="29" s="1"/>
  <c r="BO54" i="31"/>
  <c r="G65" i="29" s="1"/>
  <c r="BO38" i="31"/>
  <c r="G49" i="29" s="1"/>
  <c r="BO22" i="31"/>
  <c r="G33" i="29" s="1"/>
  <c r="BQ190" i="31"/>
  <c r="I201" i="29" s="1"/>
  <c r="BQ174" i="31"/>
  <c r="I185" i="29" s="1"/>
  <c r="BQ78" i="31"/>
  <c r="I89" i="29" s="1"/>
  <c r="BQ62" i="31"/>
  <c r="I73" i="29" s="1"/>
  <c r="BQ46" i="31"/>
  <c r="I57" i="29" s="1"/>
  <c r="BQ30" i="31"/>
  <c r="I41" i="29" s="1"/>
  <c r="BQ14" i="31"/>
  <c r="I25" i="29" s="1"/>
  <c r="BE159" i="31"/>
  <c r="E170" i="30" s="1"/>
  <c r="BQ159" i="31"/>
  <c r="I170" i="29" s="1"/>
  <c r="BO159" i="31"/>
  <c r="G170" i="29" s="1"/>
  <c r="BM159" i="31"/>
  <c r="E170" i="29" s="1"/>
  <c r="BR159" i="31"/>
  <c r="J170" i="29" s="1"/>
  <c r="BP159" i="31"/>
  <c r="H170" i="29" s="1"/>
  <c r="BN159" i="31"/>
  <c r="F170" i="29" s="1"/>
  <c r="BG179" i="31"/>
  <c r="G190" i="30" s="1"/>
  <c r="BO74" i="31"/>
  <c r="G85" i="29" s="1"/>
  <c r="BF202" i="31"/>
  <c r="F213" i="30" s="1"/>
  <c r="BR202" i="31"/>
  <c r="J213" i="29" s="1"/>
  <c r="BP202" i="31"/>
  <c r="H213" i="29" s="1"/>
  <c r="BN202" i="31"/>
  <c r="F213" i="29" s="1"/>
  <c r="BF194" i="31"/>
  <c r="F205" i="30" s="1"/>
  <c r="BR194" i="31"/>
  <c r="J205" i="29" s="1"/>
  <c r="BP194" i="31"/>
  <c r="H205" i="29" s="1"/>
  <c r="BN194" i="31"/>
  <c r="F205" i="29" s="1"/>
  <c r="BF186" i="31"/>
  <c r="F197" i="30" s="1"/>
  <c r="BR186" i="31"/>
  <c r="J197" i="29" s="1"/>
  <c r="BP186" i="31"/>
  <c r="H197" i="29" s="1"/>
  <c r="BN186" i="31"/>
  <c r="F197" i="29" s="1"/>
  <c r="BR178" i="31"/>
  <c r="J189" i="29" s="1"/>
  <c r="BP178" i="31"/>
  <c r="H189" i="29" s="1"/>
  <c r="BN178" i="31"/>
  <c r="F189" i="29" s="1"/>
  <c r="BR170" i="31"/>
  <c r="J181" i="29" s="1"/>
  <c r="BP170" i="31"/>
  <c r="H181" i="29" s="1"/>
  <c r="BN170" i="31"/>
  <c r="F181" i="29" s="1"/>
  <c r="BR158" i="31"/>
  <c r="J169" i="29" s="1"/>
  <c r="BP158" i="31"/>
  <c r="H169" i="29" s="1"/>
  <c r="BN158" i="31"/>
  <c r="F169" i="29" s="1"/>
  <c r="BF158" i="31"/>
  <c r="F169" i="30" s="1"/>
  <c r="BR150" i="31"/>
  <c r="J161" i="29" s="1"/>
  <c r="BP150" i="31"/>
  <c r="H161" i="29" s="1"/>
  <c r="BN150" i="31"/>
  <c r="F161" i="29" s="1"/>
  <c r="BR142" i="31"/>
  <c r="J153" i="29" s="1"/>
  <c r="BP142" i="31"/>
  <c r="H153" i="29" s="1"/>
  <c r="BN142" i="31"/>
  <c r="F153" i="29" s="1"/>
  <c r="BR134" i="31"/>
  <c r="J145" i="29" s="1"/>
  <c r="BP134" i="31"/>
  <c r="H145" i="29" s="1"/>
  <c r="BN134" i="31"/>
  <c r="F145" i="29" s="1"/>
  <c r="BR126" i="31"/>
  <c r="J137" i="29" s="1"/>
  <c r="BP126" i="31"/>
  <c r="H137" i="29" s="1"/>
  <c r="BN126" i="31"/>
  <c r="F137" i="29" s="1"/>
  <c r="BR118" i="31"/>
  <c r="J129" i="29" s="1"/>
  <c r="BP118" i="31"/>
  <c r="H129" i="29" s="1"/>
  <c r="BN118" i="31"/>
  <c r="F129" i="29" s="1"/>
  <c r="BR110" i="31"/>
  <c r="J121" i="29" s="1"/>
  <c r="BP110" i="31"/>
  <c r="H121" i="29" s="1"/>
  <c r="BN110" i="31"/>
  <c r="F121" i="29" s="1"/>
  <c r="BR102" i="31"/>
  <c r="J113" i="29" s="1"/>
  <c r="BP102" i="31"/>
  <c r="H113" i="29" s="1"/>
  <c r="BN102" i="31"/>
  <c r="F113" i="29" s="1"/>
  <c r="BR94" i="31"/>
  <c r="J105" i="29" s="1"/>
  <c r="BP94" i="31"/>
  <c r="H105" i="29" s="1"/>
  <c r="BN94" i="31"/>
  <c r="F105" i="29" s="1"/>
  <c r="BR86" i="31"/>
  <c r="J97" i="29" s="1"/>
  <c r="BP86" i="31"/>
  <c r="H97" i="29" s="1"/>
  <c r="BN86" i="31"/>
  <c r="F97" i="29" s="1"/>
  <c r="BR82" i="31"/>
  <c r="J93" i="29" s="1"/>
  <c r="BP82" i="31"/>
  <c r="H93" i="29" s="1"/>
  <c r="BN82" i="31"/>
  <c r="F93" i="29" s="1"/>
  <c r="BI154" i="31"/>
  <c r="I165" i="30" s="1"/>
  <c r="BE150" i="31"/>
  <c r="E161" i="30" s="1"/>
  <c r="BH134" i="31"/>
  <c r="H145" i="30" s="1"/>
  <c r="BE130" i="31"/>
  <c r="E141" i="30" s="1"/>
  <c r="BE122" i="31"/>
  <c r="E133" i="30" s="1"/>
  <c r="BI110" i="31"/>
  <c r="I121" i="30" s="1"/>
  <c r="BE106" i="31"/>
  <c r="E117" i="30" s="1"/>
  <c r="BH98" i="31"/>
  <c r="H109" i="30" s="1"/>
  <c r="BJ94" i="31"/>
  <c r="J105" i="30" s="1"/>
  <c r="BI90" i="31"/>
  <c r="I101" i="30" s="1"/>
  <c r="BI82" i="31"/>
  <c r="I93" i="30" s="1"/>
  <c r="BI74" i="31"/>
  <c r="I85" i="30" s="1"/>
  <c r="BH201" i="31"/>
  <c r="H212" i="30" s="1"/>
  <c r="BR201" i="31"/>
  <c r="J212" i="29" s="1"/>
  <c r="BP201" i="31"/>
  <c r="H212" i="29" s="1"/>
  <c r="BN201" i="31"/>
  <c r="F212" i="29" s="1"/>
  <c r="BQ201" i="31"/>
  <c r="I212" i="29" s="1"/>
  <c r="BO201" i="31"/>
  <c r="G212" i="29" s="1"/>
  <c r="BM201" i="31"/>
  <c r="E212" i="29" s="1"/>
  <c r="BR197" i="31"/>
  <c r="J208" i="29" s="1"/>
  <c r="BP197" i="31"/>
  <c r="H208" i="29" s="1"/>
  <c r="BN197" i="31"/>
  <c r="F208" i="29" s="1"/>
  <c r="BQ197" i="31"/>
  <c r="I208" i="29" s="1"/>
  <c r="BO197" i="31"/>
  <c r="G208" i="29" s="1"/>
  <c r="BM197" i="31"/>
  <c r="E208" i="29" s="1"/>
  <c r="BR193" i="31"/>
  <c r="J204" i="29" s="1"/>
  <c r="BP193" i="31"/>
  <c r="H204" i="29" s="1"/>
  <c r="BN193" i="31"/>
  <c r="F204" i="29" s="1"/>
  <c r="BQ193" i="31"/>
  <c r="I204" i="29" s="1"/>
  <c r="BO193" i="31"/>
  <c r="G204" i="29" s="1"/>
  <c r="BM193" i="31"/>
  <c r="E204" i="29" s="1"/>
  <c r="BH189" i="31"/>
  <c r="H200" i="30" s="1"/>
  <c r="BR189" i="31"/>
  <c r="J200" i="29" s="1"/>
  <c r="BP189" i="31"/>
  <c r="H200" i="29" s="1"/>
  <c r="BN189" i="31"/>
  <c r="F200" i="29" s="1"/>
  <c r="BQ189" i="31"/>
  <c r="I200" i="29" s="1"/>
  <c r="BO189" i="31"/>
  <c r="G200" i="29" s="1"/>
  <c r="BM189" i="31"/>
  <c r="E200" i="29" s="1"/>
  <c r="BH185" i="31"/>
  <c r="H196" i="30" s="1"/>
  <c r="BR185" i="31"/>
  <c r="J196" i="29" s="1"/>
  <c r="BP185" i="31"/>
  <c r="H196" i="29" s="1"/>
  <c r="BN185" i="31"/>
  <c r="F196" i="29" s="1"/>
  <c r="BQ185" i="31"/>
  <c r="I196" i="29" s="1"/>
  <c r="BO185" i="31"/>
  <c r="G196" i="29" s="1"/>
  <c r="BM185" i="31"/>
  <c r="E196" i="29" s="1"/>
  <c r="BI181" i="31"/>
  <c r="I192" i="30" s="1"/>
  <c r="BR181" i="31"/>
  <c r="J192" i="29" s="1"/>
  <c r="BP181" i="31"/>
  <c r="H192" i="29" s="1"/>
  <c r="BN181" i="31"/>
  <c r="F192" i="29" s="1"/>
  <c r="BQ181" i="31"/>
  <c r="I192" i="29" s="1"/>
  <c r="BO181" i="31"/>
  <c r="G192" i="29" s="1"/>
  <c r="BM181" i="31"/>
  <c r="E192" i="29" s="1"/>
  <c r="BJ177" i="31"/>
  <c r="J188" i="30" s="1"/>
  <c r="BR177" i="31"/>
  <c r="J188" i="29" s="1"/>
  <c r="BP177" i="31"/>
  <c r="H188" i="29" s="1"/>
  <c r="BN177" i="31"/>
  <c r="F188" i="29" s="1"/>
  <c r="BQ177" i="31"/>
  <c r="I188" i="29" s="1"/>
  <c r="BO177" i="31"/>
  <c r="G188" i="29" s="1"/>
  <c r="BM177" i="31"/>
  <c r="E188" i="29" s="1"/>
  <c r="BH173" i="31"/>
  <c r="H184" i="30" s="1"/>
  <c r="BR173" i="31"/>
  <c r="J184" i="29" s="1"/>
  <c r="BP173" i="31"/>
  <c r="H184" i="29" s="1"/>
  <c r="BN173" i="31"/>
  <c r="F184" i="29" s="1"/>
  <c r="BQ173" i="31"/>
  <c r="I184" i="29" s="1"/>
  <c r="BO173" i="31"/>
  <c r="G184" i="29" s="1"/>
  <c r="BM173" i="31"/>
  <c r="E184" i="29" s="1"/>
  <c r="BH169" i="31"/>
  <c r="H180" i="30" s="1"/>
  <c r="BR169" i="31"/>
  <c r="J180" i="29" s="1"/>
  <c r="BP169" i="31"/>
  <c r="H180" i="29" s="1"/>
  <c r="BN169" i="31"/>
  <c r="F180" i="29" s="1"/>
  <c r="BQ169" i="31"/>
  <c r="I180" i="29" s="1"/>
  <c r="BO169" i="31"/>
  <c r="G180" i="29" s="1"/>
  <c r="BM169" i="31"/>
  <c r="E180" i="29" s="1"/>
  <c r="BR165" i="31"/>
  <c r="J176" i="29" s="1"/>
  <c r="BP165" i="31"/>
  <c r="H176" i="29" s="1"/>
  <c r="BN165" i="31"/>
  <c r="F176" i="29" s="1"/>
  <c r="BQ165" i="31"/>
  <c r="I176" i="29" s="1"/>
  <c r="BO165" i="31"/>
  <c r="G176" i="29" s="1"/>
  <c r="BM165" i="31"/>
  <c r="E176" i="29" s="1"/>
  <c r="BF161" i="31"/>
  <c r="F172" i="30" s="1"/>
  <c r="BR161" i="31"/>
  <c r="J172" i="29" s="1"/>
  <c r="BP161" i="31"/>
  <c r="H172" i="29" s="1"/>
  <c r="BN161" i="31"/>
  <c r="F172" i="29" s="1"/>
  <c r="BQ161" i="31"/>
  <c r="I172" i="29" s="1"/>
  <c r="BO161" i="31"/>
  <c r="G172" i="29" s="1"/>
  <c r="BM161" i="31"/>
  <c r="E172" i="29" s="1"/>
  <c r="BH157" i="31"/>
  <c r="H168" i="30" s="1"/>
  <c r="BR157" i="31"/>
  <c r="J168" i="29" s="1"/>
  <c r="BP157" i="31"/>
  <c r="H168" i="29" s="1"/>
  <c r="BN157" i="31"/>
  <c r="F168" i="29" s="1"/>
  <c r="BQ157" i="31"/>
  <c r="I168" i="29" s="1"/>
  <c r="BO157" i="31"/>
  <c r="G168" i="29" s="1"/>
  <c r="BM157" i="31"/>
  <c r="E168" i="29" s="1"/>
  <c r="BR153" i="31"/>
  <c r="J164" i="29" s="1"/>
  <c r="BP153" i="31"/>
  <c r="H164" i="29" s="1"/>
  <c r="BN153" i="31"/>
  <c r="F164" i="29" s="1"/>
  <c r="BQ153" i="31"/>
  <c r="I164" i="29" s="1"/>
  <c r="BO153" i="31"/>
  <c r="G164" i="29" s="1"/>
  <c r="BM153" i="31"/>
  <c r="E164" i="29" s="1"/>
  <c r="BR149" i="31"/>
  <c r="J160" i="29" s="1"/>
  <c r="BP149" i="31"/>
  <c r="H160" i="29" s="1"/>
  <c r="BN149" i="31"/>
  <c r="F160" i="29" s="1"/>
  <c r="BQ149" i="31"/>
  <c r="I160" i="29" s="1"/>
  <c r="BO149" i="31"/>
  <c r="G160" i="29" s="1"/>
  <c r="BM149" i="31"/>
  <c r="E160" i="29" s="1"/>
  <c r="BR145" i="31"/>
  <c r="J156" i="29" s="1"/>
  <c r="BP145" i="31"/>
  <c r="H156" i="29" s="1"/>
  <c r="BN145" i="31"/>
  <c r="F156" i="29" s="1"/>
  <c r="BQ145" i="31"/>
  <c r="I156" i="29" s="1"/>
  <c r="BO145" i="31"/>
  <c r="G156" i="29" s="1"/>
  <c r="BM145" i="31"/>
  <c r="E156" i="29" s="1"/>
  <c r="BR141" i="31"/>
  <c r="J152" i="29" s="1"/>
  <c r="BP141" i="31"/>
  <c r="H152" i="29" s="1"/>
  <c r="BN141" i="31"/>
  <c r="F152" i="29" s="1"/>
  <c r="BQ141" i="31"/>
  <c r="I152" i="29" s="1"/>
  <c r="BO141" i="31"/>
  <c r="G152" i="29" s="1"/>
  <c r="BM141" i="31"/>
  <c r="E152" i="29" s="1"/>
  <c r="BR137" i="31"/>
  <c r="J148" i="29" s="1"/>
  <c r="BP137" i="31"/>
  <c r="H148" i="29" s="1"/>
  <c r="BN137" i="31"/>
  <c r="F148" i="29" s="1"/>
  <c r="BQ137" i="31"/>
  <c r="I148" i="29" s="1"/>
  <c r="BO137" i="31"/>
  <c r="G148" i="29" s="1"/>
  <c r="BM137" i="31"/>
  <c r="E148" i="29" s="1"/>
  <c r="BR133" i="31"/>
  <c r="J144" i="29" s="1"/>
  <c r="BP133" i="31"/>
  <c r="H144" i="29" s="1"/>
  <c r="BN133" i="31"/>
  <c r="F144" i="29" s="1"/>
  <c r="BQ133" i="31"/>
  <c r="I144" i="29" s="1"/>
  <c r="BO133" i="31"/>
  <c r="G144" i="29" s="1"/>
  <c r="BM133" i="31"/>
  <c r="E144" i="29" s="1"/>
  <c r="BR129" i="31"/>
  <c r="J140" i="29" s="1"/>
  <c r="BP129" i="31"/>
  <c r="H140" i="29" s="1"/>
  <c r="BN129" i="31"/>
  <c r="F140" i="29" s="1"/>
  <c r="BQ129" i="31"/>
  <c r="I140" i="29" s="1"/>
  <c r="BO129" i="31"/>
  <c r="G140" i="29" s="1"/>
  <c r="BM129" i="31"/>
  <c r="E140" i="29" s="1"/>
  <c r="BR125" i="31"/>
  <c r="J136" i="29" s="1"/>
  <c r="BP125" i="31"/>
  <c r="H136" i="29" s="1"/>
  <c r="BN125" i="31"/>
  <c r="F136" i="29" s="1"/>
  <c r="BQ125" i="31"/>
  <c r="I136" i="29" s="1"/>
  <c r="BO125" i="31"/>
  <c r="G136" i="29" s="1"/>
  <c r="BM125" i="31"/>
  <c r="E136" i="29" s="1"/>
  <c r="BR121" i="31"/>
  <c r="J132" i="29" s="1"/>
  <c r="BP121" i="31"/>
  <c r="H132" i="29" s="1"/>
  <c r="BN121" i="31"/>
  <c r="F132" i="29" s="1"/>
  <c r="BQ121" i="31"/>
  <c r="I132" i="29" s="1"/>
  <c r="BO121" i="31"/>
  <c r="G132" i="29" s="1"/>
  <c r="BM121" i="31"/>
  <c r="E132" i="29" s="1"/>
  <c r="BR117" i="31"/>
  <c r="J128" i="29" s="1"/>
  <c r="BP117" i="31"/>
  <c r="H128" i="29" s="1"/>
  <c r="BN117" i="31"/>
  <c r="F128" i="29" s="1"/>
  <c r="BQ117" i="31"/>
  <c r="I128" i="29" s="1"/>
  <c r="BO117" i="31"/>
  <c r="G128" i="29" s="1"/>
  <c r="BM117" i="31"/>
  <c r="E128" i="29" s="1"/>
  <c r="BR113" i="31"/>
  <c r="J124" i="29" s="1"/>
  <c r="BP113" i="31"/>
  <c r="H124" i="29" s="1"/>
  <c r="BN113" i="31"/>
  <c r="F124" i="29" s="1"/>
  <c r="BQ113" i="31"/>
  <c r="I124" i="29" s="1"/>
  <c r="BO113" i="31"/>
  <c r="G124" i="29" s="1"/>
  <c r="BM113" i="31"/>
  <c r="E124" i="29" s="1"/>
  <c r="BR109" i="31"/>
  <c r="J120" i="29" s="1"/>
  <c r="BP109" i="31"/>
  <c r="H120" i="29" s="1"/>
  <c r="BN109" i="31"/>
  <c r="F120" i="29" s="1"/>
  <c r="BQ109" i="31"/>
  <c r="I120" i="29" s="1"/>
  <c r="BO109" i="31"/>
  <c r="G120" i="29" s="1"/>
  <c r="BM109" i="31"/>
  <c r="E120" i="29" s="1"/>
  <c r="BR105" i="31"/>
  <c r="J116" i="29" s="1"/>
  <c r="BP105" i="31"/>
  <c r="H116" i="29" s="1"/>
  <c r="BN105" i="31"/>
  <c r="F116" i="29" s="1"/>
  <c r="BQ105" i="31"/>
  <c r="I116" i="29" s="1"/>
  <c r="BO105" i="31"/>
  <c r="G116" i="29" s="1"/>
  <c r="BM105" i="31"/>
  <c r="E116" i="29" s="1"/>
  <c r="BR101" i="31"/>
  <c r="J112" i="29" s="1"/>
  <c r="BP101" i="31"/>
  <c r="H112" i="29" s="1"/>
  <c r="BN101" i="31"/>
  <c r="F112" i="29" s="1"/>
  <c r="BQ101" i="31"/>
  <c r="I112" i="29" s="1"/>
  <c r="BO101" i="31"/>
  <c r="G112" i="29" s="1"/>
  <c r="BM101" i="31"/>
  <c r="E112" i="29" s="1"/>
  <c r="BR97" i="31"/>
  <c r="J108" i="29" s="1"/>
  <c r="BP97" i="31"/>
  <c r="H108" i="29" s="1"/>
  <c r="BN97" i="31"/>
  <c r="F108" i="29" s="1"/>
  <c r="BQ97" i="31"/>
  <c r="I108" i="29" s="1"/>
  <c r="BO97" i="31"/>
  <c r="G108" i="29" s="1"/>
  <c r="BM97" i="31"/>
  <c r="E108" i="29" s="1"/>
  <c r="BR93" i="31"/>
  <c r="J104" i="29" s="1"/>
  <c r="BP93" i="31"/>
  <c r="H104" i="29" s="1"/>
  <c r="BN93" i="31"/>
  <c r="F104" i="29" s="1"/>
  <c r="BQ93" i="31"/>
  <c r="I104" i="29" s="1"/>
  <c r="BO93" i="31"/>
  <c r="G104" i="29" s="1"/>
  <c r="BM93" i="31"/>
  <c r="E104" i="29" s="1"/>
  <c r="BR89" i="31"/>
  <c r="J100" i="29" s="1"/>
  <c r="BP89" i="31"/>
  <c r="H100" i="29" s="1"/>
  <c r="BN89" i="31"/>
  <c r="F100" i="29" s="1"/>
  <c r="BQ89" i="31"/>
  <c r="I100" i="29" s="1"/>
  <c r="BO89" i="31"/>
  <c r="G100" i="29" s="1"/>
  <c r="BM89" i="31"/>
  <c r="E100" i="29" s="1"/>
  <c r="BR85" i="31"/>
  <c r="J96" i="29" s="1"/>
  <c r="BP85" i="31"/>
  <c r="H96" i="29" s="1"/>
  <c r="BN85" i="31"/>
  <c r="F96" i="29" s="1"/>
  <c r="BQ85" i="31"/>
  <c r="I96" i="29" s="1"/>
  <c r="BO85" i="31"/>
  <c r="G96" i="29" s="1"/>
  <c r="BM85" i="31"/>
  <c r="E96" i="29" s="1"/>
  <c r="BR81" i="31"/>
  <c r="J92" i="29" s="1"/>
  <c r="BP81" i="31"/>
  <c r="H92" i="29" s="1"/>
  <c r="BN81" i="31"/>
  <c r="F92" i="29" s="1"/>
  <c r="BQ81" i="31"/>
  <c r="I92" i="29" s="1"/>
  <c r="BO81" i="31"/>
  <c r="G92" i="29" s="1"/>
  <c r="BM81" i="31"/>
  <c r="E92" i="29" s="1"/>
  <c r="BR77" i="31"/>
  <c r="J88" i="29" s="1"/>
  <c r="BP77" i="31"/>
  <c r="H88" i="29" s="1"/>
  <c r="BN77" i="31"/>
  <c r="F88" i="29" s="1"/>
  <c r="BQ77" i="31"/>
  <c r="I88" i="29" s="1"/>
  <c r="BO77" i="31"/>
  <c r="G88" i="29" s="1"/>
  <c r="BM77" i="31"/>
  <c r="E88" i="29" s="1"/>
  <c r="BR73" i="31"/>
  <c r="J84" i="29" s="1"/>
  <c r="BP73" i="31"/>
  <c r="H84" i="29" s="1"/>
  <c r="BN73" i="31"/>
  <c r="F84" i="29" s="1"/>
  <c r="BQ73" i="31"/>
  <c r="I84" i="29" s="1"/>
  <c r="BO73" i="31"/>
  <c r="G84" i="29" s="1"/>
  <c r="BM73" i="31"/>
  <c r="E84" i="29" s="1"/>
  <c r="BR69" i="31"/>
  <c r="J80" i="29" s="1"/>
  <c r="BP69" i="31"/>
  <c r="H80" i="29" s="1"/>
  <c r="BN69" i="31"/>
  <c r="F80" i="29" s="1"/>
  <c r="BQ69" i="31"/>
  <c r="I80" i="29" s="1"/>
  <c r="BO69" i="31"/>
  <c r="G80" i="29" s="1"/>
  <c r="BM69" i="31"/>
  <c r="E80" i="29" s="1"/>
  <c r="BR65" i="31"/>
  <c r="J76" i="29" s="1"/>
  <c r="BP65" i="31"/>
  <c r="H76" i="29" s="1"/>
  <c r="BN65" i="31"/>
  <c r="F76" i="29" s="1"/>
  <c r="BQ65" i="31"/>
  <c r="I76" i="29" s="1"/>
  <c r="BO65" i="31"/>
  <c r="G76" i="29" s="1"/>
  <c r="BM65" i="31"/>
  <c r="E76" i="29" s="1"/>
  <c r="BR61" i="31"/>
  <c r="J72" i="29" s="1"/>
  <c r="BP61" i="31"/>
  <c r="H72" i="29" s="1"/>
  <c r="BN61" i="31"/>
  <c r="F72" i="29" s="1"/>
  <c r="BQ61" i="31"/>
  <c r="I72" i="29" s="1"/>
  <c r="BO61" i="31"/>
  <c r="G72" i="29" s="1"/>
  <c r="BM61" i="31"/>
  <c r="E72" i="29" s="1"/>
  <c r="BR57" i="31"/>
  <c r="J68" i="29" s="1"/>
  <c r="BP57" i="31"/>
  <c r="H68" i="29" s="1"/>
  <c r="BN57" i="31"/>
  <c r="F68" i="29" s="1"/>
  <c r="BQ57" i="31"/>
  <c r="I68" i="29" s="1"/>
  <c r="BO57" i="31"/>
  <c r="G68" i="29" s="1"/>
  <c r="BM57" i="31"/>
  <c r="E68" i="29" s="1"/>
  <c r="BO53" i="31"/>
  <c r="G64" i="29" s="1"/>
  <c r="BM53" i="31"/>
  <c r="E64" i="29" s="1"/>
  <c r="BR49" i="31"/>
  <c r="J60" i="29" s="1"/>
  <c r="BP49" i="31"/>
  <c r="H60" i="29" s="1"/>
  <c r="BN49" i="31"/>
  <c r="F60" i="29" s="1"/>
  <c r="BQ49" i="31"/>
  <c r="I60" i="29" s="1"/>
  <c r="BO49" i="31"/>
  <c r="G60" i="29" s="1"/>
  <c r="BM49" i="31"/>
  <c r="E60" i="29" s="1"/>
  <c r="BR45" i="31"/>
  <c r="J56" i="29" s="1"/>
  <c r="BP45" i="31"/>
  <c r="H56" i="29" s="1"/>
  <c r="BN45" i="31"/>
  <c r="F56" i="29" s="1"/>
  <c r="BQ45" i="31"/>
  <c r="I56" i="29" s="1"/>
  <c r="BO45" i="31"/>
  <c r="G56" i="29" s="1"/>
  <c r="BM45" i="31"/>
  <c r="E56" i="29" s="1"/>
  <c r="BR41" i="31"/>
  <c r="J52" i="29" s="1"/>
  <c r="BP41" i="31"/>
  <c r="H52" i="29" s="1"/>
  <c r="BN41" i="31"/>
  <c r="F52" i="29" s="1"/>
  <c r="BQ41" i="31"/>
  <c r="I52" i="29" s="1"/>
  <c r="BO41" i="31"/>
  <c r="G52" i="29" s="1"/>
  <c r="BM41" i="31"/>
  <c r="E52" i="29" s="1"/>
  <c r="BR37" i="31"/>
  <c r="J48" i="29" s="1"/>
  <c r="BP37" i="31"/>
  <c r="H48" i="29" s="1"/>
  <c r="BN37" i="31"/>
  <c r="F48" i="29" s="1"/>
  <c r="BQ37" i="31"/>
  <c r="I48" i="29" s="1"/>
  <c r="BO37" i="31"/>
  <c r="G48" i="29" s="1"/>
  <c r="BM37" i="31"/>
  <c r="E48" i="29" s="1"/>
  <c r="BR33" i="31"/>
  <c r="J44" i="29" s="1"/>
  <c r="BP33" i="31"/>
  <c r="H44" i="29" s="1"/>
  <c r="BN33" i="31"/>
  <c r="F44" i="29" s="1"/>
  <c r="BQ33" i="31"/>
  <c r="I44" i="29" s="1"/>
  <c r="BO33" i="31"/>
  <c r="G44" i="29" s="1"/>
  <c r="BM33" i="31"/>
  <c r="E44" i="29" s="1"/>
  <c r="BR29" i="31"/>
  <c r="J40" i="29" s="1"/>
  <c r="BP29" i="31"/>
  <c r="H40" i="29" s="1"/>
  <c r="BN29" i="31"/>
  <c r="F40" i="29" s="1"/>
  <c r="BQ29" i="31"/>
  <c r="I40" i="29" s="1"/>
  <c r="BO29" i="31"/>
  <c r="G40" i="29" s="1"/>
  <c r="BM29" i="31"/>
  <c r="E40" i="29" s="1"/>
  <c r="BR25" i="31"/>
  <c r="J36" i="29" s="1"/>
  <c r="BP25" i="31"/>
  <c r="H36" i="29" s="1"/>
  <c r="BN25" i="31"/>
  <c r="F36" i="29" s="1"/>
  <c r="BQ25" i="31"/>
  <c r="I36" i="29" s="1"/>
  <c r="BO25" i="31"/>
  <c r="G36" i="29" s="1"/>
  <c r="BM25" i="31"/>
  <c r="E36" i="29" s="1"/>
  <c r="BO21" i="31"/>
  <c r="G32" i="29" s="1"/>
  <c r="BM21" i="31"/>
  <c r="E32" i="29" s="1"/>
  <c r="BR17" i="31"/>
  <c r="J28" i="29" s="1"/>
  <c r="BP17" i="31"/>
  <c r="H28" i="29" s="1"/>
  <c r="BN17" i="31"/>
  <c r="F28" i="29" s="1"/>
  <c r="BQ17" i="31"/>
  <c r="I28" i="29" s="1"/>
  <c r="BO17" i="31"/>
  <c r="G28" i="29" s="1"/>
  <c r="BM17" i="31"/>
  <c r="E28" i="29" s="1"/>
  <c r="BR13" i="31"/>
  <c r="J24" i="29" s="1"/>
  <c r="BP13" i="31"/>
  <c r="H24" i="29" s="1"/>
  <c r="BN13" i="31"/>
  <c r="F24" i="29" s="1"/>
  <c r="BQ13" i="31"/>
  <c r="I24" i="29" s="1"/>
  <c r="BO13" i="31"/>
  <c r="G24" i="29" s="1"/>
  <c r="BM13" i="31"/>
  <c r="E24" i="29" s="1"/>
  <c r="BE186" i="31"/>
  <c r="E197" i="30" s="1"/>
  <c r="BM158" i="31"/>
  <c r="E169" i="29" s="1"/>
  <c r="BM150" i="31"/>
  <c r="E161" i="29" s="1"/>
  <c r="BM142" i="31"/>
  <c r="E153" i="29" s="1"/>
  <c r="BM134" i="31"/>
  <c r="E145" i="29" s="1"/>
  <c r="BM126" i="31"/>
  <c r="E137" i="29" s="1"/>
  <c r="BM118" i="31"/>
  <c r="E129" i="29" s="1"/>
  <c r="BM110" i="31"/>
  <c r="E121" i="29" s="1"/>
  <c r="BM102" i="31"/>
  <c r="E113" i="29" s="1"/>
  <c r="BM94" i="31"/>
  <c r="E105" i="29" s="1"/>
  <c r="BM86" i="31"/>
  <c r="E97" i="29" s="1"/>
  <c r="BM70" i="31"/>
  <c r="E81" i="29" s="1"/>
  <c r="BM58" i="31"/>
  <c r="E69" i="29" s="1"/>
  <c r="BM42" i="31"/>
  <c r="E53" i="29" s="1"/>
  <c r="BM26" i="31"/>
  <c r="E37" i="29" s="1"/>
  <c r="BO194" i="31"/>
  <c r="G205" i="29" s="1"/>
  <c r="BO178" i="31"/>
  <c r="G189" i="29" s="1"/>
  <c r="BO82" i="31"/>
  <c r="G93" i="29" s="1"/>
  <c r="BO66" i="31"/>
  <c r="G77" i="29" s="1"/>
  <c r="BO50" i="31"/>
  <c r="G61" i="29" s="1"/>
  <c r="BO34" i="31"/>
  <c r="G45" i="29" s="1"/>
  <c r="BO18" i="31"/>
  <c r="G29" i="29" s="1"/>
  <c r="BQ202" i="31"/>
  <c r="I213" i="29" s="1"/>
  <c r="BQ186" i="31"/>
  <c r="I197" i="29" s="1"/>
  <c r="BQ170" i="31"/>
  <c r="I181" i="29" s="1"/>
  <c r="BQ74" i="31"/>
  <c r="I85" i="29" s="1"/>
  <c r="BQ58" i="31"/>
  <c r="I69" i="29" s="1"/>
  <c r="BQ42" i="31"/>
  <c r="I53" i="29" s="1"/>
  <c r="BQ26" i="31"/>
  <c r="I37" i="29" s="1"/>
  <c r="BQ203" i="31"/>
  <c r="I214" i="29" s="1"/>
  <c r="BO203" i="31"/>
  <c r="G214" i="29" s="1"/>
  <c r="BM203" i="31"/>
  <c r="E214" i="29" s="1"/>
  <c r="BR203" i="31"/>
  <c r="J214" i="29" s="1"/>
  <c r="BP203" i="31"/>
  <c r="H214" i="29" s="1"/>
  <c r="BN203" i="31"/>
  <c r="F214" i="29" s="1"/>
  <c r="BQ195" i="31"/>
  <c r="I206" i="29" s="1"/>
  <c r="BO195" i="31"/>
  <c r="G206" i="29" s="1"/>
  <c r="BM195" i="31"/>
  <c r="E206" i="29" s="1"/>
  <c r="BR195" i="31"/>
  <c r="J206" i="29" s="1"/>
  <c r="BP195" i="31"/>
  <c r="H206" i="29" s="1"/>
  <c r="BN195" i="31"/>
  <c r="F206" i="29" s="1"/>
  <c r="BQ191" i="31"/>
  <c r="I202" i="29" s="1"/>
  <c r="BO191" i="31"/>
  <c r="G202" i="29" s="1"/>
  <c r="BM191" i="31"/>
  <c r="E202" i="29" s="1"/>
  <c r="BR191" i="31"/>
  <c r="J202" i="29" s="1"/>
  <c r="BP191" i="31"/>
  <c r="H202" i="29" s="1"/>
  <c r="BN191" i="31"/>
  <c r="F202" i="29" s="1"/>
  <c r="BE191" i="31"/>
  <c r="E202" i="30" s="1"/>
  <c r="BQ183" i="31"/>
  <c r="I194" i="29" s="1"/>
  <c r="BO183" i="31"/>
  <c r="G194" i="29" s="1"/>
  <c r="BM183" i="31"/>
  <c r="E194" i="29" s="1"/>
  <c r="BR183" i="31"/>
  <c r="J194" i="29" s="1"/>
  <c r="BP183" i="31"/>
  <c r="H194" i="29" s="1"/>
  <c r="BN183" i="31"/>
  <c r="F194" i="29" s="1"/>
  <c r="BQ175" i="31"/>
  <c r="I186" i="29" s="1"/>
  <c r="BO175" i="31"/>
  <c r="G186" i="29" s="1"/>
  <c r="BM175" i="31"/>
  <c r="E186" i="29" s="1"/>
  <c r="BR175" i="31"/>
  <c r="J186" i="29" s="1"/>
  <c r="BP175" i="31"/>
  <c r="H186" i="29" s="1"/>
  <c r="BN175" i="31"/>
  <c r="F186" i="29" s="1"/>
  <c r="BQ167" i="31"/>
  <c r="I178" i="29" s="1"/>
  <c r="BO167" i="31"/>
  <c r="G178" i="29" s="1"/>
  <c r="BM167" i="31"/>
  <c r="E178" i="29" s="1"/>
  <c r="BR167" i="31"/>
  <c r="J178" i="29" s="1"/>
  <c r="BP167" i="31"/>
  <c r="H178" i="29" s="1"/>
  <c r="BN167" i="31"/>
  <c r="F178" i="29" s="1"/>
  <c r="BQ155" i="31"/>
  <c r="I166" i="29" s="1"/>
  <c r="BO155" i="31"/>
  <c r="G166" i="29" s="1"/>
  <c r="BM155" i="31"/>
  <c r="E166" i="29" s="1"/>
  <c r="BR155" i="31"/>
  <c r="J166" i="29" s="1"/>
  <c r="BP155" i="31"/>
  <c r="H166" i="29" s="1"/>
  <c r="BN155" i="31"/>
  <c r="F166" i="29" s="1"/>
  <c r="BQ147" i="31"/>
  <c r="I158" i="29" s="1"/>
  <c r="BO147" i="31"/>
  <c r="G158" i="29" s="1"/>
  <c r="BM147" i="31"/>
  <c r="E158" i="29" s="1"/>
  <c r="BR147" i="31"/>
  <c r="J158" i="29" s="1"/>
  <c r="BP147" i="31"/>
  <c r="H158" i="29" s="1"/>
  <c r="BN147" i="31"/>
  <c r="F158" i="29" s="1"/>
  <c r="BQ139" i="31"/>
  <c r="I150" i="29" s="1"/>
  <c r="BO139" i="31"/>
  <c r="G150" i="29" s="1"/>
  <c r="BM139" i="31"/>
  <c r="E150" i="29" s="1"/>
  <c r="BR139" i="31"/>
  <c r="J150" i="29" s="1"/>
  <c r="BP139" i="31"/>
  <c r="H150" i="29" s="1"/>
  <c r="BN139" i="31"/>
  <c r="F150" i="29" s="1"/>
  <c r="BQ131" i="31"/>
  <c r="I142" i="29" s="1"/>
  <c r="BO131" i="31"/>
  <c r="G142" i="29" s="1"/>
  <c r="BM131" i="31"/>
  <c r="E142" i="29" s="1"/>
  <c r="BR131" i="31"/>
  <c r="J142" i="29" s="1"/>
  <c r="BP131" i="31"/>
  <c r="H142" i="29" s="1"/>
  <c r="BN131" i="31"/>
  <c r="F142" i="29" s="1"/>
  <c r="BQ123" i="31"/>
  <c r="I134" i="29" s="1"/>
  <c r="BO123" i="31"/>
  <c r="G134" i="29" s="1"/>
  <c r="BM123" i="31"/>
  <c r="E134" i="29" s="1"/>
  <c r="BR123" i="31"/>
  <c r="J134" i="29" s="1"/>
  <c r="BP123" i="31"/>
  <c r="H134" i="29" s="1"/>
  <c r="BN123" i="31"/>
  <c r="F134" i="29" s="1"/>
  <c r="BQ115" i="31"/>
  <c r="I126" i="29" s="1"/>
  <c r="BO115" i="31"/>
  <c r="G126" i="29" s="1"/>
  <c r="BM115" i="31"/>
  <c r="E126" i="29" s="1"/>
  <c r="BR115" i="31"/>
  <c r="J126" i="29" s="1"/>
  <c r="BP115" i="31"/>
  <c r="H126" i="29" s="1"/>
  <c r="BN115" i="31"/>
  <c r="F126" i="29" s="1"/>
  <c r="BQ111" i="31"/>
  <c r="I122" i="29" s="1"/>
  <c r="BO111" i="31"/>
  <c r="G122" i="29" s="1"/>
  <c r="BM111" i="31"/>
  <c r="E122" i="29" s="1"/>
  <c r="BR111" i="31"/>
  <c r="J122" i="29" s="1"/>
  <c r="BP111" i="31"/>
  <c r="H122" i="29" s="1"/>
  <c r="BN111" i="31"/>
  <c r="F122" i="29" s="1"/>
  <c r="BQ103" i="31"/>
  <c r="I114" i="29" s="1"/>
  <c r="BO103" i="31"/>
  <c r="G114" i="29" s="1"/>
  <c r="BM103" i="31"/>
  <c r="E114" i="29" s="1"/>
  <c r="BR103" i="31"/>
  <c r="J114" i="29" s="1"/>
  <c r="BP103" i="31"/>
  <c r="H114" i="29" s="1"/>
  <c r="BN103" i="31"/>
  <c r="F114" i="29" s="1"/>
  <c r="BQ95" i="31"/>
  <c r="I106" i="29" s="1"/>
  <c r="BO95" i="31"/>
  <c r="G106" i="29" s="1"/>
  <c r="BM95" i="31"/>
  <c r="E106" i="29" s="1"/>
  <c r="BR95" i="31"/>
  <c r="J106" i="29" s="1"/>
  <c r="BP95" i="31"/>
  <c r="H106" i="29" s="1"/>
  <c r="BN95" i="31"/>
  <c r="F106" i="29" s="1"/>
  <c r="BQ87" i="31"/>
  <c r="I98" i="29" s="1"/>
  <c r="BO87" i="31"/>
  <c r="G98" i="29" s="1"/>
  <c r="BM87" i="31"/>
  <c r="E98" i="29" s="1"/>
  <c r="BR87" i="31"/>
  <c r="J98" i="29" s="1"/>
  <c r="BP87" i="31"/>
  <c r="H98" i="29" s="1"/>
  <c r="BN87" i="31"/>
  <c r="F98" i="29" s="1"/>
  <c r="BQ79" i="31"/>
  <c r="I90" i="29" s="1"/>
  <c r="BO79" i="31"/>
  <c r="G90" i="29" s="1"/>
  <c r="BM79" i="31"/>
  <c r="E90" i="29" s="1"/>
  <c r="BR79" i="31"/>
  <c r="J90" i="29" s="1"/>
  <c r="BP79" i="31"/>
  <c r="H90" i="29" s="1"/>
  <c r="BN79" i="31"/>
  <c r="F90" i="29" s="1"/>
  <c r="BQ71" i="31"/>
  <c r="I82" i="29" s="1"/>
  <c r="BO71" i="31"/>
  <c r="G82" i="29" s="1"/>
  <c r="BM71" i="31"/>
  <c r="E82" i="29" s="1"/>
  <c r="BR71" i="31"/>
  <c r="J82" i="29" s="1"/>
  <c r="BP71" i="31"/>
  <c r="H82" i="29" s="1"/>
  <c r="BN71" i="31"/>
  <c r="F82" i="29" s="1"/>
  <c r="BQ63" i="31"/>
  <c r="I74" i="29" s="1"/>
  <c r="BO63" i="31"/>
  <c r="G74" i="29" s="1"/>
  <c r="BM63" i="31"/>
  <c r="E74" i="29" s="1"/>
  <c r="BR63" i="31"/>
  <c r="J74" i="29" s="1"/>
  <c r="BP63" i="31"/>
  <c r="H74" i="29" s="1"/>
  <c r="BN63" i="31"/>
  <c r="F74" i="29" s="1"/>
  <c r="BR55" i="31"/>
  <c r="J66" i="29" s="1"/>
  <c r="BQ55" i="31"/>
  <c r="I66" i="29" s="1"/>
  <c r="BO55" i="31"/>
  <c r="G66" i="29" s="1"/>
  <c r="BM55" i="31"/>
  <c r="E66" i="29" s="1"/>
  <c r="BP55" i="31"/>
  <c r="H66" i="29" s="1"/>
  <c r="BN55" i="31"/>
  <c r="F66" i="29" s="1"/>
  <c r="BR47" i="31"/>
  <c r="J58" i="29" s="1"/>
  <c r="BQ47" i="31"/>
  <c r="I58" i="29" s="1"/>
  <c r="BO47" i="31"/>
  <c r="G58" i="29" s="1"/>
  <c r="BM47" i="31"/>
  <c r="E58" i="29" s="1"/>
  <c r="BP47" i="31"/>
  <c r="H58" i="29" s="1"/>
  <c r="BN47" i="31"/>
  <c r="F58" i="29" s="1"/>
  <c r="BR39" i="31"/>
  <c r="J50" i="29" s="1"/>
  <c r="BQ39" i="31"/>
  <c r="I50" i="29" s="1"/>
  <c r="BO39" i="31"/>
  <c r="G50" i="29" s="1"/>
  <c r="BM39" i="31"/>
  <c r="E50" i="29" s="1"/>
  <c r="BP39" i="31"/>
  <c r="H50" i="29" s="1"/>
  <c r="BN39" i="31"/>
  <c r="F50" i="29" s="1"/>
  <c r="BR31" i="31"/>
  <c r="J42" i="29" s="1"/>
  <c r="BQ31" i="31"/>
  <c r="I42" i="29" s="1"/>
  <c r="BO31" i="31"/>
  <c r="G42" i="29" s="1"/>
  <c r="BM31" i="31"/>
  <c r="E42" i="29" s="1"/>
  <c r="BP31" i="31"/>
  <c r="H42" i="29" s="1"/>
  <c r="BN31" i="31"/>
  <c r="F42" i="29" s="1"/>
  <c r="BJ23" i="31"/>
  <c r="J34" i="30" s="1"/>
  <c r="BR23" i="31"/>
  <c r="J34" i="29" s="1"/>
  <c r="BQ23" i="31"/>
  <c r="I34" i="29" s="1"/>
  <c r="BO23" i="31"/>
  <c r="G34" i="29" s="1"/>
  <c r="BM23" i="31"/>
  <c r="E34" i="29" s="1"/>
  <c r="BP23" i="31"/>
  <c r="H34" i="29" s="1"/>
  <c r="BN23" i="31"/>
  <c r="F34" i="29" s="1"/>
  <c r="BR11" i="31"/>
  <c r="J22" i="29" s="1"/>
  <c r="BQ11" i="31"/>
  <c r="I22" i="29" s="1"/>
  <c r="BO11" i="31"/>
  <c r="G22" i="29" s="1"/>
  <c r="BM11" i="31"/>
  <c r="E22" i="29" s="1"/>
  <c r="BP11" i="31"/>
  <c r="H22" i="29" s="1"/>
  <c r="BN11" i="31"/>
  <c r="F22" i="29" s="1"/>
  <c r="BR198" i="31"/>
  <c r="J209" i="29" s="1"/>
  <c r="BP198" i="31"/>
  <c r="H209" i="29" s="1"/>
  <c r="BN198" i="31"/>
  <c r="F209" i="29" s="1"/>
  <c r="BF190" i="31"/>
  <c r="F201" i="30" s="1"/>
  <c r="BR190" i="31"/>
  <c r="J201" i="29" s="1"/>
  <c r="BP190" i="31"/>
  <c r="H201" i="29" s="1"/>
  <c r="BN190" i="31"/>
  <c r="F201" i="29" s="1"/>
  <c r="BH182" i="31"/>
  <c r="H193" i="30" s="1"/>
  <c r="BR182" i="31"/>
  <c r="J193" i="29" s="1"/>
  <c r="BP182" i="31"/>
  <c r="H193" i="29" s="1"/>
  <c r="BN182" i="31"/>
  <c r="F193" i="29" s="1"/>
  <c r="BR174" i="31"/>
  <c r="J185" i="29" s="1"/>
  <c r="BP174" i="31"/>
  <c r="H185" i="29" s="1"/>
  <c r="BN174" i="31"/>
  <c r="F185" i="29" s="1"/>
  <c r="BE166" i="31"/>
  <c r="E177" i="30" s="1"/>
  <c r="BR166" i="31"/>
  <c r="J177" i="29" s="1"/>
  <c r="BP166" i="31"/>
  <c r="H177" i="29" s="1"/>
  <c r="BN166" i="31"/>
  <c r="F177" i="29" s="1"/>
  <c r="BR162" i="31"/>
  <c r="J173" i="29" s="1"/>
  <c r="BP162" i="31"/>
  <c r="H173" i="29" s="1"/>
  <c r="BN162" i="31"/>
  <c r="F173" i="29" s="1"/>
  <c r="BR154" i="31"/>
  <c r="J165" i="29" s="1"/>
  <c r="BP154" i="31"/>
  <c r="H165" i="29" s="1"/>
  <c r="BN154" i="31"/>
  <c r="F165" i="29" s="1"/>
  <c r="BR146" i="31"/>
  <c r="J157" i="29" s="1"/>
  <c r="BP146" i="31"/>
  <c r="H157" i="29" s="1"/>
  <c r="BN146" i="31"/>
  <c r="F157" i="29" s="1"/>
  <c r="BR138" i="31"/>
  <c r="J149" i="29" s="1"/>
  <c r="BP138" i="31"/>
  <c r="H149" i="29" s="1"/>
  <c r="BN138" i="31"/>
  <c r="F149" i="29" s="1"/>
  <c r="BR130" i="31"/>
  <c r="J141" i="29" s="1"/>
  <c r="BP130" i="31"/>
  <c r="H141" i="29" s="1"/>
  <c r="BN130" i="31"/>
  <c r="F141" i="29" s="1"/>
  <c r="BR122" i="31"/>
  <c r="J133" i="29" s="1"/>
  <c r="BP122" i="31"/>
  <c r="H133" i="29" s="1"/>
  <c r="BN122" i="31"/>
  <c r="F133" i="29" s="1"/>
  <c r="BR114" i="31"/>
  <c r="J125" i="29" s="1"/>
  <c r="BP114" i="31"/>
  <c r="H125" i="29" s="1"/>
  <c r="BN114" i="31"/>
  <c r="F125" i="29" s="1"/>
  <c r="BR106" i="31"/>
  <c r="J117" i="29" s="1"/>
  <c r="BP106" i="31"/>
  <c r="H117" i="29" s="1"/>
  <c r="BN106" i="31"/>
  <c r="F117" i="29" s="1"/>
  <c r="BR98" i="31"/>
  <c r="J109" i="29" s="1"/>
  <c r="BP98" i="31"/>
  <c r="H109" i="29" s="1"/>
  <c r="BN98" i="31"/>
  <c r="F109" i="29" s="1"/>
  <c r="BR90" i="31"/>
  <c r="J101" i="29" s="1"/>
  <c r="BP90" i="31"/>
  <c r="H101" i="29" s="1"/>
  <c r="BN90" i="31"/>
  <c r="F101" i="29" s="1"/>
  <c r="BR78" i="31"/>
  <c r="J89" i="29" s="1"/>
  <c r="BP78" i="31"/>
  <c r="H89" i="29" s="1"/>
  <c r="BN78" i="31"/>
  <c r="F89" i="29" s="1"/>
  <c r="BI146" i="31"/>
  <c r="I157" i="30" s="1"/>
  <c r="BJ142" i="31"/>
  <c r="J153" i="30" s="1"/>
  <c r="BI138" i="31"/>
  <c r="I149" i="30" s="1"/>
  <c r="BJ126" i="31"/>
  <c r="J137" i="30" s="1"/>
  <c r="BH118" i="31"/>
  <c r="H129" i="30" s="1"/>
  <c r="BH114" i="31"/>
  <c r="H125" i="30" s="1"/>
  <c r="BJ102" i="31"/>
  <c r="J113" i="30" s="1"/>
  <c r="AL95" i="31"/>
  <c r="J108" i="26" s="1"/>
  <c r="BE86" i="31"/>
  <c r="E97" i="30" s="1"/>
  <c r="BJ78" i="31"/>
  <c r="J89" i="30" s="1"/>
  <c r="BE151" i="31"/>
  <c r="E162" i="30" s="1"/>
  <c r="BH147" i="31"/>
  <c r="H158" i="30" s="1"/>
  <c r="BE143" i="31"/>
  <c r="E154" i="30" s="1"/>
  <c r="BE139" i="31"/>
  <c r="E150" i="30" s="1"/>
  <c r="BE135" i="31"/>
  <c r="E146" i="30" s="1"/>
  <c r="BE131" i="31"/>
  <c r="E142" i="30" s="1"/>
  <c r="BE127" i="31"/>
  <c r="E138" i="30" s="1"/>
  <c r="BE123" i="31"/>
  <c r="E134" i="30" s="1"/>
  <c r="BI119" i="31"/>
  <c r="I130" i="30" s="1"/>
  <c r="BE115" i="31"/>
  <c r="E126" i="30" s="1"/>
  <c r="BE111" i="31"/>
  <c r="E122" i="30" s="1"/>
  <c r="BJ107" i="31"/>
  <c r="J118" i="30" s="1"/>
  <c r="BG103" i="31"/>
  <c r="G114" i="30" s="1"/>
  <c r="BE99" i="31"/>
  <c r="E110" i="30" s="1"/>
  <c r="BE95" i="31"/>
  <c r="E106" i="30" s="1"/>
  <c r="BE91" i="31"/>
  <c r="E102" i="30" s="1"/>
  <c r="BG87" i="31"/>
  <c r="G98" i="30" s="1"/>
  <c r="BI83" i="31"/>
  <c r="I94" i="30" s="1"/>
  <c r="BE79" i="31"/>
  <c r="E90" i="30" s="1"/>
  <c r="BE75" i="31"/>
  <c r="E86" i="30" s="1"/>
  <c r="BG71" i="31"/>
  <c r="G82" i="30" s="1"/>
  <c r="BE67" i="31"/>
  <c r="E78" i="30" s="1"/>
  <c r="BE63" i="31"/>
  <c r="E74" i="30" s="1"/>
  <c r="BE59" i="31"/>
  <c r="E70" i="30" s="1"/>
  <c r="BI55" i="31"/>
  <c r="I66" i="30" s="1"/>
  <c r="BE51" i="31"/>
  <c r="E62" i="30" s="1"/>
  <c r="BI47" i="31"/>
  <c r="I58" i="30" s="1"/>
  <c r="BE43" i="31"/>
  <c r="E54" i="30" s="1"/>
  <c r="BG39" i="31"/>
  <c r="G50" i="30" s="1"/>
  <c r="BJ35" i="31"/>
  <c r="J46" i="30" s="1"/>
  <c r="BE31" i="31"/>
  <c r="E42" i="30" s="1"/>
  <c r="BG27" i="31"/>
  <c r="G38" i="30" s="1"/>
  <c r="BE23" i="31"/>
  <c r="E34" i="30" s="1"/>
  <c r="BH19" i="31"/>
  <c r="H30" i="30" s="1"/>
  <c r="BE15" i="31"/>
  <c r="E26" i="30" s="1"/>
  <c r="BE11" i="31"/>
  <c r="E22" i="30" s="1"/>
  <c r="BG200" i="31"/>
  <c r="G211" i="30" s="1"/>
  <c r="BQ200" i="31"/>
  <c r="I211" i="29" s="1"/>
  <c r="BO200" i="31"/>
  <c r="G211" i="29" s="1"/>
  <c r="BE196" i="31"/>
  <c r="E207" i="30" s="1"/>
  <c r="BQ196" i="31"/>
  <c r="I207" i="29" s="1"/>
  <c r="BO196" i="31"/>
  <c r="G207" i="29" s="1"/>
  <c r="N60" i="31"/>
  <c r="BE60" i="31" s="1"/>
  <c r="E71" i="30" s="1"/>
  <c r="N56" i="31"/>
  <c r="BG56" i="31" s="1"/>
  <c r="G67" i="30" s="1"/>
  <c r="N52" i="31"/>
  <c r="BI52" i="31" s="1"/>
  <c r="I63" i="30" s="1"/>
  <c r="N48" i="31"/>
  <c r="BH48" i="31" s="1"/>
  <c r="H59" i="30" s="1"/>
  <c r="N44" i="31"/>
  <c r="BE44" i="31" s="1"/>
  <c r="E55" i="30" s="1"/>
  <c r="N40" i="31"/>
  <c r="AR40" i="31" s="1"/>
  <c r="H52" i="28" s="1"/>
  <c r="N36" i="31"/>
  <c r="BI36" i="31" s="1"/>
  <c r="I47" i="30" s="1"/>
  <c r="N32" i="31"/>
  <c r="BG32" i="31" s="1"/>
  <c r="G43" i="30" s="1"/>
  <c r="N28" i="31"/>
  <c r="BF28" i="31" s="1"/>
  <c r="F39" i="30" s="1"/>
  <c r="N24" i="31"/>
  <c r="BI24" i="31" s="1"/>
  <c r="I35" i="30" s="1"/>
  <c r="N20" i="31"/>
  <c r="BH20" i="31" s="1"/>
  <c r="H31" i="30" s="1"/>
  <c r="N16" i="31"/>
  <c r="BI16" i="31" s="1"/>
  <c r="I27" i="30" s="1"/>
  <c r="BF198" i="31"/>
  <c r="F209" i="30" s="1"/>
  <c r="BJ162" i="31"/>
  <c r="J173" i="30" s="1"/>
  <c r="BM196" i="31"/>
  <c r="E207" i="29" s="1"/>
  <c r="BM54" i="31"/>
  <c r="E65" i="29" s="1"/>
  <c r="BM38" i="31"/>
  <c r="E49" i="29" s="1"/>
  <c r="BM22" i="31"/>
  <c r="E33" i="29" s="1"/>
  <c r="BN200" i="31"/>
  <c r="F211" i="29" s="1"/>
  <c r="BO190" i="31"/>
  <c r="G201" i="29" s="1"/>
  <c r="BO174" i="31"/>
  <c r="G185" i="29" s="1"/>
  <c r="BO158" i="31"/>
  <c r="G169" i="29" s="1"/>
  <c r="BO142" i="31"/>
  <c r="G153" i="29" s="1"/>
  <c r="BO126" i="31"/>
  <c r="G137" i="29" s="1"/>
  <c r="BO110" i="31"/>
  <c r="G121" i="29" s="1"/>
  <c r="BO94" i="31"/>
  <c r="G105" i="29" s="1"/>
  <c r="BO78" i="31"/>
  <c r="G89" i="29" s="1"/>
  <c r="BO62" i="31"/>
  <c r="G73" i="29" s="1"/>
  <c r="BO46" i="31"/>
  <c r="G57" i="29" s="1"/>
  <c r="BO30" i="31"/>
  <c r="G41" i="29" s="1"/>
  <c r="BO14" i="31"/>
  <c r="G25" i="29" s="1"/>
  <c r="BQ198" i="31"/>
  <c r="I209" i="29" s="1"/>
  <c r="BQ182" i="31"/>
  <c r="I193" i="29" s="1"/>
  <c r="BQ166" i="31"/>
  <c r="I177" i="29" s="1"/>
  <c r="BQ150" i="31"/>
  <c r="I161" i="29" s="1"/>
  <c r="BQ134" i="31"/>
  <c r="I145" i="29" s="1"/>
  <c r="BQ118" i="31"/>
  <c r="I129" i="29" s="1"/>
  <c r="BQ102" i="31"/>
  <c r="I113" i="29" s="1"/>
  <c r="BQ86" i="31"/>
  <c r="I97" i="29" s="1"/>
  <c r="BQ70" i="31"/>
  <c r="I81" i="29" s="1"/>
  <c r="BQ54" i="31"/>
  <c r="I65" i="29" s="1"/>
  <c r="BQ38" i="31"/>
  <c r="I49" i="29" s="1"/>
  <c r="BQ22" i="31"/>
  <c r="I33" i="29" s="1"/>
  <c r="BR200" i="31"/>
  <c r="J211" i="29" s="1"/>
  <c r="BP10" i="31"/>
  <c r="H21" i="29" s="1"/>
  <c r="BI10" i="31"/>
  <c r="I21" i="30" s="1"/>
  <c r="BO10" i="31"/>
  <c r="G21" i="29" s="1"/>
  <c r="BN10" i="31"/>
  <c r="F21" i="29" s="1"/>
  <c r="BR10" i="31"/>
  <c r="J21" i="29" s="1"/>
  <c r="BM10" i="31"/>
  <c r="E21" i="29" s="1"/>
  <c r="BQ10" i="31"/>
  <c r="I21" i="29" s="1"/>
  <c r="BE168" i="31"/>
  <c r="E179" i="30" s="1"/>
  <c r="BG168" i="31"/>
  <c r="G179" i="30" s="1"/>
  <c r="BG136" i="31"/>
  <c r="G147" i="30" s="1"/>
  <c r="BE136" i="31"/>
  <c r="E147" i="30" s="1"/>
  <c r="BE128" i="31"/>
  <c r="E139" i="30" s="1"/>
  <c r="BH128" i="31"/>
  <c r="H139" i="30" s="1"/>
  <c r="BH124" i="31"/>
  <c r="H135" i="30" s="1"/>
  <c r="BF124" i="31"/>
  <c r="F135" i="30" s="1"/>
  <c r="BG112" i="31"/>
  <c r="G123" i="30" s="1"/>
  <c r="BE112" i="31"/>
  <c r="E123" i="30" s="1"/>
  <c r="BH92" i="31"/>
  <c r="H103" i="30" s="1"/>
  <c r="BF92" i="31"/>
  <c r="F103" i="30" s="1"/>
  <c r="BF84" i="31"/>
  <c r="F95" i="30" s="1"/>
  <c r="BE84" i="31"/>
  <c r="E95" i="30" s="1"/>
  <c r="BF68" i="31"/>
  <c r="F79" i="30" s="1"/>
  <c r="BE68" i="31"/>
  <c r="E79" i="30" s="1"/>
  <c r="BE124" i="31"/>
  <c r="E135" i="30" s="1"/>
  <c r="BI35" i="31"/>
  <c r="I46" i="30" s="1"/>
  <c r="BH203" i="31"/>
  <c r="H214" i="30" s="1"/>
  <c r="BF203" i="31"/>
  <c r="F214" i="30" s="1"/>
  <c r="BF199" i="31"/>
  <c r="F210" i="30" s="1"/>
  <c r="BJ199" i="31"/>
  <c r="J210" i="30" s="1"/>
  <c r="BH199" i="31"/>
  <c r="H210" i="30" s="1"/>
  <c r="BI199" i="31"/>
  <c r="I210" i="30" s="1"/>
  <c r="AW195" i="31"/>
  <c r="E207" i="27" s="1"/>
  <c r="BG195" i="31"/>
  <c r="G206" i="30" s="1"/>
  <c r="BF195" i="31"/>
  <c r="F206" i="30" s="1"/>
  <c r="BF191" i="31"/>
  <c r="F202" i="30" s="1"/>
  <c r="BI191" i="31"/>
  <c r="I202" i="30" s="1"/>
  <c r="BG187" i="31"/>
  <c r="G198" i="30" s="1"/>
  <c r="BJ187" i="31"/>
  <c r="J198" i="30" s="1"/>
  <c r="BF187" i="31"/>
  <c r="F198" i="30" s="1"/>
  <c r="BJ183" i="31"/>
  <c r="J194" i="30" s="1"/>
  <c r="BH183" i="31"/>
  <c r="H194" i="30" s="1"/>
  <c r="BG183" i="31"/>
  <c r="G194" i="30" s="1"/>
  <c r="BF183" i="31"/>
  <c r="F194" i="30" s="1"/>
  <c r="BE183" i="31"/>
  <c r="E194" i="30" s="1"/>
  <c r="AW179" i="31"/>
  <c r="E191" i="27" s="1"/>
  <c r="BJ179" i="31"/>
  <c r="J190" i="30" s="1"/>
  <c r="BE179" i="31"/>
  <c r="E190" i="30" s="1"/>
  <c r="BF179" i="31"/>
  <c r="F190" i="30" s="1"/>
  <c r="BF175" i="31"/>
  <c r="F186" i="30" s="1"/>
  <c r="BI175" i="31"/>
  <c r="I186" i="30" s="1"/>
  <c r="BE175" i="31"/>
  <c r="E186" i="30" s="1"/>
  <c r="BG171" i="31"/>
  <c r="G182" i="30" s="1"/>
  <c r="BH171" i="31"/>
  <c r="H182" i="30" s="1"/>
  <c r="BJ171" i="31"/>
  <c r="J182" i="30" s="1"/>
  <c r="BF171" i="31"/>
  <c r="F182" i="30" s="1"/>
  <c r="BF167" i="31"/>
  <c r="F178" i="30" s="1"/>
  <c r="BE167" i="31"/>
  <c r="E178" i="30" s="1"/>
  <c r="BG167" i="31"/>
  <c r="G178" i="30" s="1"/>
  <c r="BJ163" i="31"/>
  <c r="J174" i="30" s="1"/>
  <c r="BG163" i="31"/>
  <c r="G174" i="30" s="1"/>
  <c r="BE163" i="31"/>
  <c r="E174" i="30" s="1"/>
  <c r="BI163" i="31"/>
  <c r="I174" i="30" s="1"/>
  <c r="BJ155" i="31"/>
  <c r="J166" i="30" s="1"/>
  <c r="BH155" i="31"/>
  <c r="H166" i="30" s="1"/>
  <c r="BJ151" i="31"/>
  <c r="J162" i="30" s="1"/>
  <c r="BJ147" i="31"/>
  <c r="J158" i="30" s="1"/>
  <c r="BG147" i="31"/>
  <c r="G158" i="30" s="1"/>
  <c r="BH139" i="31"/>
  <c r="H150" i="30" s="1"/>
  <c r="BI135" i="31"/>
  <c r="I146" i="30" s="1"/>
  <c r="BI131" i="31"/>
  <c r="I142" i="30" s="1"/>
  <c r="BG131" i="31"/>
  <c r="G142" i="30" s="1"/>
  <c r="BJ123" i="31"/>
  <c r="J134" i="30" s="1"/>
  <c r="BG115" i="31"/>
  <c r="G126" i="30" s="1"/>
  <c r="BG107" i="31"/>
  <c r="G118" i="30" s="1"/>
  <c r="BH107" i="31"/>
  <c r="H118" i="30" s="1"/>
  <c r="BG99" i="31"/>
  <c r="G110" i="30" s="1"/>
  <c r="BI99" i="31"/>
  <c r="I110" i="30" s="1"/>
  <c r="BJ91" i="31"/>
  <c r="J102" i="30" s="1"/>
  <c r="BJ87" i="31"/>
  <c r="J98" i="30" s="1"/>
  <c r="BJ83" i="31"/>
  <c r="J94" i="30" s="1"/>
  <c r="BG83" i="31"/>
  <c r="G94" i="30" s="1"/>
  <c r="BH75" i="31"/>
  <c r="H86" i="30" s="1"/>
  <c r="BI71" i="31"/>
  <c r="I82" i="30" s="1"/>
  <c r="BH71" i="31"/>
  <c r="H82" i="30" s="1"/>
  <c r="BI67" i="31"/>
  <c r="I78" i="30" s="1"/>
  <c r="BG67" i="31"/>
  <c r="G78" i="30" s="1"/>
  <c r="BI63" i="31"/>
  <c r="I74" i="30" s="1"/>
  <c r="BG59" i="31"/>
  <c r="G70" i="30" s="1"/>
  <c r="BJ59" i="31"/>
  <c r="J70" i="30" s="1"/>
  <c r="BJ51" i="31"/>
  <c r="J62" i="30" s="1"/>
  <c r="BG51" i="31"/>
  <c r="G62" i="30" s="1"/>
  <c r="BG43" i="31"/>
  <c r="G54" i="30" s="1"/>
  <c r="BH43" i="31"/>
  <c r="H54" i="30" s="1"/>
  <c r="BG35" i="31"/>
  <c r="G46" i="30" s="1"/>
  <c r="BH35" i="31"/>
  <c r="H46" i="30" s="1"/>
  <c r="BG15" i="31"/>
  <c r="G26" i="30" s="1"/>
  <c r="BE200" i="31"/>
  <c r="E211" i="30" s="1"/>
  <c r="BE195" i="31"/>
  <c r="E206" i="30" s="1"/>
  <c r="BE190" i="31"/>
  <c r="E201" i="30" s="1"/>
  <c r="BE182" i="31"/>
  <c r="E193" i="30" s="1"/>
  <c r="BE160" i="31"/>
  <c r="E171" i="30" s="1"/>
  <c r="BE108" i="31"/>
  <c r="E119" i="30" s="1"/>
  <c r="BG152" i="31"/>
  <c r="G163" i="30" s="1"/>
  <c r="BH135" i="31"/>
  <c r="H146" i="30" s="1"/>
  <c r="BI183" i="31"/>
  <c r="I194" i="30" s="1"/>
  <c r="BJ115" i="31"/>
  <c r="J126" i="30" s="1"/>
  <c r="BF148" i="31"/>
  <c r="F159" i="30" s="1"/>
  <c r="BE148" i="31"/>
  <c r="E159" i="30" s="1"/>
  <c r="BH120" i="31"/>
  <c r="H131" i="30" s="1"/>
  <c r="BE120" i="31"/>
  <c r="E131" i="30" s="1"/>
  <c r="BG104" i="31"/>
  <c r="G115" i="30" s="1"/>
  <c r="BE104" i="31"/>
  <c r="E115" i="30" s="1"/>
  <c r="BH76" i="31"/>
  <c r="H87" i="30" s="1"/>
  <c r="BF76" i="31"/>
  <c r="F87" i="30" s="1"/>
  <c r="BH64" i="31"/>
  <c r="H75" i="30" s="1"/>
  <c r="BE64" i="31"/>
  <c r="E75" i="30" s="1"/>
  <c r="BJ198" i="31"/>
  <c r="J209" i="30" s="1"/>
  <c r="BH198" i="31"/>
  <c r="H209" i="30" s="1"/>
  <c r="BG190" i="31"/>
  <c r="G201" i="30" s="1"/>
  <c r="BI190" i="31"/>
  <c r="I201" i="30" s="1"/>
  <c r="BJ190" i="31"/>
  <c r="J201" i="30" s="1"/>
  <c r="BH190" i="31"/>
  <c r="H201" i="30" s="1"/>
  <c r="BE178" i="31"/>
  <c r="E189" i="30" s="1"/>
  <c r="BF178" i="31"/>
  <c r="F189" i="30" s="1"/>
  <c r="BI178" i="31"/>
  <c r="I189" i="30" s="1"/>
  <c r="BH178" i="31"/>
  <c r="H189" i="30" s="1"/>
  <c r="BG174" i="31"/>
  <c r="G185" i="30" s="1"/>
  <c r="BI174" i="31"/>
  <c r="I185" i="30" s="1"/>
  <c r="BH174" i="31"/>
  <c r="H185" i="30" s="1"/>
  <c r="BE174" i="31"/>
  <c r="E185" i="30" s="1"/>
  <c r="BF170" i="31"/>
  <c r="F181" i="30" s="1"/>
  <c r="BE170" i="31"/>
  <c r="E181" i="30" s="1"/>
  <c r="BF166" i="31"/>
  <c r="F177" i="30" s="1"/>
  <c r="BJ166" i="31"/>
  <c r="J177" i="30" s="1"/>
  <c r="BE162" i="31"/>
  <c r="E173" i="30" s="1"/>
  <c r="BI162" i="31"/>
  <c r="I173" i="30" s="1"/>
  <c r="BH162" i="31"/>
  <c r="H173" i="30" s="1"/>
  <c r="BG158" i="31"/>
  <c r="G169" i="30" s="1"/>
  <c r="BE158" i="31"/>
  <c r="E169" i="30" s="1"/>
  <c r="BJ158" i="31"/>
  <c r="J169" i="30" s="1"/>
  <c r="BE199" i="31"/>
  <c r="E210" i="30" s="1"/>
  <c r="BE194" i="31"/>
  <c r="E205" i="30" s="1"/>
  <c r="BE155" i="31"/>
  <c r="E166" i="30" s="1"/>
  <c r="BE92" i="31"/>
  <c r="E103" i="30" s="1"/>
  <c r="BF182" i="31"/>
  <c r="F193" i="30" s="1"/>
  <c r="BG120" i="31"/>
  <c r="G131" i="30" s="1"/>
  <c r="BH192" i="31"/>
  <c r="H203" i="30" s="1"/>
  <c r="BH99" i="31"/>
  <c r="H110" i="30" s="1"/>
  <c r="BI170" i="31"/>
  <c r="I181" i="30" s="1"/>
  <c r="BJ194" i="31"/>
  <c r="J205" i="30" s="1"/>
  <c r="BH184" i="31"/>
  <c r="H195" i="30" s="1"/>
  <c r="BG184" i="31"/>
  <c r="G195" i="30" s="1"/>
  <c r="BE184" i="31"/>
  <c r="E195" i="30" s="1"/>
  <c r="BE156" i="31"/>
  <c r="E167" i="30" s="1"/>
  <c r="BH156" i="31"/>
  <c r="H167" i="30" s="1"/>
  <c r="BF156" i="31"/>
  <c r="F167" i="30" s="1"/>
  <c r="BF100" i="31"/>
  <c r="F111" i="30" s="1"/>
  <c r="BE100" i="31"/>
  <c r="E111" i="30" s="1"/>
  <c r="BG72" i="31"/>
  <c r="G83" i="30" s="1"/>
  <c r="BE72" i="31"/>
  <c r="E83" i="30" s="1"/>
  <c r="BE48" i="31"/>
  <c r="E59" i="30" s="1"/>
  <c r="BH153" i="31"/>
  <c r="H164" i="30" s="1"/>
  <c r="BH141" i="31"/>
  <c r="H152" i="30" s="1"/>
  <c r="BH137" i="31"/>
  <c r="H148" i="30" s="1"/>
  <c r="BG133" i="31"/>
  <c r="G144" i="30" s="1"/>
  <c r="BG129" i="31"/>
  <c r="G140" i="30" s="1"/>
  <c r="BH125" i="31"/>
  <c r="H136" i="30" s="1"/>
  <c r="BH121" i="31"/>
  <c r="H132" i="30" s="1"/>
  <c r="BI117" i="31"/>
  <c r="I128" i="30" s="1"/>
  <c r="BF113" i="31"/>
  <c r="F124" i="30" s="1"/>
  <c r="BH109" i="31"/>
  <c r="H120" i="30" s="1"/>
  <c r="BH105" i="31"/>
  <c r="H116" i="30" s="1"/>
  <c r="BH93" i="31"/>
  <c r="H104" i="30" s="1"/>
  <c r="BH89" i="31"/>
  <c r="H100" i="30" s="1"/>
  <c r="BH77" i="31"/>
  <c r="H88" i="30" s="1"/>
  <c r="BH73" i="31"/>
  <c r="H84" i="30" s="1"/>
  <c r="BG69" i="31"/>
  <c r="G80" i="30" s="1"/>
  <c r="BH61" i="31"/>
  <c r="H72" i="30" s="1"/>
  <c r="BH57" i="31"/>
  <c r="H68" i="30" s="1"/>
  <c r="BF49" i="31"/>
  <c r="F60" i="30" s="1"/>
  <c r="BH45" i="31"/>
  <c r="H56" i="30" s="1"/>
  <c r="BH41" i="31"/>
  <c r="H52" i="30" s="1"/>
  <c r="BH25" i="31"/>
  <c r="H36" i="30" s="1"/>
  <c r="BF21" i="31"/>
  <c r="F32" i="30" s="1"/>
  <c r="BG17" i="31"/>
  <c r="G28" i="30" s="1"/>
  <c r="BJ13" i="31"/>
  <c r="J24" i="30" s="1"/>
  <c r="BE203" i="31"/>
  <c r="E214" i="30" s="1"/>
  <c r="BE198" i="31"/>
  <c r="E209" i="30" s="1"/>
  <c r="BE187" i="31"/>
  <c r="E198" i="30" s="1"/>
  <c r="BE171" i="31"/>
  <c r="E182" i="30" s="1"/>
  <c r="BE140" i="31"/>
  <c r="E151" i="30" s="1"/>
  <c r="BE76" i="31"/>
  <c r="E87" i="30" s="1"/>
  <c r="BF174" i="31"/>
  <c r="F185" i="30" s="1"/>
  <c r="BG199" i="31"/>
  <c r="G210" i="30" s="1"/>
  <c r="BG88" i="31"/>
  <c r="G99" i="30" s="1"/>
  <c r="BJ178" i="31"/>
  <c r="J189" i="30" s="1"/>
  <c r="BH165" i="31"/>
  <c r="H176" i="30" s="1"/>
  <c r="BJ165" i="31"/>
  <c r="J176" i="30" s="1"/>
  <c r="BH149" i="31"/>
  <c r="H160" i="30" s="1"/>
  <c r="BJ149" i="31"/>
  <c r="J160" i="30" s="1"/>
  <c r="BH145" i="31"/>
  <c r="H156" i="30" s="1"/>
  <c r="BI145" i="31"/>
  <c r="I156" i="30" s="1"/>
  <c r="BH97" i="31"/>
  <c r="H108" i="30" s="1"/>
  <c r="BI97" i="31"/>
  <c r="I108" i="30" s="1"/>
  <c r="BH85" i="31"/>
  <c r="H96" i="30" s="1"/>
  <c r="BJ85" i="31"/>
  <c r="J96" i="30" s="1"/>
  <c r="BH81" i="31"/>
  <c r="H92" i="30" s="1"/>
  <c r="BI81" i="31"/>
  <c r="I92" i="30" s="1"/>
  <c r="BH65" i="31"/>
  <c r="H76" i="30" s="1"/>
  <c r="BI65" i="31"/>
  <c r="I76" i="30" s="1"/>
  <c r="BH37" i="31"/>
  <c r="H48" i="30" s="1"/>
  <c r="BJ37" i="31"/>
  <c r="J48" i="30" s="1"/>
  <c r="BH29" i="31"/>
  <c r="H40" i="30" s="1"/>
  <c r="BG29" i="31"/>
  <c r="G40" i="30" s="1"/>
  <c r="BF150" i="31"/>
  <c r="F161" i="30" s="1"/>
  <c r="BF134" i="31"/>
  <c r="F145" i="30" s="1"/>
  <c r="BF118" i="31"/>
  <c r="F129" i="30" s="1"/>
  <c r="BF86" i="31"/>
  <c r="F97" i="30" s="1"/>
  <c r="BF17" i="31"/>
  <c r="F28" i="30" s="1"/>
  <c r="BG189" i="31"/>
  <c r="G200" i="30" s="1"/>
  <c r="BG173" i="31"/>
  <c r="G184" i="30" s="1"/>
  <c r="BG157" i="31"/>
  <c r="G168" i="30" s="1"/>
  <c r="BG141" i="31"/>
  <c r="G152" i="30" s="1"/>
  <c r="BG125" i="31"/>
  <c r="G136" i="30" s="1"/>
  <c r="BH150" i="31"/>
  <c r="H161" i="30" s="1"/>
  <c r="BH142" i="31"/>
  <c r="H153" i="30" s="1"/>
  <c r="BH86" i="31"/>
  <c r="H97" i="30" s="1"/>
  <c r="BH78" i="31"/>
  <c r="H89" i="30" s="1"/>
  <c r="BH50" i="31"/>
  <c r="H61" i="30" s="1"/>
  <c r="BH14" i="31"/>
  <c r="H25" i="30" s="1"/>
  <c r="BI185" i="31"/>
  <c r="I196" i="30" s="1"/>
  <c r="BI157" i="31"/>
  <c r="I168" i="30" s="1"/>
  <c r="BI142" i="31"/>
  <c r="I153" i="30" s="1"/>
  <c r="BI121" i="31"/>
  <c r="I132" i="30" s="1"/>
  <c r="BI114" i="31"/>
  <c r="I125" i="30" s="1"/>
  <c r="BI106" i="31"/>
  <c r="I117" i="30" s="1"/>
  <c r="BI93" i="31"/>
  <c r="I104" i="30" s="1"/>
  <c r="BI21" i="31"/>
  <c r="I32" i="30" s="1"/>
  <c r="BJ137" i="31"/>
  <c r="J148" i="30" s="1"/>
  <c r="BJ130" i="31"/>
  <c r="J141" i="30" s="1"/>
  <c r="BJ73" i="31"/>
  <c r="J84" i="30" s="1"/>
  <c r="BJ45" i="31"/>
  <c r="J56" i="30" s="1"/>
  <c r="BJ38" i="31"/>
  <c r="J49" i="30" s="1"/>
  <c r="BJ30" i="31"/>
  <c r="J41" i="30" s="1"/>
  <c r="AZ200" i="31"/>
  <c r="H212" i="27" s="1"/>
  <c r="BJ200" i="31"/>
  <c r="J211" i="30" s="1"/>
  <c r="BI200" i="31"/>
  <c r="I211" i="30" s="1"/>
  <c r="BJ188" i="31"/>
  <c r="J199" i="30" s="1"/>
  <c r="BI188" i="31"/>
  <c r="I199" i="30" s="1"/>
  <c r="BJ176" i="31"/>
  <c r="J187" i="30" s="1"/>
  <c r="BI176" i="31"/>
  <c r="I187" i="30" s="1"/>
  <c r="BJ164" i="31"/>
  <c r="J175" i="30" s="1"/>
  <c r="BI164" i="31"/>
  <c r="I175" i="30" s="1"/>
  <c r="BH164" i="31"/>
  <c r="H175" i="30" s="1"/>
  <c r="AZ152" i="31"/>
  <c r="H164" i="27" s="1"/>
  <c r="BJ152" i="31"/>
  <c r="J163" i="30" s="1"/>
  <c r="BI152" i="31"/>
  <c r="I163" i="30" s="1"/>
  <c r="BJ144" i="31"/>
  <c r="J155" i="30" s="1"/>
  <c r="BI144" i="31"/>
  <c r="I155" i="30" s="1"/>
  <c r="BJ132" i="31"/>
  <c r="J143" i="30" s="1"/>
  <c r="BI132" i="31"/>
  <c r="I143" i="30" s="1"/>
  <c r="BH132" i="31"/>
  <c r="H143" i="30" s="1"/>
  <c r="BJ116" i="31"/>
  <c r="J127" i="30" s="1"/>
  <c r="BI116" i="31"/>
  <c r="I127" i="30" s="1"/>
  <c r="BH116" i="31"/>
  <c r="H127" i="30" s="1"/>
  <c r="AZ104" i="31"/>
  <c r="H116" i="27" s="1"/>
  <c r="BJ104" i="31"/>
  <c r="J115" i="30" s="1"/>
  <c r="BI104" i="31"/>
  <c r="I115" i="30" s="1"/>
  <c r="BJ96" i="31"/>
  <c r="J107" i="30" s="1"/>
  <c r="BI96" i="31"/>
  <c r="I107" i="30" s="1"/>
  <c r="AZ88" i="31"/>
  <c r="H100" i="27" s="1"/>
  <c r="BJ88" i="31"/>
  <c r="J99" i="30" s="1"/>
  <c r="BI88" i="31"/>
  <c r="I99" i="30" s="1"/>
  <c r="BJ80" i="31"/>
  <c r="J91" i="30" s="1"/>
  <c r="BI80" i="31"/>
  <c r="I91" i="30" s="1"/>
  <c r="AZ72" i="31"/>
  <c r="H84" i="27" s="1"/>
  <c r="BJ72" i="31"/>
  <c r="J83" i="30" s="1"/>
  <c r="BI72" i="31"/>
  <c r="I83" i="30" s="1"/>
  <c r="BJ60" i="31"/>
  <c r="J71" i="30" s="1"/>
  <c r="BG24" i="31"/>
  <c r="G35" i="30" s="1"/>
  <c r="BH197" i="31"/>
  <c r="H208" i="30" s="1"/>
  <c r="BJ197" i="31"/>
  <c r="J208" i="30" s="1"/>
  <c r="AY193" i="31"/>
  <c r="G205" i="27" s="1"/>
  <c r="BH193" i="31"/>
  <c r="H204" i="30" s="1"/>
  <c r="BI193" i="31"/>
  <c r="I204" i="30" s="1"/>
  <c r="AY161" i="31"/>
  <c r="G173" i="27" s="1"/>
  <c r="BH161" i="31"/>
  <c r="H172" i="30" s="1"/>
  <c r="BI161" i="31"/>
  <c r="I172" i="30" s="1"/>
  <c r="BH113" i="31"/>
  <c r="H124" i="30" s="1"/>
  <c r="BI113" i="31"/>
  <c r="I124" i="30" s="1"/>
  <c r="BH101" i="31"/>
  <c r="H112" i="30" s="1"/>
  <c r="BJ101" i="31"/>
  <c r="J112" i="30" s="1"/>
  <c r="BJ53" i="31"/>
  <c r="J64" i="30" s="1"/>
  <c r="BH49" i="31"/>
  <c r="H60" i="30" s="1"/>
  <c r="BI49" i="31"/>
  <c r="I60" i="30" s="1"/>
  <c r="BH33" i="31"/>
  <c r="H44" i="30" s="1"/>
  <c r="BI33" i="31"/>
  <c r="I44" i="30" s="1"/>
  <c r="BF81" i="31"/>
  <c r="F92" i="30" s="1"/>
  <c r="BF70" i="31"/>
  <c r="F81" i="30" s="1"/>
  <c r="BF54" i="31"/>
  <c r="F65" i="30" s="1"/>
  <c r="BG109" i="31"/>
  <c r="G120" i="30" s="1"/>
  <c r="BG61" i="31"/>
  <c r="G72" i="30" s="1"/>
  <c r="BJ192" i="31"/>
  <c r="J203" i="30" s="1"/>
  <c r="BI192" i="31"/>
  <c r="I203" i="30" s="1"/>
  <c r="BJ180" i="31"/>
  <c r="J191" i="30" s="1"/>
  <c r="BI180" i="31"/>
  <c r="I191" i="30" s="1"/>
  <c r="BH180" i="31"/>
  <c r="H191" i="30" s="1"/>
  <c r="BJ172" i="31"/>
  <c r="J183" i="30" s="1"/>
  <c r="BI172" i="31"/>
  <c r="I183" i="30" s="1"/>
  <c r="BJ156" i="31"/>
  <c r="J167" i="30" s="1"/>
  <c r="BI156" i="31"/>
  <c r="I167" i="30" s="1"/>
  <c r="BJ140" i="31"/>
  <c r="J151" i="30" s="1"/>
  <c r="BI140" i="31"/>
  <c r="I151" i="30" s="1"/>
  <c r="BJ128" i="31"/>
  <c r="J139" i="30" s="1"/>
  <c r="BI128" i="31"/>
  <c r="I139" i="30" s="1"/>
  <c r="BJ108" i="31"/>
  <c r="J119" i="30" s="1"/>
  <c r="BI108" i="31"/>
  <c r="I119" i="30" s="1"/>
  <c r="BJ64" i="31"/>
  <c r="J75" i="30" s="1"/>
  <c r="BI64" i="31"/>
  <c r="I75" i="30" s="1"/>
  <c r="BE147" i="31"/>
  <c r="E158" i="30" s="1"/>
  <c r="BE107" i="31"/>
  <c r="E118" i="30" s="1"/>
  <c r="BE87" i="31"/>
  <c r="E98" i="30" s="1"/>
  <c r="BE71" i="31"/>
  <c r="E82" i="30" s="1"/>
  <c r="BE55" i="31"/>
  <c r="E66" i="30" s="1"/>
  <c r="BE47" i="31"/>
  <c r="E58" i="30" s="1"/>
  <c r="BE39" i="31"/>
  <c r="E50" i="30" s="1"/>
  <c r="BF165" i="31"/>
  <c r="F176" i="30" s="1"/>
  <c r="BF154" i="31"/>
  <c r="F165" i="30" s="1"/>
  <c r="BF138" i="31"/>
  <c r="F149" i="30" s="1"/>
  <c r="BF122" i="31"/>
  <c r="F133" i="30" s="1"/>
  <c r="BF106" i="31"/>
  <c r="F117" i="30" s="1"/>
  <c r="BF96" i="31"/>
  <c r="F107" i="30" s="1"/>
  <c r="BF85" i="31"/>
  <c r="F96" i="30" s="1"/>
  <c r="BF74" i="31"/>
  <c r="F85" i="30" s="1"/>
  <c r="BF64" i="31"/>
  <c r="F75" i="30" s="1"/>
  <c r="BF58" i="31"/>
  <c r="F69" i="30" s="1"/>
  <c r="BF42" i="31"/>
  <c r="F53" i="30" s="1"/>
  <c r="BF37" i="31"/>
  <c r="F48" i="30" s="1"/>
  <c r="BF26" i="31"/>
  <c r="F37" i="30" s="1"/>
  <c r="BF10" i="31"/>
  <c r="F21" i="30" s="1"/>
  <c r="BG193" i="31"/>
  <c r="G204" i="30" s="1"/>
  <c r="BG188" i="31"/>
  <c r="G199" i="30" s="1"/>
  <c r="BG177" i="31"/>
  <c r="G188" i="30" s="1"/>
  <c r="BG172" i="31"/>
  <c r="G183" i="30" s="1"/>
  <c r="BG161" i="31"/>
  <c r="G172" i="30" s="1"/>
  <c r="BG156" i="31"/>
  <c r="G167" i="30" s="1"/>
  <c r="BG151" i="31"/>
  <c r="G162" i="30" s="1"/>
  <c r="BG145" i="31"/>
  <c r="G156" i="30" s="1"/>
  <c r="BG140" i="31"/>
  <c r="G151" i="30" s="1"/>
  <c r="BG135" i="31"/>
  <c r="G146" i="30" s="1"/>
  <c r="BG119" i="31"/>
  <c r="G130" i="30" s="1"/>
  <c r="BG108" i="31"/>
  <c r="G119" i="30" s="1"/>
  <c r="BG97" i="31"/>
  <c r="G108" i="30" s="1"/>
  <c r="BG81" i="31"/>
  <c r="G92" i="30" s="1"/>
  <c r="BG76" i="31"/>
  <c r="G87" i="30" s="1"/>
  <c r="BG65" i="31"/>
  <c r="G76" i="30" s="1"/>
  <c r="BG55" i="31"/>
  <c r="G66" i="30" s="1"/>
  <c r="BG33" i="31"/>
  <c r="G44" i="30" s="1"/>
  <c r="BH176" i="31"/>
  <c r="H187" i="30" s="1"/>
  <c r="BH140" i="31"/>
  <c r="H151" i="30" s="1"/>
  <c r="BH126" i="31"/>
  <c r="H137" i="30" s="1"/>
  <c r="BH104" i="31"/>
  <c r="H115" i="30" s="1"/>
  <c r="BH91" i="31"/>
  <c r="H102" i="30" s="1"/>
  <c r="BH62" i="31"/>
  <c r="H73" i="30" s="1"/>
  <c r="BH34" i="31"/>
  <c r="H45" i="30" s="1"/>
  <c r="BH27" i="31"/>
  <c r="H38" i="30" s="1"/>
  <c r="BI197" i="31"/>
  <c r="I208" i="30" s="1"/>
  <c r="BI147" i="31"/>
  <c r="I158" i="30" s="1"/>
  <c r="BI126" i="31"/>
  <c r="I137" i="30" s="1"/>
  <c r="BI111" i="31"/>
  <c r="I122" i="30" s="1"/>
  <c r="BI105" i="31"/>
  <c r="I116" i="30" s="1"/>
  <c r="BI98" i="31"/>
  <c r="I109" i="30" s="1"/>
  <c r="BI77" i="31"/>
  <c r="I88" i="30" s="1"/>
  <c r="BI62" i="31"/>
  <c r="I73" i="30" s="1"/>
  <c r="BI34" i="31"/>
  <c r="I45" i="30" s="1"/>
  <c r="BI19" i="31"/>
  <c r="I30" i="30" s="1"/>
  <c r="BJ157" i="31"/>
  <c r="J168" i="30" s="1"/>
  <c r="BJ150" i="31"/>
  <c r="J161" i="30" s="1"/>
  <c r="BJ135" i="31"/>
  <c r="J146" i="30" s="1"/>
  <c r="BJ114" i="31"/>
  <c r="J125" i="30" s="1"/>
  <c r="BJ99" i="31"/>
  <c r="J110" i="30" s="1"/>
  <c r="BJ86" i="31"/>
  <c r="J97" i="30" s="1"/>
  <c r="BJ71" i="31"/>
  <c r="J82" i="30" s="1"/>
  <c r="BJ57" i="31"/>
  <c r="J68" i="30" s="1"/>
  <c r="BJ43" i="31"/>
  <c r="J54" i="30" s="1"/>
  <c r="BJ29" i="31"/>
  <c r="J40" i="30" s="1"/>
  <c r="BJ22" i="31"/>
  <c r="J33" i="30" s="1"/>
  <c r="AW191" i="31"/>
  <c r="E203" i="27" s="1"/>
  <c r="BJ191" i="31"/>
  <c r="J202" i="30" s="1"/>
  <c r="BH191" i="31"/>
  <c r="H202" i="30" s="1"/>
  <c r="AW159" i="31"/>
  <c r="E171" i="27" s="1"/>
  <c r="BJ159" i="31"/>
  <c r="J170" i="30" s="1"/>
  <c r="BH159" i="31"/>
  <c r="H170" i="30" s="1"/>
  <c r="BF159" i="31"/>
  <c r="F170" i="30" s="1"/>
  <c r="BF151" i="31"/>
  <c r="F162" i="30" s="1"/>
  <c r="BJ143" i="31"/>
  <c r="J154" i="30" s="1"/>
  <c r="BH143" i="31"/>
  <c r="H154" i="30" s="1"/>
  <c r="BF143" i="31"/>
  <c r="F154" i="30" s="1"/>
  <c r="BF135" i="31"/>
  <c r="F146" i="30" s="1"/>
  <c r="BJ127" i="31"/>
  <c r="J138" i="30" s="1"/>
  <c r="BH127" i="31"/>
  <c r="H138" i="30" s="1"/>
  <c r="BF127" i="31"/>
  <c r="F138" i="30" s="1"/>
  <c r="BI123" i="31"/>
  <c r="I134" i="30" s="1"/>
  <c r="BF123" i="31"/>
  <c r="F134" i="30" s="1"/>
  <c r="BF119" i="31"/>
  <c r="F130" i="30" s="1"/>
  <c r="BJ111" i="31"/>
  <c r="J122" i="30" s="1"/>
  <c r="BH111" i="31"/>
  <c r="H122" i="30" s="1"/>
  <c r="BF111" i="31"/>
  <c r="F122" i="30" s="1"/>
  <c r="BF103" i="31"/>
  <c r="F114" i="30" s="1"/>
  <c r="BJ95" i="31"/>
  <c r="J106" i="30" s="1"/>
  <c r="BH95" i="31"/>
  <c r="H106" i="30" s="1"/>
  <c r="BF95" i="31"/>
  <c r="F106" i="30" s="1"/>
  <c r="BF87" i="31"/>
  <c r="F98" i="30" s="1"/>
  <c r="BJ79" i="31"/>
  <c r="J90" i="30" s="1"/>
  <c r="BH79" i="31"/>
  <c r="H90" i="30" s="1"/>
  <c r="BF79" i="31"/>
  <c r="F90" i="30" s="1"/>
  <c r="BF71" i="31"/>
  <c r="F82" i="30" s="1"/>
  <c r="BJ63" i="31"/>
  <c r="J74" i="30" s="1"/>
  <c r="BH63" i="31"/>
  <c r="H74" i="30" s="1"/>
  <c r="BF63" i="31"/>
  <c r="F74" i="30" s="1"/>
  <c r="BF55" i="31"/>
  <c r="F66" i="30" s="1"/>
  <c r="BJ47" i="31"/>
  <c r="J58" i="30" s="1"/>
  <c r="BH47" i="31"/>
  <c r="H58" i="30" s="1"/>
  <c r="BF47" i="31"/>
  <c r="F58" i="30" s="1"/>
  <c r="BF39" i="31"/>
  <c r="F50" i="30" s="1"/>
  <c r="BJ31" i="31"/>
  <c r="J42" i="30" s="1"/>
  <c r="BH31" i="31"/>
  <c r="H42" i="30" s="1"/>
  <c r="BF31" i="31"/>
  <c r="F42" i="30" s="1"/>
  <c r="BI27" i="31"/>
  <c r="I38" i="30" s="1"/>
  <c r="BF27" i="31"/>
  <c r="F38" i="30" s="1"/>
  <c r="BG19" i="31"/>
  <c r="G30" i="30" s="1"/>
  <c r="BF19" i="31"/>
  <c r="F30" i="30" s="1"/>
  <c r="BI11" i="31"/>
  <c r="I22" i="30" s="1"/>
  <c r="BF11" i="31"/>
  <c r="F22" i="30" s="1"/>
  <c r="BE154" i="31"/>
  <c r="E165" i="30" s="1"/>
  <c r="BE146" i="31"/>
  <c r="E157" i="30" s="1"/>
  <c r="BE142" i="31"/>
  <c r="E153" i="30" s="1"/>
  <c r="BE138" i="31"/>
  <c r="E149" i="30" s="1"/>
  <c r="BE134" i="31"/>
  <c r="E145" i="30" s="1"/>
  <c r="BE126" i="31"/>
  <c r="E137" i="30" s="1"/>
  <c r="BE118" i="31"/>
  <c r="E129" i="30" s="1"/>
  <c r="BE114" i="31"/>
  <c r="E125" i="30" s="1"/>
  <c r="BE110" i="31"/>
  <c r="E121" i="30" s="1"/>
  <c r="BE102" i="31"/>
  <c r="E113" i="30" s="1"/>
  <c r="BE98" i="31"/>
  <c r="E109" i="30" s="1"/>
  <c r="BE94" i="31"/>
  <c r="E105" i="30" s="1"/>
  <c r="BE90" i="31"/>
  <c r="E101" i="30" s="1"/>
  <c r="BE82" i="31"/>
  <c r="E93" i="30" s="1"/>
  <c r="BE78" i="31"/>
  <c r="E89" i="30" s="1"/>
  <c r="BE74" i="31"/>
  <c r="E85" i="30" s="1"/>
  <c r="BE70" i="31"/>
  <c r="E81" i="30" s="1"/>
  <c r="BE66" i="31"/>
  <c r="E77" i="30" s="1"/>
  <c r="BE62" i="31"/>
  <c r="E73" i="30" s="1"/>
  <c r="BE54" i="31"/>
  <c r="E65" i="30" s="1"/>
  <c r="BE50" i="31"/>
  <c r="E61" i="30" s="1"/>
  <c r="BE46" i="31"/>
  <c r="E57" i="30" s="1"/>
  <c r="BE42" i="31"/>
  <c r="E53" i="30" s="1"/>
  <c r="BE38" i="31"/>
  <c r="E49" i="30" s="1"/>
  <c r="BE34" i="31"/>
  <c r="E45" i="30" s="1"/>
  <c r="BE30" i="31"/>
  <c r="E41" i="30" s="1"/>
  <c r="BE26" i="31"/>
  <c r="E37" i="30" s="1"/>
  <c r="BE22" i="31"/>
  <c r="E33" i="30" s="1"/>
  <c r="BE18" i="31"/>
  <c r="E29" i="30" s="1"/>
  <c r="BE14" i="31"/>
  <c r="E25" i="30" s="1"/>
  <c r="BE10" i="31"/>
  <c r="E21" i="30" s="1"/>
  <c r="BF201" i="31"/>
  <c r="F212" i="30" s="1"/>
  <c r="BF197" i="31"/>
  <c r="F208" i="30" s="1"/>
  <c r="BF193" i="31"/>
  <c r="F204" i="30" s="1"/>
  <c r="BF189" i="31"/>
  <c r="F200" i="30" s="1"/>
  <c r="BF185" i="31"/>
  <c r="F196" i="30" s="1"/>
  <c r="BF181" i="31"/>
  <c r="F192" i="30" s="1"/>
  <c r="BF177" i="31"/>
  <c r="F188" i="30" s="1"/>
  <c r="BF173" i="31"/>
  <c r="F184" i="30" s="1"/>
  <c r="BF169" i="31"/>
  <c r="F180" i="30" s="1"/>
  <c r="BF164" i="31"/>
  <c r="F175" i="30" s="1"/>
  <c r="BF153" i="31"/>
  <c r="F164" i="30" s="1"/>
  <c r="BF142" i="31"/>
  <c r="F153" i="30" s="1"/>
  <c r="BF137" i="31"/>
  <c r="F148" i="30" s="1"/>
  <c r="BF132" i="31"/>
  <c r="F143" i="30" s="1"/>
  <c r="BF126" i="31"/>
  <c r="F137" i="30" s="1"/>
  <c r="BF121" i="31"/>
  <c r="F132" i="30" s="1"/>
  <c r="BF116" i="31"/>
  <c r="F127" i="30" s="1"/>
  <c r="BF110" i="31"/>
  <c r="F121" i="30" s="1"/>
  <c r="BF105" i="31"/>
  <c r="F116" i="30" s="1"/>
  <c r="BF94" i="31"/>
  <c r="F105" i="30" s="1"/>
  <c r="BF89" i="31"/>
  <c r="F100" i="30" s="1"/>
  <c r="BF78" i="31"/>
  <c r="F89" i="30" s="1"/>
  <c r="BF73" i="31"/>
  <c r="F84" i="30" s="1"/>
  <c r="BF62" i="31"/>
  <c r="F73" i="30" s="1"/>
  <c r="BF57" i="31"/>
  <c r="F68" i="30" s="1"/>
  <c r="BF52" i="31"/>
  <c r="F63" i="30" s="1"/>
  <c r="BF46" i="31"/>
  <c r="F57" i="30" s="1"/>
  <c r="BF41" i="31"/>
  <c r="F52" i="30" s="1"/>
  <c r="BF25" i="31"/>
  <c r="F36" i="30" s="1"/>
  <c r="BF14" i="31"/>
  <c r="F25" i="30" s="1"/>
  <c r="BG203" i="31"/>
  <c r="G214" i="30" s="1"/>
  <c r="BG197" i="31"/>
  <c r="G208" i="30" s="1"/>
  <c r="BG192" i="31"/>
  <c r="G203" i="30" s="1"/>
  <c r="BG181" i="31"/>
  <c r="G192" i="30" s="1"/>
  <c r="BG176" i="31"/>
  <c r="G187" i="30" s="1"/>
  <c r="BG165" i="31"/>
  <c r="G176" i="30" s="1"/>
  <c r="BG160" i="31"/>
  <c r="G171" i="30" s="1"/>
  <c r="BG155" i="31"/>
  <c r="G166" i="30" s="1"/>
  <c r="BG149" i="31"/>
  <c r="G160" i="30" s="1"/>
  <c r="BG144" i="31"/>
  <c r="G155" i="30" s="1"/>
  <c r="BG139" i="31"/>
  <c r="G150" i="30" s="1"/>
  <c r="BG128" i="31"/>
  <c r="G139" i="30" s="1"/>
  <c r="BG123" i="31"/>
  <c r="G134" i="30" s="1"/>
  <c r="BG117" i="31"/>
  <c r="G128" i="30" s="1"/>
  <c r="BG101" i="31"/>
  <c r="G112" i="30" s="1"/>
  <c r="BG96" i="31"/>
  <c r="G107" i="30" s="1"/>
  <c r="BG91" i="31"/>
  <c r="G102" i="30" s="1"/>
  <c r="BG85" i="31"/>
  <c r="G96" i="30" s="1"/>
  <c r="BG80" i="31"/>
  <c r="G91" i="30" s="1"/>
  <c r="BG75" i="31"/>
  <c r="G86" i="30" s="1"/>
  <c r="BG64" i="31"/>
  <c r="G75" i="30" s="1"/>
  <c r="BG53" i="31"/>
  <c r="G64" i="30" s="1"/>
  <c r="BG37" i="31"/>
  <c r="G48" i="30" s="1"/>
  <c r="BG25" i="31"/>
  <c r="G36" i="30" s="1"/>
  <c r="BG11" i="31"/>
  <c r="G22" i="30" s="1"/>
  <c r="BH195" i="31"/>
  <c r="H206" i="30" s="1"/>
  <c r="BH188" i="31"/>
  <c r="H199" i="30" s="1"/>
  <c r="BH167" i="31"/>
  <c r="H178" i="30" s="1"/>
  <c r="BH152" i="31"/>
  <c r="H163" i="30" s="1"/>
  <c r="BH146" i="31"/>
  <c r="H157" i="30" s="1"/>
  <c r="BH131" i="31"/>
  <c r="H142" i="30" s="1"/>
  <c r="BH110" i="31"/>
  <c r="H121" i="30" s="1"/>
  <c r="BH103" i="31"/>
  <c r="H114" i="30" s="1"/>
  <c r="BH96" i="31"/>
  <c r="H107" i="30" s="1"/>
  <c r="BH88" i="31"/>
  <c r="H99" i="30" s="1"/>
  <c r="BH82" i="31"/>
  <c r="H93" i="30" s="1"/>
  <c r="BH67" i="31"/>
  <c r="H78" i="30" s="1"/>
  <c r="BH46" i="31"/>
  <c r="H57" i="30" s="1"/>
  <c r="BH39" i="31"/>
  <c r="H50" i="30" s="1"/>
  <c r="BH24" i="31"/>
  <c r="H35" i="30" s="1"/>
  <c r="BH18" i="31"/>
  <c r="H29" i="30" s="1"/>
  <c r="BH11" i="31"/>
  <c r="H22" i="30" s="1"/>
  <c r="BI195" i="31"/>
  <c r="I206" i="30" s="1"/>
  <c r="BI189" i="31"/>
  <c r="I200" i="30" s="1"/>
  <c r="BI167" i="31"/>
  <c r="I178" i="30" s="1"/>
  <c r="BI159" i="31"/>
  <c r="I170" i="30" s="1"/>
  <c r="BI153" i="31"/>
  <c r="I164" i="30" s="1"/>
  <c r="BI125" i="31"/>
  <c r="I136" i="30" s="1"/>
  <c r="BI103" i="31"/>
  <c r="I114" i="30" s="1"/>
  <c r="BI95" i="31"/>
  <c r="I106" i="30" s="1"/>
  <c r="BI89" i="31"/>
  <c r="I100" i="30" s="1"/>
  <c r="BI61" i="31"/>
  <c r="I72" i="30" s="1"/>
  <c r="BI53" i="31"/>
  <c r="I64" i="30" s="1"/>
  <c r="BI39" i="31"/>
  <c r="I50" i="30" s="1"/>
  <c r="BI31" i="31"/>
  <c r="I42" i="30" s="1"/>
  <c r="BI25" i="31"/>
  <c r="I36" i="30" s="1"/>
  <c r="BJ169" i="31"/>
  <c r="J180" i="30" s="1"/>
  <c r="BJ141" i="31"/>
  <c r="J152" i="30" s="1"/>
  <c r="BJ134" i="31"/>
  <c r="J145" i="30" s="1"/>
  <c r="BJ119" i="31"/>
  <c r="J130" i="30" s="1"/>
  <c r="BJ113" i="31"/>
  <c r="J124" i="30" s="1"/>
  <c r="BJ105" i="31"/>
  <c r="J116" i="30" s="1"/>
  <c r="BJ98" i="31"/>
  <c r="J109" i="30" s="1"/>
  <c r="BJ77" i="31"/>
  <c r="J88" i="30" s="1"/>
  <c r="BJ70" i="31"/>
  <c r="J81" i="30" s="1"/>
  <c r="BJ55" i="31"/>
  <c r="J66" i="30" s="1"/>
  <c r="BJ49" i="31"/>
  <c r="J60" i="30" s="1"/>
  <c r="BJ41" i="31"/>
  <c r="J52" i="30" s="1"/>
  <c r="BJ27" i="31"/>
  <c r="J38" i="30" s="1"/>
  <c r="BJ19" i="31"/>
  <c r="J30" i="30" s="1"/>
  <c r="BH181" i="31"/>
  <c r="H192" i="30" s="1"/>
  <c r="BJ181" i="31"/>
  <c r="J192" i="30" s="1"/>
  <c r="AY177" i="31"/>
  <c r="G189" i="27" s="1"/>
  <c r="BH177" i="31"/>
  <c r="H188" i="30" s="1"/>
  <c r="BI177" i="31"/>
  <c r="I188" i="30" s="1"/>
  <c r="BH133" i="31"/>
  <c r="H144" i="30" s="1"/>
  <c r="BJ133" i="31"/>
  <c r="J144" i="30" s="1"/>
  <c r="BH129" i="31"/>
  <c r="H140" i="30" s="1"/>
  <c r="BI129" i="31"/>
  <c r="I140" i="30" s="1"/>
  <c r="BH117" i="31"/>
  <c r="H128" i="30" s="1"/>
  <c r="BJ117" i="31"/>
  <c r="J128" i="30" s="1"/>
  <c r="BH69" i="31"/>
  <c r="H80" i="30" s="1"/>
  <c r="BJ69" i="31"/>
  <c r="J80" i="30" s="1"/>
  <c r="BH21" i="31"/>
  <c r="H32" i="30" s="1"/>
  <c r="BJ21" i="31"/>
  <c r="J32" i="30" s="1"/>
  <c r="BH17" i="31"/>
  <c r="H28" i="30" s="1"/>
  <c r="BI17" i="31"/>
  <c r="I28" i="30" s="1"/>
  <c r="BH13" i="31"/>
  <c r="H24" i="30" s="1"/>
  <c r="BG13" i="31"/>
  <c r="G24" i="30" s="1"/>
  <c r="BF145" i="31"/>
  <c r="F156" i="30" s="1"/>
  <c r="BF129" i="31"/>
  <c r="F140" i="30" s="1"/>
  <c r="BF102" i="31"/>
  <c r="F113" i="30" s="1"/>
  <c r="BF97" i="31"/>
  <c r="F108" i="30" s="1"/>
  <c r="BF65" i="31"/>
  <c r="F76" i="30" s="1"/>
  <c r="BF33" i="31"/>
  <c r="F44" i="30" s="1"/>
  <c r="BF22" i="31"/>
  <c r="F33" i="30" s="1"/>
  <c r="BG93" i="31"/>
  <c r="G104" i="30" s="1"/>
  <c r="BG77" i="31"/>
  <c r="G88" i="30" s="1"/>
  <c r="BG45" i="31"/>
  <c r="G56" i="30" s="1"/>
  <c r="BI149" i="31"/>
  <c r="I160" i="30" s="1"/>
  <c r="BI85" i="31"/>
  <c r="I96" i="30" s="1"/>
  <c r="BI78" i="31"/>
  <c r="I89" i="30" s="1"/>
  <c r="BI57" i="31"/>
  <c r="I68" i="30" s="1"/>
  <c r="BI50" i="31"/>
  <c r="I61" i="30" s="1"/>
  <c r="BI29" i="31"/>
  <c r="I40" i="30" s="1"/>
  <c r="BI14" i="31"/>
  <c r="I25" i="30" s="1"/>
  <c r="BJ201" i="31"/>
  <c r="J212" i="30" s="1"/>
  <c r="BJ173" i="31"/>
  <c r="J184" i="30" s="1"/>
  <c r="BJ145" i="31"/>
  <c r="J156" i="30" s="1"/>
  <c r="BJ109" i="31"/>
  <c r="J120" i="30" s="1"/>
  <c r="BJ81" i="31"/>
  <c r="J92" i="30" s="1"/>
  <c r="BJ17" i="31"/>
  <c r="J28" i="30" s="1"/>
  <c r="BJ196" i="31"/>
  <c r="J207" i="30" s="1"/>
  <c r="BI196" i="31"/>
  <c r="I207" i="30" s="1"/>
  <c r="BH196" i="31"/>
  <c r="H207" i="30" s="1"/>
  <c r="AZ184" i="31"/>
  <c r="H196" i="27" s="1"/>
  <c r="BJ184" i="31"/>
  <c r="J195" i="30" s="1"/>
  <c r="BI184" i="31"/>
  <c r="I195" i="30" s="1"/>
  <c r="AZ168" i="31"/>
  <c r="H180" i="27" s="1"/>
  <c r="BJ168" i="31"/>
  <c r="J179" i="30" s="1"/>
  <c r="BI168" i="31"/>
  <c r="I179" i="30" s="1"/>
  <c r="BJ160" i="31"/>
  <c r="J171" i="30" s="1"/>
  <c r="BI160" i="31"/>
  <c r="I171" i="30" s="1"/>
  <c r="BJ148" i="31"/>
  <c r="J159" i="30" s="1"/>
  <c r="BI148" i="31"/>
  <c r="I159" i="30" s="1"/>
  <c r="BH148" i="31"/>
  <c r="H159" i="30" s="1"/>
  <c r="AZ136" i="31"/>
  <c r="H148" i="27" s="1"/>
  <c r="BJ136" i="31"/>
  <c r="J147" i="30" s="1"/>
  <c r="BI136" i="31"/>
  <c r="I147" i="30" s="1"/>
  <c r="BJ124" i="31"/>
  <c r="J135" i="30" s="1"/>
  <c r="BI124" i="31"/>
  <c r="I135" i="30" s="1"/>
  <c r="AZ120" i="31"/>
  <c r="H132" i="27" s="1"/>
  <c r="BJ120" i="31"/>
  <c r="J131" i="30" s="1"/>
  <c r="BI120" i="31"/>
  <c r="I131" i="30" s="1"/>
  <c r="BJ112" i="31"/>
  <c r="J123" i="30" s="1"/>
  <c r="BI112" i="31"/>
  <c r="I123" i="30" s="1"/>
  <c r="BJ100" i="31"/>
  <c r="J111" i="30" s="1"/>
  <c r="BI100" i="31"/>
  <c r="I111" i="30" s="1"/>
  <c r="BH100" i="31"/>
  <c r="H111" i="30" s="1"/>
  <c r="BJ92" i="31"/>
  <c r="J103" i="30" s="1"/>
  <c r="BI92" i="31"/>
  <c r="I103" i="30" s="1"/>
  <c r="BJ84" i="31"/>
  <c r="J95" i="30" s="1"/>
  <c r="BI84" i="31"/>
  <c r="I95" i="30" s="1"/>
  <c r="BH84" i="31"/>
  <c r="H95" i="30" s="1"/>
  <c r="BJ76" i="31"/>
  <c r="J87" i="30" s="1"/>
  <c r="BI76" i="31"/>
  <c r="I87" i="30" s="1"/>
  <c r="BJ68" i="31"/>
  <c r="J79" i="30" s="1"/>
  <c r="BI68" i="31"/>
  <c r="I79" i="30" s="1"/>
  <c r="BH68" i="31"/>
  <c r="H79" i="30" s="1"/>
  <c r="AZ56" i="31"/>
  <c r="H68" i="27" s="1"/>
  <c r="BJ56" i="31"/>
  <c r="J67" i="30" s="1"/>
  <c r="BI56" i="31"/>
  <c r="I67" i="30" s="1"/>
  <c r="BE119" i="31"/>
  <c r="E130" i="30" s="1"/>
  <c r="BE103" i="31"/>
  <c r="E114" i="30" s="1"/>
  <c r="BE83" i="31"/>
  <c r="E94" i="30" s="1"/>
  <c r="BE35" i="31"/>
  <c r="E46" i="30" s="1"/>
  <c r="BE27" i="31"/>
  <c r="E38" i="30" s="1"/>
  <c r="BE19" i="31"/>
  <c r="E30" i="30" s="1"/>
  <c r="BF160" i="31"/>
  <c r="F171" i="30" s="1"/>
  <c r="BF149" i="31"/>
  <c r="F160" i="30" s="1"/>
  <c r="BF144" i="31"/>
  <c r="F155" i="30" s="1"/>
  <c r="BF133" i="31"/>
  <c r="F144" i="30" s="1"/>
  <c r="BF128" i="31"/>
  <c r="F139" i="30" s="1"/>
  <c r="BF117" i="31"/>
  <c r="F128" i="30" s="1"/>
  <c r="BF112" i="31"/>
  <c r="F123" i="30" s="1"/>
  <c r="BF101" i="31"/>
  <c r="F112" i="30" s="1"/>
  <c r="BF90" i="31"/>
  <c r="F101" i="30" s="1"/>
  <c r="BF80" i="31"/>
  <c r="F91" i="30" s="1"/>
  <c r="BF69" i="31"/>
  <c r="F80" i="30" s="1"/>
  <c r="BF48" i="31"/>
  <c r="F59" i="30" s="1"/>
  <c r="BG124" i="31"/>
  <c r="G135" i="30" s="1"/>
  <c r="BG113" i="31"/>
  <c r="G124" i="30" s="1"/>
  <c r="BG92" i="31"/>
  <c r="G103" i="30" s="1"/>
  <c r="BG60" i="31"/>
  <c r="G71" i="30" s="1"/>
  <c r="BG49" i="31"/>
  <c r="G60" i="30" s="1"/>
  <c r="BH168" i="31"/>
  <c r="H179" i="30" s="1"/>
  <c r="BH119" i="31"/>
  <c r="H130" i="30" s="1"/>
  <c r="BH112" i="31"/>
  <c r="H123" i="30" s="1"/>
  <c r="BH83" i="31"/>
  <c r="H94" i="30" s="1"/>
  <c r="BH55" i="31"/>
  <c r="H66" i="30" s="1"/>
  <c r="BI169" i="31"/>
  <c r="I180" i="30" s="1"/>
  <c r="BI141" i="31"/>
  <c r="I152" i="30" s="1"/>
  <c r="BI133" i="31"/>
  <c r="I144" i="30" s="1"/>
  <c r="BI69" i="31"/>
  <c r="I80" i="30" s="1"/>
  <c r="BI41" i="31"/>
  <c r="I52" i="30" s="1"/>
  <c r="BI13" i="31"/>
  <c r="I24" i="30" s="1"/>
  <c r="BJ193" i="31"/>
  <c r="J204" i="30" s="1"/>
  <c r="BJ185" i="31"/>
  <c r="J196" i="30" s="1"/>
  <c r="BJ129" i="31"/>
  <c r="J140" i="30" s="1"/>
  <c r="BJ121" i="31"/>
  <c r="J132" i="30" s="1"/>
  <c r="BJ93" i="31"/>
  <c r="J104" i="30" s="1"/>
  <c r="BJ65" i="31"/>
  <c r="J76" i="30" s="1"/>
  <c r="BA203" i="31"/>
  <c r="I215" i="27" s="1"/>
  <c r="BI203" i="31"/>
  <c r="I214" i="30" s="1"/>
  <c r="BA187" i="31"/>
  <c r="I199" i="27" s="1"/>
  <c r="BI187" i="31"/>
  <c r="I198" i="30" s="1"/>
  <c r="AW175" i="31"/>
  <c r="E187" i="27" s="1"/>
  <c r="BJ175" i="31"/>
  <c r="J186" i="30" s="1"/>
  <c r="BH175" i="31"/>
  <c r="H186" i="30" s="1"/>
  <c r="BA171" i="31"/>
  <c r="I183" i="27" s="1"/>
  <c r="BI171" i="31"/>
  <c r="I182" i="30" s="1"/>
  <c r="AW163" i="31"/>
  <c r="E175" i="27" s="1"/>
  <c r="BF163" i="31"/>
  <c r="F174" i="30" s="1"/>
  <c r="BA155" i="31"/>
  <c r="I167" i="27" s="1"/>
  <c r="BI155" i="31"/>
  <c r="I166" i="30" s="1"/>
  <c r="BF155" i="31"/>
  <c r="F166" i="30" s="1"/>
  <c r="BF147" i="31"/>
  <c r="F158" i="30" s="1"/>
  <c r="BI139" i="31"/>
  <c r="I150" i="30" s="1"/>
  <c r="BF139" i="31"/>
  <c r="F150" i="30" s="1"/>
  <c r="BF131" i="31"/>
  <c r="F142" i="30" s="1"/>
  <c r="BF115" i="31"/>
  <c r="F126" i="30" s="1"/>
  <c r="BI107" i="31"/>
  <c r="I118" i="30" s="1"/>
  <c r="BF107" i="31"/>
  <c r="F118" i="30" s="1"/>
  <c r="BF99" i="31"/>
  <c r="F110" i="30" s="1"/>
  <c r="BI91" i="31"/>
  <c r="I102" i="30" s="1"/>
  <c r="BF91" i="31"/>
  <c r="F102" i="30" s="1"/>
  <c r="BF83" i="31"/>
  <c r="F94" i="30" s="1"/>
  <c r="BI75" i="31"/>
  <c r="I86" i="30" s="1"/>
  <c r="BF75" i="31"/>
  <c r="F86" i="30" s="1"/>
  <c r="BF67" i="31"/>
  <c r="F78" i="30" s="1"/>
  <c r="BI59" i="31"/>
  <c r="I70" i="30" s="1"/>
  <c r="BF59" i="31"/>
  <c r="F70" i="30" s="1"/>
  <c r="BF51" i="31"/>
  <c r="F62" i="30" s="1"/>
  <c r="BI43" i="31"/>
  <c r="I54" i="30" s="1"/>
  <c r="BF43" i="31"/>
  <c r="F54" i="30" s="1"/>
  <c r="BF35" i="31"/>
  <c r="F46" i="30" s="1"/>
  <c r="BF23" i="31"/>
  <c r="F34" i="30" s="1"/>
  <c r="BJ15" i="31"/>
  <c r="J26" i="30" s="1"/>
  <c r="BH15" i="31"/>
  <c r="H26" i="30" s="1"/>
  <c r="BF15" i="31"/>
  <c r="F26" i="30" s="1"/>
  <c r="AX202" i="31"/>
  <c r="F214" i="27" s="1"/>
  <c r="BJ202" i="31"/>
  <c r="J213" i="30" s="1"/>
  <c r="BH202" i="31"/>
  <c r="H213" i="30" s="1"/>
  <c r="BG202" i="31"/>
  <c r="G213" i="30" s="1"/>
  <c r="AX198" i="31"/>
  <c r="F210" i="27" s="1"/>
  <c r="BI198" i="31"/>
  <c r="I209" i="30" s="1"/>
  <c r="BG198" i="31"/>
  <c r="G209" i="30" s="1"/>
  <c r="AX194" i="31"/>
  <c r="F206" i="27" s="1"/>
  <c r="BG194" i="31"/>
  <c r="G205" i="30" s="1"/>
  <c r="AX186" i="31"/>
  <c r="F198" i="27" s="1"/>
  <c r="BJ186" i="31"/>
  <c r="J197" i="30" s="1"/>
  <c r="BH186" i="31"/>
  <c r="H197" i="30" s="1"/>
  <c r="BG186" i="31"/>
  <c r="G197" i="30" s="1"/>
  <c r="AX182" i="31"/>
  <c r="F194" i="27" s="1"/>
  <c r="BI182" i="31"/>
  <c r="I193" i="30" s="1"/>
  <c r="BG182" i="31"/>
  <c r="G193" i="30" s="1"/>
  <c r="AX178" i="31"/>
  <c r="F190" i="27" s="1"/>
  <c r="BG178" i="31"/>
  <c r="G189" i="30" s="1"/>
  <c r="AX170" i="31"/>
  <c r="F182" i="27" s="1"/>
  <c r="BJ170" i="31"/>
  <c r="J181" i="30" s="1"/>
  <c r="BH170" i="31"/>
  <c r="H181" i="30" s="1"/>
  <c r="BG170" i="31"/>
  <c r="G181" i="30" s="1"/>
  <c r="AX166" i="31"/>
  <c r="F178" i="27" s="1"/>
  <c r="BI166" i="31"/>
  <c r="I177" i="30" s="1"/>
  <c r="BG166" i="31"/>
  <c r="G177" i="30" s="1"/>
  <c r="AX162" i="31"/>
  <c r="F174" i="27" s="1"/>
  <c r="BG162" i="31"/>
  <c r="G173" i="30" s="1"/>
  <c r="BJ154" i="31"/>
  <c r="J165" i="30" s="1"/>
  <c r="BH154" i="31"/>
  <c r="H165" i="30" s="1"/>
  <c r="BG154" i="31"/>
  <c r="G165" i="30" s="1"/>
  <c r="BI150" i="31"/>
  <c r="I161" i="30" s="1"/>
  <c r="BG150" i="31"/>
  <c r="G161" i="30" s="1"/>
  <c r="BG146" i="31"/>
  <c r="G157" i="30" s="1"/>
  <c r="BG142" i="31"/>
  <c r="G153" i="30" s="1"/>
  <c r="BJ138" i="31"/>
  <c r="J149" i="30" s="1"/>
  <c r="BH138" i="31"/>
  <c r="H149" i="30" s="1"/>
  <c r="BG138" i="31"/>
  <c r="G149" i="30" s="1"/>
  <c r="BI134" i="31"/>
  <c r="I145" i="30" s="1"/>
  <c r="BG134" i="31"/>
  <c r="G145" i="30" s="1"/>
  <c r="BG130" i="31"/>
  <c r="G141" i="30" s="1"/>
  <c r="BG126" i="31"/>
  <c r="G137" i="30" s="1"/>
  <c r="BJ122" i="31"/>
  <c r="J133" i="30" s="1"/>
  <c r="BH122" i="31"/>
  <c r="H133" i="30" s="1"/>
  <c r="BG122" i="31"/>
  <c r="G133" i="30" s="1"/>
  <c r="BI118" i="31"/>
  <c r="I129" i="30" s="1"/>
  <c r="BG118" i="31"/>
  <c r="G129" i="30" s="1"/>
  <c r="BG114" i="31"/>
  <c r="G125" i="30" s="1"/>
  <c r="BG110" i="31"/>
  <c r="G121" i="30" s="1"/>
  <c r="BJ106" i="31"/>
  <c r="J117" i="30" s="1"/>
  <c r="BH106" i="31"/>
  <c r="H117" i="30" s="1"/>
  <c r="BG106" i="31"/>
  <c r="G117" i="30" s="1"/>
  <c r="BI102" i="31"/>
  <c r="I113" i="30" s="1"/>
  <c r="BG102" i="31"/>
  <c r="G113" i="30" s="1"/>
  <c r="BG98" i="31"/>
  <c r="G109" i="30" s="1"/>
  <c r="BG94" i="31"/>
  <c r="G105" i="30" s="1"/>
  <c r="BJ90" i="31"/>
  <c r="J101" i="30" s="1"/>
  <c r="BH90" i="31"/>
  <c r="H101" i="30" s="1"/>
  <c r="BG90" i="31"/>
  <c r="G101" i="30" s="1"/>
  <c r="BI86" i="31"/>
  <c r="I97" i="30" s="1"/>
  <c r="BG86" i="31"/>
  <c r="G97" i="30" s="1"/>
  <c r="BG82" i="31"/>
  <c r="G93" i="30" s="1"/>
  <c r="BG78" i="31"/>
  <c r="G89" i="30" s="1"/>
  <c r="BJ74" i="31"/>
  <c r="J85" i="30" s="1"/>
  <c r="BH74" i="31"/>
  <c r="H85" i="30" s="1"/>
  <c r="BG74" i="31"/>
  <c r="G85" i="30" s="1"/>
  <c r="BI70" i="31"/>
  <c r="I81" i="30" s="1"/>
  <c r="BG70" i="31"/>
  <c r="G81" i="30" s="1"/>
  <c r="BG66" i="31"/>
  <c r="G77" i="30" s="1"/>
  <c r="BG62" i="31"/>
  <c r="G73" i="30" s="1"/>
  <c r="BJ58" i="31"/>
  <c r="J69" i="30" s="1"/>
  <c r="BH58" i="31"/>
  <c r="H69" i="30" s="1"/>
  <c r="BG58" i="31"/>
  <c r="G69" i="30" s="1"/>
  <c r="BI54" i="31"/>
  <c r="I65" i="30" s="1"/>
  <c r="BG54" i="31"/>
  <c r="G65" i="30" s="1"/>
  <c r="BG50" i="31"/>
  <c r="G61" i="30" s="1"/>
  <c r="BG46" i="31"/>
  <c r="G57" i="30" s="1"/>
  <c r="BJ42" i="31"/>
  <c r="J53" i="30" s="1"/>
  <c r="BH42" i="31"/>
  <c r="H53" i="30" s="1"/>
  <c r="BG42" i="31"/>
  <c r="G53" i="30" s="1"/>
  <c r="BI38" i="31"/>
  <c r="I49" i="30" s="1"/>
  <c r="BG38" i="31"/>
  <c r="G49" i="30" s="1"/>
  <c r="BG34" i="31"/>
  <c r="G45" i="30" s="1"/>
  <c r="BG30" i="31"/>
  <c r="G41" i="30" s="1"/>
  <c r="BG26" i="31"/>
  <c r="G37" i="30" s="1"/>
  <c r="BJ26" i="31"/>
  <c r="J37" i="30" s="1"/>
  <c r="BH26" i="31"/>
  <c r="H37" i="30" s="1"/>
  <c r="BG22" i="31"/>
  <c r="G33" i="30" s="1"/>
  <c r="BI22" i="31"/>
  <c r="I33" i="30" s="1"/>
  <c r="BG18" i="31"/>
  <c r="G29" i="30" s="1"/>
  <c r="BG14" i="31"/>
  <c r="G25" i="30" s="1"/>
  <c r="BG10" i="31"/>
  <c r="G21" i="30" s="1"/>
  <c r="BJ10" i="31"/>
  <c r="J21" i="30" s="1"/>
  <c r="BH10" i="31"/>
  <c r="H21" i="30" s="1"/>
  <c r="BE201" i="31"/>
  <c r="E212" i="30" s="1"/>
  <c r="BE197" i="31"/>
  <c r="E208" i="30" s="1"/>
  <c r="BE193" i="31"/>
  <c r="E204" i="30" s="1"/>
  <c r="BE189" i="31"/>
  <c r="E200" i="30" s="1"/>
  <c r="BE185" i="31"/>
  <c r="E196" i="30" s="1"/>
  <c r="BE181" i="31"/>
  <c r="E192" i="30" s="1"/>
  <c r="BE177" i="31"/>
  <c r="E188" i="30" s="1"/>
  <c r="BE173" i="31"/>
  <c r="E184" i="30" s="1"/>
  <c r="BE169" i="31"/>
  <c r="E180" i="30" s="1"/>
  <c r="BE165" i="31"/>
  <c r="E176" i="30" s="1"/>
  <c r="BE161" i="31"/>
  <c r="E172" i="30" s="1"/>
  <c r="BE157" i="31"/>
  <c r="E168" i="30" s="1"/>
  <c r="BE153" i="31"/>
  <c r="E164" i="30" s="1"/>
  <c r="BE149" i="31"/>
  <c r="E160" i="30" s="1"/>
  <c r="BE145" i="31"/>
  <c r="E156" i="30" s="1"/>
  <c r="BE141" i="31"/>
  <c r="E152" i="30" s="1"/>
  <c r="BE137" i="31"/>
  <c r="E148" i="30" s="1"/>
  <c r="BE133" i="31"/>
  <c r="E144" i="30" s="1"/>
  <c r="BE129" i="31"/>
  <c r="E140" i="30" s="1"/>
  <c r="BE125" i="31"/>
  <c r="E136" i="30" s="1"/>
  <c r="BE121" i="31"/>
  <c r="E132" i="30" s="1"/>
  <c r="BE117" i="31"/>
  <c r="E128" i="30" s="1"/>
  <c r="BE113" i="31"/>
  <c r="E124" i="30" s="1"/>
  <c r="BE109" i="31"/>
  <c r="E120" i="30" s="1"/>
  <c r="BE105" i="31"/>
  <c r="E116" i="30" s="1"/>
  <c r="BE101" i="31"/>
  <c r="E112" i="30" s="1"/>
  <c r="BE97" i="31"/>
  <c r="E108" i="30" s="1"/>
  <c r="BE93" i="31"/>
  <c r="E104" i="30" s="1"/>
  <c r="BE89" i="31"/>
  <c r="E100" i="30" s="1"/>
  <c r="BE85" i="31"/>
  <c r="E96" i="30" s="1"/>
  <c r="BE81" i="31"/>
  <c r="E92" i="30" s="1"/>
  <c r="BE77" i="31"/>
  <c r="E88" i="30" s="1"/>
  <c r="BE73" i="31"/>
  <c r="E84" i="30" s="1"/>
  <c r="BE69" i="31"/>
  <c r="E80" i="30" s="1"/>
  <c r="BE65" i="31"/>
  <c r="E76" i="30" s="1"/>
  <c r="BE61" i="31"/>
  <c r="E72" i="30" s="1"/>
  <c r="BE57" i="31"/>
  <c r="E68" i="30" s="1"/>
  <c r="BE49" i="31"/>
  <c r="E60" i="30" s="1"/>
  <c r="BE45" i="31"/>
  <c r="E56" i="30" s="1"/>
  <c r="BE41" i="31"/>
  <c r="E52" i="30" s="1"/>
  <c r="BE37" i="31"/>
  <c r="E48" i="30" s="1"/>
  <c r="BE33" i="31"/>
  <c r="E44" i="30" s="1"/>
  <c r="BE29" i="31"/>
  <c r="E40" i="30" s="1"/>
  <c r="BE25" i="31"/>
  <c r="E36" i="30" s="1"/>
  <c r="BE17" i="31"/>
  <c r="E28" i="30" s="1"/>
  <c r="BE13" i="31"/>
  <c r="E24" i="30" s="1"/>
  <c r="BF200" i="31"/>
  <c r="F211" i="30" s="1"/>
  <c r="BF196" i="31"/>
  <c r="F207" i="30" s="1"/>
  <c r="BF192" i="31"/>
  <c r="F203" i="30" s="1"/>
  <c r="BF188" i="31"/>
  <c r="F199" i="30" s="1"/>
  <c r="BF184" i="31"/>
  <c r="F195" i="30" s="1"/>
  <c r="BF180" i="31"/>
  <c r="F191" i="30" s="1"/>
  <c r="BF176" i="31"/>
  <c r="F187" i="30" s="1"/>
  <c r="BF172" i="31"/>
  <c r="F183" i="30" s="1"/>
  <c r="BF168" i="31"/>
  <c r="F179" i="30" s="1"/>
  <c r="BF162" i="31"/>
  <c r="F173" i="30" s="1"/>
  <c r="BF157" i="31"/>
  <c r="F168" i="30" s="1"/>
  <c r="BF152" i="31"/>
  <c r="F163" i="30" s="1"/>
  <c r="BF146" i="31"/>
  <c r="F157" i="30" s="1"/>
  <c r="BF141" i="31"/>
  <c r="F152" i="30" s="1"/>
  <c r="BF136" i="31"/>
  <c r="F147" i="30" s="1"/>
  <c r="BF130" i="31"/>
  <c r="F141" i="30" s="1"/>
  <c r="BF125" i="31"/>
  <c r="F136" i="30" s="1"/>
  <c r="BF120" i="31"/>
  <c r="F131" i="30" s="1"/>
  <c r="BF114" i="31"/>
  <c r="F125" i="30" s="1"/>
  <c r="BF109" i="31"/>
  <c r="F120" i="30" s="1"/>
  <c r="BF104" i="31"/>
  <c r="F115" i="30" s="1"/>
  <c r="BF98" i="31"/>
  <c r="F109" i="30" s="1"/>
  <c r="BF93" i="31"/>
  <c r="F104" i="30" s="1"/>
  <c r="BF88" i="31"/>
  <c r="F99" i="30" s="1"/>
  <c r="BF82" i="31"/>
  <c r="F93" i="30" s="1"/>
  <c r="BF77" i="31"/>
  <c r="F88" i="30" s="1"/>
  <c r="BF72" i="31"/>
  <c r="F83" i="30" s="1"/>
  <c r="BF66" i="31"/>
  <c r="F77" i="30" s="1"/>
  <c r="BF61" i="31"/>
  <c r="F72" i="30" s="1"/>
  <c r="BF56" i="31"/>
  <c r="F67" i="30" s="1"/>
  <c r="BF50" i="31"/>
  <c r="F61" i="30" s="1"/>
  <c r="BF45" i="31"/>
  <c r="F56" i="30" s="1"/>
  <c r="BF34" i="31"/>
  <c r="F45" i="30" s="1"/>
  <c r="BF29" i="31"/>
  <c r="F40" i="30" s="1"/>
  <c r="BF24" i="31"/>
  <c r="F35" i="30" s="1"/>
  <c r="BF18" i="31"/>
  <c r="F29" i="30" s="1"/>
  <c r="BF13" i="31"/>
  <c r="F24" i="30" s="1"/>
  <c r="BG201" i="31"/>
  <c r="G212" i="30" s="1"/>
  <c r="BG196" i="31"/>
  <c r="G207" i="30" s="1"/>
  <c r="BG191" i="31"/>
  <c r="G202" i="30" s="1"/>
  <c r="BG185" i="31"/>
  <c r="G196" i="30" s="1"/>
  <c r="BG180" i="31"/>
  <c r="G191" i="30" s="1"/>
  <c r="BG175" i="31"/>
  <c r="G186" i="30" s="1"/>
  <c r="BG169" i="31"/>
  <c r="G180" i="30" s="1"/>
  <c r="BG164" i="31"/>
  <c r="G175" i="30" s="1"/>
  <c r="BG159" i="31"/>
  <c r="G170" i="30" s="1"/>
  <c r="BG153" i="31"/>
  <c r="G164" i="30" s="1"/>
  <c r="BG148" i="31"/>
  <c r="G159" i="30" s="1"/>
  <c r="BG143" i="31"/>
  <c r="G154" i="30" s="1"/>
  <c r="BG137" i="31"/>
  <c r="G148" i="30" s="1"/>
  <c r="BG132" i="31"/>
  <c r="G143" i="30" s="1"/>
  <c r="BG127" i="31"/>
  <c r="G138" i="30" s="1"/>
  <c r="BG121" i="31"/>
  <c r="G132" i="30" s="1"/>
  <c r="BG116" i="31"/>
  <c r="G127" i="30" s="1"/>
  <c r="BG111" i="31"/>
  <c r="G122" i="30" s="1"/>
  <c r="BG105" i="31"/>
  <c r="G116" i="30" s="1"/>
  <c r="BG100" i="31"/>
  <c r="G111" i="30" s="1"/>
  <c r="BG95" i="31"/>
  <c r="G106" i="30" s="1"/>
  <c r="BG89" i="31"/>
  <c r="G100" i="30" s="1"/>
  <c r="BG84" i="31"/>
  <c r="G95" i="30" s="1"/>
  <c r="BG79" i="31"/>
  <c r="G90" i="30" s="1"/>
  <c r="BG73" i="31"/>
  <c r="G84" i="30" s="1"/>
  <c r="BG68" i="31"/>
  <c r="G79" i="30" s="1"/>
  <c r="BG63" i="31"/>
  <c r="G74" i="30" s="1"/>
  <c r="BG57" i="31"/>
  <c r="G68" i="30" s="1"/>
  <c r="BG47" i="31"/>
  <c r="G58" i="30" s="1"/>
  <c r="BG41" i="31"/>
  <c r="G52" i="30" s="1"/>
  <c r="BG31" i="31"/>
  <c r="G42" i="30" s="1"/>
  <c r="BG23" i="31"/>
  <c r="G34" i="30" s="1"/>
  <c r="BH200" i="31"/>
  <c r="H211" i="30" s="1"/>
  <c r="BH194" i="31"/>
  <c r="H205" i="30" s="1"/>
  <c r="BH187" i="31"/>
  <c r="H198" i="30" s="1"/>
  <c r="BH179" i="31"/>
  <c r="H190" i="30" s="1"/>
  <c r="BH172" i="31"/>
  <c r="H183" i="30" s="1"/>
  <c r="BH166" i="31"/>
  <c r="H177" i="30" s="1"/>
  <c r="BH158" i="31"/>
  <c r="H169" i="30" s="1"/>
  <c r="BH151" i="31"/>
  <c r="H162" i="30" s="1"/>
  <c r="BH144" i="31"/>
  <c r="H155" i="30" s="1"/>
  <c r="BH136" i="31"/>
  <c r="H147" i="30" s="1"/>
  <c r="BH130" i="31"/>
  <c r="H141" i="30" s="1"/>
  <c r="BH123" i="31"/>
  <c r="H134" i="30" s="1"/>
  <c r="BH115" i="31"/>
  <c r="H126" i="30" s="1"/>
  <c r="BH108" i="31"/>
  <c r="H119" i="30" s="1"/>
  <c r="BH102" i="31"/>
  <c r="H113" i="30" s="1"/>
  <c r="BH94" i="31"/>
  <c r="H105" i="30" s="1"/>
  <c r="BH87" i="31"/>
  <c r="H98" i="30" s="1"/>
  <c r="BH80" i="31"/>
  <c r="H91" i="30" s="1"/>
  <c r="BH72" i="31"/>
  <c r="H83" i="30" s="1"/>
  <c r="BH66" i="31"/>
  <c r="H77" i="30" s="1"/>
  <c r="BH59" i="31"/>
  <c r="H70" i="30" s="1"/>
  <c r="BH51" i="31"/>
  <c r="H62" i="30" s="1"/>
  <c r="BH38" i="31"/>
  <c r="H49" i="30" s="1"/>
  <c r="BH30" i="31"/>
  <c r="H41" i="30" s="1"/>
  <c r="BH23" i="31"/>
  <c r="H34" i="30" s="1"/>
  <c r="BI201" i="31"/>
  <c r="I212" i="30" s="1"/>
  <c r="BI194" i="31"/>
  <c r="I205" i="30" s="1"/>
  <c r="BI186" i="31"/>
  <c r="I197" i="30" s="1"/>
  <c r="BI179" i="31"/>
  <c r="I190" i="30" s="1"/>
  <c r="BI173" i="31"/>
  <c r="I184" i="30" s="1"/>
  <c r="BI165" i="31"/>
  <c r="I176" i="30" s="1"/>
  <c r="BI158" i="31"/>
  <c r="I169" i="30" s="1"/>
  <c r="BI151" i="31"/>
  <c r="I162" i="30" s="1"/>
  <c r="BI143" i="31"/>
  <c r="I154" i="30" s="1"/>
  <c r="BI137" i="31"/>
  <c r="I148" i="30" s="1"/>
  <c r="BI130" i="31"/>
  <c r="I141" i="30" s="1"/>
  <c r="BI122" i="31"/>
  <c r="I133" i="30" s="1"/>
  <c r="BI115" i="31"/>
  <c r="I126" i="30" s="1"/>
  <c r="BI109" i="31"/>
  <c r="I120" i="30" s="1"/>
  <c r="BI101" i="31"/>
  <c r="I112" i="30" s="1"/>
  <c r="BI94" i="31"/>
  <c r="I105" i="30" s="1"/>
  <c r="BI87" i="31"/>
  <c r="I98" i="30" s="1"/>
  <c r="BI79" i="31"/>
  <c r="I90" i="30" s="1"/>
  <c r="BI73" i="31"/>
  <c r="I84" i="30" s="1"/>
  <c r="BI66" i="31"/>
  <c r="I77" i="30" s="1"/>
  <c r="BI58" i="31"/>
  <c r="I69" i="30" s="1"/>
  <c r="BI51" i="31"/>
  <c r="I62" i="30" s="1"/>
  <c r="BI45" i="31"/>
  <c r="I56" i="30" s="1"/>
  <c r="BI37" i="31"/>
  <c r="I48" i="30" s="1"/>
  <c r="BI30" i="31"/>
  <c r="I41" i="30" s="1"/>
  <c r="BI23" i="31"/>
  <c r="I34" i="30" s="1"/>
  <c r="BI15" i="31"/>
  <c r="I26" i="30" s="1"/>
  <c r="BJ203" i="31"/>
  <c r="J214" i="30" s="1"/>
  <c r="BJ195" i="31"/>
  <c r="J206" i="30" s="1"/>
  <c r="BJ189" i="31"/>
  <c r="J200" i="30" s="1"/>
  <c r="BJ182" i="31"/>
  <c r="J193" i="30" s="1"/>
  <c r="BJ174" i="31"/>
  <c r="J185" i="30" s="1"/>
  <c r="BJ167" i="31"/>
  <c r="J178" i="30" s="1"/>
  <c r="BJ161" i="31"/>
  <c r="J172" i="30" s="1"/>
  <c r="BJ153" i="31"/>
  <c r="J164" i="30" s="1"/>
  <c r="BJ146" i="31"/>
  <c r="J157" i="30" s="1"/>
  <c r="BJ139" i="31"/>
  <c r="J150" i="30" s="1"/>
  <c r="BJ131" i="31"/>
  <c r="J142" i="30" s="1"/>
  <c r="BJ125" i="31"/>
  <c r="J136" i="30" s="1"/>
  <c r="BJ118" i="31"/>
  <c r="J129" i="30" s="1"/>
  <c r="BJ110" i="31"/>
  <c r="J121" i="30" s="1"/>
  <c r="BJ103" i="31"/>
  <c r="J114" i="30" s="1"/>
  <c r="BJ97" i="31"/>
  <c r="J108" i="30" s="1"/>
  <c r="BJ89" i="31"/>
  <c r="J100" i="30" s="1"/>
  <c r="BJ82" i="31"/>
  <c r="J93" i="30" s="1"/>
  <c r="BJ75" i="31"/>
  <c r="J86" i="30" s="1"/>
  <c r="BJ67" i="31"/>
  <c r="J78" i="30" s="1"/>
  <c r="BJ61" i="31"/>
  <c r="J72" i="30" s="1"/>
  <c r="BJ54" i="31"/>
  <c r="J65" i="30" s="1"/>
  <c r="BJ46" i="31"/>
  <c r="J57" i="30" s="1"/>
  <c r="BJ39" i="31"/>
  <c r="J50" i="30" s="1"/>
  <c r="BJ33" i="31"/>
  <c r="J44" i="30" s="1"/>
  <c r="BJ25" i="31"/>
  <c r="J36" i="30" s="1"/>
  <c r="BJ18" i="31"/>
  <c r="J29" i="30" s="1"/>
  <c r="BJ11" i="31"/>
  <c r="J22" i="30" s="1"/>
  <c r="AW143" i="31"/>
  <c r="E155" i="27" s="1"/>
  <c r="BA139" i="31"/>
  <c r="I151" i="27" s="1"/>
  <c r="AW127" i="31"/>
  <c r="E139" i="27" s="1"/>
  <c r="BA123" i="31"/>
  <c r="I135" i="27" s="1"/>
  <c r="AW111" i="31"/>
  <c r="E123" i="27" s="1"/>
  <c r="BA107" i="31"/>
  <c r="I119" i="27" s="1"/>
  <c r="AW95" i="31"/>
  <c r="E107" i="27" s="1"/>
  <c r="BA91" i="31"/>
  <c r="I103" i="27" s="1"/>
  <c r="AW83" i="31"/>
  <c r="E95" i="27" s="1"/>
  <c r="AW79" i="31"/>
  <c r="E91" i="27" s="1"/>
  <c r="BA75" i="31"/>
  <c r="I87" i="27" s="1"/>
  <c r="AW67" i="31"/>
  <c r="E79" i="27" s="1"/>
  <c r="AW63" i="31"/>
  <c r="E75" i="27" s="1"/>
  <c r="AW51" i="31"/>
  <c r="E63" i="27" s="1"/>
  <c r="AW47" i="31"/>
  <c r="E59" i="27" s="1"/>
  <c r="AW35" i="31"/>
  <c r="E47" i="27" s="1"/>
  <c r="AW31" i="31"/>
  <c r="E43" i="27" s="1"/>
  <c r="AW19" i="31"/>
  <c r="E31" i="27" s="1"/>
  <c r="AW15" i="31"/>
  <c r="E27" i="27" s="1"/>
  <c r="AX154" i="31"/>
  <c r="F166" i="27" s="1"/>
  <c r="AX150" i="31"/>
  <c r="F162" i="27" s="1"/>
  <c r="AX146" i="31"/>
  <c r="F158" i="27" s="1"/>
  <c r="AX138" i="31"/>
  <c r="F150" i="27" s="1"/>
  <c r="AX134" i="31"/>
  <c r="F146" i="27" s="1"/>
  <c r="AX130" i="31"/>
  <c r="F142" i="27" s="1"/>
  <c r="AX122" i="31"/>
  <c r="F134" i="27" s="1"/>
  <c r="AX118" i="31"/>
  <c r="F130" i="27" s="1"/>
  <c r="AX114" i="31"/>
  <c r="F126" i="27" s="1"/>
  <c r="AX106" i="31"/>
  <c r="F118" i="27" s="1"/>
  <c r="AX102" i="31"/>
  <c r="F114" i="27" s="1"/>
  <c r="AX98" i="31"/>
  <c r="F110" i="27" s="1"/>
  <c r="AX90" i="31"/>
  <c r="F102" i="27" s="1"/>
  <c r="AX86" i="31"/>
  <c r="F98" i="27" s="1"/>
  <c r="AX82" i="31"/>
  <c r="F94" i="27" s="1"/>
  <c r="AX74" i="31"/>
  <c r="F86" i="27" s="1"/>
  <c r="AX70" i="31"/>
  <c r="F82" i="27" s="1"/>
  <c r="AX66" i="31"/>
  <c r="F78" i="27" s="1"/>
  <c r="AX58" i="31"/>
  <c r="F70" i="27" s="1"/>
  <c r="AX54" i="31"/>
  <c r="F66" i="27" s="1"/>
  <c r="AX50" i="31"/>
  <c r="F62" i="27" s="1"/>
  <c r="AX42" i="31"/>
  <c r="F54" i="27" s="1"/>
  <c r="AX38" i="31"/>
  <c r="F50" i="27" s="1"/>
  <c r="AX34" i="31"/>
  <c r="F46" i="27" s="1"/>
  <c r="AX26" i="31"/>
  <c r="F38" i="27" s="1"/>
  <c r="AX22" i="31"/>
  <c r="F34" i="27" s="1"/>
  <c r="AX18" i="31"/>
  <c r="F30" i="27" s="1"/>
  <c r="AX10" i="31"/>
  <c r="F22" i="27" s="1"/>
  <c r="AH148" i="31"/>
  <c r="F161" i="26" s="1"/>
  <c r="AJ128" i="31"/>
  <c r="H141" i="26" s="1"/>
  <c r="AH116" i="31"/>
  <c r="F129" i="26" s="1"/>
  <c r="AI96" i="31"/>
  <c r="G109" i="26" s="1"/>
  <c r="AH80" i="31"/>
  <c r="F93" i="26" s="1"/>
  <c r="AI68" i="31"/>
  <c r="G81" i="26" s="1"/>
  <c r="AY145" i="31"/>
  <c r="G157" i="27" s="1"/>
  <c r="AY125" i="31"/>
  <c r="G137" i="27" s="1"/>
  <c r="AY105" i="31"/>
  <c r="G117" i="27" s="1"/>
  <c r="AY93" i="31"/>
  <c r="G105" i="27" s="1"/>
  <c r="AY81" i="31"/>
  <c r="G93" i="27" s="1"/>
  <c r="AY65" i="31"/>
  <c r="G77" i="27" s="1"/>
  <c r="AY49" i="31"/>
  <c r="G61" i="27" s="1"/>
  <c r="AY29" i="31"/>
  <c r="G41" i="27" s="1"/>
  <c r="AY17" i="31"/>
  <c r="G29" i="27" s="1"/>
  <c r="AO189" i="31"/>
  <c r="E201" i="28" s="1"/>
  <c r="AZ189" i="31"/>
  <c r="H201" i="27" s="1"/>
  <c r="BB189" i="31"/>
  <c r="J201" i="27" s="1"/>
  <c r="BA189" i="31"/>
  <c r="I201" i="27" s="1"/>
  <c r="AW189" i="31"/>
  <c r="E201" i="27" s="1"/>
  <c r="AX189" i="31"/>
  <c r="F201" i="27" s="1"/>
  <c r="AT173" i="31"/>
  <c r="J185" i="28" s="1"/>
  <c r="AZ173" i="31"/>
  <c r="H185" i="27" s="1"/>
  <c r="BB173" i="31"/>
  <c r="J185" i="27" s="1"/>
  <c r="BA173" i="31"/>
  <c r="I185" i="27" s="1"/>
  <c r="AW173" i="31"/>
  <c r="E185" i="27" s="1"/>
  <c r="AX173" i="31"/>
  <c r="F185" i="27" s="1"/>
  <c r="AT157" i="31"/>
  <c r="J169" i="28" s="1"/>
  <c r="AZ157" i="31"/>
  <c r="H169" i="27" s="1"/>
  <c r="BB157" i="31"/>
  <c r="J169" i="27" s="1"/>
  <c r="BA157" i="31"/>
  <c r="I169" i="27" s="1"/>
  <c r="AW157" i="31"/>
  <c r="E169" i="27" s="1"/>
  <c r="AX157" i="31"/>
  <c r="F169" i="27" s="1"/>
  <c r="AZ141" i="31"/>
  <c r="H153" i="27" s="1"/>
  <c r="BB141" i="31"/>
  <c r="J153" i="27" s="1"/>
  <c r="BA141" i="31"/>
  <c r="I153" i="27" s="1"/>
  <c r="AW141" i="31"/>
  <c r="E153" i="27" s="1"/>
  <c r="AX141" i="31"/>
  <c r="F153" i="27" s="1"/>
  <c r="BB129" i="31"/>
  <c r="J141" i="27" s="1"/>
  <c r="AZ129" i="31"/>
  <c r="H141" i="27" s="1"/>
  <c r="BA129" i="31"/>
  <c r="I141" i="27" s="1"/>
  <c r="AW129" i="31"/>
  <c r="E141" i="27" s="1"/>
  <c r="AX129" i="31"/>
  <c r="F141" i="27" s="1"/>
  <c r="BB113" i="31"/>
  <c r="J125" i="27" s="1"/>
  <c r="AZ113" i="31"/>
  <c r="H125" i="27" s="1"/>
  <c r="BA113" i="31"/>
  <c r="I125" i="27" s="1"/>
  <c r="AW113" i="31"/>
  <c r="E125" i="27" s="1"/>
  <c r="AX113" i="31"/>
  <c r="F125" i="27" s="1"/>
  <c r="BB97" i="31"/>
  <c r="J109" i="27" s="1"/>
  <c r="AZ97" i="31"/>
  <c r="H109" i="27" s="1"/>
  <c r="BA97" i="31"/>
  <c r="I109" i="27" s="1"/>
  <c r="AW97" i="31"/>
  <c r="E109" i="27" s="1"/>
  <c r="AX97" i="31"/>
  <c r="F109" i="27" s="1"/>
  <c r="AZ85" i="31"/>
  <c r="H97" i="27" s="1"/>
  <c r="BA85" i="31"/>
  <c r="I97" i="27" s="1"/>
  <c r="AW85" i="31"/>
  <c r="E97" i="27" s="1"/>
  <c r="AX85" i="31"/>
  <c r="F97" i="27" s="1"/>
  <c r="BB85" i="31"/>
  <c r="J97" i="27" s="1"/>
  <c r="AZ73" i="31"/>
  <c r="H85" i="27" s="1"/>
  <c r="BA73" i="31"/>
  <c r="I85" i="27" s="1"/>
  <c r="AW73" i="31"/>
  <c r="E85" i="27" s="1"/>
  <c r="BB73" i="31"/>
  <c r="J85" i="27" s="1"/>
  <c r="AX73" i="31"/>
  <c r="F85" i="27" s="1"/>
  <c r="AZ61" i="31"/>
  <c r="H73" i="27" s="1"/>
  <c r="BB61" i="31"/>
  <c r="J73" i="27" s="1"/>
  <c r="BA61" i="31"/>
  <c r="I73" i="27" s="1"/>
  <c r="AW61" i="31"/>
  <c r="E73" i="27" s="1"/>
  <c r="AX61" i="31"/>
  <c r="F73" i="27" s="1"/>
  <c r="BB53" i="31"/>
  <c r="J65" i="27" s="1"/>
  <c r="AZ45" i="31"/>
  <c r="H57" i="27" s="1"/>
  <c r="BB45" i="31"/>
  <c r="J57" i="27" s="1"/>
  <c r="AW45" i="31"/>
  <c r="E57" i="27" s="1"/>
  <c r="BA45" i="31"/>
  <c r="I57" i="27" s="1"/>
  <c r="AX45" i="31"/>
  <c r="F57" i="27" s="1"/>
  <c r="BB33" i="31"/>
  <c r="J45" i="27" s="1"/>
  <c r="AZ33" i="31"/>
  <c r="H45" i="27" s="1"/>
  <c r="BA33" i="31"/>
  <c r="I45" i="27" s="1"/>
  <c r="AW33" i="31"/>
  <c r="E45" i="27" s="1"/>
  <c r="AX33" i="31"/>
  <c r="F45" i="27" s="1"/>
  <c r="AZ13" i="31"/>
  <c r="H25" i="27" s="1"/>
  <c r="BB13" i="31"/>
  <c r="J25" i="27" s="1"/>
  <c r="AW13" i="31"/>
  <c r="E25" i="27" s="1"/>
  <c r="BA13" i="31"/>
  <c r="I25" i="27" s="1"/>
  <c r="AX13" i="31"/>
  <c r="F25" i="27" s="1"/>
  <c r="AY129" i="31"/>
  <c r="G141" i="27" s="1"/>
  <c r="AY113" i="31"/>
  <c r="G125" i="27" s="1"/>
  <c r="AY97" i="31"/>
  <c r="G109" i="27" s="1"/>
  <c r="AY33" i="31"/>
  <c r="G45" i="27" s="1"/>
  <c r="BA191" i="31"/>
  <c r="I203" i="27" s="1"/>
  <c r="BA175" i="31"/>
  <c r="I187" i="27" s="1"/>
  <c r="BA159" i="31"/>
  <c r="I171" i="27" s="1"/>
  <c r="BA143" i="31"/>
  <c r="I155" i="27" s="1"/>
  <c r="BA127" i="31"/>
  <c r="I139" i="27" s="1"/>
  <c r="BA111" i="31"/>
  <c r="I123" i="27" s="1"/>
  <c r="BA95" i="31"/>
  <c r="I107" i="27" s="1"/>
  <c r="BA79" i="31"/>
  <c r="I91" i="27" s="1"/>
  <c r="AZ201" i="31"/>
  <c r="H213" i="27" s="1"/>
  <c r="BA201" i="31"/>
  <c r="I213" i="27" s="1"/>
  <c r="AW201" i="31"/>
  <c r="E213" i="27" s="1"/>
  <c r="BB201" i="31"/>
  <c r="J213" i="27" s="1"/>
  <c r="AX201" i="31"/>
  <c r="F213" i="27" s="1"/>
  <c r="AZ185" i="31"/>
  <c r="H197" i="27" s="1"/>
  <c r="BA185" i="31"/>
  <c r="I197" i="27" s="1"/>
  <c r="AW185" i="31"/>
  <c r="E197" i="27" s="1"/>
  <c r="BB185" i="31"/>
  <c r="J197" i="27" s="1"/>
  <c r="AX185" i="31"/>
  <c r="F197" i="27" s="1"/>
  <c r="AZ169" i="31"/>
  <c r="H181" i="27" s="1"/>
  <c r="BA169" i="31"/>
  <c r="I181" i="27" s="1"/>
  <c r="AW169" i="31"/>
  <c r="E181" i="27" s="1"/>
  <c r="BB169" i="31"/>
  <c r="J181" i="27" s="1"/>
  <c r="AX169" i="31"/>
  <c r="F181" i="27" s="1"/>
  <c r="AZ153" i="31"/>
  <c r="H165" i="27" s="1"/>
  <c r="BA153" i="31"/>
  <c r="I165" i="27" s="1"/>
  <c r="AW153" i="31"/>
  <c r="E165" i="27" s="1"/>
  <c r="BB153" i="31"/>
  <c r="J165" i="27" s="1"/>
  <c r="AX153" i="31"/>
  <c r="F165" i="27" s="1"/>
  <c r="AZ137" i="31"/>
  <c r="H149" i="27" s="1"/>
  <c r="BA137" i="31"/>
  <c r="I149" i="27" s="1"/>
  <c r="AW137" i="31"/>
  <c r="E149" i="27" s="1"/>
  <c r="BB137" i="31"/>
  <c r="J149" i="27" s="1"/>
  <c r="AX137" i="31"/>
  <c r="F149" i="27" s="1"/>
  <c r="AZ121" i="31"/>
  <c r="H133" i="27" s="1"/>
  <c r="BA121" i="31"/>
  <c r="I133" i="27" s="1"/>
  <c r="AW121" i="31"/>
  <c r="E133" i="27" s="1"/>
  <c r="BB121" i="31"/>
  <c r="J133" i="27" s="1"/>
  <c r="AX121" i="31"/>
  <c r="F133" i="27" s="1"/>
  <c r="AZ109" i="31"/>
  <c r="H121" i="27" s="1"/>
  <c r="BB109" i="31"/>
  <c r="J121" i="27" s="1"/>
  <c r="BA109" i="31"/>
  <c r="I121" i="27" s="1"/>
  <c r="AW109" i="31"/>
  <c r="E121" i="27" s="1"/>
  <c r="AX109" i="31"/>
  <c r="F121" i="27" s="1"/>
  <c r="AZ101" i="31"/>
  <c r="H113" i="27" s="1"/>
  <c r="BA101" i="31"/>
  <c r="I113" i="27" s="1"/>
  <c r="AW101" i="31"/>
  <c r="E113" i="27" s="1"/>
  <c r="AX101" i="31"/>
  <c r="F113" i="27" s="1"/>
  <c r="BB101" i="31"/>
  <c r="J113" i="27" s="1"/>
  <c r="AZ89" i="31"/>
  <c r="H101" i="27" s="1"/>
  <c r="BA89" i="31"/>
  <c r="I101" i="27" s="1"/>
  <c r="AW89" i="31"/>
  <c r="E101" i="27" s="1"/>
  <c r="BB89" i="31"/>
  <c r="J101" i="27" s="1"/>
  <c r="AX89" i="31"/>
  <c r="F101" i="27" s="1"/>
  <c r="AZ77" i="31"/>
  <c r="H89" i="27" s="1"/>
  <c r="BB77" i="31"/>
  <c r="J89" i="27" s="1"/>
  <c r="BA77" i="31"/>
  <c r="I89" i="27" s="1"/>
  <c r="AW77" i="31"/>
  <c r="E89" i="27" s="1"/>
  <c r="AX77" i="31"/>
  <c r="F89" i="27" s="1"/>
  <c r="AZ69" i="31"/>
  <c r="H81" i="27" s="1"/>
  <c r="BA69" i="31"/>
  <c r="I81" i="27" s="1"/>
  <c r="AW69" i="31"/>
  <c r="E81" i="27" s="1"/>
  <c r="AX69" i="31"/>
  <c r="F81" i="27" s="1"/>
  <c r="BB69" i="31"/>
  <c r="J81" i="27" s="1"/>
  <c r="AZ57" i="31"/>
  <c r="H69" i="27" s="1"/>
  <c r="BA57" i="31"/>
  <c r="I69" i="27" s="1"/>
  <c r="AW57" i="31"/>
  <c r="E69" i="27" s="1"/>
  <c r="BB57" i="31"/>
  <c r="J69" i="27" s="1"/>
  <c r="AX57" i="31"/>
  <c r="F69" i="27" s="1"/>
  <c r="BB49" i="31"/>
  <c r="J61" i="27" s="1"/>
  <c r="AZ49" i="31"/>
  <c r="H61" i="27" s="1"/>
  <c r="BA49" i="31"/>
  <c r="I61" i="27" s="1"/>
  <c r="AW49" i="31"/>
  <c r="E61" i="27" s="1"/>
  <c r="AX49" i="31"/>
  <c r="F61" i="27" s="1"/>
  <c r="AZ41" i="31"/>
  <c r="H53" i="27" s="1"/>
  <c r="AW41" i="31"/>
  <c r="E53" i="27" s="1"/>
  <c r="BB41" i="31"/>
  <c r="J53" i="27" s="1"/>
  <c r="AX41" i="31"/>
  <c r="F53" i="27" s="1"/>
  <c r="BA41" i="31"/>
  <c r="I53" i="27" s="1"/>
  <c r="AZ25" i="31"/>
  <c r="H37" i="27" s="1"/>
  <c r="AW25" i="31"/>
  <c r="E37" i="27" s="1"/>
  <c r="BB25" i="31"/>
  <c r="J37" i="27" s="1"/>
  <c r="AX25" i="31"/>
  <c r="F37" i="27" s="1"/>
  <c r="BA25" i="31"/>
  <c r="I37" i="27" s="1"/>
  <c r="BB17" i="31"/>
  <c r="J29" i="27" s="1"/>
  <c r="AZ17" i="31"/>
  <c r="H29" i="27" s="1"/>
  <c r="BA17" i="31"/>
  <c r="I29" i="27" s="1"/>
  <c r="AW17" i="31"/>
  <c r="E29" i="27" s="1"/>
  <c r="AX17" i="31"/>
  <c r="F29" i="27" s="1"/>
  <c r="BA200" i="31"/>
  <c r="I212" i="27" s="1"/>
  <c r="AW200" i="31"/>
  <c r="E212" i="27" s="1"/>
  <c r="BB200" i="31"/>
  <c r="J212" i="27" s="1"/>
  <c r="AX200" i="31"/>
  <c r="F212" i="27" s="1"/>
  <c r="AY200" i="31"/>
  <c r="G212" i="27" s="1"/>
  <c r="AO196" i="31"/>
  <c r="E208" i="28" s="1"/>
  <c r="BA196" i="31"/>
  <c r="I208" i="27" s="1"/>
  <c r="AW196" i="31"/>
  <c r="E208" i="27" s="1"/>
  <c r="AX196" i="31"/>
  <c r="F208" i="27" s="1"/>
  <c r="BB196" i="31"/>
  <c r="J208" i="27" s="1"/>
  <c r="AY196" i="31"/>
  <c r="G208" i="27" s="1"/>
  <c r="BA192" i="31"/>
  <c r="I204" i="27" s="1"/>
  <c r="AW192" i="31"/>
  <c r="E204" i="27" s="1"/>
  <c r="AX192" i="31"/>
  <c r="F204" i="27" s="1"/>
  <c r="AY192" i="31"/>
  <c r="G204" i="27" s="1"/>
  <c r="BB192" i="31"/>
  <c r="J204" i="27" s="1"/>
  <c r="BB188" i="31"/>
  <c r="J200" i="27" s="1"/>
  <c r="BA188" i="31"/>
  <c r="I200" i="27" s="1"/>
  <c r="AW188" i="31"/>
  <c r="E200" i="27" s="1"/>
  <c r="AX188" i="31"/>
  <c r="F200" i="27" s="1"/>
  <c r="AY188" i="31"/>
  <c r="G200" i="27" s="1"/>
  <c r="BA184" i="31"/>
  <c r="I196" i="27" s="1"/>
  <c r="AW184" i="31"/>
  <c r="E196" i="27" s="1"/>
  <c r="BB184" i="31"/>
  <c r="J196" i="27" s="1"/>
  <c r="AX184" i="31"/>
  <c r="F196" i="27" s="1"/>
  <c r="AY184" i="31"/>
  <c r="G196" i="27" s="1"/>
  <c r="AP180" i="31"/>
  <c r="F192" i="28" s="1"/>
  <c r="BA180" i="31"/>
  <c r="I192" i="27" s="1"/>
  <c r="AW180" i="31"/>
  <c r="E192" i="27" s="1"/>
  <c r="AX180" i="31"/>
  <c r="F192" i="27" s="1"/>
  <c r="BB180" i="31"/>
  <c r="J192" i="27" s="1"/>
  <c r="AY180" i="31"/>
  <c r="G192" i="27" s="1"/>
  <c r="BA176" i="31"/>
  <c r="I188" i="27" s="1"/>
  <c r="AW176" i="31"/>
  <c r="E188" i="27" s="1"/>
  <c r="AX176" i="31"/>
  <c r="F188" i="27" s="1"/>
  <c r="AY176" i="31"/>
  <c r="G188" i="27" s="1"/>
  <c r="BB176" i="31"/>
  <c r="J188" i="27" s="1"/>
  <c r="BB172" i="31"/>
  <c r="J184" i="27" s="1"/>
  <c r="BA172" i="31"/>
  <c r="I184" i="27" s="1"/>
  <c r="AW172" i="31"/>
  <c r="E184" i="27" s="1"/>
  <c r="AX172" i="31"/>
  <c r="F184" i="27" s="1"/>
  <c r="AY172" i="31"/>
  <c r="G184" i="27" s="1"/>
  <c r="BA168" i="31"/>
  <c r="I180" i="27" s="1"/>
  <c r="AW168" i="31"/>
  <c r="E180" i="27" s="1"/>
  <c r="BB168" i="31"/>
  <c r="J180" i="27" s="1"/>
  <c r="AX168" i="31"/>
  <c r="F180" i="27" s="1"/>
  <c r="AY168" i="31"/>
  <c r="G180" i="27" s="1"/>
  <c r="BA164" i="31"/>
  <c r="I176" i="27" s="1"/>
  <c r="AW164" i="31"/>
  <c r="E176" i="27" s="1"/>
  <c r="AX164" i="31"/>
  <c r="F176" i="27" s="1"/>
  <c r="BB164" i="31"/>
  <c r="J176" i="27" s="1"/>
  <c r="AY164" i="31"/>
  <c r="G176" i="27" s="1"/>
  <c r="BA160" i="31"/>
  <c r="I172" i="27" s="1"/>
  <c r="AW160" i="31"/>
  <c r="E172" i="27" s="1"/>
  <c r="AX160" i="31"/>
  <c r="F172" i="27" s="1"/>
  <c r="AY160" i="31"/>
  <c r="G172" i="27" s="1"/>
  <c r="BB160" i="31"/>
  <c r="J172" i="27" s="1"/>
  <c r="BB156" i="31"/>
  <c r="J168" i="27" s="1"/>
  <c r="BA156" i="31"/>
  <c r="I168" i="27" s="1"/>
  <c r="AW156" i="31"/>
  <c r="E168" i="27" s="1"/>
  <c r="AX156" i="31"/>
  <c r="F168" i="27" s="1"/>
  <c r="AY156" i="31"/>
  <c r="G168" i="27" s="1"/>
  <c r="BA152" i="31"/>
  <c r="I164" i="27" s="1"/>
  <c r="AW152" i="31"/>
  <c r="E164" i="27" s="1"/>
  <c r="BB152" i="31"/>
  <c r="J164" i="27" s="1"/>
  <c r="AX152" i="31"/>
  <c r="F164" i="27" s="1"/>
  <c r="AY152" i="31"/>
  <c r="G164" i="27" s="1"/>
  <c r="AP148" i="31"/>
  <c r="F160" i="28" s="1"/>
  <c r="BA148" i="31"/>
  <c r="I160" i="27" s="1"/>
  <c r="AW148" i="31"/>
  <c r="E160" i="27" s="1"/>
  <c r="AX148" i="31"/>
  <c r="F160" i="27" s="1"/>
  <c r="BB148" i="31"/>
  <c r="J160" i="27" s="1"/>
  <c r="AY148" i="31"/>
  <c r="G160" i="27" s="1"/>
  <c r="BA144" i="31"/>
  <c r="I156" i="27" s="1"/>
  <c r="AW144" i="31"/>
  <c r="E156" i="27" s="1"/>
  <c r="AX144" i="31"/>
  <c r="F156" i="27" s="1"/>
  <c r="AY144" i="31"/>
  <c r="G156" i="27" s="1"/>
  <c r="BB144" i="31"/>
  <c r="J156" i="27" s="1"/>
  <c r="BB140" i="31"/>
  <c r="J152" i="27" s="1"/>
  <c r="BA140" i="31"/>
  <c r="I152" i="27" s="1"/>
  <c r="AW140" i="31"/>
  <c r="E152" i="27" s="1"/>
  <c r="AX140" i="31"/>
  <c r="F152" i="27" s="1"/>
  <c r="AY140" i="31"/>
  <c r="G152" i="27" s="1"/>
  <c r="BA136" i="31"/>
  <c r="I148" i="27" s="1"/>
  <c r="AW136" i="31"/>
  <c r="E148" i="27" s="1"/>
  <c r="BB136" i="31"/>
  <c r="J148" i="27" s="1"/>
  <c r="AX136" i="31"/>
  <c r="F148" i="27" s="1"/>
  <c r="AY136" i="31"/>
  <c r="G148" i="27" s="1"/>
  <c r="BA132" i="31"/>
  <c r="I144" i="27" s="1"/>
  <c r="AW132" i="31"/>
  <c r="E144" i="27" s="1"/>
  <c r="AX132" i="31"/>
  <c r="F144" i="27" s="1"/>
  <c r="BB132" i="31"/>
  <c r="J144" i="27" s="1"/>
  <c r="AY132" i="31"/>
  <c r="G144" i="27" s="1"/>
  <c r="BA128" i="31"/>
  <c r="I140" i="27" s="1"/>
  <c r="AW128" i="31"/>
  <c r="E140" i="27" s="1"/>
  <c r="AX128" i="31"/>
  <c r="F140" i="27" s="1"/>
  <c r="AY128" i="31"/>
  <c r="G140" i="27" s="1"/>
  <c r="BB128" i="31"/>
  <c r="J140" i="27" s="1"/>
  <c r="BB124" i="31"/>
  <c r="J136" i="27" s="1"/>
  <c r="BA124" i="31"/>
  <c r="I136" i="27" s="1"/>
  <c r="AW124" i="31"/>
  <c r="E136" i="27" s="1"/>
  <c r="AX124" i="31"/>
  <c r="F136" i="27" s="1"/>
  <c r="AY124" i="31"/>
  <c r="G136" i="27" s="1"/>
  <c r="BA120" i="31"/>
  <c r="I132" i="27" s="1"/>
  <c r="AW120" i="31"/>
  <c r="E132" i="27" s="1"/>
  <c r="BB120" i="31"/>
  <c r="J132" i="27" s="1"/>
  <c r="AX120" i="31"/>
  <c r="F132" i="27" s="1"/>
  <c r="AY120" i="31"/>
  <c r="G132" i="27" s="1"/>
  <c r="AP116" i="31"/>
  <c r="F128" i="28" s="1"/>
  <c r="BA116" i="31"/>
  <c r="I128" i="27" s="1"/>
  <c r="AW116" i="31"/>
  <c r="E128" i="27" s="1"/>
  <c r="AX116" i="31"/>
  <c r="F128" i="27" s="1"/>
  <c r="BB116" i="31"/>
  <c r="J128" i="27" s="1"/>
  <c r="AY116" i="31"/>
  <c r="G128" i="27" s="1"/>
  <c r="BA112" i="31"/>
  <c r="I124" i="27" s="1"/>
  <c r="AW112" i="31"/>
  <c r="E124" i="27" s="1"/>
  <c r="AX112" i="31"/>
  <c r="F124" i="27" s="1"/>
  <c r="AY112" i="31"/>
  <c r="G124" i="27" s="1"/>
  <c r="BB112" i="31"/>
  <c r="J124" i="27" s="1"/>
  <c r="BB108" i="31"/>
  <c r="J120" i="27" s="1"/>
  <c r="BA108" i="31"/>
  <c r="I120" i="27" s="1"/>
  <c r="AW108" i="31"/>
  <c r="E120" i="27" s="1"/>
  <c r="AX108" i="31"/>
  <c r="F120" i="27" s="1"/>
  <c r="AY108" i="31"/>
  <c r="G120" i="27" s="1"/>
  <c r="BA104" i="31"/>
  <c r="I116" i="27" s="1"/>
  <c r="AW104" i="31"/>
  <c r="E116" i="27" s="1"/>
  <c r="BB104" i="31"/>
  <c r="J116" i="27" s="1"/>
  <c r="AX104" i="31"/>
  <c r="F116" i="27" s="1"/>
  <c r="AY104" i="31"/>
  <c r="G116" i="27" s="1"/>
  <c r="BA100" i="31"/>
  <c r="I112" i="27" s="1"/>
  <c r="AW100" i="31"/>
  <c r="E112" i="27" s="1"/>
  <c r="AX100" i="31"/>
  <c r="F112" i="27" s="1"/>
  <c r="BB100" i="31"/>
  <c r="J112" i="27" s="1"/>
  <c r="AY100" i="31"/>
  <c r="G112" i="27" s="1"/>
  <c r="BA96" i="31"/>
  <c r="I108" i="27" s="1"/>
  <c r="AW96" i="31"/>
  <c r="E108" i="27" s="1"/>
  <c r="AX96" i="31"/>
  <c r="F108" i="27" s="1"/>
  <c r="AY96" i="31"/>
  <c r="G108" i="27" s="1"/>
  <c r="BB96" i="31"/>
  <c r="J108" i="27" s="1"/>
  <c r="BB92" i="31"/>
  <c r="J104" i="27" s="1"/>
  <c r="BA92" i="31"/>
  <c r="I104" i="27" s="1"/>
  <c r="AW92" i="31"/>
  <c r="E104" i="27" s="1"/>
  <c r="AX92" i="31"/>
  <c r="F104" i="27" s="1"/>
  <c r="AY92" i="31"/>
  <c r="G104" i="27" s="1"/>
  <c r="BA88" i="31"/>
  <c r="I100" i="27" s="1"/>
  <c r="AW88" i="31"/>
  <c r="E100" i="27" s="1"/>
  <c r="BB88" i="31"/>
  <c r="J100" i="27" s="1"/>
  <c r="AX88" i="31"/>
  <c r="F100" i="27" s="1"/>
  <c r="AY88" i="31"/>
  <c r="G100" i="27" s="1"/>
  <c r="AP84" i="31"/>
  <c r="F96" i="28" s="1"/>
  <c r="BA84" i="31"/>
  <c r="I96" i="27" s="1"/>
  <c r="AW84" i="31"/>
  <c r="E96" i="27" s="1"/>
  <c r="AX84" i="31"/>
  <c r="F96" i="27" s="1"/>
  <c r="BB84" i="31"/>
  <c r="J96" i="27" s="1"/>
  <c r="AY84" i="31"/>
  <c r="G96" i="27" s="1"/>
  <c r="BA80" i="31"/>
  <c r="I92" i="27" s="1"/>
  <c r="AW80" i="31"/>
  <c r="E92" i="27" s="1"/>
  <c r="AX80" i="31"/>
  <c r="F92" i="27" s="1"/>
  <c r="AY80" i="31"/>
  <c r="G92" i="27" s="1"/>
  <c r="BB80" i="31"/>
  <c r="J92" i="27" s="1"/>
  <c r="BB76" i="31"/>
  <c r="J88" i="27" s="1"/>
  <c r="BA76" i="31"/>
  <c r="I88" i="27" s="1"/>
  <c r="AW76" i="31"/>
  <c r="E88" i="27" s="1"/>
  <c r="AX76" i="31"/>
  <c r="F88" i="27" s="1"/>
  <c r="AY76" i="31"/>
  <c r="G88" i="27" s="1"/>
  <c r="BA72" i="31"/>
  <c r="I84" i="27" s="1"/>
  <c r="AW72" i="31"/>
  <c r="E84" i="27" s="1"/>
  <c r="BB72" i="31"/>
  <c r="J84" i="27" s="1"/>
  <c r="AX72" i="31"/>
  <c r="F84" i="27" s="1"/>
  <c r="AY72" i="31"/>
  <c r="G84" i="27" s="1"/>
  <c r="BA68" i="31"/>
  <c r="I80" i="27" s="1"/>
  <c r="AW68" i="31"/>
  <c r="E80" i="27" s="1"/>
  <c r="AX68" i="31"/>
  <c r="F80" i="27" s="1"/>
  <c r="BB68" i="31"/>
  <c r="J80" i="27" s="1"/>
  <c r="AY68" i="31"/>
  <c r="G80" i="27" s="1"/>
  <c r="BA64" i="31"/>
  <c r="I76" i="27" s="1"/>
  <c r="AW64" i="31"/>
  <c r="E76" i="27" s="1"/>
  <c r="AX64" i="31"/>
  <c r="F76" i="27" s="1"/>
  <c r="AY64" i="31"/>
  <c r="G76" i="27" s="1"/>
  <c r="BB64" i="31"/>
  <c r="J76" i="27" s="1"/>
  <c r="BB60" i="31"/>
  <c r="J72" i="27" s="1"/>
  <c r="BA56" i="31"/>
  <c r="I68" i="27" s="1"/>
  <c r="AW56" i="31"/>
  <c r="E68" i="27" s="1"/>
  <c r="BB56" i="31"/>
  <c r="J68" i="27" s="1"/>
  <c r="AX56" i="31"/>
  <c r="F68" i="27" s="1"/>
  <c r="AY56" i="31"/>
  <c r="G68" i="27" s="1"/>
  <c r="AP52" i="31"/>
  <c r="F64" i="28" s="1"/>
  <c r="BB52" i="31"/>
  <c r="J64" i="27" s="1"/>
  <c r="BA48" i="31"/>
  <c r="I60" i="27" s="1"/>
  <c r="AW48" i="31"/>
  <c r="E60" i="27" s="1"/>
  <c r="AX48" i="31"/>
  <c r="F60" i="27" s="1"/>
  <c r="AY48" i="31"/>
  <c r="G60" i="27" s="1"/>
  <c r="BB48" i="31"/>
  <c r="J60" i="27" s="1"/>
  <c r="AX44" i="31"/>
  <c r="F56" i="27" s="1"/>
  <c r="BB36" i="31"/>
  <c r="J48" i="27" s="1"/>
  <c r="BA32" i="31"/>
  <c r="I44" i="27" s="1"/>
  <c r="BA24" i="31"/>
  <c r="I36" i="27" s="1"/>
  <c r="AW24" i="31"/>
  <c r="E36" i="27" s="1"/>
  <c r="BB24" i="31"/>
  <c r="J36" i="27" s="1"/>
  <c r="AX24" i="31"/>
  <c r="F36" i="27" s="1"/>
  <c r="AY24" i="31"/>
  <c r="G36" i="27" s="1"/>
  <c r="BA16" i="31"/>
  <c r="I28" i="27" s="1"/>
  <c r="AW16" i="31"/>
  <c r="E28" i="27" s="1"/>
  <c r="AX16" i="31"/>
  <c r="F28" i="27" s="1"/>
  <c r="AY16" i="31"/>
  <c r="G28" i="27" s="1"/>
  <c r="BB16" i="31"/>
  <c r="J28" i="27" s="1"/>
  <c r="J24" i="27"/>
  <c r="AY189" i="31"/>
  <c r="G201" i="27" s="1"/>
  <c r="AY173" i="31"/>
  <c r="G185" i="27" s="1"/>
  <c r="AY157" i="31"/>
  <c r="G169" i="27" s="1"/>
  <c r="AY141" i="31"/>
  <c r="G153" i="27" s="1"/>
  <c r="AY109" i="31"/>
  <c r="G121" i="27" s="1"/>
  <c r="AY77" i="31"/>
  <c r="G89" i="27" s="1"/>
  <c r="AY61" i="31"/>
  <c r="G73" i="27" s="1"/>
  <c r="AY45" i="31"/>
  <c r="G57" i="27" s="1"/>
  <c r="AY13" i="31"/>
  <c r="G25" i="27" s="1"/>
  <c r="AZ196" i="31"/>
  <c r="H208" i="27" s="1"/>
  <c r="AZ180" i="31"/>
  <c r="H192" i="27" s="1"/>
  <c r="AZ164" i="31"/>
  <c r="H176" i="27" s="1"/>
  <c r="AZ148" i="31"/>
  <c r="H160" i="27" s="1"/>
  <c r="AZ132" i="31"/>
  <c r="H144" i="27" s="1"/>
  <c r="AZ116" i="31"/>
  <c r="H128" i="27" s="1"/>
  <c r="AZ100" i="31"/>
  <c r="H112" i="27" s="1"/>
  <c r="AZ84" i="31"/>
  <c r="H96" i="27" s="1"/>
  <c r="AZ68" i="31"/>
  <c r="H80" i="27" s="1"/>
  <c r="BB193" i="31"/>
  <c r="J205" i="27" s="1"/>
  <c r="AZ193" i="31"/>
  <c r="H205" i="27" s="1"/>
  <c r="BA193" i="31"/>
  <c r="I205" i="27" s="1"/>
  <c r="AW193" i="31"/>
  <c r="E205" i="27" s="1"/>
  <c r="AX193" i="31"/>
  <c r="F205" i="27" s="1"/>
  <c r="BB177" i="31"/>
  <c r="J189" i="27" s="1"/>
  <c r="AZ177" i="31"/>
  <c r="H189" i="27" s="1"/>
  <c r="BA177" i="31"/>
  <c r="I189" i="27" s="1"/>
  <c r="AW177" i="31"/>
  <c r="E189" i="27" s="1"/>
  <c r="AX177" i="31"/>
  <c r="F189" i="27" s="1"/>
  <c r="AZ165" i="31"/>
  <c r="H177" i="27" s="1"/>
  <c r="BA165" i="31"/>
  <c r="I177" i="27" s="1"/>
  <c r="AW165" i="31"/>
  <c r="E177" i="27" s="1"/>
  <c r="AX165" i="31"/>
  <c r="F177" i="27" s="1"/>
  <c r="BB165" i="31"/>
  <c r="J177" i="27" s="1"/>
  <c r="AZ149" i="31"/>
  <c r="H161" i="27" s="1"/>
  <c r="BA149" i="31"/>
  <c r="I161" i="27" s="1"/>
  <c r="AW149" i="31"/>
  <c r="E161" i="27" s="1"/>
  <c r="AX149" i="31"/>
  <c r="F161" i="27" s="1"/>
  <c r="BB149" i="31"/>
  <c r="J161" i="27" s="1"/>
  <c r="AZ133" i="31"/>
  <c r="H145" i="27" s="1"/>
  <c r="BA133" i="31"/>
  <c r="I145" i="27" s="1"/>
  <c r="AW133" i="31"/>
  <c r="E145" i="27" s="1"/>
  <c r="AX133" i="31"/>
  <c r="F145" i="27" s="1"/>
  <c r="BB133" i="31"/>
  <c r="J145" i="27" s="1"/>
  <c r="AZ117" i="31"/>
  <c r="H129" i="27" s="1"/>
  <c r="BA117" i="31"/>
  <c r="I129" i="27" s="1"/>
  <c r="AW117" i="31"/>
  <c r="E129" i="27" s="1"/>
  <c r="AX117" i="31"/>
  <c r="F129" i="27" s="1"/>
  <c r="BB117" i="31"/>
  <c r="J129" i="27" s="1"/>
  <c r="AZ93" i="31"/>
  <c r="H105" i="27" s="1"/>
  <c r="BB93" i="31"/>
  <c r="J105" i="27" s="1"/>
  <c r="BA93" i="31"/>
  <c r="I105" i="27" s="1"/>
  <c r="AW93" i="31"/>
  <c r="E105" i="27" s="1"/>
  <c r="AX93" i="31"/>
  <c r="F105" i="27" s="1"/>
  <c r="BB65" i="31"/>
  <c r="J77" i="27" s="1"/>
  <c r="AZ65" i="31"/>
  <c r="H77" i="27" s="1"/>
  <c r="BA65" i="31"/>
  <c r="I77" i="27" s="1"/>
  <c r="AW65" i="31"/>
  <c r="E77" i="27" s="1"/>
  <c r="AX65" i="31"/>
  <c r="F77" i="27" s="1"/>
  <c r="AZ29" i="31"/>
  <c r="H41" i="27" s="1"/>
  <c r="BB29" i="31"/>
  <c r="J41" i="27" s="1"/>
  <c r="AW29" i="31"/>
  <c r="E41" i="27" s="1"/>
  <c r="BA29" i="31"/>
  <c r="I41" i="27" s="1"/>
  <c r="AX29" i="31"/>
  <c r="F41" i="27" s="1"/>
  <c r="BB203" i="31"/>
  <c r="J215" i="27" s="1"/>
  <c r="AX203" i="31"/>
  <c r="F215" i="27" s="1"/>
  <c r="AY203" i="31"/>
  <c r="G215" i="27" s="1"/>
  <c r="AZ203" i="31"/>
  <c r="H215" i="27" s="1"/>
  <c r="BB199" i="31"/>
  <c r="J211" i="27" s="1"/>
  <c r="AX199" i="31"/>
  <c r="F211" i="27" s="1"/>
  <c r="AY199" i="31"/>
  <c r="G211" i="27" s="1"/>
  <c r="AZ199" i="31"/>
  <c r="H211" i="27" s="1"/>
  <c r="AO195" i="31"/>
  <c r="E207" i="28" s="1"/>
  <c r="BB195" i="31"/>
  <c r="J207" i="27" s="1"/>
  <c r="AX195" i="31"/>
  <c r="F207" i="27" s="1"/>
  <c r="AY195" i="31"/>
  <c r="G207" i="27" s="1"/>
  <c r="AZ195" i="31"/>
  <c r="H207" i="27" s="1"/>
  <c r="BB191" i="31"/>
  <c r="J203" i="27" s="1"/>
  <c r="AX191" i="31"/>
  <c r="F203" i="27" s="1"/>
  <c r="AY191" i="31"/>
  <c r="G203" i="27" s="1"/>
  <c r="AZ191" i="31"/>
  <c r="H203" i="27" s="1"/>
  <c r="AQ187" i="31"/>
  <c r="G199" i="28" s="1"/>
  <c r="BB187" i="31"/>
  <c r="J199" i="27" s="1"/>
  <c r="AX187" i="31"/>
  <c r="F199" i="27" s="1"/>
  <c r="AY187" i="31"/>
  <c r="G199" i="27" s="1"/>
  <c r="AZ187" i="31"/>
  <c r="H199" i="27" s="1"/>
  <c r="BB183" i="31"/>
  <c r="J195" i="27" s="1"/>
  <c r="AX183" i="31"/>
  <c r="F195" i="27" s="1"/>
  <c r="AY183" i="31"/>
  <c r="G195" i="27" s="1"/>
  <c r="AZ183" i="31"/>
  <c r="H195" i="27" s="1"/>
  <c r="AQ179" i="31"/>
  <c r="G191" i="28" s="1"/>
  <c r="BB179" i="31"/>
  <c r="J191" i="27" s="1"/>
  <c r="AX179" i="31"/>
  <c r="F191" i="27" s="1"/>
  <c r="AY179" i="31"/>
  <c r="G191" i="27" s="1"/>
  <c r="AZ179" i="31"/>
  <c r="H191" i="27" s="1"/>
  <c r="BB175" i="31"/>
  <c r="J187" i="27" s="1"/>
  <c r="AX175" i="31"/>
  <c r="F187" i="27" s="1"/>
  <c r="AY175" i="31"/>
  <c r="G187" i="27" s="1"/>
  <c r="AZ175" i="31"/>
  <c r="H187" i="27" s="1"/>
  <c r="BB171" i="31"/>
  <c r="J183" i="27" s="1"/>
  <c r="AX171" i="31"/>
  <c r="F183" i="27" s="1"/>
  <c r="AY171" i="31"/>
  <c r="G183" i="27" s="1"/>
  <c r="AZ171" i="31"/>
  <c r="H183" i="27" s="1"/>
  <c r="BB167" i="31"/>
  <c r="J179" i="27" s="1"/>
  <c r="AX167" i="31"/>
  <c r="F179" i="27" s="1"/>
  <c r="AY167" i="31"/>
  <c r="G179" i="27" s="1"/>
  <c r="AZ167" i="31"/>
  <c r="H179" i="27" s="1"/>
  <c r="BB163" i="31"/>
  <c r="J175" i="27" s="1"/>
  <c r="AX163" i="31"/>
  <c r="F175" i="27" s="1"/>
  <c r="AY163" i="31"/>
  <c r="G175" i="27" s="1"/>
  <c r="AZ163" i="31"/>
  <c r="H175" i="27" s="1"/>
  <c r="BB159" i="31"/>
  <c r="J171" i="27" s="1"/>
  <c r="AX159" i="31"/>
  <c r="F171" i="27" s="1"/>
  <c r="AY159" i="31"/>
  <c r="G171" i="27" s="1"/>
  <c r="AZ159" i="31"/>
  <c r="H171" i="27" s="1"/>
  <c r="AQ155" i="31"/>
  <c r="G167" i="28" s="1"/>
  <c r="BB155" i="31"/>
  <c r="J167" i="27" s="1"/>
  <c r="AX155" i="31"/>
  <c r="F167" i="27" s="1"/>
  <c r="AY155" i="31"/>
  <c r="G167" i="27" s="1"/>
  <c r="AZ155" i="31"/>
  <c r="H167" i="27" s="1"/>
  <c r="BB151" i="31"/>
  <c r="J163" i="27" s="1"/>
  <c r="AX151" i="31"/>
  <c r="F163" i="27" s="1"/>
  <c r="AY151" i="31"/>
  <c r="G163" i="27" s="1"/>
  <c r="AZ151" i="31"/>
  <c r="H163" i="27" s="1"/>
  <c r="AQ147" i="31"/>
  <c r="G159" i="28" s="1"/>
  <c r="BB147" i="31"/>
  <c r="J159" i="27" s="1"/>
  <c r="AX147" i="31"/>
  <c r="F159" i="27" s="1"/>
  <c r="AY147" i="31"/>
  <c r="G159" i="27" s="1"/>
  <c r="AZ147" i="31"/>
  <c r="H159" i="27" s="1"/>
  <c r="BB143" i="31"/>
  <c r="J155" i="27" s="1"/>
  <c r="AX143" i="31"/>
  <c r="F155" i="27" s="1"/>
  <c r="AY143" i="31"/>
  <c r="G155" i="27" s="1"/>
  <c r="AZ143" i="31"/>
  <c r="H155" i="27" s="1"/>
  <c r="BB139" i="31"/>
  <c r="J151" i="27" s="1"/>
  <c r="AX139" i="31"/>
  <c r="F151" i="27" s="1"/>
  <c r="AY139" i="31"/>
  <c r="G151" i="27" s="1"/>
  <c r="AZ139" i="31"/>
  <c r="H151" i="27" s="1"/>
  <c r="BB135" i="31"/>
  <c r="J147" i="27" s="1"/>
  <c r="AX135" i="31"/>
  <c r="F147" i="27" s="1"/>
  <c r="AY135" i="31"/>
  <c r="G147" i="27" s="1"/>
  <c r="AZ135" i="31"/>
  <c r="H147" i="27" s="1"/>
  <c r="BB131" i="31"/>
  <c r="J143" i="27" s="1"/>
  <c r="AX131" i="31"/>
  <c r="F143" i="27" s="1"/>
  <c r="AY131" i="31"/>
  <c r="G143" i="27" s="1"/>
  <c r="AZ131" i="31"/>
  <c r="H143" i="27" s="1"/>
  <c r="BB127" i="31"/>
  <c r="J139" i="27" s="1"/>
  <c r="AX127" i="31"/>
  <c r="F139" i="27" s="1"/>
  <c r="AY127" i="31"/>
  <c r="G139" i="27" s="1"/>
  <c r="AZ127" i="31"/>
  <c r="H139" i="27" s="1"/>
  <c r="AQ123" i="31"/>
  <c r="G135" i="28" s="1"/>
  <c r="BB123" i="31"/>
  <c r="J135" i="27" s="1"/>
  <c r="AX123" i="31"/>
  <c r="F135" i="27" s="1"/>
  <c r="AY123" i="31"/>
  <c r="G135" i="27" s="1"/>
  <c r="AZ123" i="31"/>
  <c r="H135" i="27" s="1"/>
  <c r="AR119" i="31"/>
  <c r="H131" i="28" s="1"/>
  <c r="BB119" i="31"/>
  <c r="J131" i="27" s="1"/>
  <c r="AX119" i="31"/>
  <c r="F131" i="27" s="1"/>
  <c r="AY119" i="31"/>
  <c r="G131" i="27" s="1"/>
  <c r="AZ119" i="31"/>
  <c r="H131" i="27" s="1"/>
  <c r="AQ115" i="31"/>
  <c r="G127" i="28" s="1"/>
  <c r="BB115" i="31"/>
  <c r="J127" i="27" s="1"/>
  <c r="AX115" i="31"/>
  <c r="F127" i="27" s="1"/>
  <c r="AY115" i="31"/>
  <c r="G127" i="27" s="1"/>
  <c r="AZ115" i="31"/>
  <c r="H127" i="27" s="1"/>
  <c r="BB111" i="31"/>
  <c r="J123" i="27" s="1"/>
  <c r="AX111" i="31"/>
  <c r="F123" i="27" s="1"/>
  <c r="AY111" i="31"/>
  <c r="G123" i="27" s="1"/>
  <c r="AZ111" i="31"/>
  <c r="H123" i="27" s="1"/>
  <c r="BB107" i="31"/>
  <c r="J119" i="27" s="1"/>
  <c r="AX107" i="31"/>
  <c r="F119" i="27" s="1"/>
  <c r="AY107" i="31"/>
  <c r="G119" i="27" s="1"/>
  <c r="AZ107" i="31"/>
  <c r="H119" i="27" s="1"/>
  <c r="BB103" i="31"/>
  <c r="J115" i="27" s="1"/>
  <c r="AX103" i="31"/>
  <c r="F115" i="27" s="1"/>
  <c r="AY103" i="31"/>
  <c r="G115" i="27" s="1"/>
  <c r="AZ103" i="31"/>
  <c r="H115" i="27" s="1"/>
  <c r="BB99" i="31"/>
  <c r="J111" i="27" s="1"/>
  <c r="AX99" i="31"/>
  <c r="F111" i="27" s="1"/>
  <c r="AY99" i="31"/>
  <c r="G111" i="27" s="1"/>
  <c r="AZ99" i="31"/>
  <c r="H111" i="27" s="1"/>
  <c r="BB95" i="31"/>
  <c r="J107" i="27" s="1"/>
  <c r="AX95" i="31"/>
  <c r="F107" i="27" s="1"/>
  <c r="AY95" i="31"/>
  <c r="G107" i="27" s="1"/>
  <c r="AZ95" i="31"/>
  <c r="H107" i="27" s="1"/>
  <c r="AQ91" i="31"/>
  <c r="G103" i="28" s="1"/>
  <c r="BB91" i="31"/>
  <c r="J103" i="27" s="1"/>
  <c r="AX91" i="31"/>
  <c r="F103" i="27" s="1"/>
  <c r="AY91" i="31"/>
  <c r="G103" i="27" s="1"/>
  <c r="AZ91" i="31"/>
  <c r="H103" i="27" s="1"/>
  <c r="AR87" i="31"/>
  <c r="H99" i="28" s="1"/>
  <c r="BB87" i="31"/>
  <c r="J99" i="27" s="1"/>
  <c r="AX87" i="31"/>
  <c r="F99" i="27" s="1"/>
  <c r="AY87" i="31"/>
  <c r="G99" i="27" s="1"/>
  <c r="AZ87" i="31"/>
  <c r="H99" i="27" s="1"/>
  <c r="AQ83" i="31"/>
  <c r="G95" i="28" s="1"/>
  <c r="BB83" i="31"/>
  <c r="J95" i="27" s="1"/>
  <c r="AX83" i="31"/>
  <c r="F95" i="27" s="1"/>
  <c r="AY83" i="31"/>
  <c r="G95" i="27" s="1"/>
  <c r="AZ83" i="31"/>
  <c r="H95" i="27" s="1"/>
  <c r="BB79" i="31"/>
  <c r="J91" i="27" s="1"/>
  <c r="AX79" i="31"/>
  <c r="F91" i="27" s="1"/>
  <c r="AY79" i="31"/>
  <c r="G91" i="27" s="1"/>
  <c r="AZ79" i="31"/>
  <c r="H91" i="27" s="1"/>
  <c r="BB75" i="31"/>
  <c r="J87" i="27" s="1"/>
  <c r="AX75" i="31"/>
  <c r="F87" i="27" s="1"/>
  <c r="AY75" i="31"/>
  <c r="G87" i="27" s="1"/>
  <c r="AZ75" i="31"/>
  <c r="H87" i="27" s="1"/>
  <c r="BB71" i="31"/>
  <c r="J83" i="27" s="1"/>
  <c r="AX71" i="31"/>
  <c r="F83" i="27" s="1"/>
  <c r="AY71" i="31"/>
  <c r="G83" i="27" s="1"/>
  <c r="AZ71" i="31"/>
  <c r="H83" i="27" s="1"/>
  <c r="BB67" i="31"/>
  <c r="J79" i="27" s="1"/>
  <c r="AX67" i="31"/>
  <c r="F79" i="27" s="1"/>
  <c r="AY67" i="31"/>
  <c r="G79" i="27" s="1"/>
  <c r="AZ67" i="31"/>
  <c r="H79" i="27" s="1"/>
  <c r="BB63" i="31"/>
  <c r="J75" i="27" s="1"/>
  <c r="AX63" i="31"/>
  <c r="F75" i="27" s="1"/>
  <c r="AY63" i="31"/>
  <c r="G75" i="27" s="1"/>
  <c r="AZ63" i="31"/>
  <c r="H75" i="27" s="1"/>
  <c r="BA63" i="31"/>
  <c r="I75" i="27" s="1"/>
  <c r="AQ59" i="31"/>
  <c r="G71" i="28" s="1"/>
  <c r="BB59" i="31"/>
  <c r="J71" i="27" s="1"/>
  <c r="AX59" i="31"/>
  <c r="F71" i="27" s="1"/>
  <c r="AY59" i="31"/>
  <c r="G71" i="27" s="1"/>
  <c r="AZ59" i="31"/>
  <c r="H71" i="27" s="1"/>
  <c r="BA59" i="31"/>
  <c r="I71" i="27" s="1"/>
  <c r="BB55" i="31"/>
  <c r="J67" i="27" s="1"/>
  <c r="AX55" i="31"/>
  <c r="F67" i="27" s="1"/>
  <c r="AY55" i="31"/>
  <c r="G67" i="27" s="1"/>
  <c r="AZ55" i="31"/>
  <c r="H67" i="27" s="1"/>
  <c r="BA55" i="31"/>
  <c r="I67" i="27" s="1"/>
  <c r="AQ51" i="31"/>
  <c r="G63" i="28" s="1"/>
  <c r="BB51" i="31"/>
  <c r="J63" i="27" s="1"/>
  <c r="AX51" i="31"/>
  <c r="F63" i="27" s="1"/>
  <c r="AY51" i="31"/>
  <c r="G63" i="27" s="1"/>
  <c r="AZ51" i="31"/>
  <c r="H63" i="27" s="1"/>
  <c r="BA51" i="31"/>
  <c r="I63" i="27" s="1"/>
  <c r="BB47" i="31"/>
  <c r="J59" i="27" s="1"/>
  <c r="BA47" i="31"/>
  <c r="I59" i="27" s="1"/>
  <c r="AX47" i="31"/>
  <c r="F59" i="27" s="1"/>
  <c r="AY47" i="31"/>
  <c r="G59" i="27" s="1"/>
  <c r="AZ47" i="31"/>
  <c r="H59" i="27" s="1"/>
  <c r="BB43" i="31"/>
  <c r="J55" i="27" s="1"/>
  <c r="AX43" i="31"/>
  <c r="F55" i="27" s="1"/>
  <c r="BA43" i="31"/>
  <c r="I55" i="27" s="1"/>
  <c r="AY43" i="31"/>
  <c r="G55" i="27" s="1"/>
  <c r="AZ43" i="31"/>
  <c r="H55" i="27" s="1"/>
  <c r="BB39" i="31"/>
  <c r="J51" i="27" s="1"/>
  <c r="AX39" i="31"/>
  <c r="F51" i="27" s="1"/>
  <c r="AY39" i="31"/>
  <c r="G51" i="27" s="1"/>
  <c r="BA39" i="31"/>
  <c r="I51" i="27" s="1"/>
  <c r="AZ39" i="31"/>
  <c r="H51" i="27" s="1"/>
  <c r="BB35" i="31"/>
  <c r="J47" i="27" s="1"/>
  <c r="AX35" i="31"/>
  <c r="F47" i="27" s="1"/>
  <c r="AY35" i="31"/>
  <c r="G47" i="27" s="1"/>
  <c r="AZ35" i="31"/>
  <c r="H47" i="27" s="1"/>
  <c r="BA35" i="31"/>
  <c r="I47" i="27" s="1"/>
  <c r="AR31" i="31"/>
  <c r="H43" i="28" s="1"/>
  <c r="BB31" i="31"/>
  <c r="J43" i="27" s="1"/>
  <c r="BA31" i="31"/>
  <c r="I43" i="27" s="1"/>
  <c r="AX31" i="31"/>
  <c r="F43" i="27" s="1"/>
  <c r="AY31" i="31"/>
  <c r="G43" i="27" s="1"/>
  <c r="AZ31" i="31"/>
  <c r="H43" i="27" s="1"/>
  <c r="AQ27" i="31"/>
  <c r="G39" i="28" s="1"/>
  <c r="BB27" i="31"/>
  <c r="J39" i="27" s="1"/>
  <c r="AX27" i="31"/>
  <c r="F39" i="27" s="1"/>
  <c r="BA27" i="31"/>
  <c r="I39" i="27" s="1"/>
  <c r="AY27" i="31"/>
  <c r="G39" i="27" s="1"/>
  <c r="AZ27" i="31"/>
  <c r="H39" i="27" s="1"/>
  <c r="BB23" i="31"/>
  <c r="J35" i="27" s="1"/>
  <c r="AX23" i="31"/>
  <c r="F35" i="27" s="1"/>
  <c r="AY23" i="31"/>
  <c r="G35" i="27" s="1"/>
  <c r="BA23" i="31"/>
  <c r="I35" i="27" s="1"/>
  <c r="AZ23" i="31"/>
  <c r="H35" i="27" s="1"/>
  <c r="AQ19" i="31"/>
  <c r="G31" i="28" s="1"/>
  <c r="BB19" i="31"/>
  <c r="J31" i="27" s="1"/>
  <c r="AX19" i="31"/>
  <c r="F31" i="27" s="1"/>
  <c r="AY19" i="31"/>
  <c r="G31" i="27" s="1"/>
  <c r="AZ19" i="31"/>
  <c r="H31" i="27" s="1"/>
  <c r="BA19" i="31"/>
  <c r="I31" i="27" s="1"/>
  <c r="BB15" i="31"/>
  <c r="J27" i="27" s="1"/>
  <c r="BA15" i="31"/>
  <c r="I27" i="27" s="1"/>
  <c r="AX15" i="31"/>
  <c r="F27" i="27" s="1"/>
  <c r="AY15" i="31"/>
  <c r="G27" i="27" s="1"/>
  <c r="AZ15" i="31"/>
  <c r="H27" i="27" s="1"/>
  <c r="BB11" i="31"/>
  <c r="J23" i="27" s="1"/>
  <c r="AX11" i="31"/>
  <c r="F23" i="27" s="1"/>
  <c r="BA11" i="31"/>
  <c r="I23" i="27" s="1"/>
  <c r="AY11" i="31"/>
  <c r="G23" i="27" s="1"/>
  <c r="AZ11" i="31"/>
  <c r="H23" i="27" s="1"/>
  <c r="AW203" i="31"/>
  <c r="E215" i="27" s="1"/>
  <c r="AW187" i="31"/>
  <c r="E199" i="27" s="1"/>
  <c r="AW171" i="31"/>
  <c r="E183" i="27" s="1"/>
  <c r="AW155" i="31"/>
  <c r="E167" i="27" s="1"/>
  <c r="AW139" i="31"/>
  <c r="E151" i="27" s="1"/>
  <c r="AW123" i="31"/>
  <c r="E135" i="27" s="1"/>
  <c r="AW107" i="31"/>
  <c r="E119" i="27" s="1"/>
  <c r="AW91" i="31"/>
  <c r="E103" i="27" s="1"/>
  <c r="AW75" i="31"/>
  <c r="E87" i="27" s="1"/>
  <c r="AW59" i="31"/>
  <c r="E71" i="27" s="1"/>
  <c r="AW43" i="31"/>
  <c r="E55" i="27" s="1"/>
  <c r="AW27" i="31"/>
  <c r="E39" i="27" s="1"/>
  <c r="AW11" i="31"/>
  <c r="E23" i="27" s="1"/>
  <c r="AY201" i="31"/>
  <c r="G213" i="27" s="1"/>
  <c r="AY185" i="31"/>
  <c r="G197" i="27" s="1"/>
  <c r="AY169" i="31"/>
  <c r="G181" i="27" s="1"/>
  <c r="AY153" i="31"/>
  <c r="G165" i="27" s="1"/>
  <c r="AY137" i="31"/>
  <c r="G149" i="27" s="1"/>
  <c r="AY121" i="31"/>
  <c r="G133" i="27" s="1"/>
  <c r="AY89" i="31"/>
  <c r="G101" i="27" s="1"/>
  <c r="AY73" i="31"/>
  <c r="G85" i="27" s="1"/>
  <c r="AY57" i="31"/>
  <c r="G69" i="27" s="1"/>
  <c r="AY41" i="31"/>
  <c r="G53" i="27" s="1"/>
  <c r="AY25" i="31"/>
  <c r="G37" i="27" s="1"/>
  <c r="AZ192" i="31"/>
  <c r="H204" i="27" s="1"/>
  <c r="AZ176" i="31"/>
  <c r="H188" i="27" s="1"/>
  <c r="AZ160" i="31"/>
  <c r="H172" i="27" s="1"/>
  <c r="AZ144" i="31"/>
  <c r="H156" i="27" s="1"/>
  <c r="AZ128" i="31"/>
  <c r="H140" i="27" s="1"/>
  <c r="AZ112" i="31"/>
  <c r="H124" i="27" s="1"/>
  <c r="AZ96" i="31"/>
  <c r="H108" i="27" s="1"/>
  <c r="AZ80" i="31"/>
  <c r="H92" i="27" s="1"/>
  <c r="AZ64" i="31"/>
  <c r="H76" i="27" s="1"/>
  <c r="AZ48" i="31"/>
  <c r="H60" i="27" s="1"/>
  <c r="AZ32" i="31"/>
  <c r="H44" i="27" s="1"/>
  <c r="AZ16" i="31"/>
  <c r="H28" i="27" s="1"/>
  <c r="BA199" i="31"/>
  <c r="I211" i="27" s="1"/>
  <c r="BA183" i="31"/>
  <c r="I195" i="27" s="1"/>
  <c r="BA167" i="31"/>
  <c r="I179" i="27" s="1"/>
  <c r="BA151" i="31"/>
  <c r="I163" i="27" s="1"/>
  <c r="BA135" i="31"/>
  <c r="I147" i="27" s="1"/>
  <c r="BA119" i="31"/>
  <c r="I131" i="27" s="1"/>
  <c r="BA103" i="31"/>
  <c r="I115" i="27" s="1"/>
  <c r="BA87" i="31"/>
  <c r="I99" i="27" s="1"/>
  <c r="BA71" i="31"/>
  <c r="I83" i="27" s="1"/>
  <c r="AZ197" i="31"/>
  <c r="H209" i="27" s="1"/>
  <c r="BA197" i="31"/>
  <c r="I209" i="27" s="1"/>
  <c r="AW197" i="31"/>
  <c r="E209" i="27" s="1"/>
  <c r="AX197" i="31"/>
  <c r="F209" i="27" s="1"/>
  <c r="BB197" i="31"/>
  <c r="J209" i="27" s="1"/>
  <c r="AZ181" i="31"/>
  <c r="H193" i="27" s="1"/>
  <c r="BA181" i="31"/>
  <c r="I193" i="27" s="1"/>
  <c r="AW181" i="31"/>
  <c r="E193" i="27" s="1"/>
  <c r="AX181" i="31"/>
  <c r="F193" i="27" s="1"/>
  <c r="BB181" i="31"/>
  <c r="J193" i="27" s="1"/>
  <c r="BB161" i="31"/>
  <c r="J173" i="27" s="1"/>
  <c r="AZ161" i="31"/>
  <c r="H173" i="27" s="1"/>
  <c r="BA161" i="31"/>
  <c r="I173" i="27" s="1"/>
  <c r="AW161" i="31"/>
  <c r="E173" i="27" s="1"/>
  <c r="AX161" i="31"/>
  <c r="F173" i="27" s="1"/>
  <c r="BB145" i="31"/>
  <c r="J157" i="27" s="1"/>
  <c r="AZ145" i="31"/>
  <c r="H157" i="27" s="1"/>
  <c r="BA145" i="31"/>
  <c r="I157" i="27" s="1"/>
  <c r="AW145" i="31"/>
  <c r="E157" i="27" s="1"/>
  <c r="AX145" i="31"/>
  <c r="F157" i="27" s="1"/>
  <c r="AZ125" i="31"/>
  <c r="H137" i="27" s="1"/>
  <c r="BB125" i="31"/>
  <c r="J137" i="27" s="1"/>
  <c r="BA125" i="31"/>
  <c r="I137" i="27" s="1"/>
  <c r="AW125" i="31"/>
  <c r="E137" i="27" s="1"/>
  <c r="AX125" i="31"/>
  <c r="F137" i="27" s="1"/>
  <c r="AZ105" i="31"/>
  <c r="H117" i="27" s="1"/>
  <c r="BA105" i="31"/>
  <c r="I117" i="27" s="1"/>
  <c r="AW105" i="31"/>
  <c r="E117" i="27" s="1"/>
  <c r="BB105" i="31"/>
  <c r="J117" i="27" s="1"/>
  <c r="AX105" i="31"/>
  <c r="F117" i="27" s="1"/>
  <c r="BB81" i="31"/>
  <c r="J93" i="27" s="1"/>
  <c r="AZ81" i="31"/>
  <c r="H93" i="27" s="1"/>
  <c r="BA81" i="31"/>
  <c r="I93" i="27" s="1"/>
  <c r="AW81" i="31"/>
  <c r="E93" i="27" s="1"/>
  <c r="AX81" i="31"/>
  <c r="F93" i="27" s="1"/>
  <c r="BA37" i="31"/>
  <c r="I49" i="27" s="1"/>
  <c r="AZ37" i="31"/>
  <c r="H49" i="27" s="1"/>
  <c r="AW37" i="31"/>
  <c r="E49" i="27" s="1"/>
  <c r="AX37" i="31"/>
  <c r="F49" i="27" s="1"/>
  <c r="BB37" i="31"/>
  <c r="J49" i="27" s="1"/>
  <c r="AY202" i="31"/>
  <c r="G214" i="27" s="1"/>
  <c r="AZ202" i="31"/>
  <c r="H214" i="27" s="1"/>
  <c r="BA202" i="31"/>
  <c r="I214" i="27" s="1"/>
  <c r="AW202" i="31"/>
  <c r="E214" i="27" s="1"/>
  <c r="BB202" i="31"/>
  <c r="J214" i="27" s="1"/>
  <c r="BB198" i="31"/>
  <c r="J210" i="27" s="1"/>
  <c r="AY198" i="31"/>
  <c r="G210" i="27" s="1"/>
  <c r="AZ198" i="31"/>
  <c r="H210" i="27" s="1"/>
  <c r="BA198" i="31"/>
  <c r="I210" i="27" s="1"/>
  <c r="AW198" i="31"/>
  <c r="E210" i="27" s="1"/>
  <c r="AR194" i="31"/>
  <c r="H206" i="28" s="1"/>
  <c r="AY194" i="31"/>
  <c r="G206" i="27" s="1"/>
  <c r="BB194" i="31"/>
  <c r="J206" i="27" s="1"/>
  <c r="AZ194" i="31"/>
  <c r="H206" i="27" s="1"/>
  <c r="BA194" i="31"/>
  <c r="I206" i="27" s="1"/>
  <c r="AW194" i="31"/>
  <c r="E206" i="27" s="1"/>
  <c r="AY190" i="31"/>
  <c r="G202" i="27" s="1"/>
  <c r="AZ190" i="31"/>
  <c r="H202" i="27" s="1"/>
  <c r="BB190" i="31"/>
  <c r="J202" i="27" s="1"/>
  <c r="BA190" i="31"/>
  <c r="I202" i="27" s="1"/>
  <c r="AW190" i="31"/>
  <c r="E202" i="27" s="1"/>
  <c r="AR186" i="31"/>
  <c r="H198" i="28" s="1"/>
  <c r="AY186" i="31"/>
  <c r="G198" i="27" s="1"/>
  <c r="AZ186" i="31"/>
  <c r="H198" i="27" s="1"/>
  <c r="BA186" i="31"/>
  <c r="I198" i="27" s="1"/>
  <c r="AW186" i="31"/>
  <c r="E198" i="27" s="1"/>
  <c r="BB186" i="31"/>
  <c r="J198" i="27" s="1"/>
  <c r="AS182" i="31"/>
  <c r="I194" i="28" s="1"/>
  <c r="BB182" i="31"/>
  <c r="J194" i="27" s="1"/>
  <c r="AY182" i="31"/>
  <c r="G194" i="27" s="1"/>
  <c r="AZ182" i="31"/>
  <c r="H194" i="27" s="1"/>
  <c r="BA182" i="31"/>
  <c r="I194" i="27" s="1"/>
  <c r="AW182" i="31"/>
  <c r="E194" i="27" s="1"/>
  <c r="AR178" i="31"/>
  <c r="H190" i="28" s="1"/>
  <c r="AY178" i="31"/>
  <c r="G190" i="27" s="1"/>
  <c r="BB178" i="31"/>
  <c r="J190" i="27" s="1"/>
  <c r="AZ178" i="31"/>
  <c r="H190" i="27" s="1"/>
  <c r="BA178" i="31"/>
  <c r="I190" i="27" s="1"/>
  <c r="AW178" i="31"/>
  <c r="E190" i="27" s="1"/>
  <c r="AY174" i="31"/>
  <c r="G186" i="27" s="1"/>
  <c r="AZ174" i="31"/>
  <c r="H186" i="27" s="1"/>
  <c r="BB174" i="31"/>
  <c r="J186" i="27" s="1"/>
  <c r="BA174" i="31"/>
  <c r="I186" i="27" s="1"/>
  <c r="AW174" i="31"/>
  <c r="E186" i="27" s="1"/>
  <c r="AY170" i="31"/>
  <c r="G182" i="27" s="1"/>
  <c r="AZ170" i="31"/>
  <c r="H182" i="27" s="1"/>
  <c r="BA170" i="31"/>
  <c r="I182" i="27" s="1"/>
  <c r="AW170" i="31"/>
  <c r="E182" i="27" s="1"/>
  <c r="BB170" i="31"/>
  <c r="J182" i="27" s="1"/>
  <c r="AS166" i="31"/>
  <c r="I178" i="28" s="1"/>
  <c r="BB166" i="31"/>
  <c r="J178" i="27" s="1"/>
  <c r="AY166" i="31"/>
  <c r="G178" i="27" s="1"/>
  <c r="AZ166" i="31"/>
  <c r="H178" i="27" s="1"/>
  <c r="BA166" i="31"/>
  <c r="I178" i="27" s="1"/>
  <c r="AW166" i="31"/>
  <c r="E178" i="27" s="1"/>
  <c r="AR162" i="31"/>
  <c r="H174" i="28" s="1"/>
  <c r="AY162" i="31"/>
  <c r="G174" i="27" s="1"/>
  <c r="BB162" i="31"/>
  <c r="J174" i="27" s="1"/>
  <c r="AZ162" i="31"/>
  <c r="H174" i="27" s="1"/>
  <c r="BA162" i="31"/>
  <c r="I174" i="27" s="1"/>
  <c r="AW162" i="31"/>
  <c r="E174" i="27" s="1"/>
  <c r="AY158" i="31"/>
  <c r="G170" i="27" s="1"/>
  <c r="AZ158" i="31"/>
  <c r="H170" i="27" s="1"/>
  <c r="BB158" i="31"/>
  <c r="J170" i="27" s="1"/>
  <c r="BA158" i="31"/>
  <c r="I170" i="27" s="1"/>
  <c r="AW158" i="31"/>
  <c r="E170" i="27" s="1"/>
  <c r="AY154" i="31"/>
  <c r="G166" i="27" s="1"/>
  <c r="AZ154" i="31"/>
  <c r="H166" i="27" s="1"/>
  <c r="BA154" i="31"/>
  <c r="I166" i="27" s="1"/>
  <c r="AW154" i="31"/>
  <c r="E166" i="27" s="1"/>
  <c r="BB154" i="31"/>
  <c r="J166" i="27" s="1"/>
  <c r="BB150" i="31"/>
  <c r="J162" i="27" s="1"/>
  <c r="AY150" i="31"/>
  <c r="G162" i="27" s="1"/>
  <c r="AZ150" i="31"/>
  <c r="H162" i="27" s="1"/>
  <c r="BA150" i="31"/>
  <c r="I162" i="27" s="1"/>
  <c r="AW150" i="31"/>
  <c r="E162" i="27" s="1"/>
  <c r="AY146" i="31"/>
  <c r="G158" i="27" s="1"/>
  <c r="BB146" i="31"/>
  <c r="J158" i="27" s="1"/>
  <c r="AZ146" i="31"/>
  <c r="H158" i="27" s="1"/>
  <c r="BA146" i="31"/>
  <c r="I158" i="27" s="1"/>
  <c r="AW146" i="31"/>
  <c r="E158" i="27" s="1"/>
  <c r="AY142" i="31"/>
  <c r="G154" i="27" s="1"/>
  <c r="AZ142" i="31"/>
  <c r="H154" i="27" s="1"/>
  <c r="BB142" i="31"/>
  <c r="J154" i="27" s="1"/>
  <c r="BA142" i="31"/>
  <c r="I154" i="27" s="1"/>
  <c r="AW142" i="31"/>
  <c r="E154" i="27" s="1"/>
  <c r="AY138" i="31"/>
  <c r="G150" i="27" s="1"/>
  <c r="AZ138" i="31"/>
  <c r="H150" i="27" s="1"/>
  <c r="BA138" i="31"/>
  <c r="I150" i="27" s="1"/>
  <c r="AW138" i="31"/>
  <c r="E150" i="27" s="1"/>
  <c r="BB138" i="31"/>
  <c r="J150" i="27" s="1"/>
  <c r="BB134" i="31"/>
  <c r="J146" i="27" s="1"/>
  <c r="AY134" i="31"/>
  <c r="G146" i="27" s="1"/>
  <c r="AZ134" i="31"/>
  <c r="H146" i="27" s="1"/>
  <c r="BA134" i="31"/>
  <c r="I146" i="27" s="1"/>
  <c r="AW134" i="31"/>
  <c r="E146" i="27" s="1"/>
  <c r="AR130" i="31"/>
  <c r="H142" i="28" s="1"/>
  <c r="AY130" i="31"/>
  <c r="G142" i="27" s="1"/>
  <c r="BB130" i="31"/>
  <c r="J142" i="27" s="1"/>
  <c r="AZ130" i="31"/>
  <c r="H142" i="27" s="1"/>
  <c r="BA130" i="31"/>
  <c r="I142" i="27" s="1"/>
  <c r="AW130" i="31"/>
  <c r="E142" i="27" s="1"/>
  <c r="AY126" i="31"/>
  <c r="G138" i="27" s="1"/>
  <c r="AZ126" i="31"/>
  <c r="H138" i="27" s="1"/>
  <c r="BB126" i="31"/>
  <c r="J138" i="27" s="1"/>
  <c r="BA126" i="31"/>
  <c r="I138" i="27" s="1"/>
  <c r="AW126" i="31"/>
  <c r="E138" i="27" s="1"/>
  <c r="AY122" i="31"/>
  <c r="G134" i="27" s="1"/>
  <c r="AZ122" i="31"/>
  <c r="H134" i="27" s="1"/>
  <c r="BA122" i="31"/>
  <c r="I134" i="27" s="1"/>
  <c r="AW122" i="31"/>
  <c r="E134" i="27" s="1"/>
  <c r="BB122" i="31"/>
  <c r="J134" i="27" s="1"/>
  <c r="AS118" i="31"/>
  <c r="I130" i="28" s="1"/>
  <c r="BB118" i="31"/>
  <c r="J130" i="27" s="1"/>
  <c r="AY118" i="31"/>
  <c r="G130" i="27" s="1"/>
  <c r="AZ118" i="31"/>
  <c r="H130" i="27" s="1"/>
  <c r="BA118" i="31"/>
  <c r="I130" i="27" s="1"/>
  <c r="AW118" i="31"/>
  <c r="E130" i="27" s="1"/>
  <c r="AY114" i="31"/>
  <c r="G126" i="27" s="1"/>
  <c r="BB114" i="31"/>
  <c r="J126" i="27" s="1"/>
  <c r="AZ114" i="31"/>
  <c r="H126" i="27" s="1"/>
  <c r="BA114" i="31"/>
  <c r="I126" i="27" s="1"/>
  <c r="AW114" i="31"/>
  <c r="E126" i="27" s="1"/>
  <c r="AY110" i="31"/>
  <c r="G122" i="27" s="1"/>
  <c r="AZ110" i="31"/>
  <c r="H122" i="27" s="1"/>
  <c r="BB110" i="31"/>
  <c r="J122" i="27" s="1"/>
  <c r="BA110" i="31"/>
  <c r="I122" i="27" s="1"/>
  <c r="AW110" i="31"/>
  <c r="E122" i="27" s="1"/>
  <c r="AY106" i="31"/>
  <c r="G118" i="27" s="1"/>
  <c r="AZ106" i="31"/>
  <c r="H118" i="27" s="1"/>
  <c r="BA106" i="31"/>
  <c r="I118" i="27" s="1"/>
  <c r="AW106" i="31"/>
  <c r="E118" i="27" s="1"/>
  <c r="BB106" i="31"/>
  <c r="J118" i="27" s="1"/>
  <c r="BB102" i="31"/>
  <c r="J114" i="27" s="1"/>
  <c r="AY102" i="31"/>
  <c r="G114" i="27" s="1"/>
  <c r="AZ102" i="31"/>
  <c r="H114" i="27" s="1"/>
  <c r="BA102" i="31"/>
  <c r="I114" i="27" s="1"/>
  <c r="AW102" i="31"/>
  <c r="E114" i="27" s="1"/>
  <c r="AY98" i="31"/>
  <c r="G110" i="27" s="1"/>
  <c r="BB98" i="31"/>
  <c r="J110" i="27" s="1"/>
  <c r="AZ98" i="31"/>
  <c r="H110" i="27" s="1"/>
  <c r="BA98" i="31"/>
  <c r="I110" i="27" s="1"/>
  <c r="AW98" i="31"/>
  <c r="E110" i="27" s="1"/>
  <c r="AY94" i="31"/>
  <c r="G106" i="27" s="1"/>
  <c r="AZ94" i="31"/>
  <c r="H106" i="27" s="1"/>
  <c r="BB94" i="31"/>
  <c r="J106" i="27" s="1"/>
  <c r="BA94" i="31"/>
  <c r="I106" i="27" s="1"/>
  <c r="AW94" i="31"/>
  <c r="E106" i="27" s="1"/>
  <c r="AY90" i="31"/>
  <c r="G102" i="27" s="1"/>
  <c r="AZ90" i="31"/>
  <c r="H102" i="27" s="1"/>
  <c r="BA90" i="31"/>
  <c r="I102" i="27" s="1"/>
  <c r="AW90" i="31"/>
  <c r="E102" i="27" s="1"/>
  <c r="BB90" i="31"/>
  <c r="J102" i="27" s="1"/>
  <c r="BB86" i="31"/>
  <c r="J98" i="27" s="1"/>
  <c r="AY86" i="31"/>
  <c r="G98" i="27" s="1"/>
  <c r="AZ86" i="31"/>
  <c r="H98" i="27" s="1"/>
  <c r="BA86" i="31"/>
  <c r="I98" i="27" s="1"/>
  <c r="AW86" i="31"/>
  <c r="E98" i="27" s="1"/>
  <c r="AY82" i="31"/>
  <c r="G94" i="27" s="1"/>
  <c r="BB82" i="31"/>
  <c r="J94" i="27" s="1"/>
  <c r="AZ82" i="31"/>
  <c r="H94" i="27" s="1"/>
  <c r="BA82" i="31"/>
  <c r="I94" i="27" s="1"/>
  <c r="AW82" i="31"/>
  <c r="E94" i="27" s="1"/>
  <c r="AY78" i="31"/>
  <c r="G90" i="27" s="1"/>
  <c r="AZ78" i="31"/>
  <c r="H90" i="27" s="1"/>
  <c r="BB78" i="31"/>
  <c r="J90" i="27" s="1"/>
  <c r="BA78" i="31"/>
  <c r="I90" i="27" s="1"/>
  <c r="AW78" i="31"/>
  <c r="E90" i="27" s="1"/>
  <c r="AY74" i="31"/>
  <c r="G86" i="27" s="1"/>
  <c r="AZ74" i="31"/>
  <c r="H86" i="27" s="1"/>
  <c r="BA74" i="31"/>
  <c r="I86" i="27" s="1"/>
  <c r="AW74" i="31"/>
  <c r="E86" i="27" s="1"/>
  <c r="BB74" i="31"/>
  <c r="J86" i="27" s="1"/>
  <c r="BB70" i="31"/>
  <c r="J82" i="27" s="1"/>
  <c r="AY70" i="31"/>
  <c r="G82" i="27" s="1"/>
  <c r="AZ70" i="31"/>
  <c r="H82" i="27" s="1"/>
  <c r="BA70" i="31"/>
  <c r="I82" i="27" s="1"/>
  <c r="AW70" i="31"/>
  <c r="E82" i="27" s="1"/>
  <c r="AY66" i="31"/>
  <c r="G78" i="27" s="1"/>
  <c r="BB66" i="31"/>
  <c r="J78" i="27" s="1"/>
  <c r="AZ66" i="31"/>
  <c r="H78" i="27" s="1"/>
  <c r="BA66" i="31"/>
  <c r="I78" i="27" s="1"/>
  <c r="AW66" i="31"/>
  <c r="E78" i="27" s="1"/>
  <c r="AY62" i="31"/>
  <c r="G74" i="27" s="1"/>
  <c r="AZ62" i="31"/>
  <c r="H74" i="27" s="1"/>
  <c r="BB62" i="31"/>
  <c r="J74" i="27" s="1"/>
  <c r="BA62" i="31"/>
  <c r="I74" i="27" s="1"/>
  <c r="AW62" i="31"/>
  <c r="E74" i="27" s="1"/>
  <c r="AY58" i="31"/>
  <c r="G70" i="27" s="1"/>
  <c r="AZ58" i="31"/>
  <c r="H70" i="27" s="1"/>
  <c r="BA58" i="31"/>
  <c r="I70" i="27" s="1"/>
  <c r="AW58" i="31"/>
  <c r="E70" i="27" s="1"/>
  <c r="BB58" i="31"/>
  <c r="J70" i="27" s="1"/>
  <c r="AS54" i="31"/>
  <c r="I66" i="28" s="1"/>
  <c r="BB54" i="31"/>
  <c r="J66" i="27" s="1"/>
  <c r="AY54" i="31"/>
  <c r="G66" i="27" s="1"/>
  <c r="AZ54" i="31"/>
  <c r="H66" i="27" s="1"/>
  <c r="BA54" i="31"/>
  <c r="I66" i="27" s="1"/>
  <c r="AW54" i="31"/>
  <c r="E66" i="27" s="1"/>
  <c r="AY50" i="31"/>
  <c r="G62" i="27" s="1"/>
  <c r="BB50" i="31"/>
  <c r="J62" i="27" s="1"/>
  <c r="AZ50" i="31"/>
  <c r="H62" i="27" s="1"/>
  <c r="BA50" i="31"/>
  <c r="I62" i="27" s="1"/>
  <c r="AW50" i="31"/>
  <c r="E62" i="27" s="1"/>
  <c r="AY46" i="31"/>
  <c r="G58" i="27" s="1"/>
  <c r="AZ46" i="31"/>
  <c r="H58" i="27" s="1"/>
  <c r="BB46" i="31"/>
  <c r="J58" i="27" s="1"/>
  <c r="AW46" i="31"/>
  <c r="E58" i="27" s="1"/>
  <c r="BA46" i="31"/>
  <c r="I58" i="27" s="1"/>
  <c r="BA42" i="31"/>
  <c r="I54" i="27" s="1"/>
  <c r="AY42" i="31"/>
  <c r="G54" i="27" s="1"/>
  <c r="AZ42" i="31"/>
  <c r="H54" i="27" s="1"/>
  <c r="AW42" i="31"/>
  <c r="E54" i="27" s="1"/>
  <c r="BB42" i="31"/>
  <c r="J54" i="27" s="1"/>
  <c r="BB38" i="31"/>
  <c r="J50" i="27" s="1"/>
  <c r="AY38" i="31"/>
  <c r="G50" i="27" s="1"/>
  <c r="BA38" i="31"/>
  <c r="I50" i="27" s="1"/>
  <c r="AZ38" i="31"/>
  <c r="H50" i="27" s="1"/>
  <c r="AW38" i="31"/>
  <c r="E50" i="27" s="1"/>
  <c r="AY34" i="31"/>
  <c r="G46" i="27" s="1"/>
  <c r="BB34" i="31"/>
  <c r="J46" i="27" s="1"/>
  <c r="AZ34" i="31"/>
  <c r="H46" i="27" s="1"/>
  <c r="BA34" i="31"/>
  <c r="I46" i="27" s="1"/>
  <c r="AW34" i="31"/>
  <c r="E46" i="27" s="1"/>
  <c r="AY30" i="31"/>
  <c r="G42" i="27" s="1"/>
  <c r="AZ30" i="31"/>
  <c r="H42" i="27" s="1"/>
  <c r="BB30" i="31"/>
  <c r="J42" i="27" s="1"/>
  <c r="AW30" i="31"/>
  <c r="E42" i="27" s="1"/>
  <c r="BA30" i="31"/>
  <c r="I42" i="27" s="1"/>
  <c r="BA26" i="31"/>
  <c r="I38" i="27" s="1"/>
  <c r="AY26" i="31"/>
  <c r="G38" i="27" s="1"/>
  <c r="AZ26" i="31"/>
  <c r="H38" i="27" s="1"/>
  <c r="AW26" i="31"/>
  <c r="E38" i="27" s="1"/>
  <c r="BB26" i="31"/>
  <c r="J38" i="27" s="1"/>
  <c r="AS22" i="31"/>
  <c r="I34" i="28" s="1"/>
  <c r="BB22" i="31"/>
  <c r="J34" i="27" s="1"/>
  <c r="AY22" i="31"/>
  <c r="G34" i="27" s="1"/>
  <c r="BA22" i="31"/>
  <c r="I34" i="27" s="1"/>
  <c r="AZ22" i="31"/>
  <c r="H34" i="27" s="1"/>
  <c r="AW22" i="31"/>
  <c r="E34" i="27" s="1"/>
  <c r="AY18" i="31"/>
  <c r="G30" i="27" s="1"/>
  <c r="BB18" i="31"/>
  <c r="J30" i="27" s="1"/>
  <c r="AZ18" i="31"/>
  <c r="H30" i="27" s="1"/>
  <c r="BA18" i="31"/>
  <c r="I30" i="27" s="1"/>
  <c r="AW18" i="31"/>
  <c r="E30" i="27" s="1"/>
  <c r="AY14" i="31"/>
  <c r="G26" i="27" s="1"/>
  <c r="AZ14" i="31"/>
  <c r="H26" i="27" s="1"/>
  <c r="BB14" i="31"/>
  <c r="J26" i="27" s="1"/>
  <c r="AW14" i="31"/>
  <c r="E26" i="27" s="1"/>
  <c r="BA14" i="31"/>
  <c r="I26" i="27" s="1"/>
  <c r="BA10" i="31"/>
  <c r="I22" i="27" s="1"/>
  <c r="AY10" i="31"/>
  <c r="G22" i="27" s="1"/>
  <c r="AZ10" i="31"/>
  <c r="H22" i="27" s="1"/>
  <c r="AW10" i="31"/>
  <c r="E22" i="27" s="1"/>
  <c r="BB10" i="31"/>
  <c r="J22" i="27" s="1"/>
  <c r="AW199" i="31"/>
  <c r="E211" i="27" s="1"/>
  <c r="AW183" i="31"/>
  <c r="E195" i="27" s="1"/>
  <c r="AW167" i="31"/>
  <c r="E179" i="27" s="1"/>
  <c r="AW151" i="31"/>
  <c r="E163" i="27" s="1"/>
  <c r="AW135" i="31"/>
  <c r="E147" i="27" s="1"/>
  <c r="AW119" i="31"/>
  <c r="E131" i="27" s="1"/>
  <c r="AW103" i="31"/>
  <c r="E115" i="27" s="1"/>
  <c r="AW87" i="31"/>
  <c r="E99" i="27" s="1"/>
  <c r="AW71" i="31"/>
  <c r="E83" i="27" s="1"/>
  <c r="AW55" i="31"/>
  <c r="E67" i="27" s="1"/>
  <c r="AW39" i="31"/>
  <c r="E51" i="27" s="1"/>
  <c r="AW23" i="31"/>
  <c r="E35" i="27" s="1"/>
  <c r="AX190" i="31"/>
  <c r="F202" i="27" s="1"/>
  <c r="AX174" i="31"/>
  <c r="F186" i="27" s="1"/>
  <c r="AX158" i="31"/>
  <c r="F170" i="27" s="1"/>
  <c r="AX142" i="31"/>
  <c r="F154" i="27" s="1"/>
  <c r="AX126" i="31"/>
  <c r="F138" i="27" s="1"/>
  <c r="AX110" i="31"/>
  <c r="F122" i="27" s="1"/>
  <c r="AX94" i="31"/>
  <c r="F106" i="27" s="1"/>
  <c r="AX78" i="31"/>
  <c r="F90" i="27" s="1"/>
  <c r="AX62" i="31"/>
  <c r="F74" i="27" s="1"/>
  <c r="AX46" i="31"/>
  <c r="F58" i="27" s="1"/>
  <c r="AX30" i="31"/>
  <c r="F42" i="27" s="1"/>
  <c r="AX14" i="31"/>
  <c r="F26" i="27" s="1"/>
  <c r="AY197" i="31"/>
  <c r="G209" i="27" s="1"/>
  <c r="AY181" i="31"/>
  <c r="G193" i="27" s="1"/>
  <c r="AY165" i="31"/>
  <c r="G177" i="27" s="1"/>
  <c r="AY149" i="31"/>
  <c r="G161" i="27" s="1"/>
  <c r="AY133" i="31"/>
  <c r="G145" i="27" s="1"/>
  <c r="AY117" i="31"/>
  <c r="G129" i="27" s="1"/>
  <c r="AY101" i="31"/>
  <c r="G113" i="27" s="1"/>
  <c r="AY85" i="31"/>
  <c r="G97" i="27" s="1"/>
  <c r="AY69" i="31"/>
  <c r="G81" i="27" s="1"/>
  <c r="AY37" i="31"/>
  <c r="G49" i="27" s="1"/>
  <c r="AY21" i="31"/>
  <c r="G33" i="27" s="1"/>
  <c r="AZ188" i="31"/>
  <c r="H200" i="27" s="1"/>
  <c r="AZ172" i="31"/>
  <c r="H184" i="27" s="1"/>
  <c r="AZ156" i="31"/>
  <c r="H168" i="27" s="1"/>
  <c r="AZ140" i="31"/>
  <c r="H152" i="27" s="1"/>
  <c r="AZ124" i="31"/>
  <c r="H136" i="27" s="1"/>
  <c r="AZ108" i="31"/>
  <c r="H120" i="27" s="1"/>
  <c r="AZ92" i="31"/>
  <c r="H104" i="27" s="1"/>
  <c r="AZ76" i="31"/>
  <c r="H88" i="27" s="1"/>
  <c r="BA195" i="31"/>
  <c r="I207" i="27" s="1"/>
  <c r="BA179" i="31"/>
  <c r="I191" i="27" s="1"/>
  <c r="BA163" i="31"/>
  <c r="I175" i="27" s="1"/>
  <c r="BA147" i="31"/>
  <c r="I159" i="27" s="1"/>
  <c r="BA131" i="31"/>
  <c r="I143" i="27" s="1"/>
  <c r="BA115" i="31"/>
  <c r="I127" i="27" s="1"/>
  <c r="BA99" i="31"/>
  <c r="I111" i="27" s="1"/>
  <c r="BA83" i="31"/>
  <c r="I95" i="27" s="1"/>
  <c r="BA67" i="31"/>
  <c r="I79" i="27" s="1"/>
  <c r="AS150" i="31"/>
  <c r="I162" i="28" s="1"/>
  <c r="AR146" i="31"/>
  <c r="H158" i="28" s="1"/>
  <c r="AS86" i="31"/>
  <c r="I98" i="28" s="1"/>
  <c r="AR66" i="31"/>
  <c r="H78" i="28" s="1"/>
  <c r="AO141" i="31"/>
  <c r="E153" i="28" s="1"/>
  <c r="AO133" i="31"/>
  <c r="E145" i="28" s="1"/>
  <c r="AO125" i="31"/>
  <c r="E137" i="28" s="1"/>
  <c r="AR109" i="31"/>
  <c r="H121" i="28" s="1"/>
  <c r="AT93" i="31"/>
  <c r="J105" i="28" s="1"/>
  <c r="AO77" i="31"/>
  <c r="E89" i="28" s="1"/>
  <c r="AO69" i="31"/>
  <c r="E81" i="28" s="1"/>
  <c r="AO61" i="31"/>
  <c r="E73" i="28" s="1"/>
  <c r="AT45" i="31"/>
  <c r="J57" i="28" s="1"/>
  <c r="AT29" i="31"/>
  <c r="J41" i="28" s="1"/>
  <c r="AO13" i="31"/>
  <c r="E25" i="28" s="1"/>
  <c r="D179" i="23"/>
  <c r="AS38" i="31"/>
  <c r="I50" i="28" s="1"/>
  <c r="AP132" i="31"/>
  <c r="F144" i="28" s="1"/>
  <c r="AP108" i="31"/>
  <c r="F120" i="28" s="1"/>
  <c r="AP100" i="31"/>
  <c r="F112" i="28" s="1"/>
  <c r="AP76" i="31"/>
  <c r="F88" i="28" s="1"/>
  <c r="AP68" i="31"/>
  <c r="F80" i="28" s="1"/>
  <c r="AP36" i="31"/>
  <c r="F48" i="28" s="1"/>
  <c r="AH201" i="31"/>
  <c r="F214" i="26" s="1"/>
  <c r="AS201" i="31"/>
  <c r="I213" i="28" s="1"/>
  <c r="AP201" i="31"/>
  <c r="F213" i="28" s="1"/>
  <c r="AT201" i="31"/>
  <c r="J213" i="28" s="1"/>
  <c r="AQ201" i="31"/>
  <c r="G213" i="28" s="1"/>
  <c r="AR201" i="31"/>
  <c r="H213" i="28" s="1"/>
  <c r="AS193" i="31"/>
  <c r="I205" i="28" s="1"/>
  <c r="AP193" i="31"/>
  <c r="F205" i="28" s="1"/>
  <c r="AT193" i="31"/>
  <c r="J205" i="28" s="1"/>
  <c r="AQ193" i="31"/>
  <c r="G205" i="28" s="1"/>
  <c r="AO193" i="31"/>
  <c r="E205" i="28" s="1"/>
  <c r="AR193" i="31"/>
  <c r="H205" i="28" s="1"/>
  <c r="AS185" i="31"/>
  <c r="I197" i="28" s="1"/>
  <c r="AP185" i="31"/>
  <c r="F197" i="28" s="1"/>
  <c r="AT185" i="31"/>
  <c r="J197" i="28" s="1"/>
  <c r="AQ185" i="31"/>
  <c r="G197" i="28" s="1"/>
  <c r="AO185" i="31"/>
  <c r="E197" i="28" s="1"/>
  <c r="AR185" i="31"/>
  <c r="H197" i="28" s="1"/>
  <c r="AS177" i="31"/>
  <c r="I189" i="28" s="1"/>
  <c r="AP177" i="31"/>
  <c r="F189" i="28" s="1"/>
  <c r="AT177" i="31"/>
  <c r="J189" i="28" s="1"/>
  <c r="AQ177" i="31"/>
  <c r="G189" i="28" s="1"/>
  <c r="AO177" i="31"/>
  <c r="E189" i="28" s="1"/>
  <c r="AR177" i="31"/>
  <c r="H189" i="28" s="1"/>
  <c r="AS169" i="31"/>
  <c r="I181" i="28" s="1"/>
  <c r="AP169" i="31"/>
  <c r="F181" i="28" s="1"/>
  <c r="AT169" i="31"/>
  <c r="J181" i="28" s="1"/>
  <c r="AQ169" i="31"/>
  <c r="G181" i="28" s="1"/>
  <c r="AO169" i="31"/>
  <c r="E181" i="28" s="1"/>
  <c r="AR169" i="31"/>
  <c r="H181" i="28" s="1"/>
  <c r="AS161" i="31"/>
  <c r="I173" i="28" s="1"/>
  <c r="AP161" i="31"/>
  <c r="F173" i="28" s="1"/>
  <c r="AT161" i="31"/>
  <c r="J173" i="28" s="1"/>
  <c r="AQ161" i="31"/>
  <c r="G173" i="28" s="1"/>
  <c r="AO161" i="31"/>
  <c r="E173" i="28" s="1"/>
  <c r="AR161" i="31"/>
  <c r="H173" i="28" s="1"/>
  <c r="AS153" i="31"/>
  <c r="I165" i="28" s="1"/>
  <c r="AP153" i="31"/>
  <c r="F165" i="28" s="1"/>
  <c r="AT153" i="31"/>
  <c r="J165" i="28" s="1"/>
  <c r="AQ153" i="31"/>
  <c r="G165" i="28" s="1"/>
  <c r="AO153" i="31"/>
  <c r="E165" i="28" s="1"/>
  <c r="AR153" i="31"/>
  <c r="H165" i="28" s="1"/>
  <c r="AS145" i="31"/>
  <c r="I157" i="28" s="1"/>
  <c r="AP145" i="31"/>
  <c r="F157" i="28" s="1"/>
  <c r="AT145" i="31"/>
  <c r="J157" i="28" s="1"/>
  <c r="AQ145" i="31"/>
  <c r="G157" i="28" s="1"/>
  <c r="AO145" i="31"/>
  <c r="E157" i="28" s="1"/>
  <c r="AR145" i="31"/>
  <c r="H157" i="28" s="1"/>
  <c r="AS137" i="31"/>
  <c r="I149" i="28" s="1"/>
  <c r="AP137" i="31"/>
  <c r="F149" i="28" s="1"/>
  <c r="AT137" i="31"/>
  <c r="J149" i="28" s="1"/>
  <c r="AQ137" i="31"/>
  <c r="G149" i="28" s="1"/>
  <c r="AO137" i="31"/>
  <c r="E149" i="28" s="1"/>
  <c r="AR137" i="31"/>
  <c r="H149" i="28" s="1"/>
  <c r="AS129" i="31"/>
  <c r="I141" i="28" s="1"/>
  <c r="AP129" i="31"/>
  <c r="F141" i="28" s="1"/>
  <c r="AT129" i="31"/>
  <c r="J141" i="28" s="1"/>
  <c r="AQ129" i="31"/>
  <c r="G141" i="28" s="1"/>
  <c r="AO129" i="31"/>
  <c r="E141" i="28" s="1"/>
  <c r="AR129" i="31"/>
  <c r="H141" i="28" s="1"/>
  <c r="AS121" i="31"/>
  <c r="I133" i="28" s="1"/>
  <c r="AR121" i="31"/>
  <c r="H133" i="28" s="1"/>
  <c r="AP121" i="31"/>
  <c r="F133" i="28" s="1"/>
  <c r="AT121" i="31"/>
  <c r="J133" i="28" s="1"/>
  <c r="AQ121" i="31"/>
  <c r="G133" i="28" s="1"/>
  <c r="AO121" i="31"/>
  <c r="E133" i="28" s="1"/>
  <c r="AS113" i="31"/>
  <c r="I125" i="28" s="1"/>
  <c r="AP113" i="31"/>
  <c r="F125" i="28" s="1"/>
  <c r="AT113" i="31"/>
  <c r="J125" i="28" s="1"/>
  <c r="AQ113" i="31"/>
  <c r="G125" i="28" s="1"/>
  <c r="AR113" i="31"/>
  <c r="H125" i="28" s="1"/>
  <c r="AO113" i="31"/>
  <c r="E125" i="28" s="1"/>
  <c r="AS105" i="31"/>
  <c r="I117" i="28" s="1"/>
  <c r="AR105" i="31"/>
  <c r="H117" i="28" s="1"/>
  <c r="AP105" i="31"/>
  <c r="F117" i="28" s="1"/>
  <c r="AT105" i="31"/>
  <c r="J117" i="28" s="1"/>
  <c r="AQ105" i="31"/>
  <c r="G117" i="28" s="1"/>
  <c r="AO105" i="31"/>
  <c r="E117" i="28" s="1"/>
  <c r="AS97" i="31"/>
  <c r="I109" i="28" s="1"/>
  <c r="AP97" i="31"/>
  <c r="F109" i="28" s="1"/>
  <c r="AT97" i="31"/>
  <c r="J109" i="28" s="1"/>
  <c r="AQ97" i="31"/>
  <c r="G109" i="28" s="1"/>
  <c r="AO97" i="31"/>
  <c r="E109" i="28" s="1"/>
  <c r="AR97" i="31"/>
  <c r="H109" i="28" s="1"/>
  <c r="AS89" i="31"/>
  <c r="I101" i="28" s="1"/>
  <c r="AR89" i="31"/>
  <c r="H101" i="28" s="1"/>
  <c r="AP89" i="31"/>
  <c r="F101" i="28" s="1"/>
  <c r="AT89" i="31"/>
  <c r="J101" i="28" s="1"/>
  <c r="AQ89" i="31"/>
  <c r="G101" i="28" s="1"/>
  <c r="AO89" i="31"/>
  <c r="E101" i="28" s="1"/>
  <c r="AS81" i="31"/>
  <c r="I93" i="28" s="1"/>
  <c r="AP81" i="31"/>
  <c r="F93" i="28" s="1"/>
  <c r="AT81" i="31"/>
  <c r="J93" i="28" s="1"/>
  <c r="AQ81" i="31"/>
  <c r="G93" i="28" s="1"/>
  <c r="AR81" i="31"/>
  <c r="H93" i="28" s="1"/>
  <c r="AO81" i="31"/>
  <c r="E93" i="28" s="1"/>
  <c r="AS73" i="31"/>
  <c r="I85" i="28" s="1"/>
  <c r="AR73" i="31"/>
  <c r="H85" i="28" s="1"/>
  <c r="AP73" i="31"/>
  <c r="F85" i="28" s="1"/>
  <c r="AT73" i="31"/>
  <c r="J85" i="28" s="1"/>
  <c r="AQ73" i="31"/>
  <c r="G85" i="28" s="1"/>
  <c r="AO73" i="31"/>
  <c r="E85" i="28" s="1"/>
  <c r="AS65" i="31"/>
  <c r="I77" i="28" s="1"/>
  <c r="AP65" i="31"/>
  <c r="F77" i="28" s="1"/>
  <c r="AT65" i="31"/>
  <c r="J77" i="28" s="1"/>
  <c r="AQ65" i="31"/>
  <c r="G77" i="28" s="1"/>
  <c r="AO65" i="31"/>
  <c r="E77" i="28" s="1"/>
  <c r="AR65" i="31"/>
  <c r="H77" i="28" s="1"/>
  <c r="AS57" i="31"/>
  <c r="I69" i="28" s="1"/>
  <c r="AR57" i="31"/>
  <c r="H69" i="28" s="1"/>
  <c r="AP57" i="31"/>
  <c r="F69" i="28" s="1"/>
  <c r="AT57" i="31"/>
  <c r="J69" i="28" s="1"/>
  <c r="AQ57" i="31"/>
  <c r="G69" i="28" s="1"/>
  <c r="AO57" i="31"/>
  <c r="E69" i="28" s="1"/>
  <c r="AS49" i="31"/>
  <c r="I61" i="28" s="1"/>
  <c r="AP49" i="31"/>
  <c r="F61" i="28" s="1"/>
  <c r="AT49" i="31"/>
  <c r="J61" i="28" s="1"/>
  <c r="AQ49" i="31"/>
  <c r="G61" i="28" s="1"/>
  <c r="AR49" i="31"/>
  <c r="H61" i="28" s="1"/>
  <c r="AO49" i="31"/>
  <c r="E61" i="28" s="1"/>
  <c r="AR33" i="31"/>
  <c r="H45" i="28" s="1"/>
  <c r="AS33" i="31"/>
  <c r="I45" i="28" s="1"/>
  <c r="AP33" i="31"/>
  <c r="F45" i="28" s="1"/>
  <c r="AT33" i="31"/>
  <c r="J45" i="28" s="1"/>
  <c r="AQ33" i="31"/>
  <c r="G45" i="28" s="1"/>
  <c r="AO33" i="31"/>
  <c r="E45" i="28" s="1"/>
  <c r="AO173" i="31"/>
  <c r="E185" i="28" s="1"/>
  <c r="AO45" i="31"/>
  <c r="E57" i="28" s="1"/>
  <c r="AR45" i="31"/>
  <c r="H57" i="28" s="1"/>
  <c r="AT189" i="31"/>
  <c r="J201" i="28" s="1"/>
  <c r="AT61" i="31"/>
  <c r="J73" i="28" s="1"/>
  <c r="AS196" i="31"/>
  <c r="I208" i="28" s="1"/>
  <c r="AQ196" i="31"/>
  <c r="G208" i="28" s="1"/>
  <c r="AR196" i="31"/>
  <c r="H208" i="28" s="1"/>
  <c r="AT196" i="31"/>
  <c r="J208" i="28" s="1"/>
  <c r="AS188" i="31"/>
  <c r="I200" i="28" s="1"/>
  <c r="AQ188" i="31"/>
  <c r="G200" i="28" s="1"/>
  <c r="AR188" i="31"/>
  <c r="H200" i="28" s="1"/>
  <c r="AT188" i="31"/>
  <c r="J200" i="28" s="1"/>
  <c r="AO188" i="31"/>
  <c r="E200" i="28" s="1"/>
  <c r="AL180" i="31"/>
  <c r="J193" i="26" s="1"/>
  <c r="AS180" i="31"/>
  <c r="I192" i="28" s="1"/>
  <c r="AQ180" i="31"/>
  <c r="G192" i="28" s="1"/>
  <c r="AR180" i="31"/>
  <c r="H192" i="28" s="1"/>
  <c r="AT180" i="31"/>
  <c r="J192" i="28" s="1"/>
  <c r="AH180" i="31"/>
  <c r="F193" i="26" s="1"/>
  <c r="AO180" i="31"/>
  <c r="E192" i="28" s="1"/>
  <c r="AI168" i="31"/>
  <c r="G181" i="26" s="1"/>
  <c r="AS168" i="31"/>
  <c r="I180" i="28" s="1"/>
  <c r="AT168" i="31"/>
  <c r="J180" i="28" s="1"/>
  <c r="AQ168" i="31"/>
  <c r="G180" i="28" s="1"/>
  <c r="AR168" i="31"/>
  <c r="H180" i="28" s="1"/>
  <c r="AO168" i="31"/>
  <c r="E180" i="28" s="1"/>
  <c r="AP168" i="31"/>
  <c r="F180" i="28" s="1"/>
  <c r="AS164" i="31"/>
  <c r="I176" i="28" s="1"/>
  <c r="AQ164" i="31"/>
  <c r="G176" i="28" s="1"/>
  <c r="AR164" i="31"/>
  <c r="H176" i="28" s="1"/>
  <c r="AT164" i="31"/>
  <c r="J176" i="28" s="1"/>
  <c r="AO164" i="31"/>
  <c r="E176" i="28" s="1"/>
  <c r="AS152" i="31"/>
  <c r="I164" i="28" s="1"/>
  <c r="AT152" i="31"/>
  <c r="J164" i="28" s="1"/>
  <c r="AQ152" i="31"/>
  <c r="G164" i="28" s="1"/>
  <c r="AR152" i="31"/>
  <c r="H164" i="28" s="1"/>
  <c r="AO152" i="31"/>
  <c r="E164" i="28" s="1"/>
  <c r="AP152" i="31"/>
  <c r="F164" i="28" s="1"/>
  <c r="AS144" i="31"/>
  <c r="I156" i="28" s="1"/>
  <c r="AT144" i="31"/>
  <c r="J156" i="28" s="1"/>
  <c r="AQ144" i="31"/>
  <c r="G156" i="28" s="1"/>
  <c r="AR144" i="31"/>
  <c r="H156" i="28" s="1"/>
  <c r="AO144" i="31"/>
  <c r="E156" i="28" s="1"/>
  <c r="AP144" i="31"/>
  <c r="F156" i="28" s="1"/>
  <c r="AS136" i="31"/>
  <c r="I148" i="28" s="1"/>
  <c r="AT136" i="31"/>
  <c r="J148" i="28" s="1"/>
  <c r="AQ136" i="31"/>
  <c r="G148" i="28" s="1"/>
  <c r="AR136" i="31"/>
  <c r="H148" i="28" s="1"/>
  <c r="AO136" i="31"/>
  <c r="E148" i="28" s="1"/>
  <c r="AP136" i="31"/>
  <c r="F148" i="28" s="1"/>
  <c r="AR128" i="31"/>
  <c r="H140" i="28" s="1"/>
  <c r="AS128" i="31"/>
  <c r="I140" i="28" s="1"/>
  <c r="AT128" i="31"/>
  <c r="J140" i="28" s="1"/>
  <c r="AQ128" i="31"/>
  <c r="G140" i="28" s="1"/>
  <c r="AO128" i="31"/>
  <c r="E140" i="28" s="1"/>
  <c r="AP128" i="31"/>
  <c r="F140" i="28" s="1"/>
  <c r="AR120" i="31"/>
  <c r="H132" i="28" s="1"/>
  <c r="AS120" i="31"/>
  <c r="I132" i="28" s="1"/>
  <c r="AT120" i="31"/>
  <c r="J132" i="28" s="1"/>
  <c r="AQ120" i="31"/>
  <c r="G132" i="28" s="1"/>
  <c r="AO120" i="31"/>
  <c r="E132" i="28" s="1"/>
  <c r="AP120" i="31"/>
  <c r="F132" i="28" s="1"/>
  <c r="AR112" i="31"/>
  <c r="H124" i="28" s="1"/>
  <c r="AS112" i="31"/>
  <c r="I124" i="28" s="1"/>
  <c r="AT112" i="31"/>
  <c r="J124" i="28" s="1"/>
  <c r="AQ112" i="31"/>
  <c r="G124" i="28" s="1"/>
  <c r="AO112" i="31"/>
  <c r="E124" i="28" s="1"/>
  <c r="AP112" i="31"/>
  <c r="F124" i="28" s="1"/>
  <c r="AR104" i="31"/>
  <c r="H116" i="28" s="1"/>
  <c r="AS104" i="31"/>
  <c r="I116" i="28" s="1"/>
  <c r="AT104" i="31"/>
  <c r="J116" i="28" s="1"/>
  <c r="AQ104" i="31"/>
  <c r="G116" i="28" s="1"/>
  <c r="AO104" i="31"/>
  <c r="E116" i="28" s="1"/>
  <c r="AP104" i="31"/>
  <c r="F116" i="28" s="1"/>
  <c r="AR96" i="31"/>
  <c r="H108" i="28" s="1"/>
  <c r="AS96" i="31"/>
  <c r="I108" i="28" s="1"/>
  <c r="AT96" i="31"/>
  <c r="J108" i="28" s="1"/>
  <c r="AQ96" i="31"/>
  <c r="G108" i="28" s="1"/>
  <c r="AO96" i="31"/>
  <c r="E108" i="28" s="1"/>
  <c r="AP96" i="31"/>
  <c r="F108" i="28" s="1"/>
  <c r="AR88" i="31"/>
  <c r="H100" i="28" s="1"/>
  <c r="AS88" i="31"/>
  <c r="I100" i="28" s="1"/>
  <c r="AT88" i="31"/>
  <c r="J100" i="28" s="1"/>
  <c r="AQ88" i="31"/>
  <c r="G100" i="28" s="1"/>
  <c r="AO88" i="31"/>
  <c r="E100" i="28" s="1"/>
  <c r="AP88" i="31"/>
  <c r="F100" i="28" s="1"/>
  <c r="AR80" i="31"/>
  <c r="H92" i="28" s="1"/>
  <c r="AS80" i="31"/>
  <c r="I92" i="28" s="1"/>
  <c r="AT80" i="31"/>
  <c r="J92" i="28" s="1"/>
  <c r="AQ80" i="31"/>
  <c r="G92" i="28" s="1"/>
  <c r="AO80" i="31"/>
  <c r="E92" i="28" s="1"/>
  <c r="AP80" i="31"/>
  <c r="F92" i="28" s="1"/>
  <c r="AR72" i="31"/>
  <c r="H84" i="28" s="1"/>
  <c r="AS72" i="31"/>
  <c r="I84" i="28" s="1"/>
  <c r="AT72" i="31"/>
  <c r="J84" i="28" s="1"/>
  <c r="AQ72" i="31"/>
  <c r="G84" i="28" s="1"/>
  <c r="AO72" i="31"/>
  <c r="E84" i="28" s="1"/>
  <c r="AP72" i="31"/>
  <c r="F84" i="28" s="1"/>
  <c r="AR64" i="31"/>
  <c r="H76" i="28" s="1"/>
  <c r="AS64" i="31"/>
  <c r="I76" i="28" s="1"/>
  <c r="AT64" i="31"/>
  <c r="J76" i="28" s="1"/>
  <c r="AQ64" i="31"/>
  <c r="G76" i="28" s="1"/>
  <c r="AO64" i="31"/>
  <c r="E76" i="28" s="1"/>
  <c r="AP64" i="31"/>
  <c r="F76" i="28" s="1"/>
  <c r="AR56" i="31"/>
  <c r="H68" i="28" s="1"/>
  <c r="AS56" i="31"/>
  <c r="I68" i="28" s="1"/>
  <c r="AT56" i="31"/>
  <c r="J68" i="28" s="1"/>
  <c r="AQ56" i="31"/>
  <c r="G68" i="28" s="1"/>
  <c r="AO56" i="31"/>
  <c r="E68" i="28" s="1"/>
  <c r="AP56" i="31"/>
  <c r="F68" i="28" s="1"/>
  <c r="AR48" i="31"/>
  <c r="H60" i="28" s="1"/>
  <c r="AS48" i="31"/>
  <c r="I60" i="28" s="1"/>
  <c r="AT48" i="31"/>
  <c r="J60" i="28" s="1"/>
  <c r="AQ48" i="31"/>
  <c r="G60" i="28" s="1"/>
  <c r="AO48" i="31"/>
  <c r="E60" i="28" s="1"/>
  <c r="AP48" i="31"/>
  <c r="F60" i="28" s="1"/>
  <c r="AS40" i="31"/>
  <c r="I52" i="28" s="1"/>
  <c r="AR32" i="31"/>
  <c r="H44" i="28" s="1"/>
  <c r="AO32" i="31"/>
  <c r="E44" i="28" s="1"/>
  <c r="AP32" i="31"/>
  <c r="F44" i="28" s="1"/>
  <c r="AR24" i="31"/>
  <c r="H36" i="28" s="1"/>
  <c r="AS24" i="31"/>
  <c r="I36" i="28" s="1"/>
  <c r="AT24" i="31"/>
  <c r="J36" i="28" s="1"/>
  <c r="AQ24" i="31"/>
  <c r="G36" i="28" s="1"/>
  <c r="AO24" i="31"/>
  <c r="E36" i="28" s="1"/>
  <c r="AP24" i="31"/>
  <c r="F36" i="28" s="1"/>
  <c r="AR16" i="31"/>
  <c r="H28" i="28" s="1"/>
  <c r="AS16" i="31"/>
  <c r="I28" i="28" s="1"/>
  <c r="AT16" i="31"/>
  <c r="J28" i="28" s="1"/>
  <c r="AQ16" i="31"/>
  <c r="G28" i="28" s="1"/>
  <c r="AO16" i="31"/>
  <c r="E28" i="28" s="1"/>
  <c r="AP16" i="31"/>
  <c r="F28" i="28" s="1"/>
  <c r="AS203" i="31"/>
  <c r="I215" i="28" s="1"/>
  <c r="AT203" i="31"/>
  <c r="J215" i="28" s="1"/>
  <c r="AR203" i="31"/>
  <c r="H215" i="28" s="1"/>
  <c r="AO203" i="31"/>
  <c r="E215" i="28" s="1"/>
  <c r="AP203" i="31"/>
  <c r="F215" i="28" s="1"/>
  <c r="AS199" i="31"/>
  <c r="I211" i="28" s="1"/>
  <c r="AT199" i="31"/>
  <c r="J211" i="28" s="1"/>
  <c r="AR199" i="31"/>
  <c r="H211" i="28" s="1"/>
  <c r="AP199" i="31"/>
  <c r="F211" i="28" s="1"/>
  <c r="AQ199" i="31"/>
  <c r="G211" i="28" s="1"/>
  <c r="AO199" i="31"/>
  <c r="E211" i="28" s="1"/>
  <c r="AS195" i="31"/>
  <c r="I207" i="28" s="1"/>
  <c r="AT195" i="31"/>
  <c r="J207" i="28" s="1"/>
  <c r="AR195" i="31"/>
  <c r="H207" i="28" s="1"/>
  <c r="AP195" i="31"/>
  <c r="F207" i="28" s="1"/>
  <c r="AS191" i="31"/>
  <c r="I203" i="28" s="1"/>
  <c r="AT191" i="31"/>
  <c r="J203" i="28" s="1"/>
  <c r="AR191" i="31"/>
  <c r="H203" i="28" s="1"/>
  <c r="AO191" i="31"/>
  <c r="E203" i="28" s="1"/>
  <c r="AP191" i="31"/>
  <c r="F203" i="28" s="1"/>
  <c r="AQ191" i="31"/>
  <c r="G203" i="28" s="1"/>
  <c r="AS187" i="31"/>
  <c r="I199" i="28" s="1"/>
  <c r="AT187" i="31"/>
  <c r="J199" i="28" s="1"/>
  <c r="AR187" i="31"/>
  <c r="H199" i="28" s="1"/>
  <c r="AO187" i="31"/>
  <c r="E199" i="28" s="1"/>
  <c r="AP187" i="31"/>
  <c r="F199" i="28" s="1"/>
  <c r="AS183" i="31"/>
  <c r="I195" i="28" s="1"/>
  <c r="AT183" i="31"/>
  <c r="J195" i="28" s="1"/>
  <c r="AR183" i="31"/>
  <c r="H195" i="28" s="1"/>
  <c r="AO183" i="31"/>
  <c r="E195" i="28" s="1"/>
  <c r="AP183" i="31"/>
  <c r="F195" i="28" s="1"/>
  <c r="AQ183" i="31"/>
  <c r="G195" i="28" s="1"/>
  <c r="AG179" i="31"/>
  <c r="E192" i="26" s="1"/>
  <c r="AS179" i="31"/>
  <c r="I191" i="28" s="1"/>
  <c r="AT179" i="31"/>
  <c r="J191" i="28" s="1"/>
  <c r="AR179" i="31"/>
  <c r="H191" i="28" s="1"/>
  <c r="AO179" i="31"/>
  <c r="E191" i="28" s="1"/>
  <c r="AP179" i="31"/>
  <c r="F191" i="28" s="1"/>
  <c r="AG175" i="31"/>
  <c r="E188" i="26" s="1"/>
  <c r="AS175" i="31"/>
  <c r="I187" i="28" s="1"/>
  <c r="AT175" i="31"/>
  <c r="J187" i="28" s="1"/>
  <c r="AR175" i="31"/>
  <c r="H187" i="28" s="1"/>
  <c r="AO175" i="31"/>
  <c r="E187" i="28" s="1"/>
  <c r="AP175" i="31"/>
  <c r="F187" i="28" s="1"/>
  <c r="AQ175" i="31"/>
  <c r="G187" i="28" s="1"/>
  <c r="AJ171" i="31"/>
  <c r="H184" i="26" s="1"/>
  <c r="AS171" i="31"/>
  <c r="I183" i="28" s="1"/>
  <c r="AT171" i="31"/>
  <c r="J183" i="28" s="1"/>
  <c r="AR171" i="31"/>
  <c r="H183" i="28" s="1"/>
  <c r="AO171" i="31"/>
  <c r="E183" i="28" s="1"/>
  <c r="AP171" i="31"/>
  <c r="F183" i="28" s="1"/>
  <c r="AS167" i="31"/>
  <c r="I179" i="28" s="1"/>
  <c r="AT167" i="31"/>
  <c r="J179" i="28" s="1"/>
  <c r="AR167" i="31"/>
  <c r="H179" i="28" s="1"/>
  <c r="AO167" i="31"/>
  <c r="E179" i="28" s="1"/>
  <c r="AP167" i="31"/>
  <c r="F179" i="28" s="1"/>
  <c r="AQ167" i="31"/>
  <c r="G179" i="28" s="1"/>
  <c r="AS163" i="31"/>
  <c r="I175" i="28" s="1"/>
  <c r="AT163" i="31"/>
  <c r="J175" i="28" s="1"/>
  <c r="AR163" i="31"/>
  <c r="H175" i="28" s="1"/>
  <c r="AO163" i="31"/>
  <c r="E175" i="28" s="1"/>
  <c r="AP163" i="31"/>
  <c r="F175" i="28" s="1"/>
  <c r="AL159" i="31"/>
  <c r="J172" i="26" s="1"/>
  <c r="AS159" i="31"/>
  <c r="I171" i="28" s="1"/>
  <c r="AT159" i="31"/>
  <c r="J171" i="28" s="1"/>
  <c r="AR159" i="31"/>
  <c r="H171" i="28" s="1"/>
  <c r="AO159" i="31"/>
  <c r="E171" i="28" s="1"/>
  <c r="AP159" i="31"/>
  <c r="F171" i="28" s="1"/>
  <c r="AQ159" i="31"/>
  <c r="G171" i="28" s="1"/>
  <c r="AS155" i="31"/>
  <c r="I167" i="28" s="1"/>
  <c r="AT155" i="31"/>
  <c r="J167" i="28" s="1"/>
  <c r="AR155" i="31"/>
  <c r="H167" i="28" s="1"/>
  <c r="AO155" i="31"/>
  <c r="E167" i="28" s="1"/>
  <c r="AP155" i="31"/>
  <c r="F167" i="28" s="1"/>
  <c r="AS151" i="31"/>
  <c r="I163" i="28" s="1"/>
  <c r="AT151" i="31"/>
  <c r="J163" i="28" s="1"/>
  <c r="AR151" i="31"/>
  <c r="H163" i="28" s="1"/>
  <c r="AO151" i="31"/>
  <c r="E163" i="28" s="1"/>
  <c r="AP151" i="31"/>
  <c r="F163" i="28" s="1"/>
  <c r="AQ151" i="31"/>
  <c r="G163" i="28" s="1"/>
  <c r="AG147" i="31"/>
  <c r="E160" i="26" s="1"/>
  <c r="AS147" i="31"/>
  <c r="I159" i="28" s="1"/>
  <c r="AT147" i="31"/>
  <c r="J159" i="28" s="1"/>
  <c r="AR147" i="31"/>
  <c r="H159" i="28" s="1"/>
  <c r="AO147" i="31"/>
  <c r="E159" i="28" s="1"/>
  <c r="AP147" i="31"/>
  <c r="F159" i="28" s="1"/>
  <c r="AS143" i="31"/>
  <c r="I155" i="28" s="1"/>
  <c r="AT143" i="31"/>
  <c r="J155" i="28" s="1"/>
  <c r="AR143" i="31"/>
  <c r="H155" i="28" s="1"/>
  <c r="AO143" i="31"/>
  <c r="E155" i="28" s="1"/>
  <c r="AP143" i="31"/>
  <c r="F155" i="28" s="1"/>
  <c r="AQ143" i="31"/>
  <c r="G155" i="28" s="1"/>
  <c r="AS139" i="31"/>
  <c r="I151" i="28" s="1"/>
  <c r="AT139" i="31"/>
  <c r="J151" i="28" s="1"/>
  <c r="AR139" i="31"/>
  <c r="H151" i="28" s="1"/>
  <c r="AO139" i="31"/>
  <c r="E151" i="28" s="1"/>
  <c r="AP139" i="31"/>
  <c r="F151" i="28" s="1"/>
  <c r="AS135" i="31"/>
  <c r="I147" i="28" s="1"/>
  <c r="AT135" i="31"/>
  <c r="J147" i="28" s="1"/>
  <c r="AR135" i="31"/>
  <c r="H147" i="28" s="1"/>
  <c r="AO135" i="31"/>
  <c r="E147" i="28" s="1"/>
  <c r="AP135" i="31"/>
  <c r="F147" i="28" s="1"/>
  <c r="AQ135" i="31"/>
  <c r="G147" i="28" s="1"/>
  <c r="AS131" i="31"/>
  <c r="I143" i="28" s="1"/>
  <c r="AT131" i="31"/>
  <c r="J143" i="28" s="1"/>
  <c r="AR131" i="31"/>
  <c r="H143" i="28" s="1"/>
  <c r="AO131" i="31"/>
  <c r="E143" i="28" s="1"/>
  <c r="AP131" i="31"/>
  <c r="F143" i="28" s="1"/>
  <c r="AS127" i="31"/>
  <c r="I139" i="28" s="1"/>
  <c r="AT127" i="31"/>
  <c r="J139" i="28" s="1"/>
  <c r="AR127" i="31"/>
  <c r="H139" i="28" s="1"/>
  <c r="AO127" i="31"/>
  <c r="E139" i="28" s="1"/>
  <c r="AP127" i="31"/>
  <c r="F139" i="28" s="1"/>
  <c r="AQ127" i="31"/>
  <c r="G139" i="28" s="1"/>
  <c r="AS123" i="31"/>
  <c r="I135" i="28" s="1"/>
  <c r="AT123" i="31"/>
  <c r="J135" i="28" s="1"/>
  <c r="AO123" i="31"/>
  <c r="E135" i="28" s="1"/>
  <c r="AR123" i="31"/>
  <c r="H135" i="28" s="1"/>
  <c r="AP123" i="31"/>
  <c r="F135" i="28" s="1"/>
  <c r="AS119" i="31"/>
  <c r="I131" i="28" s="1"/>
  <c r="AT119" i="31"/>
  <c r="J131" i="28" s="1"/>
  <c r="AO119" i="31"/>
  <c r="E131" i="28" s="1"/>
  <c r="AP119" i="31"/>
  <c r="F131" i="28" s="1"/>
  <c r="AQ119" i="31"/>
  <c r="G131" i="28" s="1"/>
  <c r="AG115" i="31"/>
  <c r="E128" i="26" s="1"/>
  <c r="AS115" i="31"/>
  <c r="I127" i="28" s="1"/>
  <c r="AT115" i="31"/>
  <c r="J127" i="28" s="1"/>
  <c r="AR115" i="31"/>
  <c r="H127" i="28" s="1"/>
  <c r="AO115" i="31"/>
  <c r="E127" i="28" s="1"/>
  <c r="AP115" i="31"/>
  <c r="F127" i="28" s="1"/>
  <c r="AS111" i="31"/>
  <c r="I123" i="28" s="1"/>
  <c r="AT111" i="31"/>
  <c r="J123" i="28" s="1"/>
  <c r="AR111" i="31"/>
  <c r="H123" i="28" s="1"/>
  <c r="AO111" i="31"/>
  <c r="E123" i="28" s="1"/>
  <c r="AP111" i="31"/>
  <c r="F123" i="28" s="1"/>
  <c r="AQ111" i="31"/>
  <c r="G123" i="28" s="1"/>
  <c r="AS107" i="31"/>
  <c r="I119" i="28" s="1"/>
  <c r="AT107" i="31"/>
  <c r="J119" i="28" s="1"/>
  <c r="AO107" i="31"/>
  <c r="E119" i="28" s="1"/>
  <c r="AR107" i="31"/>
  <c r="H119" i="28" s="1"/>
  <c r="AP107" i="31"/>
  <c r="F119" i="28" s="1"/>
  <c r="AS103" i="31"/>
  <c r="I115" i="28" s="1"/>
  <c r="AT103" i="31"/>
  <c r="J115" i="28" s="1"/>
  <c r="AO103" i="31"/>
  <c r="E115" i="28" s="1"/>
  <c r="AP103" i="31"/>
  <c r="F115" i="28" s="1"/>
  <c r="AR103" i="31"/>
  <c r="H115" i="28" s="1"/>
  <c r="AQ103" i="31"/>
  <c r="G115" i="28" s="1"/>
  <c r="AS99" i="31"/>
  <c r="I111" i="28" s="1"/>
  <c r="AT99" i="31"/>
  <c r="J111" i="28" s="1"/>
  <c r="AR99" i="31"/>
  <c r="H111" i="28" s="1"/>
  <c r="AO99" i="31"/>
  <c r="E111" i="28" s="1"/>
  <c r="AP99" i="31"/>
  <c r="F111" i="28" s="1"/>
  <c r="AS95" i="31"/>
  <c r="I107" i="28" s="1"/>
  <c r="AT95" i="31"/>
  <c r="J107" i="28" s="1"/>
  <c r="AR95" i="31"/>
  <c r="H107" i="28" s="1"/>
  <c r="AO95" i="31"/>
  <c r="E107" i="28" s="1"/>
  <c r="AP95" i="31"/>
  <c r="F107" i="28" s="1"/>
  <c r="AQ95" i="31"/>
  <c r="G107" i="28" s="1"/>
  <c r="AS91" i="31"/>
  <c r="I103" i="28" s="1"/>
  <c r="AT91" i="31"/>
  <c r="J103" i="28" s="1"/>
  <c r="AO91" i="31"/>
  <c r="E103" i="28" s="1"/>
  <c r="AR91" i="31"/>
  <c r="H103" i="28" s="1"/>
  <c r="AP91" i="31"/>
  <c r="F103" i="28" s="1"/>
  <c r="AS87" i="31"/>
  <c r="I99" i="28" s="1"/>
  <c r="AT87" i="31"/>
  <c r="J99" i="28" s="1"/>
  <c r="AO87" i="31"/>
  <c r="E99" i="28" s="1"/>
  <c r="AP87" i="31"/>
  <c r="F99" i="28" s="1"/>
  <c r="AQ87" i="31"/>
  <c r="G99" i="28" s="1"/>
  <c r="AG83" i="31"/>
  <c r="E96" i="26" s="1"/>
  <c r="AS83" i="31"/>
  <c r="I95" i="28" s="1"/>
  <c r="AT83" i="31"/>
  <c r="J95" i="28" s="1"/>
  <c r="AR83" i="31"/>
  <c r="H95" i="28" s="1"/>
  <c r="AO83" i="31"/>
  <c r="E95" i="28" s="1"/>
  <c r="AP83" i="31"/>
  <c r="F95" i="28" s="1"/>
  <c r="AS79" i="31"/>
  <c r="I91" i="28" s="1"/>
  <c r="AT79" i="31"/>
  <c r="J91" i="28" s="1"/>
  <c r="AR79" i="31"/>
  <c r="H91" i="28" s="1"/>
  <c r="AO79" i="31"/>
  <c r="E91" i="28" s="1"/>
  <c r="AP79" i="31"/>
  <c r="F91" i="28" s="1"/>
  <c r="AQ79" i="31"/>
  <c r="G91" i="28" s="1"/>
  <c r="AS75" i="31"/>
  <c r="I87" i="28" s="1"/>
  <c r="AT75" i="31"/>
  <c r="J87" i="28" s="1"/>
  <c r="AO75" i="31"/>
  <c r="E87" i="28" s="1"/>
  <c r="AR75" i="31"/>
  <c r="H87" i="28" s="1"/>
  <c r="AP75" i="31"/>
  <c r="F87" i="28" s="1"/>
  <c r="AS71" i="31"/>
  <c r="I83" i="28" s="1"/>
  <c r="AT71" i="31"/>
  <c r="J83" i="28" s="1"/>
  <c r="AO71" i="31"/>
  <c r="E83" i="28" s="1"/>
  <c r="AP71" i="31"/>
  <c r="F83" i="28" s="1"/>
  <c r="AR71" i="31"/>
  <c r="H83" i="28" s="1"/>
  <c r="AQ71" i="31"/>
  <c r="G83" i="28" s="1"/>
  <c r="AS67" i="31"/>
  <c r="I79" i="28" s="1"/>
  <c r="AT67" i="31"/>
  <c r="J79" i="28" s="1"/>
  <c r="AR67" i="31"/>
  <c r="H79" i="28" s="1"/>
  <c r="AO67" i="31"/>
  <c r="E79" i="28" s="1"/>
  <c r="AP67" i="31"/>
  <c r="F79" i="28" s="1"/>
  <c r="AS63" i="31"/>
  <c r="I75" i="28" s="1"/>
  <c r="AT63" i="31"/>
  <c r="J75" i="28" s="1"/>
  <c r="AR63" i="31"/>
  <c r="H75" i="28" s="1"/>
  <c r="AO63" i="31"/>
  <c r="E75" i="28" s="1"/>
  <c r="AP63" i="31"/>
  <c r="F75" i="28" s="1"/>
  <c r="AQ63" i="31"/>
  <c r="G75" i="28" s="1"/>
  <c r="AS59" i="31"/>
  <c r="I71" i="28" s="1"/>
  <c r="AT59" i="31"/>
  <c r="J71" i="28" s="1"/>
  <c r="AO59" i="31"/>
  <c r="E71" i="28" s="1"/>
  <c r="AR59" i="31"/>
  <c r="H71" i="28" s="1"/>
  <c r="AP59" i="31"/>
  <c r="F71" i="28" s="1"/>
  <c r="AS55" i="31"/>
  <c r="I67" i="28" s="1"/>
  <c r="AT55" i="31"/>
  <c r="J67" i="28" s="1"/>
  <c r="AO55" i="31"/>
  <c r="E67" i="28" s="1"/>
  <c r="AP55" i="31"/>
  <c r="F67" i="28" s="1"/>
  <c r="AQ55" i="31"/>
  <c r="G67" i="28" s="1"/>
  <c r="AG51" i="31"/>
  <c r="E64" i="26" s="1"/>
  <c r="AS51" i="31"/>
  <c r="I63" i="28" s="1"/>
  <c r="AT51" i="31"/>
  <c r="J63" i="28" s="1"/>
  <c r="AR51" i="31"/>
  <c r="H63" i="28" s="1"/>
  <c r="AO51" i="31"/>
  <c r="E63" i="28" s="1"/>
  <c r="AP51" i="31"/>
  <c r="F63" i="28" s="1"/>
  <c r="AS47" i="31"/>
  <c r="I59" i="28" s="1"/>
  <c r="AT47" i="31"/>
  <c r="J59" i="28" s="1"/>
  <c r="AR47" i="31"/>
  <c r="H59" i="28" s="1"/>
  <c r="AO47" i="31"/>
  <c r="E59" i="28" s="1"/>
  <c r="AP47" i="31"/>
  <c r="F59" i="28" s="1"/>
  <c r="AQ47" i="31"/>
  <c r="G59" i="28" s="1"/>
  <c r="AJ43" i="31"/>
  <c r="H56" i="26" s="1"/>
  <c r="AS43" i="31"/>
  <c r="I55" i="28" s="1"/>
  <c r="AT43" i="31"/>
  <c r="J55" i="28" s="1"/>
  <c r="AO43" i="31"/>
  <c r="E55" i="28" s="1"/>
  <c r="AR43" i="31"/>
  <c r="H55" i="28" s="1"/>
  <c r="AP43" i="31"/>
  <c r="F55" i="28" s="1"/>
  <c r="AS39" i="31"/>
  <c r="I51" i="28" s="1"/>
  <c r="AT39" i="31"/>
  <c r="J51" i="28" s="1"/>
  <c r="AO39" i="31"/>
  <c r="E51" i="28" s="1"/>
  <c r="AP39" i="31"/>
  <c r="F51" i="28" s="1"/>
  <c r="AR39" i="31"/>
  <c r="H51" i="28" s="1"/>
  <c r="AQ39" i="31"/>
  <c r="G51" i="28" s="1"/>
  <c r="AS35" i="31"/>
  <c r="I47" i="28" s="1"/>
  <c r="AT35" i="31"/>
  <c r="J47" i="28" s="1"/>
  <c r="AR35" i="31"/>
  <c r="H47" i="28" s="1"/>
  <c r="AO35" i="31"/>
  <c r="E47" i="28" s="1"/>
  <c r="AP35" i="31"/>
  <c r="F47" i="28" s="1"/>
  <c r="AS31" i="31"/>
  <c r="I43" i="28" s="1"/>
  <c r="AT31" i="31"/>
  <c r="J43" i="28" s="1"/>
  <c r="AO31" i="31"/>
  <c r="E43" i="28" s="1"/>
  <c r="AP31" i="31"/>
  <c r="F43" i="28" s="1"/>
  <c r="AQ31" i="31"/>
  <c r="G43" i="28" s="1"/>
  <c r="AS27" i="31"/>
  <c r="I39" i="28" s="1"/>
  <c r="AT27" i="31"/>
  <c r="J39" i="28" s="1"/>
  <c r="AR27" i="31"/>
  <c r="H39" i="28" s="1"/>
  <c r="AO27" i="31"/>
  <c r="E39" i="28" s="1"/>
  <c r="AP27" i="31"/>
  <c r="F39" i="28" s="1"/>
  <c r="AS23" i="31"/>
  <c r="I35" i="28" s="1"/>
  <c r="AT23" i="31"/>
  <c r="J35" i="28" s="1"/>
  <c r="AO23" i="31"/>
  <c r="E35" i="28" s="1"/>
  <c r="AP23" i="31"/>
  <c r="F35" i="28" s="1"/>
  <c r="AR23" i="31"/>
  <c r="H35" i="28" s="1"/>
  <c r="AQ23" i="31"/>
  <c r="G35" i="28" s="1"/>
  <c r="AG19" i="31"/>
  <c r="E32" i="26" s="1"/>
  <c r="AS19" i="31"/>
  <c r="I31" i="28" s="1"/>
  <c r="AT19" i="31"/>
  <c r="J31" i="28" s="1"/>
  <c r="AR19" i="31"/>
  <c r="H31" i="28" s="1"/>
  <c r="AO19" i="31"/>
  <c r="E31" i="28" s="1"/>
  <c r="AP19" i="31"/>
  <c r="F31" i="28" s="1"/>
  <c r="AS15" i="31"/>
  <c r="I27" i="28" s="1"/>
  <c r="AT15" i="31"/>
  <c r="J27" i="28" s="1"/>
  <c r="AO15" i="31"/>
  <c r="E27" i="28" s="1"/>
  <c r="AP15" i="31"/>
  <c r="F27" i="28" s="1"/>
  <c r="AQ15" i="31"/>
  <c r="G27" i="28" s="1"/>
  <c r="AS11" i="31"/>
  <c r="I23" i="28" s="1"/>
  <c r="AT11" i="31"/>
  <c r="J23" i="28" s="1"/>
  <c r="AR11" i="31"/>
  <c r="H23" i="28" s="1"/>
  <c r="AO11" i="31"/>
  <c r="E23" i="28" s="1"/>
  <c r="AP11" i="31"/>
  <c r="F23" i="28" s="1"/>
  <c r="AO201" i="31"/>
  <c r="E213" i="28" s="1"/>
  <c r="AO157" i="31"/>
  <c r="E169" i="28" s="1"/>
  <c r="AO93" i="31"/>
  <c r="E105" i="28" s="1"/>
  <c r="AO29" i="31"/>
  <c r="E41" i="28" s="1"/>
  <c r="AP196" i="31"/>
  <c r="F208" i="28" s="1"/>
  <c r="AP164" i="31"/>
  <c r="F176" i="28" s="1"/>
  <c r="AQ203" i="31"/>
  <c r="G215" i="28" s="1"/>
  <c r="AQ171" i="31"/>
  <c r="G183" i="28" s="1"/>
  <c r="AQ139" i="31"/>
  <c r="G151" i="28" s="1"/>
  <c r="AQ107" i="31"/>
  <c r="G119" i="28" s="1"/>
  <c r="AQ75" i="31"/>
  <c r="G87" i="28" s="1"/>
  <c r="AQ43" i="31"/>
  <c r="G55" i="28" s="1"/>
  <c r="AQ11" i="31"/>
  <c r="G23" i="28" s="1"/>
  <c r="AR15" i="31"/>
  <c r="H27" i="28" s="1"/>
  <c r="AP197" i="31"/>
  <c r="F209" i="28" s="1"/>
  <c r="AQ197" i="31"/>
  <c r="G209" i="28" s="1"/>
  <c r="AR197" i="31"/>
  <c r="H209" i="28" s="1"/>
  <c r="AO197" i="31"/>
  <c r="E209" i="28" s="1"/>
  <c r="AT197" i="31"/>
  <c r="J209" i="28" s="1"/>
  <c r="AS197" i="31"/>
  <c r="I209" i="28" s="1"/>
  <c r="AP189" i="31"/>
  <c r="F201" i="28" s="1"/>
  <c r="AQ189" i="31"/>
  <c r="G201" i="28" s="1"/>
  <c r="AS189" i="31"/>
  <c r="I201" i="28" s="1"/>
  <c r="AR189" i="31"/>
  <c r="H201" i="28" s="1"/>
  <c r="AP181" i="31"/>
  <c r="F193" i="28" s="1"/>
  <c r="AQ181" i="31"/>
  <c r="G193" i="28" s="1"/>
  <c r="AR181" i="31"/>
  <c r="H193" i="28" s="1"/>
  <c r="AT181" i="31"/>
  <c r="J193" i="28" s="1"/>
  <c r="AS181" i="31"/>
  <c r="I193" i="28" s="1"/>
  <c r="AP173" i="31"/>
  <c r="F185" i="28" s="1"/>
  <c r="AQ173" i="31"/>
  <c r="G185" i="28" s="1"/>
  <c r="AS173" i="31"/>
  <c r="I185" i="28" s="1"/>
  <c r="AR173" i="31"/>
  <c r="H185" i="28" s="1"/>
  <c r="AH165" i="31"/>
  <c r="F178" i="26" s="1"/>
  <c r="AP165" i="31"/>
  <c r="F177" i="28" s="1"/>
  <c r="AQ165" i="31"/>
  <c r="G177" i="28" s="1"/>
  <c r="AR165" i="31"/>
  <c r="H177" i="28" s="1"/>
  <c r="AT165" i="31"/>
  <c r="J177" i="28" s="1"/>
  <c r="AS165" i="31"/>
  <c r="I177" i="28" s="1"/>
  <c r="AP157" i="31"/>
  <c r="F169" i="28" s="1"/>
  <c r="AQ157" i="31"/>
  <c r="G169" i="28" s="1"/>
  <c r="AS157" i="31"/>
  <c r="I169" i="28" s="1"/>
  <c r="AR157" i="31"/>
  <c r="H169" i="28" s="1"/>
  <c r="AP149" i="31"/>
  <c r="F161" i="28" s="1"/>
  <c r="AQ149" i="31"/>
  <c r="G161" i="28" s="1"/>
  <c r="AR149" i="31"/>
  <c r="H161" i="28" s="1"/>
  <c r="AT149" i="31"/>
  <c r="J161" i="28" s="1"/>
  <c r="AS149" i="31"/>
  <c r="I161" i="28" s="1"/>
  <c r="AP141" i="31"/>
  <c r="F153" i="28" s="1"/>
  <c r="AQ141" i="31"/>
  <c r="G153" i="28" s="1"/>
  <c r="AS141" i="31"/>
  <c r="I153" i="28" s="1"/>
  <c r="AR141" i="31"/>
  <c r="H153" i="28" s="1"/>
  <c r="AP133" i="31"/>
  <c r="F145" i="28" s="1"/>
  <c r="AQ133" i="31"/>
  <c r="G145" i="28" s="1"/>
  <c r="AR133" i="31"/>
  <c r="H145" i="28" s="1"/>
  <c r="AT133" i="31"/>
  <c r="J145" i="28" s="1"/>
  <c r="AS133" i="31"/>
  <c r="I145" i="28" s="1"/>
  <c r="AP125" i="31"/>
  <c r="F137" i="28" s="1"/>
  <c r="AQ125" i="31"/>
  <c r="G137" i="28" s="1"/>
  <c r="AS125" i="31"/>
  <c r="I137" i="28" s="1"/>
  <c r="AR125" i="31"/>
  <c r="H137" i="28" s="1"/>
  <c r="AP117" i="31"/>
  <c r="F129" i="28" s="1"/>
  <c r="AR117" i="31"/>
  <c r="H129" i="28" s="1"/>
  <c r="AQ117" i="31"/>
  <c r="G129" i="28" s="1"/>
  <c r="AT117" i="31"/>
  <c r="J129" i="28" s="1"/>
  <c r="AS117" i="31"/>
  <c r="I129" i="28" s="1"/>
  <c r="AP109" i="31"/>
  <c r="F121" i="28" s="1"/>
  <c r="AQ109" i="31"/>
  <c r="G121" i="28" s="1"/>
  <c r="AS109" i="31"/>
  <c r="I121" i="28" s="1"/>
  <c r="AP101" i="31"/>
  <c r="F113" i="28" s="1"/>
  <c r="AR101" i="31"/>
  <c r="H113" i="28" s="1"/>
  <c r="AQ101" i="31"/>
  <c r="G113" i="28" s="1"/>
  <c r="AT101" i="31"/>
  <c r="J113" i="28" s="1"/>
  <c r="AS101" i="31"/>
  <c r="I113" i="28" s="1"/>
  <c r="AP93" i="31"/>
  <c r="F105" i="28" s="1"/>
  <c r="AQ93" i="31"/>
  <c r="G105" i="28" s="1"/>
  <c r="AS93" i="31"/>
  <c r="I105" i="28" s="1"/>
  <c r="AR93" i="31"/>
  <c r="H105" i="28" s="1"/>
  <c r="AP85" i="31"/>
  <c r="F97" i="28" s="1"/>
  <c r="AR85" i="31"/>
  <c r="H97" i="28" s="1"/>
  <c r="AQ85" i="31"/>
  <c r="G97" i="28" s="1"/>
  <c r="AT85" i="31"/>
  <c r="J97" i="28" s="1"/>
  <c r="AS85" i="31"/>
  <c r="I97" i="28" s="1"/>
  <c r="AP77" i="31"/>
  <c r="F89" i="28" s="1"/>
  <c r="AQ77" i="31"/>
  <c r="G89" i="28" s="1"/>
  <c r="AS77" i="31"/>
  <c r="I89" i="28" s="1"/>
  <c r="AP69" i="31"/>
  <c r="F81" i="28" s="1"/>
  <c r="AR69" i="31"/>
  <c r="H81" i="28" s="1"/>
  <c r="AQ69" i="31"/>
  <c r="G81" i="28" s="1"/>
  <c r="AT69" i="31"/>
  <c r="J81" i="28" s="1"/>
  <c r="AS69" i="31"/>
  <c r="I81" i="28" s="1"/>
  <c r="AP61" i="31"/>
  <c r="F73" i="28" s="1"/>
  <c r="AQ61" i="31"/>
  <c r="G73" i="28" s="1"/>
  <c r="AS61" i="31"/>
  <c r="I73" i="28" s="1"/>
  <c r="AR61" i="31"/>
  <c r="H73" i="28" s="1"/>
  <c r="AP53" i="31"/>
  <c r="F65" i="28" s="1"/>
  <c r="AR53" i="31"/>
  <c r="H65" i="28" s="1"/>
  <c r="AQ53" i="31"/>
  <c r="G65" i="28" s="1"/>
  <c r="AT53" i="31"/>
  <c r="J65" i="28" s="1"/>
  <c r="AS53" i="31"/>
  <c r="I65" i="28" s="1"/>
  <c r="AP45" i="31"/>
  <c r="F57" i="28" s="1"/>
  <c r="AQ45" i="31"/>
  <c r="G57" i="28" s="1"/>
  <c r="AS45" i="31"/>
  <c r="I57" i="28" s="1"/>
  <c r="AS41" i="31"/>
  <c r="I53" i="28" s="1"/>
  <c r="AR41" i="31"/>
  <c r="H53" i="28" s="1"/>
  <c r="AP41" i="31"/>
  <c r="F53" i="28" s="1"/>
  <c r="AT41" i="31"/>
  <c r="J53" i="28" s="1"/>
  <c r="AQ41" i="31"/>
  <c r="G53" i="28" s="1"/>
  <c r="AO41" i="31"/>
  <c r="E53" i="28" s="1"/>
  <c r="AR37" i="31"/>
  <c r="H49" i="28" s="1"/>
  <c r="AP37" i="31"/>
  <c r="F49" i="28" s="1"/>
  <c r="AQ37" i="31"/>
  <c r="G49" i="28" s="1"/>
  <c r="AT37" i="31"/>
  <c r="J49" i="28" s="1"/>
  <c r="AS37" i="31"/>
  <c r="I49" i="28" s="1"/>
  <c r="AR29" i="31"/>
  <c r="H41" i="28" s="1"/>
  <c r="AP29" i="31"/>
  <c r="F41" i="28" s="1"/>
  <c r="AQ29" i="31"/>
  <c r="G41" i="28" s="1"/>
  <c r="AS29" i="31"/>
  <c r="I41" i="28" s="1"/>
  <c r="AR25" i="31"/>
  <c r="H37" i="28" s="1"/>
  <c r="AS25" i="31"/>
  <c r="I37" i="28" s="1"/>
  <c r="AP25" i="31"/>
  <c r="F37" i="28" s="1"/>
  <c r="AT25" i="31"/>
  <c r="J37" i="28" s="1"/>
  <c r="AQ25" i="31"/>
  <c r="G37" i="28" s="1"/>
  <c r="AO25" i="31"/>
  <c r="E37" i="28" s="1"/>
  <c r="AR21" i="31"/>
  <c r="H33" i="28" s="1"/>
  <c r="AP21" i="31"/>
  <c r="F33" i="28" s="1"/>
  <c r="AQ21" i="31"/>
  <c r="G33" i="28" s="1"/>
  <c r="AT21" i="31"/>
  <c r="J33" i="28" s="1"/>
  <c r="AS21" i="31"/>
  <c r="I33" i="28" s="1"/>
  <c r="AR17" i="31"/>
  <c r="H29" i="28" s="1"/>
  <c r="AS17" i="31"/>
  <c r="I29" i="28" s="1"/>
  <c r="AP17" i="31"/>
  <c r="F29" i="28" s="1"/>
  <c r="AT17" i="31"/>
  <c r="J29" i="28" s="1"/>
  <c r="AQ17" i="31"/>
  <c r="G29" i="28" s="1"/>
  <c r="AO17" i="31"/>
  <c r="E29" i="28" s="1"/>
  <c r="AR13" i="31"/>
  <c r="H25" i="28" s="1"/>
  <c r="AP13" i="31"/>
  <c r="F25" i="28" s="1"/>
  <c r="AQ13" i="31"/>
  <c r="G25" i="28" s="1"/>
  <c r="AS13" i="31"/>
  <c r="I25" i="28" s="1"/>
  <c r="AO109" i="31"/>
  <c r="E121" i="28" s="1"/>
  <c r="AT125" i="31"/>
  <c r="J137" i="28" s="1"/>
  <c r="AS200" i="31"/>
  <c r="I212" i="28" s="1"/>
  <c r="AT200" i="31"/>
  <c r="J212" i="28" s="1"/>
  <c r="AQ200" i="31"/>
  <c r="G212" i="28" s="1"/>
  <c r="AR200" i="31"/>
  <c r="H212" i="28" s="1"/>
  <c r="AP200" i="31"/>
  <c r="F212" i="28" s="1"/>
  <c r="AJ192" i="31"/>
  <c r="H205" i="26" s="1"/>
  <c r="AS192" i="31"/>
  <c r="I204" i="28" s="1"/>
  <c r="AT192" i="31"/>
  <c r="J204" i="28" s="1"/>
  <c r="AQ192" i="31"/>
  <c r="G204" i="28" s="1"/>
  <c r="AR192" i="31"/>
  <c r="H204" i="28" s="1"/>
  <c r="AO192" i="31"/>
  <c r="E204" i="28" s="1"/>
  <c r="AP192" i="31"/>
  <c r="F204" i="28" s="1"/>
  <c r="AS184" i="31"/>
  <c r="I196" i="28" s="1"/>
  <c r="AT184" i="31"/>
  <c r="J196" i="28" s="1"/>
  <c r="AQ184" i="31"/>
  <c r="G196" i="28" s="1"/>
  <c r="AR184" i="31"/>
  <c r="H196" i="28" s="1"/>
  <c r="AO184" i="31"/>
  <c r="E196" i="28" s="1"/>
  <c r="AP184" i="31"/>
  <c r="F196" i="28" s="1"/>
  <c r="AS176" i="31"/>
  <c r="I188" i="28" s="1"/>
  <c r="AT176" i="31"/>
  <c r="J188" i="28" s="1"/>
  <c r="AQ176" i="31"/>
  <c r="G188" i="28" s="1"/>
  <c r="AR176" i="31"/>
  <c r="H188" i="28" s="1"/>
  <c r="AO176" i="31"/>
  <c r="E188" i="28" s="1"/>
  <c r="AP176" i="31"/>
  <c r="F188" i="28" s="1"/>
  <c r="AS172" i="31"/>
  <c r="I184" i="28" s="1"/>
  <c r="AQ172" i="31"/>
  <c r="G184" i="28" s="1"/>
  <c r="AR172" i="31"/>
  <c r="H184" i="28" s="1"/>
  <c r="AT172" i="31"/>
  <c r="J184" i="28" s="1"/>
  <c r="AO172" i="31"/>
  <c r="E184" i="28" s="1"/>
  <c r="AJ160" i="31"/>
  <c r="H173" i="26" s="1"/>
  <c r="AS160" i="31"/>
  <c r="I172" i="28" s="1"/>
  <c r="AT160" i="31"/>
  <c r="J172" i="28" s="1"/>
  <c r="AQ160" i="31"/>
  <c r="G172" i="28" s="1"/>
  <c r="AR160" i="31"/>
  <c r="H172" i="28" s="1"/>
  <c r="AO160" i="31"/>
  <c r="E172" i="28" s="1"/>
  <c r="AP160" i="31"/>
  <c r="F172" i="28" s="1"/>
  <c r="AK156" i="31"/>
  <c r="I169" i="26" s="1"/>
  <c r="AS156" i="31"/>
  <c r="I168" i="28" s="1"/>
  <c r="AQ156" i="31"/>
  <c r="G168" i="28" s="1"/>
  <c r="AR156" i="31"/>
  <c r="H168" i="28" s="1"/>
  <c r="AT156" i="31"/>
  <c r="J168" i="28" s="1"/>
  <c r="AO156" i="31"/>
  <c r="E168" i="28" s="1"/>
  <c r="AS148" i="31"/>
  <c r="I160" i="28" s="1"/>
  <c r="AQ148" i="31"/>
  <c r="G160" i="28" s="1"/>
  <c r="AR148" i="31"/>
  <c r="H160" i="28" s="1"/>
  <c r="AT148" i="31"/>
  <c r="J160" i="28" s="1"/>
  <c r="AO148" i="31"/>
  <c r="E160" i="28" s="1"/>
  <c r="AS140" i="31"/>
  <c r="I152" i="28" s="1"/>
  <c r="AQ140" i="31"/>
  <c r="G152" i="28" s="1"/>
  <c r="AR140" i="31"/>
  <c r="H152" i="28" s="1"/>
  <c r="AT140" i="31"/>
  <c r="J152" i="28" s="1"/>
  <c r="AO140" i="31"/>
  <c r="E152" i="28" s="1"/>
  <c r="AS132" i="31"/>
  <c r="I144" i="28" s="1"/>
  <c r="AQ132" i="31"/>
  <c r="G144" i="28" s="1"/>
  <c r="AR132" i="31"/>
  <c r="H144" i="28" s="1"/>
  <c r="AT132" i="31"/>
  <c r="J144" i="28" s="1"/>
  <c r="AO132" i="31"/>
  <c r="E144" i="28" s="1"/>
  <c r="AR124" i="31"/>
  <c r="H136" i="28" s="1"/>
  <c r="AS124" i="31"/>
  <c r="I136" i="28" s="1"/>
  <c r="AQ124" i="31"/>
  <c r="G136" i="28" s="1"/>
  <c r="AT124" i="31"/>
  <c r="J136" i="28" s="1"/>
  <c r="AO124" i="31"/>
  <c r="E136" i="28" s="1"/>
  <c r="AR116" i="31"/>
  <c r="H128" i="28" s="1"/>
  <c r="AS116" i="31"/>
  <c r="I128" i="28" s="1"/>
  <c r="AQ116" i="31"/>
  <c r="G128" i="28" s="1"/>
  <c r="AT116" i="31"/>
  <c r="J128" i="28" s="1"/>
  <c r="AO116" i="31"/>
  <c r="E128" i="28" s="1"/>
  <c r="AR108" i="31"/>
  <c r="H120" i="28" s="1"/>
  <c r="AS108" i="31"/>
  <c r="I120" i="28" s="1"/>
  <c r="AQ108" i="31"/>
  <c r="G120" i="28" s="1"/>
  <c r="AT108" i="31"/>
  <c r="J120" i="28" s="1"/>
  <c r="AO108" i="31"/>
  <c r="E120" i="28" s="1"/>
  <c r="AR100" i="31"/>
  <c r="H112" i="28" s="1"/>
  <c r="AS100" i="31"/>
  <c r="I112" i="28" s="1"/>
  <c r="AQ100" i="31"/>
  <c r="G112" i="28" s="1"/>
  <c r="AT100" i="31"/>
  <c r="J112" i="28" s="1"/>
  <c r="AO100" i="31"/>
  <c r="E112" i="28" s="1"/>
  <c r="AR92" i="31"/>
  <c r="H104" i="28" s="1"/>
  <c r="AS92" i="31"/>
  <c r="I104" i="28" s="1"/>
  <c r="AQ92" i="31"/>
  <c r="G104" i="28" s="1"/>
  <c r="AT92" i="31"/>
  <c r="J104" i="28" s="1"/>
  <c r="AO92" i="31"/>
  <c r="E104" i="28" s="1"/>
  <c r="AR84" i="31"/>
  <c r="H96" i="28" s="1"/>
  <c r="AS84" i="31"/>
  <c r="I96" i="28" s="1"/>
  <c r="AQ84" i="31"/>
  <c r="G96" i="28" s="1"/>
  <c r="AT84" i="31"/>
  <c r="J96" i="28" s="1"/>
  <c r="AO84" i="31"/>
  <c r="E96" i="28" s="1"/>
  <c r="AR76" i="31"/>
  <c r="H88" i="28" s="1"/>
  <c r="AS76" i="31"/>
  <c r="I88" i="28" s="1"/>
  <c r="AQ76" i="31"/>
  <c r="G88" i="28" s="1"/>
  <c r="AT76" i="31"/>
  <c r="J88" i="28" s="1"/>
  <c r="AO76" i="31"/>
  <c r="E88" i="28" s="1"/>
  <c r="AR68" i="31"/>
  <c r="H80" i="28" s="1"/>
  <c r="AS68" i="31"/>
  <c r="I80" i="28" s="1"/>
  <c r="AQ68" i="31"/>
  <c r="G80" i="28" s="1"/>
  <c r="AT68" i="31"/>
  <c r="J80" i="28" s="1"/>
  <c r="AO68" i="31"/>
  <c r="E80" i="28" s="1"/>
  <c r="AR60" i="31"/>
  <c r="H72" i="28" s="1"/>
  <c r="AO60" i="31"/>
  <c r="E72" i="28" s="1"/>
  <c r="AR52" i="31"/>
  <c r="H64" i="28" s="1"/>
  <c r="AS52" i="31"/>
  <c r="I64" i="28" s="1"/>
  <c r="AQ52" i="31"/>
  <c r="G64" i="28" s="1"/>
  <c r="AT52" i="31"/>
  <c r="J64" i="28" s="1"/>
  <c r="AO52" i="31"/>
  <c r="E64" i="28" s="1"/>
  <c r="AQ44" i="31"/>
  <c r="G56" i="28" s="1"/>
  <c r="AT36" i="31"/>
  <c r="J48" i="28" s="1"/>
  <c r="AO36" i="31"/>
  <c r="E48" i="28" s="1"/>
  <c r="AR28" i="31"/>
  <c r="H40" i="28" s="1"/>
  <c r="AO28" i="31"/>
  <c r="E40" i="28" s="1"/>
  <c r="AT20" i="31"/>
  <c r="J32" i="28" s="1"/>
  <c r="AO165" i="31"/>
  <c r="E177" i="28" s="1"/>
  <c r="AO101" i="31"/>
  <c r="E113" i="28" s="1"/>
  <c r="AO37" i="31"/>
  <c r="E49" i="28" s="1"/>
  <c r="AP172" i="31"/>
  <c r="F184" i="28" s="1"/>
  <c r="AP140" i="31"/>
  <c r="F152" i="28" s="1"/>
  <c r="AP44" i="31"/>
  <c r="F56" i="28" s="1"/>
  <c r="AR77" i="31"/>
  <c r="H89" i="28" s="1"/>
  <c r="AT109" i="31"/>
  <c r="J121" i="28" s="1"/>
  <c r="AI202" i="31"/>
  <c r="G215" i="26" s="1"/>
  <c r="AT202" i="31"/>
  <c r="J214" i="28" s="1"/>
  <c r="AO202" i="31"/>
  <c r="E214" i="28" s="1"/>
  <c r="AS202" i="31"/>
  <c r="I214" i="28" s="1"/>
  <c r="AP202" i="31"/>
  <c r="F214" i="28" s="1"/>
  <c r="AQ202" i="31"/>
  <c r="G214" i="28" s="1"/>
  <c r="AK198" i="31"/>
  <c r="I211" i="26" s="1"/>
  <c r="AT198" i="31"/>
  <c r="J210" i="28" s="1"/>
  <c r="AO198" i="31"/>
  <c r="E210" i="28" s="1"/>
  <c r="AP198" i="31"/>
  <c r="F210" i="28" s="1"/>
  <c r="AQ198" i="31"/>
  <c r="G210" i="28" s="1"/>
  <c r="AR198" i="31"/>
  <c r="H210" i="28" s="1"/>
  <c r="AT194" i="31"/>
  <c r="J206" i="28" s="1"/>
  <c r="AO194" i="31"/>
  <c r="E206" i="28" s="1"/>
  <c r="AS194" i="31"/>
  <c r="I206" i="28" s="1"/>
  <c r="AP194" i="31"/>
  <c r="F206" i="28" s="1"/>
  <c r="AQ194" i="31"/>
  <c r="G206" i="28" s="1"/>
  <c r="AH190" i="31"/>
  <c r="F203" i="26" s="1"/>
  <c r="AT190" i="31"/>
  <c r="J202" i="28" s="1"/>
  <c r="AO190" i="31"/>
  <c r="E202" i="28" s="1"/>
  <c r="AP190" i="31"/>
  <c r="F202" i="28" s="1"/>
  <c r="AQ190" i="31"/>
  <c r="G202" i="28" s="1"/>
  <c r="AS190" i="31"/>
  <c r="I202" i="28" s="1"/>
  <c r="AR190" i="31"/>
  <c r="H202" i="28" s="1"/>
  <c r="AH186" i="31"/>
  <c r="F199" i="26" s="1"/>
  <c r="AT186" i="31"/>
  <c r="J198" i="28" s="1"/>
  <c r="AO186" i="31"/>
  <c r="E198" i="28" s="1"/>
  <c r="AS186" i="31"/>
  <c r="I198" i="28" s="1"/>
  <c r="AP186" i="31"/>
  <c r="F198" i="28" s="1"/>
  <c r="AQ186" i="31"/>
  <c r="G198" i="28" s="1"/>
  <c r="AT182" i="31"/>
  <c r="J194" i="28" s="1"/>
  <c r="AO182" i="31"/>
  <c r="E194" i="28" s="1"/>
  <c r="AP182" i="31"/>
  <c r="F194" i="28" s="1"/>
  <c r="AQ182" i="31"/>
  <c r="G194" i="28" s="1"/>
  <c r="AR182" i="31"/>
  <c r="H194" i="28" s="1"/>
  <c r="AT178" i="31"/>
  <c r="J190" i="28" s="1"/>
  <c r="AO178" i="31"/>
  <c r="E190" i="28" s="1"/>
  <c r="AS178" i="31"/>
  <c r="I190" i="28" s="1"/>
  <c r="AP178" i="31"/>
  <c r="F190" i="28" s="1"/>
  <c r="AQ178" i="31"/>
  <c r="G190" i="28" s="1"/>
  <c r="AH174" i="31"/>
  <c r="F187" i="26" s="1"/>
  <c r="AT174" i="31"/>
  <c r="J186" i="28" s="1"/>
  <c r="AO174" i="31"/>
  <c r="E186" i="28" s="1"/>
  <c r="AP174" i="31"/>
  <c r="F186" i="28" s="1"/>
  <c r="AQ174" i="31"/>
  <c r="G186" i="28" s="1"/>
  <c r="AS174" i="31"/>
  <c r="I186" i="28" s="1"/>
  <c r="AR174" i="31"/>
  <c r="H186" i="28" s="1"/>
  <c r="AT170" i="31"/>
  <c r="J182" i="28" s="1"/>
  <c r="AO170" i="31"/>
  <c r="E182" i="28" s="1"/>
  <c r="AS170" i="31"/>
  <c r="I182" i="28" s="1"/>
  <c r="AP170" i="31"/>
  <c r="F182" i="28" s="1"/>
  <c r="AQ170" i="31"/>
  <c r="G182" i="28" s="1"/>
  <c r="AT166" i="31"/>
  <c r="J178" i="28" s="1"/>
  <c r="AO166" i="31"/>
  <c r="E178" i="28" s="1"/>
  <c r="AP166" i="31"/>
  <c r="F178" i="28" s="1"/>
  <c r="AQ166" i="31"/>
  <c r="G178" i="28" s="1"/>
  <c r="AR166" i="31"/>
  <c r="H178" i="28" s="1"/>
  <c r="AT162" i="31"/>
  <c r="J174" i="28" s="1"/>
  <c r="AO162" i="31"/>
  <c r="E174" i="28" s="1"/>
  <c r="AS162" i="31"/>
  <c r="I174" i="28" s="1"/>
  <c r="AP162" i="31"/>
  <c r="F174" i="28" s="1"/>
  <c r="AQ162" i="31"/>
  <c r="G174" i="28" s="1"/>
  <c r="AH158" i="31"/>
  <c r="F171" i="26" s="1"/>
  <c r="AT158" i="31"/>
  <c r="J170" i="28" s="1"/>
  <c r="AO158" i="31"/>
  <c r="E170" i="28" s="1"/>
  <c r="AP158" i="31"/>
  <c r="F170" i="28" s="1"/>
  <c r="AQ158" i="31"/>
  <c r="G170" i="28" s="1"/>
  <c r="AS158" i="31"/>
  <c r="I170" i="28" s="1"/>
  <c r="AR158" i="31"/>
  <c r="H170" i="28" s="1"/>
  <c r="AT154" i="31"/>
  <c r="J166" i="28" s="1"/>
  <c r="AO154" i="31"/>
  <c r="E166" i="28" s="1"/>
  <c r="AS154" i="31"/>
  <c r="I166" i="28" s="1"/>
  <c r="AP154" i="31"/>
  <c r="F166" i="28" s="1"/>
  <c r="AQ154" i="31"/>
  <c r="G166" i="28" s="1"/>
  <c r="AJ150" i="31"/>
  <c r="H163" i="26" s="1"/>
  <c r="AT150" i="31"/>
  <c r="J162" i="28" s="1"/>
  <c r="AO150" i="31"/>
  <c r="E162" i="28" s="1"/>
  <c r="AP150" i="31"/>
  <c r="F162" i="28" s="1"/>
  <c r="AQ150" i="31"/>
  <c r="G162" i="28" s="1"/>
  <c r="AR150" i="31"/>
  <c r="H162" i="28" s="1"/>
  <c r="AT146" i="31"/>
  <c r="J158" i="28" s="1"/>
  <c r="AO146" i="31"/>
  <c r="E158" i="28" s="1"/>
  <c r="AS146" i="31"/>
  <c r="I158" i="28" s="1"/>
  <c r="AP146" i="31"/>
  <c r="F158" i="28" s="1"/>
  <c r="AQ146" i="31"/>
  <c r="G158" i="28" s="1"/>
  <c r="AH142" i="31"/>
  <c r="F155" i="26" s="1"/>
  <c r="AT142" i="31"/>
  <c r="J154" i="28" s="1"/>
  <c r="AO142" i="31"/>
  <c r="E154" i="28" s="1"/>
  <c r="AP142" i="31"/>
  <c r="F154" i="28" s="1"/>
  <c r="AQ142" i="31"/>
  <c r="G154" i="28" s="1"/>
  <c r="AS142" i="31"/>
  <c r="I154" i="28" s="1"/>
  <c r="AR142" i="31"/>
  <c r="H154" i="28" s="1"/>
  <c r="AI138" i="31"/>
  <c r="G151" i="26" s="1"/>
  <c r="AT138" i="31"/>
  <c r="J150" i="28" s="1"/>
  <c r="AO138" i="31"/>
  <c r="E150" i="28" s="1"/>
  <c r="AS138" i="31"/>
  <c r="I150" i="28" s="1"/>
  <c r="AP138" i="31"/>
  <c r="F150" i="28" s="1"/>
  <c r="AQ138" i="31"/>
  <c r="G150" i="28" s="1"/>
  <c r="AT134" i="31"/>
  <c r="J146" i="28" s="1"/>
  <c r="AO134" i="31"/>
  <c r="E146" i="28" s="1"/>
  <c r="AP134" i="31"/>
  <c r="F146" i="28" s="1"/>
  <c r="AQ134" i="31"/>
  <c r="G146" i="28" s="1"/>
  <c r="AR134" i="31"/>
  <c r="H146" i="28" s="1"/>
  <c r="AK130" i="31"/>
  <c r="I143" i="26" s="1"/>
  <c r="AT130" i="31"/>
  <c r="J142" i="28" s="1"/>
  <c r="AO130" i="31"/>
  <c r="E142" i="28" s="1"/>
  <c r="AS130" i="31"/>
  <c r="I142" i="28" s="1"/>
  <c r="AP130" i="31"/>
  <c r="F142" i="28" s="1"/>
  <c r="AQ130" i="31"/>
  <c r="G142" i="28" s="1"/>
  <c r="AH126" i="31"/>
  <c r="F139" i="26" s="1"/>
  <c r="AT126" i="31"/>
  <c r="J138" i="28" s="1"/>
  <c r="AR126" i="31"/>
  <c r="H138" i="28" s="1"/>
  <c r="AO126" i="31"/>
  <c r="E138" i="28" s="1"/>
  <c r="AP126" i="31"/>
  <c r="F138" i="28" s="1"/>
  <c r="AQ126" i="31"/>
  <c r="G138" i="28" s="1"/>
  <c r="AS126" i="31"/>
  <c r="I138" i="28" s="1"/>
  <c r="AT122" i="31"/>
  <c r="J134" i="28" s="1"/>
  <c r="AO122" i="31"/>
  <c r="E134" i="28" s="1"/>
  <c r="AS122" i="31"/>
  <c r="I134" i="28" s="1"/>
  <c r="AR122" i="31"/>
  <c r="H134" i="28" s="1"/>
  <c r="AP122" i="31"/>
  <c r="F134" i="28" s="1"/>
  <c r="AQ122" i="31"/>
  <c r="G134" i="28" s="1"/>
  <c r="AT118" i="31"/>
  <c r="J130" i="28" s="1"/>
  <c r="AO118" i="31"/>
  <c r="E130" i="28" s="1"/>
  <c r="AP118" i="31"/>
  <c r="F130" i="28" s="1"/>
  <c r="AQ118" i="31"/>
  <c r="G130" i="28" s="1"/>
  <c r="AR118" i="31"/>
  <c r="H130" i="28" s="1"/>
  <c r="AT114" i="31"/>
  <c r="J126" i="28" s="1"/>
  <c r="AO114" i="31"/>
  <c r="E126" i="28" s="1"/>
  <c r="AS114" i="31"/>
  <c r="I126" i="28" s="1"/>
  <c r="AP114" i="31"/>
  <c r="F126" i="28" s="1"/>
  <c r="AR114" i="31"/>
  <c r="H126" i="28" s="1"/>
  <c r="AQ114" i="31"/>
  <c r="G126" i="28" s="1"/>
  <c r="AI110" i="31"/>
  <c r="G123" i="26" s="1"/>
  <c r="AT110" i="31"/>
  <c r="J122" i="28" s="1"/>
  <c r="AR110" i="31"/>
  <c r="H122" i="28" s="1"/>
  <c r="AO110" i="31"/>
  <c r="E122" i="28" s="1"/>
  <c r="AP110" i="31"/>
  <c r="F122" i="28" s="1"/>
  <c r="AQ110" i="31"/>
  <c r="G122" i="28" s="1"/>
  <c r="AS110" i="31"/>
  <c r="I122" i="28" s="1"/>
  <c r="AT106" i="31"/>
  <c r="J118" i="28" s="1"/>
  <c r="AO106" i="31"/>
  <c r="E118" i="28" s="1"/>
  <c r="AS106" i="31"/>
  <c r="I118" i="28" s="1"/>
  <c r="AR106" i="31"/>
  <c r="H118" i="28" s="1"/>
  <c r="AP106" i="31"/>
  <c r="F118" i="28" s="1"/>
  <c r="AQ106" i="31"/>
  <c r="G118" i="28" s="1"/>
  <c r="AK102" i="31"/>
  <c r="I115" i="26" s="1"/>
  <c r="AT102" i="31"/>
  <c r="J114" i="28" s="1"/>
  <c r="AO102" i="31"/>
  <c r="E114" i="28" s="1"/>
  <c r="AP102" i="31"/>
  <c r="F114" i="28" s="1"/>
  <c r="AR102" i="31"/>
  <c r="H114" i="28" s="1"/>
  <c r="AQ102" i="31"/>
  <c r="G114" i="28" s="1"/>
  <c r="AT98" i="31"/>
  <c r="J110" i="28" s="1"/>
  <c r="AO98" i="31"/>
  <c r="E110" i="28" s="1"/>
  <c r="AS98" i="31"/>
  <c r="I110" i="28" s="1"/>
  <c r="AP98" i="31"/>
  <c r="F110" i="28" s="1"/>
  <c r="AQ98" i="31"/>
  <c r="G110" i="28" s="1"/>
  <c r="AH94" i="31"/>
  <c r="F107" i="26" s="1"/>
  <c r="AT94" i="31"/>
  <c r="J106" i="28" s="1"/>
  <c r="AR94" i="31"/>
  <c r="H106" i="28" s="1"/>
  <c r="AO94" i="31"/>
  <c r="E106" i="28" s="1"/>
  <c r="AP94" i="31"/>
  <c r="F106" i="28" s="1"/>
  <c r="AQ94" i="31"/>
  <c r="G106" i="28" s="1"/>
  <c r="AS94" i="31"/>
  <c r="I106" i="28" s="1"/>
  <c r="AT90" i="31"/>
  <c r="J102" i="28" s="1"/>
  <c r="AO90" i="31"/>
  <c r="E102" i="28" s="1"/>
  <c r="AS90" i="31"/>
  <c r="I102" i="28" s="1"/>
  <c r="AR90" i="31"/>
  <c r="H102" i="28" s="1"/>
  <c r="AP90" i="31"/>
  <c r="F102" i="28" s="1"/>
  <c r="AQ90" i="31"/>
  <c r="G102" i="28" s="1"/>
  <c r="AJ86" i="31"/>
  <c r="H99" i="26" s="1"/>
  <c r="AT86" i="31"/>
  <c r="J98" i="28" s="1"/>
  <c r="AO86" i="31"/>
  <c r="E98" i="28" s="1"/>
  <c r="AP86" i="31"/>
  <c r="F98" i="28" s="1"/>
  <c r="AQ86" i="31"/>
  <c r="G98" i="28" s="1"/>
  <c r="AR86" i="31"/>
  <c r="H98" i="28" s="1"/>
  <c r="AI82" i="31"/>
  <c r="G95" i="26" s="1"/>
  <c r="AT82" i="31"/>
  <c r="J94" i="28" s="1"/>
  <c r="AO82" i="31"/>
  <c r="E94" i="28" s="1"/>
  <c r="AS82" i="31"/>
  <c r="I94" i="28" s="1"/>
  <c r="AP82" i="31"/>
  <c r="F94" i="28" s="1"/>
  <c r="AR82" i="31"/>
  <c r="H94" i="28" s="1"/>
  <c r="AQ82" i="31"/>
  <c r="G94" i="28" s="1"/>
  <c r="AG78" i="31"/>
  <c r="E91" i="26" s="1"/>
  <c r="AT78" i="31"/>
  <c r="J90" i="28" s="1"/>
  <c r="AR78" i="31"/>
  <c r="H90" i="28" s="1"/>
  <c r="AO78" i="31"/>
  <c r="E90" i="28" s="1"/>
  <c r="AP78" i="31"/>
  <c r="F90" i="28" s="1"/>
  <c r="AQ78" i="31"/>
  <c r="G90" i="28" s="1"/>
  <c r="AS78" i="31"/>
  <c r="I90" i="28" s="1"/>
  <c r="AK74" i="31"/>
  <c r="I87" i="26" s="1"/>
  <c r="AT74" i="31"/>
  <c r="J86" i="28" s="1"/>
  <c r="AO74" i="31"/>
  <c r="E86" i="28" s="1"/>
  <c r="AS74" i="31"/>
  <c r="I86" i="28" s="1"/>
  <c r="AR74" i="31"/>
  <c r="H86" i="28" s="1"/>
  <c r="AP74" i="31"/>
  <c r="F86" i="28" s="1"/>
  <c r="AQ74" i="31"/>
  <c r="G86" i="28" s="1"/>
  <c r="AT70" i="31"/>
  <c r="J82" i="28" s="1"/>
  <c r="AO70" i="31"/>
  <c r="E82" i="28" s="1"/>
  <c r="AP70" i="31"/>
  <c r="F82" i="28" s="1"/>
  <c r="AR70" i="31"/>
  <c r="H82" i="28" s="1"/>
  <c r="AQ70" i="31"/>
  <c r="G82" i="28" s="1"/>
  <c r="AT66" i="31"/>
  <c r="J78" i="28" s="1"/>
  <c r="AO66" i="31"/>
  <c r="E78" i="28" s="1"/>
  <c r="AS66" i="31"/>
  <c r="I78" i="28" s="1"/>
  <c r="AP66" i="31"/>
  <c r="F78" i="28" s="1"/>
  <c r="AQ66" i="31"/>
  <c r="G78" i="28" s="1"/>
  <c r="AG62" i="31"/>
  <c r="E75" i="26" s="1"/>
  <c r="AT62" i="31"/>
  <c r="J74" i="28" s="1"/>
  <c r="AR62" i="31"/>
  <c r="H74" i="28" s="1"/>
  <c r="AO62" i="31"/>
  <c r="E74" i="28" s="1"/>
  <c r="AP62" i="31"/>
  <c r="F74" i="28" s="1"/>
  <c r="AQ62" i="31"/>
  <c r="G74" i="28" s="1"/>
  <c r="AS62" i="31"/>
  <c r="I74" i="28" s="1"/>
  <c r="AH58" i="31"/>
  <c r="F71" i="26" s="1"/>
  <c r="AT58" i="31"/>
  <c r="J70" i="28" s="1"/>
  <c r="AO58" i="31"/>
  <c r="E70" i="28" s="1"/>
  <c r="AS58" i="31"/>
  <c r="I70" i="28" s="1"/>
  <c r="AR58" i="31"/>
  <c r="H70" i="28" s="1"/>
  <c r="AP58" i="31"/>
  <c r="F70" i="28" s="1"/>
  <c r="AQ58" i="31"/>
  <c r="G70" i="28" s="1"/>
  <c r="AT54" i="31"/>
  <c r="J66" i="28" s="1"/>
  <c r="AO54" i="31"/>
  <c r="E66" i="28" s="1"/>
  <c r="AP54" i="31"/>
  <c r="F66" i="28" s="1"/>
  <c r="AQ54" i="31"/>
  <c r="G66" i="28" s="1"/>
  <c r="AR54" i="31"/>
  <c r="H66" i="28" s="1"/>
  <c r="AT50" i="31"/>
  <c r="J62" i="28" s="1"/>
  <c r="AO50" i="31"/>
  <c r="E62" i="28" s="1"/>
  <c r="AS50" i="31"/>
  <c r="I62" i="28" s="1"/>
  <c r="AP50" i="31"/>
  <c r="F62" i="28" s="1"/>
  <c r="AR50" i="31"/>
  <c r="H62" i="28" s="1"/>
  <c r="AQ50" i="31"/>
  <c r="G62" i="28" s="1"/>
  <c r="AG46" i="31"/>
  <c r="E59" i="26" s="1"/>
  <c r="AT46" i="31"/>
  <c r="J58" i="28" s="1"/>
  <c r="AR46" i="31"/>
  <c r="H58" i="28" s="1"/>
  <c r="AO46" i="31"/>
  <c r="E58" i="28" s="1"/>
  <c r="AP46" i="31"/>
  <c r="F58" i="28" s="1"/>
  <c r="AQ46" i="31"/>
  <c r="G58" i="28" s="1"/>
  <c r="AS46" i="31"/>
  <c r="I58" i="28" s="1"/>
  <c r="AT42" i="31"/>
  <c r="J54" i="28" s="1"/>
  <c r="AO42" i="31"/>
  <c r="E54" i="28" s="1"/>
  <c r="AS42" i="31"/>
  <c r="I54" i="28" s="1"/>
  <c r="AR42" i="31"/>
  <c r="H54" i="28" s="1"/>
  <c r="AP42" i="31"/>
  <c r="F54" i="28" s="1"/>
  <c r="AQ42" i="31"/>
  <c r="G54" i="28" s="1"/>
  <c r="AT38" i="31"/>
  <c r="J50" i="28" s="1"/>
  <c r="AO38" i="31"/>
  <c r="E50" i="28" s="1"/>
  <c r="AP38" i="31"/>
  <c r="F50" i="28" s="1"/>
  <c r="AR38" i="31"/>
  <c r="H50" i="28" s="1"/>
  <c r="AQ38" i="31"/>
  <c r="G50" i="28" s="1"/>
  <c r="AT34" i="31"/>
  <c r="J46" i="28" s="1"/>
  <c r="AR34" i="31"/>
  <c r="H46" i="28" s="1"/>
  <c r="AO34" i="31"/>
  <c r="E46" i="28" s="1"/>
  <c r="AS34" i="31"/>
  <c r="I46" i="28" s="1"/>
  <c r="AP34" i="31"/>
  <c r="F46" i="28" s="1"/>
  <c r="AQ34" i="31"/>
  <c r="G46" i="28" s="1"/>
  <c r="AG30" i="31"/>
  <c r="E43" i="26" s="1"/>
  <c r="AT30" i="31"/>
  <c r="J42" i="28" s="1"/>
  <c r="AO30" i="31"/>
  <c r="E42" i="28" s="1"/>
  <c r="AP30" i="31"/>
  <c r="F42" i="28" s="1"/>
  <c r="AQ30" i="31"/>
  <c r="G42" i="28" s="1"/>
  <c r="AS30" i="31"/>
  <c r="I42" i="28" s="1"/>
  <c r="AR30" i="31"/>
  <c r="H42" i="28" s="1"/>
  <c r="AH26" i="31"/>
  <c r="F39" i="26" s="1"/>
  <c r="AT26" i="31"/>
  <c r="J38" i="28" s="1"/>
  <c r="AR26" i="31"/>
  <c r="H38" i="28" s="1"/>
  <c r="AO26" i="31"/>
  <c r="E38" i="28" s="1"/>
  <c r="AS26" i="31"/>
  <c r="I38" i="28" s="1"/>
  <c r="AP26" i="31"/>
  <c r="F38" i="28" s="1"/>
  <c r="AQ26" i="31"/>
  <c r="G38" i="28" s="1"/>
  <c r="AJ22" i="31"/>
  <c r="H35" i="26" s="1"/>
  <c r="AT22" i="31"/>
  <c r="J34" i="28" s="1"/>
  <c r="AO22" i="31"/>
  <c r="E34" i="28" s="1"/>
  <c r="AP22" i="31"/>
  <c r="F34" i="28" s="1"/>
  <c r="AR22" i="31"/>
  <c r="H34" i="28" s="1"/>
  <c r="AQ22" i="31"/>
  <c r="G34" i="28" s="1"/>
  <c r="AT18" i="31"/>
  <c r="J30" i="28" s="1"/>
  <c r="AR18" i="31"/>
  <c r="H30" i="28" s="1"/>
  <c r="AO18" i="31"/>
  <c r="E30" i="28" s="1"/>
  <c r="AS18" i="31"/>
  <c r="I30" i="28" s="1"/>
  <c r="AP18" i="31"/>
  <c r="F30" i="28" s="1"/>
  <c r="AQ18" i="31"/>
  <c r="G30" i="28" s="1"/>
  <c r="AG14" i="31"/>
  <c r="E27" i="26" s="1"/>
  <c r="AT14" i="31"/>
  <c r="J26" i="28" s="1"/>
  <c r="AO14" i="31"/>
  <c r="E26" i="28" s="1"/>
  <c r="AP14" i="31"/>
  <c r="F26" i="28" s="1"/>
  <c r="AQ14" i="31"/>
  <c r="G26" i="28" s="1"/>
  <c r="AS14" i="31"/>
  <c r="I26" i="28" s="1"/>
  <c r="AR14" i="31"/>
  <c r="H26" i="28" s="1"/>
  <c r="AI10" i="31"/>
  <c r="G23" i="26" s="1"/>
  <c r="AT10" i="31"/>
  <c r="J22" i="28" s="1"/>
  <c r="AR10" i="31"/>
  <c r="H22" i="28" s="1"/>
  <c r="AO10" i="31"/>
  <c r="E22" i="28" s="1"/>
  <c r="AS10" i="31"/>
  <c r="I22" i="28" s="1"/>
  <c r="AP10" i="31"/>
  <c r="F22" i="28" s="1"/>
  <c r="AQ10" i="31"/>
  <c r="G22" i="28" s="1"/>
  <c r="AO200" i="31"/>
  <c r="E212" i="28" s="1"/>
  <c r="AO181" i="31"/>
  <c r="E193" i="28" s="1"/>
  <c r="AO149" i="31"/>
  <c r="E161" i="28" s="1"/>
  <c r="AO117" i="31"/>
  <c r="E129" i="28" s="1"/>
  <c r="AO85" i="31"/>
  <c r="E97" i="28" s="1"/>
  <c r="AO53" i="31"/>
  <c r="E65" i="28" s="1"/>
  <c r="AO21" i="31"/>
  <c r="E33" i="28" s="1"/>
  <c r="AP188" i="31"/>
  <c r="F200" i="28" s="1"/>
  <c r="AP156" i="31"/>
  <c r="F168" i="28" s="1"/>
  <c r="AP124" i="31"/>
  <c r="F136" i="28" s="1"/>
  <c r="AP92" i="31"/>
  <c r="F104" i="28" s="1"/>
  <c r="AQ195" i="31"/>
  <c r="G207" i="28" s="1"/>
  <c r="AQ163" i="31"/>
  <c r="G175" i="28" s="1"/>
  <c r="AQ131" i="31"/>
  <c r="G143" i="28" s="1"/>
  <c r="AQ99" i="31"/>
  <c r="G111" i="28" s="1"/>
  <c r="AQ67" i="31"/>
  <c r="G79" i="28" s="1"/>
  <c r="AQ35" i="31"/>
  <c r="G47" i="28" s="1"/>
  <c r="AR202" i="31"/>
  <c r="H214" i="28" s="1"/>
  <c r="AR170" i="31"/>
  <c r="H182" i="28" s="1"/>
  <c r="AR138" i="31"/>
  <c r="H150" i="28" s="1"/>
  <c r="AR98" i="31"/>
  <c r="H110" i="28" s="1"/>
  <c r="AR55" i="31"/>
  <c r="H67" i="28" s="1"/>
  <c r="AS198" i="31"/>
  <c r="I210" i="28" s="1"/>
  <c r="AS134" i="31"/>
  <c r="I146" i="28" s="1"/>
  <c r="AS70" i="31"/>
  <c r="I82" i="28" s="1"/>
  <c r="AT141" i="31"/>
  <c r="J153" i="28" s="1"/>
  <c r="AT77" i="31"/>
  <c r="J89" i="28" s="1"/>
  <c r="AT13" i="31"/>
  <c r="J25" i="28" s="1"/>
  <c r="AG158" i="31"/>
  <c r="E171" i="26" s="1"/>
  <c r="AG94" i="31"/>
  <c r="E107" i="26" s="1"/>
  <c r="AJ202" i="31"/>
  <c r="H215" i="26" s="1"/>
  <c r="AG105" i="31"/>
  <c r="E118" i="26" s="1"/>
  <c r="AI89" i="31"/>
  <c r="G102" i="26" s="1"/>
  <c r="AH69" i="31"/>
  <c r="F82" i="26" s="1"/>
  <c r="AI61" i="31"/>
  <c r="G74" i="26" s="1"/>
  <c r="AH53" i="31"/>
  <c r="F66" i="26" s="1"/>
  <c r="AG190" i="31"/>
  <c r="E203" i="26" s="1"/>
  <c r="AH144" i="31"/>
  <c r="F157" i="26" s="1"/>
  <c r="AH112" i="31"/>
  <c r="F125" i="26" s="1"/>
  <c r="AL72" i="31"/>
  <c r="J85" i="26" s="1"/>
  <c r="AG186" i="31"/>
  <c r="E199" i="26" s="1"/>
  <c r="AG126" i="31"/>
  <c r="E139" i="26" s="1"/>
  <c r="AI174" i="31"/>
  <c r="G187" i="26" s="1"/>
  <c r="AH154" i="31"/>
  <c r="F167" i="26" s="1"/>
  <c r="AI146" i="31"/>
  <c r="G159" i="26" s="1"/>
  <c r="AH122" i="31"/>
  <c r="F135" i="26" s="1"/>
  <c r="AJ118" i="31"/>
  <c r="H131" i="26" s="1"/>
  <c r="AH90" i="31"/>
  <c r="F103" i="26" s="1"/>
  <c r="AH74" i="31"/>
  <c r="F87" i="26" s="1"/>
  <c r="AG58" i="31"/>
  <c r="E71" i="26" s="1"/>
  <c r="AG26" i="31"/>
  <c r="E39" i="26" s="1"/>
  <c r="AG143" i="31"/>
  <c r="E156" i="26" s="1"/>
  <c r="AG111" i="31"/>
  <c r="E124" i="26" s="1"/>
  <c r="AK87" i="31"/>
  <c r="I100" i="26" s="1"/>
  <c r="AG79" i="31"/>
  <c r="E92" i="26" s="1"/>
  <c r="AJ75" i="31"/>
  <c r="H88" i="26" s="1"/>
  <c r="AG47" i="31"/>
  <c r="E60" i="26" s="1"/>
  <c r="AK31" i="31"/>
  <c r="I44" i="26" s="1"/>
  <c r="AG15" i="31"/>
  <c r="E28" i="26" s="1"/>
  <c r="AL197" i="31"/>
  <c r="J210" i="26" s="1"/>
  <c r="AJ197" i="31"/>
  <c r="H210" i="26" s="1"/>
  <c r="AI197" i="31"/>
  <c r="G210" i="26" s="1"/>
  <c r="AK197" i="31"/>
  <c r="I210" i="26" s="1"/>
  <c r="AL185" i="31"/>
  <c r="J198" i="26" s="1"/>
  <c r="AJ185" i="31"/>
  <c r="H198" i="26" s="1"/>
  <c r="AK185" i="31"/>
  <c r="I198" i="26" s="1"/>
  <c r="AI185" i="31"/>
  <c r="G198" i="26" s="1"/>
  <c r="AL177" i="31"/>
  <c r="J190" i="26" s="1"/>
  <c r="AJ177" i="31"/>
  <c r="H190" i="26" s="1"/>
  <c r="AI177" i="31"/>
  <c r="G190" i="26" s="1"/>
  <c r="AH177" i="31"/>
  <c r="F190" i="26" s="1"/>
  <c r="AG177" i="31"/>
  <c r="E190" i="26" s="1"/>
  <c r="AL169" i="31"/>
  <c r="J182" i="26" s="1"/>
  <c r="AJ169" i="31"/>
  <c r="H182" i="26" s="1"/>
  <c r="AK169" i="31"/>
  <c r="I182" i="26" s="1"/>
  <c r="AI169" i="31"/>
  <c r="G182" i="26" s="1"/>
  <c r="AL161" i="31"/>
  <c r="J174" i="26" s="1"/>
  <c r="AJ161" i="31"/>
  <c r="H174" i="26" s="1"/>
  <c r="AI161" i="31"/>
  <c r="G174" i="26" s="1"/>
  <c r="AH161" i="31"/>
  <c r="F174" i="26" s="1"/>
  <c r="AG161" i="31"/>
  <c r="E174" i="26" s="1"/>
  <c r="AK161" i="31"/>
  <c r="I174" i="26" s="1"/>
  <c r="AL153" i="31"/>
  <c r="J166" i="26" s="1"/>
  <c r="AJ153" i="31"/>
  <c r="H166" i="26" s="1"/>
  <c r="AK153" i="31"/>
  <c r="I166" i="26" s="1"/>
  <c r="AL145" i="31"/>
  <c r="J158" i="26" s="1"/>
  <c r="AJ145" i="31"/>
  <c r="H158" i="26" s="1"/>
  <c r="AI145" i="31"/>
  <c r="G158" i="26" s="1"/>
  <c r="AH145" i="31"/>
  <c r="F158" i="26" s="1"/>
  <c r="AG145" i="31"/>
  <c r="E158" i="26" s="1"/>
  <c r="AL133" i="31"/>
  <c r="J146" i="26" s="1"/>
  <c r="AJ133" i="31"/>
  <c r="H146" i="26" s="1"/>
  <c r="AK133" i="31"/>
  <c r="I146" i="26" s="1"/>
  <c r="AI133" i="31"/>
  <c r="G146" i="26" s="1"/>
  <c r="AL125" i="31"/>
  <c r="J138" i="26" s="1"/>
  <c r="AJ125" i="31"/>
  <c r="H138" i="26" s="1"/>
  <c r="AK125" i="31"/>
  <c r="I138" i="26" s="1"/>
  <c r="AH125" i="31"/>
  <c r="F138" i="26" s="1"/>
  <c r="AG125" i="31"/>
  <c r="E138" i="26" s="1"/>
  <c r="AL117" i="31"/>
  <c r="J130" i="26" s="1"/>
  <c r="AJ117" i="31"/>
  <c r="H130" i="26" s="1"/>
  <c r="AL109" i="31"/>
  <c r="J122" i="26" s="1"/>
  <c r="AJ109" i="31"/>
  <c r="H122" i="26" s="1"/>
  <c r="AK109" i="31"/>
  <c r="I122" i="26" s="1"/>
  <c r="AH109" i="31"/>
  <c r="F122" i="26" s="1"/>
  <c r="AG109" i="31"/>
  <c r="E122" i="26" s="1"/>
  <c r="AI109" i="31"/>
  <c r="G122" i="26" s="1"/>
  <c r="AL101" i="31"/>
  <c r="J114" i="26" s="1"/>
  <c r="AJ101" i="31"/>
  <c r="H114" i="26" s="1"/>
  <c r="AK101" i="31"/>
  <c r="I114" i="26" s="1"/>
  <c r="AI101" i="31"/>
  <c r="G114" i="26" s="1"/>
  <c r="AL93" i="31"/>
  <c r="J106" i="26" s="1"/>
  <c r="AJ93" i="31"/>
  <c r="H106" i="26" s="1"/>
  <c r="AK93" i="31"/>
  <c r="I106" i="26" s="1"/>
  <c r="AI93" i="31"/>
  <c r="G106" i="26" s="1"/>
  <c r="AH93" i="31"/>
  <c r="F106" i="26" s="1"/>
  <c r="AG93" i="31"/>
  <c r="E106" i="26" s="1"/>
  <c r="AL85" i="31"/>
  <c r="J98" i="26" s="1"/>
  <c r="AJ85" i="31"/>
  <c r="H98" i="26" s="1"/>
  <c r="AK85" i="31"/>
  <c r="I98" i="26" s="1"/>
  <c r="AI85" i="31"/>
  <c r="G98" i="26" s="1"/>
  <c r="AL77" i="31"/>
  <c r="J90" i="26" s="1"/>
  <c r="AJ77" i="31"/>
  <c r="H90" i="26" s="1"/>
  <c r="AK77" i="31"/>
  <c r="I90" i="26" s="1"/>
  <c r="AI77" i="31"/>
  <c r="G90" i="26" s="1"/>
  <c r="AH77" i="31"/>
  <c r="F90" i="26" s="1"/>
  <c r="AG77" i="31"/>
  <c r="E90" i="26" s="1"/>
  <c r="AL65" i="31"/>
  <c r="J78" i="26" s="1"/>
  <c r="AJ65" i="31"/>
  <c r="H78" i="26" s="1"/>
  <c r="AI65" i="31"/>
  <c r="G78" i="26" s="1"/>
  <c r="AK65" i="31"/>
  <c r="I78" i="26" s="1"/>
  <c r="AH65" i="31"/>
  <c r="F78" i="26" s="1"/>
  <c r="AG65" i="31"/>
  <c r="E78" i="26" s="1"/>
  <c r="AL57" i="31"/>
  <c r="J70" i="26" s="1"/>
  <c r="AK57" i="31"/>
  <c r="I70" i="26" s="1"/>
  <c r="AJ57" i="31"/>
  <c r="H70" i="26" s="1"/>
  <c r="AI57" i="31"/>
  <c r="G70" i="26" s="1"/>
  <c r="AH57" i="31"/>
  <c r="F70" i="26" s="1"/>
  <c r="AL49" i="31"/>
  <c r="J62" i="26" s="1"/>
  <c r="AJ49" i="31"/>
  <c r="H62" i="26" s="1"/>
  <c r="AI49" i="31"/>
  <c r="G62" i="26" s="1"/>
  <c r="AK49" i="31"/>
  <c r="I62" i="26" s="1"/>
  <c r="AH49" i="31"/>
  <c r="F62" i="26" s="1"/>
  <c r="AG49" i="31"/>
  <c r="E62" i="26" s="1"/>
  <c r="AL45" i="31"/>
  <c r="J58" i="26" s="1"/>
  <c r="AJ45" i="31"/>
  <c r="H58" i="26" s="1"/>
  <c r="AH45" i="31"/>
  <c r="F58" i="26" s="1"/>
  <c r="AG45" i="31"/>
  <c r="E58" i="26" s="1"/>
  <c r="AI45" i="31"/>
  <c r="G58" i="26" s="1"/>
  <c r="AL37" i="31"/>
  <c r="J50" i="26" s="1"/>
  <c r="AJ37" i="31"/>
  <c r="H50" i="26" s="1"/>
  <c r="AK37" i="31"/>
  <c r="I50" i="26" s="1"/>
  <c r="AI37" i="31"/>
  <c r="G50" i="26" s="1"/>
  <c r="AL29" i="31"/>
  <c r="J42" i="26" s="1"/>
  <c r="AJ29" i="31"/>
  <c r="H42" i="26" s="1"/>
  <c r="AI29" i="31"/>
  <c r="G42" i="26" s="1"/>
  <c r="AH29" i="31"/>
  <c r="F42" i="26" s="1"/>
  <c r="AG29" i="31"/>
  <c r="E42" i="26" s="1"/>
  <c r="AK29" i="31"/>
  <c r="I42" i="26" s="1"/>
  <c r="AL25" i="31"/>
  <c r="J38" i="26" s="1"/>
  <c r="AK25" i="31"/>
  <c r="I38" i="26" s="1"/>
  <c r="AJ25" i="31"/>
  <c r="H38" i="26" s="1"/>
  <c r="AH25" i="31"/>
  <c r="F38" i="26" s="1"/>
  <c r="AL21" i="31"/>
  <c r="J34" i="26" s="1"/>
  <c r="AJ21" i="31"/>
  <c r="H34" i="26" s="1"/>
  <c r="AH21" i="31"/>
  <c r="F34" i="26" s="1"/>
  <c r="AK21" i="31"/>
  <c r="I34" i="26" s="1"/>
  <c r="AI21" i="31"/>
  <c r="G34" i="26" s="1"/>
  <c r="AL13" i="31"/>
  <c r="J26" i="26" s="1"/>
  <c r="AJ13" i="31"/>
  <c r="H26" i="26" s="1"/>
  <c r="AH13" i="31"/>
  <c r="F26" i="26" s="1"/>
  <c r="AK13" i="31"/>
  <c r="I26" i="26" s="1"/>
  <c r="AI13" i="31"/>
  <c r="G26" i="26" s="1"/>
  <c r="AG13" i="31"/>
  <c r="E26" i="26" s="1"/>
  <c r="AI153" i="31"/>
  <c r="G166" i="26" s="1"/>
  <c r="AI125" i="31"/>
  <c r="G138" i="26" s="1"/>
  <c r="AK200" i="31"/>
  <c r="I213" i="26" s="1"/>
  <c r="AG200" i="31"/>
  <c r="E213" i="26" s="1"/>
  <c r="AI200" i="31"/>
  <c r="G213" i="26" s="1"/>
  <c r="AH200" i="31"/>
  <c r="F213" i="26" s="1"/>
  <c r="AJ200" i="31"/>
  <c r="H213" i="26" s="1"/>
  <c r="AJ188" i="31"/>
  <c r="H201" i="26" s="1"/>
  <c r="AI188" i="31"/>
  <c r="G201" i="26" s="1"/>
  <c r="AG188" i="31"/>
  <c r="E201" i="26" s="1"/>
  <c r="AL188" i="31"/>
  <c r="J201" i="26" s="1"/>
  <c r="AH188" i="31"/>
  <c r="F201" i="26" s="1"/>
  <c r="AG176" i="31"/>
  <c r="E189" i="26" s="1"/>
  <c r="AI176" i="31"/>
  <c r="G189" i="26" s="1"/>
  <c r="AJ176" i="31"/>
  <c r="H189" i="26" s="1"/>
  <c r="AL176" i="31"/>
  <c r="J189" i="26" s="1"/>
  <c r="AK176" i="31"/>
  <c r="I189" i="26" s="1"/>
  <c r="AG164" i="31"/>
  <c r="E177" i="26" s="1"/>
  <c r="AL164" i="31"/>
  <c r="J177" i="26" s="1"/>
  <c r="AK164" i="31"/>
  <c r="I177" i="26" s="1"/>
  <c r="AJ164" i="31"/>
  <c r="H177" i="26" s="1"/>
  <c r="AI164" i="31"/>
  <c r="G177" i="26" s="1"/>
  <c r="AJ156" i="31"/>
  <c r="H169" i="26" s="1"/>
  <c r="AI156" i="31"/>
  <c r="G169" i="26" s="1"/>
  <c r="AG156" i="31"/>
  <c r="E169" i="26" s="1"/>
  <c r="AH156" i="31"/>
  <c r="F169" i="26" s="1"/>
  <c r="AL156" i="31"/>
  <c r="J169" i="26" s="1"/>
  <c r="AG148" i="31"/>
  <c r="E161" i="26" s="1"/>
  <c r="AK148" i="31"/>
  <c r="I161" i="26" s="1"/>
  <c r="AI148" i="31"/>
  <c r="G161" i="26" s="1"/>
  <c r="AL148" i="31"/>
  <c r="J161" i="26" s="1"/>
  <c r="AJ148" i="31"/>
  <c r="H161" i="26" s="1"/>
  <c r="AK140" i="31"/>
  <c r="I153" i="26" s="1"/>
  <c r="AL140" i="31"/>
  <c r="J153" i="26" s="1"/>
  <c r="AJ140" i="31"/>
  <c r="H153" i="26" s="1"/>
  <c r="AI140" i="31"/>
  <c r="G153" i="26" s="1"/>
  <c r="AG140" i="31"/>
  <c r="E153" i="26" s="1"/>
  <c r="AH140" i="31"/>
  <c r="F153" i="26" s="1"/>
  <c r="AK132" i="31"/>
  <c r="I145" i="26" s="1"/>
  <c r="AG132" i="31"/>
  <c r="E145" i="26" s="1"/>
  <c r="AL132" i="31"/>
  <c r="J145" i="26" s="1"/>
  <c r="AJ132" i="31"/>
  <c r="H145" i="26" s="1"/>
  <c r="AK124" i="31"/>
  <c r="I137" i="26" s="1"/>
  <c r="AJ124" i="31"/>
  <c r="H137" i="26" s="1"/>
  <c r="AI124" i="31"/>
  <c r="G137" i="26" s="1"/>
  <c r="AG124" i="31"/>
  <c r="E137" i="26" s="1"/>
  <c r="AL124" i="31"/>
  <c r="J137" i="26" s="1"/>
  <c r="AH124" i="31"/>
  <c r="F137" i="26" s="1"/>
  <c r="AK116" i="31"/>
  <c r="I129" i="26" s="1"/>
  <c r="AG116" i="31"/>
  <c r="E129" i="26" s="1"/>
  <c r="AJ116" i="31"/>
  <c r="H129" i="26" s="1"/>
  <c r="AI116" i="31"/>
  <c r="G129" i="26" s="1"/>
  <c r="AK104" i="31"/>
  <c r="I117" i="26" s="1"/>
  <c r="AG104" i="31"/>
  <c r="E117" i="26" s="1"/>
  <c r="AJ104" i="31"/>
  <c r="H117" i="26" s="1"/>
  <c r="AL104" i="31"/>
  <c r="J117" i="26" s="1"/>
  <c r="AH104" i="31"/>
  <c r="F117" i="26" s="1"/>
  <c r="AK96" i="31"/>
  <c r="I109" i="26" s="1"/>
  <c r="AL96" i="31"/>
  <c r="J109" i="26" s="1"/>
  <c r="AG96" i="31"/>
  <c r="E109" i="26" s="1"/>
  <c r="AK88" i="31"/>
  <c r="I101" i="26" s="1"/>
  <c r="AG88" i="31"/>
  <c r="E101" i="26" s="1"/>
  <c r="AL88" i="31"/>
  <c r="J101" i="26" s="1"/>
  <c r="AJ88" i="31"/>
  <c r="H101" i="26" s="1"/>
  <c r="AH88" i="31"/>
  <c r="F101" i="26" s="1"/>
  <c r="AI88" i="31"/>
  <c r="G101" i="26" s="1"/>
  <c r="AK84" i="31"/>
  <c r="I97" i="26" s="1"/>
  <c r="AG84" i="31"/>
  <c r="E97" i="26" s="1"/>
  <c r="AI84" i="31"/>
  <c r="G97" i="26" s="1"/>
  <c r="AL84" i="31"/>
  <c r="J97" i="26" s="1"/>
  <c r="AJ84" i="31"/>
  <c r="H97" i="26" s="1"/>
  <c r="AH84" i="31"/>
  <c r="F97" i="26" s="1"/>
  <c r="AK76" i="31"/>
  <c r="I89" i="26" s="1"/>
  <c r="AL76" i="31"/>
  <c r="J89" i="26" s="1"/>
  <c r="AJ76" i="31"/>
  <c r="H89" i="26" s="1"/>
  <c r="AI76" i="31"/>
  <c r="G89" i="26" s="1"/>
  <c r="AG76" i="31"/>
  <c r="E89" i="26" s="1"/>
  <c r="AH76" i="31"/>
  <c r="F89" i="26" s="1"/>
  <c r="AK68" i="31"/>
  <c r="I81" i="26" s="1"/>
  <c r="AG68" i="31"/>
  <c r="E81" i="26" s="1"/>
  <c r="AL68" i="31"/>
  <c r="J81" i="26" s="1"/>
  <c r="AJ68" i="31"/>
  <c r="H81" i="26" s="1"/>
  <c r="AH68" i="31"/>
  <c r="F81" i="26" s="1"/>
  <c r="AK64" i="31"/>
  <c r="I77" i="26" s="1"/>
  <c r="AL64" i="31"/>
  <c r="J77" i="26" s="1"/>
  <c r="AG64" i="31"/>
  <c r="E77" i="26" s="1"/>
  <c r="AI64" i="31"/>
  <c r="G77" i="26" s="1"/>
  <c r="AI60" i="31"/>
  <c r="G73" i="26" s="1"/>
  <c r="AG60" i="31"/>
  <c r="E73" i="26" s="1"/>
  <c r="AK56" i="31"/>
  <c r="I69" i="26" s="1"/>
  <c r="AG56" i="31"/>
  <c r="E69" i="26" s="1"/>
  <c r="AL56" i="31"/>
  <c r="J69" i="26" s="1"/>
  <c r="AJ56" i="31"/>
  <c r="H69" i="26" s="1"/>
  <c r="AI56" i="31"/>
  <c r="G69" i="26" s="1"/>
  <c r="AH56" i="31"/>
  <c r="F69" i="26" s="1"/>
  <c r="AK52" i="31"/>
  <c r="I65" i="26" s="1"/>
  <c r="AG52" i="31"/>
  <c r="E65" i="26" s="1"/>
  <c r="AJ52" i="31"/>
  <c r="H65" i="26" s="1"/>
  <c r="AI52" i="31"/>
  <c r="G65" i="26" s="1"/>
  <c r="AH52" i="31"/>
  <c r="F65" i="26" s="1"/>
  <c r="AK48" i="31"/>
  <c r="I61" i="26" s="1"/>
  <c r="AG48" i="31"/>
  <c r="E61" i="26" s="1"/>
  <c r="AI48" i="31"/>
  <c r="G61" i="26" s="1"/>
  <c r="AJ48" i="31"/>
  <c r="H61" i="26" s="1"/>
  <c r="AL48" i="31"/>
  <c r="J61" i="26" s="1"/>
  <c r="AK44" i="31"/>
  <c r="I57" i="26" s="1"/>
  <c r="AL44" i="31"/>
  <c r="J57" i="26" s="1"/>
  <c r="AG44" i="31"/>
  <c r="E57" i="26" s="1"/>
  <c r="AH44" i="31"/>
  <c r="F57" i="26" s="1"/>
  <c r="AK36" i="31"/>
  <c r="I49" i="26" s="1"/>
  <c r="AG36" i="31"/>
  <c r="E49" i="26" s="1"/>
  <c r="AL36" i="31"/>
  <c r="J49" i="26" s="1"/>
  <c r="AJ36" i="31"/>
  <c r="H49" i="26" s="1"/>
  <c r="AI36" i="31"/>
  <c r="G49" i="26" s="1"/>
  <c r="AH36" i="31"/>
  <c r="F49" i="26" s="1"/>
  <c r="AL32" i="31"/>
  <c r="J45" i="26" s="1"/>
  <c r="AG32" i="31"/>
  <c r="E45" i="26" s="1"/>
  <c r="AK28" i="31"/>
  <c r="I41" i="26" s="1"/>
  <c r="AJ28" i="31"/>
  <c r="H41" i="26" s="1"/>
  <c r="AH28" i="31"/>
  <c r="F41" i="26" s="1"/>
  <c r="AL28" i="31"/>
  <c r="J41" i="26" s="1"/>
  <c r="AG20" i="31"/>
  <c r="E33" i="26" s="1"/>
  <c r="AK16" i="31"/>
  <c r="I29" i="26" s="1"/>
  <c r="AH16" i="31"/>
  <c r="F29" i="26" s="1"/>
  <c r="AG16" i="31"/>
  <c r="E29" i="26" s="1"/>
  <c r="AL16" i="31"/>
  <c r="J29" i="26" s="1"/>
  <c r="AJ16" i="31"/>
  <c r="H29" i="26" s="1"/>
  <c r="AI16" i="31"/>
  <c r="G29" i="26" s="1"/>
  <c r="AG197" i="31"/>
  <c r="E210" i="26" s="1"/>
  <c r="AG165" i="31"/>
  <c r="E178" i="26" s="1"/>
  <c r="AG154" i="31"/>
  <c r="E167" i="26" s="1"/>
  <c r="AG133" i="31"/>
  <c r="E146" i="26" s="1"/>
  <c r="AG122" i="31"/>
  <c r="E135" i="26" s="1"/>
  <c r="AG101" i="31"/>
  <c r="E114" i="26" s="1"/>
  <c r="AG90" i="31"/>
  <c r="E103" i="26" s="1"/>
  <c r="AG69" i="31"/>
  <c r="E82" i="26" s="1"/>
  <c r="AG37" i="31"/>
  <c r="E50" i="26" s="1"/>
  <c r="AH197" i="31"/>
  <c r="F210" i="26" s="1"/>
  <c r="AH176" i="31"/>
  <c r="F189" i="26" s="1"/>
  <c r="AH133" i="31"/>
  <c r="F146" i="26" s="1"/>
  <c r="AH101" i="31"/>
  <c r="F114" i="26" s="1"/>
  <c r="AH32" i="31"/>
  <c r="F45" i="26" s="1"/>
  <c r="AI117" i="31"/>
  <c r="G130" i="26" s="1"/>
  <c r="AI32" i="31"/>
  <c r="G45" i="26" s="1"/>
  <c r="AJ32" i="31"/>
  <c r="H45" i="26" s="1"/>
  <c r="AK188" i="31"/>
  <c r="I201" i="26" s="1"/>
  <c r="AK145" i="31"/>
  <c r="I158" i="26" s="1"/>
  <c r="AL201" i="31"/>
  <c r="J214" i="26" s="1"/>
  <c r="AJ201" i="31"/>
  <c r="H214" i="26" s="1"/>
  <c r="AK201" i="31"/>
  <c r="I214" i="26" s="1"/>
  <c r="AI201" i="31"/>
  <c r="G214" i="26" s="1"/>
  <c r="AL193" i="31"/>
  <c r="J206" i="26" s="1"/>
  <c r="AJ193" i="31"/>
  <c r="H206" i="26" s="1"/>
  <c r="AI193" i="31"/>
  <c r="G206" i="26" s="1"/>
  <c r="AH193" i="31"/>
  <c r="F206" i="26" s="1"/>
  <c r="AG193" i="31"/>
  <c r="E206" i="26" s="1"/>
  <c r="AK193" i="31"/>
  <c r="I206" i="26" s="1"/>
  <c r="AC181" i="31"/>
  <c r="I193" i="25" s="1"/>
  <c r="AL181" i="31"/>
  <c r="J194" i="26" s="1"/>
  <c r="AJ181" i="31"/>
  <c r="H194" i="26" s="1"/>
  <c r="AK181" i="31"/>
  <c r="I194" i="26" s="1"/>
  <c r="AL173" i="31"/>
  <c r="J186" i="26" s="1"/>
  <c r="AJ173" i="31"/>
  <c r="H186" i="26" s="1"/>
  <c r="AK173" i="31"/>
  <c r="I186" i="26" s="1"/>
  <c r="AH173" i="31"/>
  <c r="F186" i="26" s="1"/>
  <c r="AG173" i="31"/>
  <c r="E186" i="26" s="1"/>
  <c r="AI173" i="31"/>
  <c r="G186" i="26" s="1"/>
  <c r="AL165" i="31"/>
  <c r="J178" i="26" s="1"/>
  <c r="AJ165" i="31"/>
  <c r="H178" i="26" s="1"/>
  <c r="AK165" i="31"/>
  <c r="I178" i="26" s="1"/>
  <c r="AI165" i="31"/>
  <c r="G178" i="26" s="1"/>
  <c r="AL157" i="31"/>
  <c r="J170" i="26" s="1"/>
  <c r="AJ157" i="31"/>
  <c r="H170" i="26" s="1"/>
  <c r="AK157" i="31"/>
  <c r="I170" i="26" s="1"/>
  <c r="AI157" i="31"/>
  <c r="G170" i="26" s="1"/>
  <c r="AH157" i="31"/>
  <c r="F170" i="26" s="1"/>
  <c r="AG157" i="31"/>
  <c r="E170" i="26" s="1"/>
  <c r="AL149" i="31"/>
  <c r="J162" i="26" s="1"/>
  <c r="AJ149" i="31"/>
  <c r="H162" i="26" s="1"/>
  <c r="AK149" i="31"/>
  <c r="I162" i="26" s="1"/>
  <c r="AI149" i="31"/>
  <c r="G162" i="26" s="1"/>
  <c r="AL137" i="31"/>
  <c r="J150" i="26" s="1"/>
  <c r="AK137" i="31"/>
  <c r="I150" i="26" s="1"/>
  <c r="AJ137" i="31"/>
  <c r="H150" i="26" s="1"/>
  <c r="AI137" i="31"/>
  <c r="G150" i="26" s="1"/>
  <c r="AL129" i="31"/>
  <c r="J142" i="26" s="1"/>
  <c r="AJ129" i="31"/>
  <c r="H142" i="26" s="1"/>
  <c r="AI129" i="31"/>
  <c r="G142" i="26" s="1"/>
  <c r="AH129" i="31"/>
  <c r="F142" i="26" s="1"/>
  <c r="AG129" i="31"/>
  <c r="E142" i="26" s="1"/>
  <c r="AK129" i="31"/>
  <c r="I142" i="26" s="1"/>
  <c r="AL121" i="31"/>
  <c r="J134" i="26" s="1"/>
  <c r="AK121" i="31"/>
  <c r="I134" i="26" s="1"/>
  <c r="AJ121" i="31"/>
  <c r="H134" i="26" s="1"/>
  <c r="AI121" i="31"/>
  <c r="G134" i="26" s="1"/>
  <c r="AL113" i="31"/>
  <c r="J126" i="26" s="1"/>
  <c r="AJ113" i="31"/>
  <c r="H126" i="26" s="1"/>
  <c r="AI113" i="31"/>
  <c r="G126" i="26" s="1"/>
  <c r="AK113" i="31"/>
  <c r="I126" i="26" s="1"/>
  <c r="AH113" i="31"/>
  <c r="F126" i="26" s="1"/>
  <c r="AG113" i="31"/>
  <c r="E126" i="26" s="1"/>
  <c r="AL105" i="31"/>
  <c r="J118" i="26" s="1"/>
  <c r="AK105" i="31"/>
  <c r="I118" i="26" s="1"/>
  <c r="AJ105" i="31"/>
  <c r="H118" i="26" s="1"/>
  <c r="AI105" i="31"/>
  <c r="G118" i="26" s="1"/>
  <c r="AL97" i="31"/>
  <c r="J110" i="26" s="1"/>
  <c r="AJ97" i="31"/>
  <c r="H110" i="26" s="1"/>
  <c r="AK97" i="31"/>
  <c r="I110" i="26" s="1"/>
  <c r="AI97" i="31"/>
  <c r="G110" i="26" s="1"/>
  <c r="AH97" i="31"/>
  <c r="F110" i="26" s="1"/>
  <c r="AG97" i="31"/>
  <c r="E110" i="26" s="1"/>
  <c r="AL89" i="31"/>
  <c r="J102" i="26" s="1"/>
  <c r="AK89" i="31"/>
  <c r="I102" i="26" s="1"/>
  <c r="AJ89" i="31"/>
  <c r="H102" i="26" s="1"/>
  <c r="AL81" i="31"/>
  <c r="J94" i="26" s="1"/>
  <c r="AJ81" i="31"/>
  <c r="H94" i="26" s="1"/>
  <c r="AI81" i="31"/>
  <c r="G94" i="26" s="1"/>
  <c r="AH81" i="31"/>
  <c r="F94" i="26" s="1"/>
  <c r="AG81" i="31"/>
  <c r="E94" i="26" s="1"/>
  <c r="AK81" i="31"/>
  <c r="I94" i="26" s="1"/>
  <c r="AL73" i="31"/>
  <c r="J86" i="26" s="1"/>
  <c r="AK73" i="31"/>
  <c r="I86" i="26" s="1"/>
  <c r="AJ73" i="31"/>
  <c r="H86" i="26" s="1"/>
  <c r="AI73" i="31"/>
  <c r="G86" i="26" s="1"/>
  <c r="AH73" i="31"/>
  <c r="F86" i="26" s="1"/>
  <c r="AL61" i="31"/>
  <c r="J74" i="26" s="1"/>
  <c r="AJ61" i="31"/>
  <c r="H74" i="26" s="1"/>
  <c r="AK61" i="31"/>
  <c r="I74" i="26" s="1"/>
  <c r="AH61" i="31"/>
  <c r="F74" i="26" s="1"/>
  <c r="AG61" i="31"/>
  <c r="E74" i="26" s="1"/>
  <c r="AL53" i="31"/>
  <c r="J66" i="26" s="1"/>
  <c r="AJ53" i="31"/>
  <c r="H66" i="26" s="1"/>
  <c r="AK53" i="31"/>
  <c r="I66" i="26" s="1"/>
  <c r="AL41" i="31"/>
  <c r="J54" i="26" s="1"/>
  <c r="AK41" i="31"/>
  <c r="I54" i="26" s="1"/>
  <c r="AJ41" i="31"/>
  <c r="H54" i="26" s="1"/>
  <c r="AI41" i="31"/>
  <c r="G54" i="26" s="1"/>
  <c r="AH41" i="31"/>
  <c r="F54" i="26" s="1"/>
  <c r="AL33" i="31"/>
  <c r="J46" i="26" s="1"/>
  <c r="AJ33" i="31"/>
  <c r="H46" i="26" s="1"/>
  <c r="AK33" i="31"/>
  <c r="I46" i="26" s="1"/>
  <c r="AI33" i="31"/>
  <c r="G46" i="26" s="1"/>
  <c r="AH33" i="31"/>
  <c r="F46" i="26" s="1"/>
  <c r="AG33" i="31"/>
  <c r="E46" i="26" s="1"/>
  <c r="AL17" i="31"/>
  <c r="J30" i="26" s="1"/>
  <c r="AJ17" i="31"/>
  <c r="H30" i="26" s="1"/>
  <c r="AH17" i="31"/>
  <c r="F30" i="26" s="1"/>
  <c r="AI17" i="31"/>
  <c r="G30" i="26" s="1"/>
  <c r="AG17" i="31"/>
  <c r="E30" i="26" s="1"/>
  <c r="AG169" i="31"/>
  <c r="E182" i="26" s="1"/>
  <c r="AH169" i="31"/>
  <c r="F182" i="26" s="1"/>
  <c r="AH137" i="31"/>
  <c r="F150" i="26" s="1"/>
  <c r="AH105" i="31"/>
  <c r="F118" i="26" s="1"/>
  <c r="AH37" i="31"/>
  <c r="F50" i="26" s="1"/>
  <c r="AI181" i="31"/>
  <c r="G194" i="26" s="1"/>
  <c r="AG196" i="31"/>
  <c r="E209" i="26" s="1"/>
  <c r="AL196" i="31"/>
  <c r="J209" i="26" s="1"/>
  <c r="AK196" i="31"/>
  <c r="I209" i="26" s="1"/>
  <c r="AJ196" i="31"/>
  <c r="H209" i="26" s="1"/>
  <c r="AK184" i="31"/>
  <c r="I197" i="26" s="1"/>
  <c r="AG184" i="31"/>
  <c r="E197" i="26" s="1"/>
  <c r="AL184" i="31"/>
  <c r="J197" i="26" s="1"/>
  <c r="AJ184" i="31"/>
  <c r="H197" i="26" s="1"/>
  <c r="AI184" i="31"/>
  <c r="G197" i="26" s="1"/>
  <c r="AH184" i="31"/>
  <c r="F197" i="26" s="1"/>
  <c r="Y180" i="31"/>
  <c r="E192" i="25" s="1"/>
  <c r="AG180" i="31"/>
  <c r="E193" i="26" s="1"/>
  <c r="AK180" i="31"/>
  <c r="I193" i="26" s="1"/>
  <c r="AJ180" i="31"/>
  <c r="H193" i="26" s="1"/>
  <c r="AI180" i="31"/>
  <c r="G193" i="26" s="1"/>
  <c r="AL172" i="31"/>
  <c r="J185" i="26" s="1"/>
  <c r="AJ172" i="31"/>
  <c r="H185" i="26" s="1"/>
  <c r="AI172" i="31"/>
  <c r="G185" i="26" s="1"/>
  <c r="AG172" i="31"/>
  <c r="E185" i="26" s="1"/>
  <c r="AH172" i="31"/>
  <c r="F185" i="26" s="1"/>
  <c r="AK172" i="31"/>
  <c r="I185" i="26" s="1"/>
  <c r="AD160" i="31"/>
  <c r="J172" i="25" s="1"/>
  <c r="AL160" i="31"/>
  <c r="J173" i="26" s="1"/>
  <c r="AG160" i="31"/>
  <c r="E173" i="26" s="1"/>
  <c r="AK160" i="31"/>
  <c r="I173" i="26" s="1"/>
  <c r="AK152" i="31"/>
  <c r="I165" i="26" s="1"/>
  <c r="AG152" i="31"/>
  <c r="E165" i="26" s="1"/>
  <c r="AL152" i="31"/>
  <c r="J165" i="26" s="1"/>
  <c r="AJ152" i="31"/>
  <c r="H165" i="26" s="1"/>
  <c r="AH152" i="31"/>
  <c r="F165" i="26" s="1"/>
  <c r="AI152" i="31"/>
  <c r="G165" i="26" s="1"/>
  <c r="AK144" i="31"/>
  <c r="I157" i="26" s="1"/>
  <c r="AG144" i="31"/>
  <c r="E157" i="26" s="1"/>
  <c r="AL144" i="31"/>
  <c r="J157" i="26" s="1"/>
  <c r="AJ144" i="31"/>
  <c r="H157" i="26" s="1"/>
  <c r="AI144" i="31"/>
  <c r="G157" i="26" s="1"/>
  <c r="AK136" i="31"/>
  <c r="I149" i="26" s="1"/>
  <c r="AG136" i="31"/>
  <c r="E149" i="26" s="1"/>
  <c r="AJ136" i="31"/>
  <c r="H149" i="26" s="1"/>
  <c r="AI136" i="31"/>
  <c r="G149" i="26" s="1"/>
  <c r="AH136" i="31"/>
  <c r="F149" i="26" s="1"/>
  <c r="AK128" i="31"/>
  <c r="I141" i="26" s="1"/>
  <c r="AL128" i="31"/>
  <c r="J141" i="26" s="1"/>
  <c r="AG128" i="31"/>
  <c r="E141" i="26" s="1"/>
  <c r="AI128" i="31"/>
  <c r="G141" i="26" s="1"/>
  <c r="AK120" i="31"/>
  <c r="I133" i="26" s="1"/>
  <c r="AG120" i="31"/>
  <c r="E133" i="26" s="1"/>
  <c r="AL120" i="31"/>
  <c r="J133" i="26" s="1"/>
  <c r="AJ120" i="31"/>
  <c r="H133" i="26" s="1"/>
  <c r="AI120" i="31"/>
  <c r="G133" i="26" s="1"/>
  <c r="AH120" i="31"/>
  <c r="F133" i="26" s="1"/>
  <c r="AK108" i="31"/>
  <c r="I121" i="26" s="1"/>
  <c r="AL108" i="31"/>
  <c r="J121" i="26" s="1"/>
  <c r="AJ108" i="31"/>
  <c r="H121" i="26" s="1"/>
  <c r="AI108" i="31"/>
  <c r="G121" i="26" s="1"/>
  <c r="AG108" i="31"/>
  <c r="E121" i="26" s="1"/>
  <c r="AH108" i="31"/>
  <c r="F121" i="26" s="1"/>
  <c r="AK100" i="31"/>
  <c r="I113" i="26" s="1"/>
  <c r="AG100" i="31"/>
  <c r="E113" i="26" s="1"/>
  <c r="AL100" i="31"/>
  <c r="J113" i="26" s="1"/>
  <c r="AJ100" i="31"/>
  <c r="H113" i="26" s="1"/>
  <c r="AI100" i="31"/>
  <c r="G113" i="26" s="1"/>
  <c r="AK92" i="31"/>
  <c r="I105" i="26" s="1"/>
  <c r="AJ92" i="31"/>
  <c r="H105" i="26" s="1"/>
  <c r="AI92" i="31"/>
  <c r="G105" i="26" s="1"/>
  <c r="AG92" i="31"/>
  <c r="E105" i="26" s="1"/>
  <c r="AH92" i="31"/>
  <c r="F105" i="26" s="1"/>
  <c r="AL92" i="31"/>
  <c r="J105" i="26" s="1"/>
  <c r="AK80" i="31"/>
  <c r="I93" i="26" s="1"/>
  <c r="AG80" i="31"/>
  <c r="E93" i="26" s="1"/>
  <c r="AL80" i="31"/>
  <c r="J93" i="26" s="1"/>
  <c r="AJ80" i="31"/>
  <c r="H93" i="26" s="1"/>
  <c r="AI80" i="31"/>
  <c r="G93" i="26" s="1"/>
  <c r="AK72" i="31"/>
  <c r="I85" i="26" s="1"/>
  <c r="AG72" i="31"/>
  <c r="E85" i="26" s="1"/>
  <c r="AJ72" i="31"/>
  <c r="H85" i="26" s="1"/>
  <c r="AI72" i="31"/>
  <c r="G85" i="26" s="1"/>
  <c r="AH72" i="31"/>
  <c r="F85" i="26" s="1"/>
  <c r="AK24" i="31"/>
  <c r="I37" i="26" s="1"/>
  <c r="AG24" i="31"/>
  <c r="E37" i="26" s="1"/>
  <c r="AL24" i="31"/>
  <c r="J37" i="26" s="1"/>
  <c r="AJ24" i="31"/>
  <c r="H37" i="26" s="1"/>
  <c r="AI24" i="31"/>
  <c r="G37" i="26" s="1"/>
  <c r="AH24" i="31"/>
  <c r="F37" i="26" s="1"/>
  <c r="AK203" i="31"/>
  <c r="I216" i="26" s="1"/>
  <c r="AI203" i="31"/>
  <c r="G216" i="26" s="1"/>
  <c r="AL203" i="31"/>
  <c r="J216" i="26" s="1"/>
  <c r="AH203" i="31"/>
  <c r="F216" i="26" s="1"/>
  <c r="AJ203" i="31"/>
  <c r="H216" i="26" s="1"/>
  <c r="AG203" i="31"/>
  <c r="E216" i="26" s="1"/>
  <c r="AB199" i="31"/>
  <c r="H211" i="25" s="1"/>
  <c r="AK199" i="31"/>
  <c r="I212" i="26" s="1"/>
  <c r="AI199" i="31"/>
  <c r="G212" i="26" s="1"/>
  <c r="AJ199" i="31"/>
  <c r="H212" i="26" s="1"/>
  <c r="AH199" i="31"/>
  <c r="F212" i="26" s="1"/>
  <c r="AG199" i="31"/>
  <c r="E212" i="26" s="1"/>
  <c r="AL199" i="31"/>
  <c r="J212" i="26" s="1"/>
  <c r="AL195" i="31"/>
  <c r="J208" i="26" s="1"/>
  <c r="AK195" i="31"/>
  <c r="I208" i="26" s="1"/>
  <c r="AI195" i="31"/>
  <c r="G208" i="26" s="1"/>
  <c r="AH195" i="31"/>
  <c r="F208" i="26" s="1"/>
  <c r="AJ195" i="31"/>
  <c r="H208" i="26" s="1"/>
  <c r="AK191" i="31"/>
  <c r="I204" i="26" s="1"/>
  <c r="AI191" i="31"/>
  <c r="G204" i="26" s="1"/>
  <c r="AH191" i="31"/>
  <c r="F204" i="26" s="1"/>
  <c r="AL191" i="31"/>
  <c r="J204" i="26" s="1"/>
  <c r="AJ191" i="31"/>
  <c r="H204" i="26" s="1"/>
  <c r="AL187" i="31"/>
  <c r="J200" i="26" s="1"/>
  <c r="AK187" i="31"/>
  <c r="I200" i="26" s="1"/>
  <c r="AI187" i="31"/>
  <c r="G200" i="26" s="1"/>
  <c r="AH187" i="31"/>
  <c r="F200" i="26" s="1"/>
  <c r="AG187" i="31"/>
  <c r="E200" i="26" s="1"/>
  <c r="AJ187" i="31"/>
  <c r="H200" i="26" s="1"/>
  <c r="AB183" i="31"/>
  <c r="H195" i="25" s="1"/>
  <c r="AK183" i="31"/>
  <c r="I196" i="26" s="1"/>
  <c r="AI183" i="31"/>
  <c r="G196" i="26" s="1"/>
  <c r="AL183" i="31"/>
  <c r="J196" i="26" s="1"/>
  <c r="AJ183" i="31"/>
  <c r="H196" i="26" s="1"/>
  <c r="AH183" i="31"/>
  <c r="F196" i="26" s="1"/>
  <c r="AG183" i="31"/>
  <c r="E196" i="26" s="1"/>
  <c r="AL179" i="31"/>
  <c r="J192" i="26" s="1"/>
  <c r="AK179" i="31"/>
  <c r="I192" i="26" s="1"/>
  <c r="AI179" i="31"/>
  <c r="G192" i="26" s="1"/>
  <c r="AH179" i="31"/>
  <c r="F192" i="26" s="1"/>
  <c r="AJ179" i="31"/>
  <c r="H192" i="26" s="1"/>
  <c r="AK175" i="31"/>
  <c r="I188" i="26" s="1"/>
  <c r="AI175" i="31"/>
  <c r="G188" i="26" s="1"/>
  <c r="AH175" i="31"/>
  <c r="F188" i="26" s="1"/>
  <c r="AL175" i="31"/>
  <c r="J188" i="26" s="1"/>
  <c r="AJ175" i="31"/>
  <c r="H188" i="26" s="1"/>
  <c r="AA171" i="31"/>
  <c r="G183" i="25" s="1"/>
  <c r="AL171" i="31"/>
  <c r="J184" i="26" s="1"/>
  <c r="AK171" i="31"/>
  <c r="I184" i="26" s="1"/>
  <c r="AI171" i="31"/>
  <c r="G184" i="26" s="1"/>
  <c r="AH171" i="31"/>
  <c r="F184" i="26" s="1"/>
  <c r="AG171" i="31"/>
  <c r="E184" i="26" s="1"/>
  <c r="AK167" i="31"/>
  <c r="I180" i="26" s="1"/>
  <c r="AI167" i="31"/>
  <c r="G180" i="26" s="1"/>
  <c r="AJ167" i="31"/>
  <c r="H180" i="26" s="1"/>
  <c r="AH167" i="31"/>
  <c r="F180" i="26" s="1"/>
  <c r="AL167" i="31"/>
  <c r="J180" i="26" s="1"/>
  <c r="AG167" i="31"/>
  <c r="E180" i="26" s="1"/>
  <c r="AL163" i="31"/>
  <c r="J176" i="26" s="1"/>
  <c r="AK163" i="31"/>
  <c r="I176" i="26" s="1"/>
  <c r="AI163" i="31"/>
  <c r="G176" i="26" s="1"/>
  <c r="AH163" i="31"/>
  <c r="F176" i="26" s="1"/>
  <c r="AJ163" i="31"/>
  <c r="H176" i="26" s="1"/>
  <c r="AK159" i="31"/>
  <c r="I172" i="26" s="1"/>
  <c r="AI159" i="31"/>
  <c r="G172" i="26" s="1"/>
  <c r="AH159" i="31"/>
  <c r="F172" i="26" s="1"/>
  <c r="AJ159" i="31"/>
  <c r="H172" i="26" s="1"/>
  <c r="AA155" i="31"/>
  <c r="G167" i="25" s="1"/>
  <c r="AL155" i="31"/>
  <c r="J168" i="26" s="1"/>
  <c r="AK155" i="31"/>
  <c r="I168" i="26" s="1"/>
  <c r="AI155" i="31"/>
  <c r="G168" i="26" s="1"/>
  <c r="AH155" i="31"/>
  <c r="F168" i="26" s="1"/>
  <c r="AG155" i="31"/>
  <c r="E168" i="26" s="1"/>
  <c r="AJ155" i="31"/>
  <c r="H168" i="26" s="1"/>
  <c r="AK151" i="31"/>
  <c r="I164" i="26" s="1"/>
  <c r="AI151" i="31"/>
  <c r="G164" i="26" s="1"/>
  <c r="AL151" i="31"/>
  <c r="J164" i="26" s="1"/>
  <c r="AJ151" i="31"/>
  <c r="H164" i="26" s="1"/>
  <c r="AH151" i="31"/>
  <c r="F164" i="26" s="1"/>
  <c r="AG151" i="31"/>
  <c r="E164" i="26" s="1"/>
  <c r="AL147" i="31"/>
  <c r="J160" i="26" s="1"/>
  <c r="AK147" i="31"/>
  <c r="I160" i="26" s="1"/>
  <c r="AI147" i="31"/>
  <c r="G160" i="26" s="1"/>
  <c r="AH147" i="31"/>
  <c r="F160" i="26" s="1"/>
  <c r="AJ147" i="31"/>
  <c r="H160" i="26" s="1"/>
  <c r="AI143" i="31"/>
  <c r="G156" i="26" s="1"/>
  <c r="AH143" i="31"/>
  <c r="F156" i="26" s="1"/>
  <c r="AL143" i="31"/>
  <c r="J156" i="26" s="1"/>
  <c r="AJ143" i="31"/>
  <c r="H156" i="26" s="1"/>
  <c r="AK143" i="31"/>
  <c r="I156" i="26" s="1"/>
  <c r="AL139" i="31"/>
  <c r="J152" i="26" s="1"/>
  <c r="AI139" i="31"/>
  <c r="G152" i="26" s="1"/>
  <c r="AK139" i="31"/>
  <c r="I152" i="26" s="1"/>
  <c r="AH139" i="31"/>
  <c r="F152" i="26" s="1"/>
  <c r="AG139" i="31"/>
  <c r="E152" i="26" s="1"/>
  <c r="AI135" i="31"/>
  <c r="G148" i="26" s="1"/>
  <c r="AJ135" i="31"/>
  <c r="H148" i="26" s="1"/>
  <c r="AH135" i="31"/>
  <c r="F148" i="26" s="1"/>
  <c r="AK135" i="31"/>
  <c r="I148" i="26" s="1"/>
  <c r="AG135" i="31"/>
  <c r="E148" i="26" s="1"/>
  <c r="AL135" i="31"/>
  <c r="J148" i="26" s="1"/>
  <c r="AL131" i="31"/>
  <c r="J144" i="26" s="1"/>
  <c r="AK131" i="31"/>
  <c r="I144" i="26" s="1"/>
  <c r="AI131" i="31"/>
  <c r="G144" i="26" s="1"/>
  <c r="AH131" i="31"/>
  <c r="F144" i="26" s="1"/>
  <c r="AJ131" i="31"/>
  <c r="H144" i="26" s="1"/>
  <c r="AI127" i="31"/>
  <c r="G140" i="26" s="1"/>
  <c r="AH127" i="31"/>
  <c r="F140" i="26" s="1"/>
  <c r="AK127" i="31"/>
  <c r="I140" i="26" s="1"/>
  <c r="AL127" i="31"/>
  <c r="J140" i="26" s="1"/>
  <c r="AJ127" i="31"/>
  <c r="H140" i="26" s="1"/>
  <c r="AL123" i="31"/>
  <c r="J136" i="26" s="1"/>
  <c r="AI123" i="31"/>
  <c r="G136" i="26" s="1"/>
  <c r="AH123" i="31"/>
  <c r="F136" i="26" s="1"/>
  <c r="AG123" i="31"/>
  <c r="E136" i="26" s="1"/>
  <c r="AK123" i="31"/>
  <c r="I136" i="26" s="1"/>
  <c r="AJ123" i="31"/>
  <c r="H136" i="26" s="1"/>
  <c r="AI119" i="31"/>
  <c r="G132" i="26" s="1"/>
  <c r="AL119" i="31"/>
  <c r="J132" i="26" s="1"/>
  <c r="AJ119" i="31"/>
  <c r="H132" i="26" s="1"/>
  <c r="AH119" i="31"/>
  <c r="F132" i="26" s="1"/>
  <c r="AK119" i="31"/>
  <c r="I132" i="26" s="1"/>
  <c r="AG119" i="31"/>
  <c r="E132" i="26" s="1"/>
  <c r="AL115" i="31"/>
  <c r="J128" i="26" s="1"/>
  <c r="AK115" i="31"/>
  <c r="I128" i="26" s="1"/>
  <c r="AI115" i="31"/>
  <c r="G128" i="26" s="1"/>
  <c r="AH115" i="31"/>
  <c r="F128" i="26" s="1"/>
  <c r="AJ115" i="31"/>
  <c r="H128" i="26" s="1"/>
  <c r="AL107" i="31"/>
  <c r="J120" i="26" s="1"/>
  <c r="AI107" i="31"/>
  <c r="G120" i="26" s="1"/>
  <c r="AH107" i="31"/>
  <c r="F120" i="26" s="1"/>
  <c r="AK107" i="31"/>
  <c r="I120" i="26" s="1"/>
  <c r="AG107" i="31"/>
  <c r="E120" i="26" s="1"/>
  <c r="AI103" i="31"/>
  <c r="G116" i="26" s="1"/>
  <c r="AK103" i="31"/>
  <c r="I116" i="26" s="1"/>
  <c r="AJ103" i="31"/>
  <c r="H116" i="26" s="1"/>
  <c r="AH103" i="31"/>
  <c r="F116" i="26" s="1"/>
  <c r="AL103" i="31"/>
  <c r="J116" i="26" s="1"/>
  <c r="AG103" i="31"/>
  <c r="E116" i="26" s="1"/>
  <c r="AL99" i="31"/>
  <c r="J112" i="26" s="1"/>
  <c r="AK99" i="31"/>
  <c r="I112" i="26" s="1"/>
  <c r="AI99" i="31"/>
  <c r="G112" i="26" s="1"/>
  <c r="AH99" i="31"/>
  <c r="F112" i="26" s="1"/>
  <c r="AJ99" i="31"/>
  <c r="H112" i="26" s="1"/>
  <c r="AI95" i="31"/>
  <c r="G108" i="26" s="1"/>
  <c r="AH95" i="31"/>
  <c r="F108" i="26" s="1"/>
  <c r="AK95" i="31"/>
  <c r="I108" i="26" s="1"/>
  <c r="AJ95" i="31"/>
  <c r="H108" i="26" s="1"/>
  <c r="AL91" i="31"/>
  <c r="J104" i="26" s="1"/>
  <c r="AI91" i="31"/>
  <c r="G104" i="26" s="1"/>
  <c r="AH91" i="31"/>
  <c r="F104" i="26" s="1"/>
  <c r="AK91" i="31"/>
  <c r="I104" i="26" s="1"/>
  <c r="AG91" i="31"/>
  <c r="E104" i="26" s="1"/>
  <c r="AJ91" i="31"/>
  <c r="H104" i="26" s="1"/>
  <c r="AI87" i="31"/>
  <c r="G100" i="26" s="1"/>
  <c r="AL87" i="31"/>
  <c r="J100" i="26" s="1"/>
  <c r="AJ87" i="31"/>
  <c r="H100" i="26" s="1"/>
  <c r="AH87" i="31"/>
  <c r="F100" i="26" s="1"/>
  <c r="AG87" i="31"/>
  <c r="E100" i="26" s="1"/>
  <c r="AL83" i="31"/>
  <c r="J96" i="26" s="1"/>
  <c r="AK83" i="31"/>
  <c r="I96" i="26" s="1"/>
  <c r="AI83" i="31"/>
  <c r="G96" i="26" s="1"/>
  <c r="AH83" i="31"/>
  <c r="F96" i="26" s="1"/>
  <c r="AJ83" i="31"/>
  <c r="H96" i="26" s="1"/>
  <c r="AI79" i="31"/>
  <c r="G92" i="26" s="1"/>
  <c r="AH79" i="31"/>
  <c r="F92" i="26" s="1"/>
  <c r="AL79" i="31"/>
  <c r="J92" i="26" s="1"/>
  <c r="AK79" i="31"/>
  <c r="I92" i="26" s="1"/>
  <c r="AJ79" i="31"/>
  <c r="H92" i="26" s="1"/>
  <c r="AL75" i="31"/>
  <c r="J88" i="26" s="1"/>
  <c r="AI75" i="31"/>
  <c r="G88" i="26" s="1"/>
  <c r="AK75" i="31"/>
  <c r="I88" i="26" s="1"/>
  <c r="AH75" i="31"/>
  <c r="F88" i="26" s="1"/>
  <c r="AG75" i="31"/>
  <c r="E88" i="26" s="1"/>
  <c r="AI71" i="31"/>
  <c r="G84" i="26" s="1"/>
  <c r="AJ71" i="31"/>
  <c r="H84" i="26" s="1"/>
  <c r="AH71" i="31"/>
  <c r="F84" i="26" s="1"/>
  <c r="AG71" i="31"/>
  <c r="E84" i="26" s="1"/>
  <c r="AL71" i="31"/>
  <c r="J84" i="26" s="1"/>
  <c r="AK71" i="31"/>
  <c r="I84" i="26" s="1"/>
  <c r="AL67" i="31"/>
  <c r="J80" i="26" s="1"/>
  <c r="AK67" i="31"/>
  <c r="I80" i="26" s="1"/>
  <c r="AI67" i="31"/>
  <c r="G80" i="26" s="1"/>
  <c r="AH67" i="31"/>
  <c r="F80" i="26" s="1"/>
  <c r="AJ67" i="31"/>
  <c r="H80" i="26" s="1"/>
  <c r="AI63" i="31"/>
  <c r="G76" i="26" s="1"/>
  <c r="AH63" i="31"/>
  <c r="F76" i="26" s="1"/>
  <c r="AK63" i="31"/>
  <c r="I76" i="26" s="1"/>
  <c r="AL63" i="31"/>
  <c r="J76" i="26" s="1"/>
  <c r="AJ63" i="31"/>
  <c r="H76" i="26" s="1"/>
  <c r="AL59" i="31"/>
  <c r="J72" i="26" s="1"/>
  <c r="AI59" i="31"/>
  <c r="G72" i="26" s="1"/>
  <c r="AH59" i="31"/>
  <c r="F72" i="26" s="1"/>
  <c r="AG59" i="31"/>
  <c r="E72" i="26" s="1"/>
  <c r="AJ59" i="31"/>
  <c r="H72" i="26" s="1"/>
  <c r="AI55" i="31"/>
  <c r="G68" i="26" s="1"/>
  <c r="AL55" i="31"/>
  <c r="J68" i="26" s="1"/>
  <c r="AJ55" i="31"/>
  <c r="H68" i="26" s="1"/>
  <c r="AH55" i="31"/>
  <c r="F68" i="26" s="1"/>
  <c r="AK55" i="31"/>
  <c r="I68" i="26" s="1"/>
  <c r="AG55" i="31"/>
  <c r="E68" i="26" s="1"/>
  <c r="AL51" i="31"/>
  <c r="J64" i="26" s="1"/>
  <c r="AK51" i="31"/>
  <c r="I64" i="26" s="1"/>
  <c r="AI51" i="31"/>
  <c r="G64" i="26" s="1"/>
  <c r="AH51" i="31"/>
  <c r="F64" i="26" s="1"/>
  <c r="AJ51" i="31"/>
  <c r="H64" i="26" s="1"/>
  <c r="AI47" i="31"/>
  <c r="G60" i="26" s="1"/>
  <c r="AK47" i="31"/>
  <c r="I60" i="26" s="1"/>
  <c r="AH47" i="31"/>
  <c r="F60" i="26" s="1"/>
  <c r="AL47" i="31"/>
  <c r="J60" i="26" s="1"/>
  <c r="AJ47" i="31"/>
  <c r="H60" i="26" s="1"/>
  <c r="AL43" i="31"/>
  <c r="J56" i="26" s="1"/>
  <c r="AI43" i="31"/>
  <c r="G56" i="26" s="1"/>
  <c r="AH43" i="31"/>
  <c r="F56" i="26" s="1"/>
  <c r="AG43" i="31"/>
  <c r="E56" i="26" s="1"/>
  <c r="AK43" i="31"/>
  <c r="I56" i="26" s="1"/>
  <c r="AI39" i="31"/>
  <c r="G52" i="26" s="1"/>
  <c r="AK39" i="31"/>
  <c r="I52" i="26" s="1"/>
  <c r="AJ39" i="31"/>
  <c r="H52" i="26" s="1"/>
  <c r="AH39" i="31"/>
  <c r="F52" i="26" s="1"/>
  <c r="AL39" i="31"/>
  <c r="J52" i="26" s="1"/>
  <c r="AG39" i="31"/>
  <c r="E52" i="26" s="1"/>
  <c r="AL35" i="31"/>
  <c r="J48" i="26" s="1"/>
  <c r="AK35" i="31"/>
  <c r="I48" i="26" s="1"/>
  <c r="AI35" i="31"/>
  <c r="G48" i="26" s="1"/>
  <c r="AH35" i="31"/>
  <c r="F48" i="26" s="1"/>
  <c r="AJ35" i="31"/>
  <c r="H48" i="26" s="1"/>
  <c r="AI31" i="31"/>
  <c r="G44" i="26" s="1"/>
  <c r="AH31" i="31"/>
  <c r="F44" i="26" s="1"/>
  <c r="AJ31" i="31"/>
  <c r="H44" i="26" s="1"/>
  <c r="AL27" i="31"/>
  <c r="J40" i="26" s="1"/>
  <c r="AI27" i="31"/>
  <c r="G40" i="26" s="1"/>
  <c r="AH27" i="31"/>
  <c r="F40" i="26" s="1"/>
  <c r="AK27" i="31"/>
  <c r="I40" i="26" s="1"/>
  <c r="AG27" i="31"/>
  <c r="E40" i="26" s="1"/>
  <c r="AJ27" i="31"/>
  <c r="H40" i="26" s="1"/>
  <c r="AI23" i="31"/>
  <c r="G36" i="26" s="1"/>
  <c r="AL23" i="31"/>
  <c r="J36" i="26" s="1"/>
  <c r="AJ23" i="31"/>
  <c r="H36" i="26" s="1"/>
  <c r="AK23" i="31"/>
  <c r="I36" i="26" s="1"/>
  <c r="AH23" i="31"/>
  <c r="F36" i="26" s="1"/>
  <c r="AG23" i="31"/>
  <c r="E36" i="26" s="1"/>
  <c r="AL19" i="31"/>
  <c r="J32" i="26" s="1"/>
  <c r="AK19" i="31"/>
  <c r="I32" i="26" s="1"/>
  <c r="AI19" i="31"/>
  <c r="G32" i="26" s="1"/>
  <c r="AJ19" i="31"/>
  <c r="H32" i="26" s="1"/>
  <c r="AI15" i="31"/>
  <c r="G28" i="26" s="1"/>
  <c r="AL15" i="31"/>
  <c r="J28" i="26" s="1"/>
  <c r="AJ15" i="31"/>
  <c r="H28" i="26" s="1"/>
  <c r="AH15" i="31"/>
  <c r="F28" i="26" s="1"/>
  <c r="AK15" i="31"/>
  <c r="I28" i="26" s="1"/>
  <c r="AL11" i="31"/>
  <c r="J24" i="26" s="1"/>
  <c r="AI11" i="31"/>
  <c r="G24" i="26" s="1"/>
  <c r="AK11" i="31"/>
  <c r="I24" i="26" s="1"/>
  <c r="AH11" i="31"/>
  <c r="F24" i="26" s="1"/>
  <c r="AG11" i="31"/>
  <c r="E24" i="26" s="1"/>
  <c r="AG195" i="31"/>
  <c r="E208" i="26" s="1"/>
  <c r="AG185" i="31"/>
  <c r="E198" i="26" s="1"/>
  <c r="AG174" i="31"/>
  <c r="E187" i="26" s="1"/>
  <c r="AG163" i="31"/>
  <c r="E176" i="26" s="1"/>
  <c r="AG153" i="31"/>
  <c r="E166" i="26" s="1"/>
  <c r="AG142" i="31"/>
  <c r="E155" i="26" s="1"/>
  <c r="AG131" i="31"/>
  <c r="E144" i="26" s="1"/>
  <c r="AG121" i="31"/>
  <c r="E134" i="26" s="1"/>
  <c r="AG110" i="31"/>
  <c r="E123" i="26" s="1"/>
  <c r="AG99" i="31"/>
  <c r="E112" i="26" s="1"/>
  <c r="AG89" i="31"/>
  <c r="E102" i="26" s="1"/>
  <c r="AG67" i="31"/>
  <c r="E80" i="26" s="1"/>
  <c r="AG57" i="31"/>
  <c r="E70" i="26" s="1"/>
  <c r="AG35" i="31"/>
  <c r="E48" i="26" s="1"/>
  <c r="AG25" i="31"/>
  <c r="E38" i="26" s="1"/>
  <c r="AH196" i="31"/>
  <c r="F209" i="26" s="1"/>
  <c r="AH185" i="31"/>
  <c r="F198" i="26" s="1"/>
  <c r="AH164" i="31"/>
  <c r="F177" i="26" s="1"/>
  <c r="AH153" i="31"/>
  <c r="F166" i="26" s="1"/>
  <c r="AH132" i="31"/>
  <c r="F145" i="26" s="1"/>
  <c r="AH121" i="31"/>
  <c r="F134" i="26" s="1"/>
  <c r="AH110" i="31"/>
  <c r="F123" i="26" s="1"/>
  <c r="AH100" i="31"/>
  <c r="F113" i="26" s="1"/>
  <c r="AH89" i="31"/>
  <c r="F102" i="26" s="1"/>
  <c r="AH48" i="31"/>
  <c r="F61" i="26" s="1"/>
  <c r="AI196" i="31"/>
  <c r="G209" i="26" s="1"/>
  <c r="AI53" i="31"/>
  <c r="G66" i="26" s="1"/>
  <c r="AI25" i="31"/>
  <c r="G38" i="26" s="1"/>
  <c r="AJ107" i="31"/>
  <c r="H120" i="26" s="1"/>
  <c r="AJ64" i="31"/>
  <c r="H77" i="26" s="1"/>
  <c r="AK177" i="31"/>
  <c r="I190" i="26" s="1"/>
  <c r="AK17" i="31"/>
  <c r="I30" i="26" s="1"/>
  <c r="AL136" i="31"/>
  <c r="J149" i="26" s="1"/>
  <c r="AL52" i="31"/>
  <c r="J65" i="26" s="1"/>
  <c r="AL189" i="31"/>
  <c r="J202" i="26" s="1"/>
  <c r="AJ189" i="31"/>
  <c r="H202" i="26" s="1"/>
  <c r="AK189" i="31"/>
  <c r="I202" i="26" s="1"/>
  <c r="AH189" i="31"/>
  <c r="F202" i="26" s="1"/>
  <c r="AG189" i="31"/>
  <c r="E202" i="26" s="1"/>
  <c r="AL141" i="31"/>
  <c r="J154" i="26" s="1"/>
  <c r="AJ141" i="31"/>
  <c r="H154" i="26" s="1"/>
  <c r="AK141" i="31"/>
  <c r="I154" i="26" s="1"/>
  <c r="AI141" i="31"/>
  <c r="G154" i="26" s="1"/>
  <c r="AH141" i="31"/>
  <c r="F154" i="26" s="1"/>
  <c r="AG141" i="31"/>
  <c r="E154" i="26" s="1"/>
  <c r="AL69" i="31"/>
  <c r="J82" i="26" s="1"/>
  <c r="AJ69" i="31"/>
  <c r="H82" i="26" s="1"/>
  <c r="AK69" i="31"/>
  <c r="I82" i="26" s="1"/>
  <c r="AI69" i="31"/>
  <c r="G82" i="26" s="1"/>
  <c r="AG201" i="31"/>
  <c r="E214" i="26" s="1"/>
  <c r="AG137" i="31"/>
  <c r="E150" i="26" s="1"/>
  <c r="AG73" i="31"/>
  <c r="E86" i="26" s="1"/>
  <c r="AG41" i="31"/>
  <c r="E54" i="26" s="1"/>
  <c r="AK45" i="31"/>
  <c r="I58" i="26" s="1"/>
  <c r="AL192" i="31"/>
  <c r="J205" i="26" s="1"/>
  <c r="AG192" i="31"/>
  <c r="E205" i="26" s="1"/>
  <c r="AK192" i="31"/>
  <c r="I205" i="26" s="1"/>
  <c r="AI192" i="31"/>
  <c r="G205" i="26" s="1"/>
  <c r="AK168" i="31"/>
  <c r="I181" i="26" s="1"/>
  <c r="AG168" i="31"/>
  <c r="E181" i="26" s="1"/>
  <c r="AJ168" i="31"/>
  <c r="H181" i="26" s="1"/>
  <c r="AL168" i="31"/>
  <c r="J181" i="26" s="1"/>
  <c r="AH168" i="31"/>
  <c r="F181" i="26" s="1"/>
  <c r="AK112" i="31"/>
  <c r="I125" i="26" s="1"/>
  <c r="AG112" i="31"/>
  <c r="E125" i="26" s="1"/>
  <c r="AI112" i="31"/>
  <c r="G125" i="26" s="1"/>
  <c r="AJ112" i="31"/>
  <c r="H125" i="26" s="1"/>
  <c r="AL112" i="31"/>
  <c r="J125" i="26" s="1"/>
  <c r="AI111" i="31"/>
  <c r="G124" i="26" s="1"/>
  <c r="AK111" i="31"/>
  <c r="I124" i="26" s="1"/>
  <c r="AH111" i="31"/>
  <c r="F124" i="26" s="1"/>
  <c r="AL111" i="31"/>
  <c r="J124" i="26" s="1"/>
  <c r="AJ111" i="31"/>
  <c r="H124" i="26" s="1"/>
  <c r="AA202" i="31"/>
  <c r="G214" i="25" s="1"/>
  <c r="AL202" i="31"/>
  <c r="J215" i="26" s="1"/>
  <c r="AK202" i="31"/>
  <c r="I215" i="26" s="1"/>
  <c r="AA198" i="31"/>
  <c r="G210" i="25" s="1"/>
  <c r="AL198" i="31"/>
  <c r="J211" i="26" s="1"/>
  <c r="AI198" i="31"/>
  <c r="G211" i="26" s="1"/>
  <c r="AH198" i="31"/>
  <c r="F211" i="26" s="1"/>
  <c r="AG198" i="31"/>
  <c r="E211" i="26" s="1"/>
  <c r="AJ198" i="31"/>
  <c r="H211" i="26" s="1"/>
  <c r="AL194" i="31"/>
  <c r="J207" i="26" s="1"/>
  <c r="AK194" i="31"/>
  <c r="I207" i="26" s="1"/>
  <c r="AJ194" i="31"/>
  <c r="H207" i="26" s="1"/>
  <c r="AH194" i="31"/>
  <c r="F207" i="26" s="1"/>
  <c r="AG194" i="31"/>
  <c r="E207" i="26" s="1"/>
  <c r="AI194" i="31"/>
  <c r="G207" i="26" s="1"/>
  <c r="AL190" i="31"/>
  <c r="J203" i="26" s="1"/>
  <c r="AK190" i="31"/>
  <c r="I203" i="26" s="1"/>
  <c r="AJ190" i="31"/>
  <c r="H203" i="26" s="1"/>
  <c r="AI190" i="31"/>
  <c r="G203" i="26" s="1"/>
  <c r="AC186" i="31"/>
  <c r="I198" i="25" s="1"/>
  <c r="AL186" i="31"/>
  <c r="J199" i="26" s="1"/>
  <c r="AJ186" i="31"/>
  <c r="H199" i="26" s="1"/>
  <c r="AK186" i="31"/>
  <c r="I199" i="26" s="1"/>
  <c r="AI186" i="31"/>
  <c r="G199" i="26" s="1"/>
  <c r="AL182" i="31"/>
  <c r="J195" i="26" s="1"/>
  <c r="AI182" i="31"/>
  <c r="G195" i="26" s="1"/>
  <c r="AH182" i="31"/>
  <c r="F195" i="26" s="1"/>
  <c r="AG182" i="31"/>
  <c r="E195" i="26" s="1"/>
  <c r="AK182" i="31"/>
  <c r="I195" i="26" s="1"/>
  <c r="AL178" i="31"/>
  <c r="J191" i="26" s="1"/>
  <c r="AK178" i="31"/>
  <c r="I191" i="26" s="1"/>
  <c r="AJ178" i="31"/>
  <c r="H191" i="26" s="1"/>
  <c r="AI178" i="31"/>
  <c r="G191" i="26" s="1"/>
  <c r="AH178" i="31"/>
  <c r="F191" i="26" s="1"/>
  <c r="AG178" i="31"/>
  <c r="E191" i="26" s="1"/>
  <c r="Y174" i="31"/>
  <c r="E186" i="25" s="1"/>
  <c r="AL174" i="31"/>
  <c r="J187" i="26" s="1"/>
  <c r="AK174" i="31"/>
  <c r="I187" i="26" s="1"/>
  <c r="AJ174" i="31"/>
  <c r="H187" i="26" s="1"/>
  <c r="AL170" i="31"/>
  <c r="J183" i="26" s="1"/>
  <c r="AK170" i="31"/>
  <c r="I183" i="26" s="1"/>
  <c r="AI170" i="31"/>
  <c r="G183" i="26" s="1"/>
  <c r="AJ170" i="31"/>
  <c r="H183" i="26" s="1"/>
  <c r="Y166" i="31"/>
  <c r="E178" i="25" s="1"/>
  <c r="AL166" i="31"/>
  <c r="J179" i="26" s="1"/>
  <c r="AI166" i="31"/>
  <c r="G179" i="26" s="1"/>
  <c r="AH166" i="31"/>
  <c r="F179" i="26" s="1"/>
  <c r="AG166" i="31"/>
  <c r="E179" i="26" s="1"/>
  <c r="AJ166" i="31"/>
  <c r="H179" i="26" s="1"/>
  <c r="AA162" i="31"/>
  <c r="G174" i="25" s="1"/>
  <c r="AL162" i="31"/>
  <c r="J175" i="26" s="1"/>
  <c r="AK162" i="31"/>
  <c r="I175" i="26" s="1"/>
  <c r="AJ162" i="31"/>
  <c r="H175" i="26" s="1"/>
  <c r="AI162" i="31"/>
  <c r="G175" i="26" s="1"/>
  <c r="AH162" i="31"/>
  <c r="F175" i="26" s="1"/>
  <c r="AG162" i="31"/>
  <c r="E175" i="26" s="1"/>
  <c r="AL158" i="31"/>
  <c r="J171" i="26" s="1"/>
  <c r="AK158" i="31"/>
  <c r="I171" i="26" s="1"/>
  <c r="AJ158" i="31"/>
  <c r="H171" i="26" s="1"/>
  <c r="AI158" i="31"/>
  <c r="G171" i="26" s="1"/>
  <c r="AL154" i="31"/>
  <c r="J167" i="26" s="1"/>
  <c r="AJ154" i="31"/>
  <c r="H167" i="26" s="1"/>
  <c r="AI154" i="31"/>
  <c r="G167" i="26" s="1"/>
  <c r="AK154" i="31"/>
  <c r="I167" i="26" s="1"/>
  <c r="AL150" i="31"/>
  <c r="J163" i="26" s="1"/>
  <c r="AI150" i="31"/>
  <c r="G163" i="26" s="1"/>
  <c r="AH150" i="31"/>
  <c r="F163" i="26" s="1"/>
  <c r="AG150" i="31"/>
  <c r="E163" i="26" s="1"/>
  <c r="AK150" i="31"/>
  <c r="I163" i="26" s="1"/>
  <c r="AL146" i="31"/>
  <c r="J159" i="26" s="1"/>
  <c r="AK146" i="31"/>
  <c r="I159" i="26" s="1"/>
  <c r="AJ146" i="31"/>
  <c r="H159" i="26" s="1"/>
  <c r="AH146" i="31"/>
  <c r="F159" i="26" s="1"/>
  <c r="AG146" i="31"/>
  <c r="E159" i="26" s="1"/>
  <c r="AL142" i="31"/>
  <c r="J155" i="26" s="1"/>
  <c r="AK142" i="31"/>
  <c r="I155" i="26" s="1"/>
  <c r="AJ142" i="31"/>
  <c r="H155" i="26" s="1"/>
  <c r="AI142" i="31"/>
  <c r="G155" i="26" s="1"/>
  <c r="AL138" i="31"/>
  <c r="J151" i="26" s="1"/>
  <c r="AK138" i="31"/>
  <c r="I151" i="26" s="1"/>
  <c r="AJ138" i="31"/>
  <c r="H151" i="26" s="1"/>
  <c r="AL134" i="31"/>
  <c r="J147" i="26" s="1"/>
  <c r="AI134" i="31"/>
  <c r="G147" i="26" s="1"/>
  <c r="AK134" i="31"/>
  <c r="I147" i="26" s="1"/>
  <c r="AH134" i="31"/>
  <c r="F147" i="26" s="1"/>
  <c r="AG134" i="31"/>
  <c r="E147" i="26" s="1"/>
  <c r="AJ134" i="31"/>
  <c r="H147" i="26" s="1"/>
  <c r="AL130" i="31"/>
  <c r="J143" i="26" s="1"/>
  <c r="AJ130" i="31"/>
  <c r="H143" i="26" s="1"/>
  <c r="AH130" i="31"/>
  <c r="F143" i="26" s="1"/>
  <c r="AG130" i="31"/>
  <c r="E143" i="26" s="1"/>
  <c r="AI130" i="31"/>
  <c r="G143" i="26" s="1"/>
  <c r="AL126" i="31"/>
  <c r="J139" i="26" s="1"/>
  <c r="AK126" i="31"/>
  <c r="I139" i="26" s="1"/>
  <c r="AJ126" i="31"/>
  <c r="H139" i="26" s="1"/>
  <c r="AI126" i="31"/>
  <c r="G139" i="26" s="1"/>
  <c r="AL122" i="31"/>
  <c r="J135" i="26" s="1"/>
  <c r="AK122" i="31"/>
  <c r="I135" i="26" s="1"/>
  <c r="AJ122" i="31"/>
  <c r="H135" i="26" s="1"/>
  <c r="AI122" i="31"/>
  <c r="G135" i="26" s="1"/>
  <c r="AL118" i="31"/>
  <c r="J131" i="26" s="1"/>
  <c r="AK118" i="31"/>
  <c r="I131" i="26" s="1"/>
  <c r="AI118" i="31"/>
  <c r="G131" i="26" s="1"/>
  <c r="AH118" i="31"/>
  <c r="F131" i="26" s="1"/>
  <c r="AG118" i="31"/>
  <c r="E131" i="26" s="1"/>
  <c r="AL114" i="31"/>
  <c r="J127" i="26" s="1"/>
  <c r="AJ114" i="31"/>
  <c r="H127" i="26" s="1"/>
  <c r="AI114" i="31"/>
  <c r="G127" i="26" s="1"/>
  <c r="AH114" i="31"/>
  <c r="F127" i="26" s="1"/>
  <c r="AG114" i="31"/>
  <c r="E127" i="26" s="1"/>
  <c r="AK114" i="31"/>
  <c r="I127" i="26" s="1"/>
  <c r="AL110" i="31"/>
  <c r="J123" i="26" s="1"/>
  <c r="AK110" i="31"/>
  <c r="I123" i="26" s="1"/>
  <c r="AJ110" i="31"/>
  <c r="H123" i="26" s="1"/>
  <c r="AL106" i="31"/>
  <c r="J119" i="26" s="1"/>
  <c r="AK106" i="31"/>
  <c r="I119" i="26" s="1"/>
  <c r="AI106" i="31"/>
  <c r="G119" i="26" s="1"/>
  <c r="AJ106" i="31"/>
  <c r="H119" i="26" s="1"/>
  <c r="AL102" i="31"/>
  <c r="J115" i="26" s="1"/>
  <c r="AI102" i="31"/>
  <c r="G115" i="26" s="1"/>
  <c r="AH102" i="31"/>
  <c r="F115" i="26" s="1"/>
  <c r="AG102" i="31"/>
  <c r="E115" i="26" s="1"/>
  <c r="AJ102" i="31"/>
  <c r="H115" i="26" s="1"/>
  <c r="AL98" i="31"/>
  <c r="J111" i="26" s="1"/>
  <c r="AJ98" i="31"/>
  <c r="H111" i="26" s="1"/>
  <c r="AK98" i="31"/>
  <c r="I111" i="26" s="1"/>
  <c r="AI98" i="31"/>
  <c r="G111" i="26" s="1"/>
  <c r="AH98" i="31"/>
  <c r="F111" i="26" s="1"/>
  <c r="AG98" i="31"/>
  <c r="E111" i="26" s="1"/>
  <c r="AL94" i="31"/>
  <c r="J107" i="26" s="1"/>
  <c r="AK94" i="31"/>
  <c r="I107" i="26" s="1"/>
  <c r="AJ94" i="31"/>
  <c r="H107" i="26" s="1"/>
  <c r="AI94" i="31"/>
  <c r="G107" i="26" s="1"/>
  <c r="AL90" i="31"/>
  <c r="J103" i="26" s="1"/>
  <c r="AK90" i="31"/>
  <c r="I103" i="26" s="1"/>
  <c r="AJ90" i="31"/>
  <c r="H103" i="26" s="1"/>
  <c r="AI90" i="31"/>
  <c r="G103" i="26" s="1"/>
  <c r="AL86" i="31"/>
  <c r="J99" i="26" s="1"/>
  <c r="AI86" i="31"/>
  <c r="G99" i="26" s="1"/>
  <c r="AH86" i="31"/>
  <c r="F99" i="26" s="1"/>
  <c r="AG86" i="31"/>
  <c r="E99" i="26" s="1"/>
  <c r="AK86" i="31"/>
  <c r="I99" i="26" s="1"/>
  <c r="AL82" i="31"/>
  <c r="J95" i="26" s="1"/>
  <c r="AK82" i="31"/>
  <c r="I95" i="26" s="1"/>
  <c r="AJ82" i="31"/>
  <c r="H95" i="26" s="1"/>
  <c r="AH82" i="31"/>
  <c r="F95" i="26" s="1"/>
  <c r="AG82" i="31"/>
  <c r="E95" i="26" s="1"/>
  <c r="AL78" i="31"/>
  <c r="J91" i="26" s="1"/>
  <c r="AK78" i="31"/>
  <c r="I91" i="26" s="1"/>
  <c r="AJ78" i="31"/>
  <c r="H91" i="26" s="1"/>
  <c r="AI78" i="31"/>
  <c r="G91" i="26" s="1"/>
  <c r="AH78" i="31"/>
  <c r="F91" i="26" s="1"/>
  <c r="AL74" i="31"/>
  <c r="J87" i="26" s="1"/>
  <c r="AJ74" i="31"/>
  <c r="H87" i="26" s="1"/>
  <c r="AL70" i="31"/>
  <c r="J83" i="26" s="1"/>
  <c r="AI70" i="31"/>
  <c r="G83" i="26" s="1"/>
  <c r="AK70" i="31"/>
  <c r="I83" i="26" s="1"/>
  <c r="AH70" i="31"/>
  <c r="F83" i="26" s="1"/>
  <c r="AG70" i="31"/>
  <c r="E83" i="26" s="1"/>
  <c r="AJ70" i="31"/>
  <c r="H83" i="26" s="1"/>
  <c r="AL66" i="31"/>
  <c r="J79" i="26" s="1"/>
  <c r="AJ66" i="31"/>
  <c r="H79" i="26" s="1"/>
  <c r="AK66" i="31"/>
  <c r="I79" i="26" s="1"/>
  <c r="AH66" i="31"/>
  <c r="F79" i="26" s="1"/>
  <c r="AG66" i="31"/>
  <c r="E79" i="26" s="1"/>
  <c r="AI66" i="31"/>
  <c r="G79" i="26" s="1"/>
  <c r="AL62" i="31"/>
  <c r="J75" i="26" s="1"/>
  <c r="AK62" i="31"/>
  <c r="I75" i="26" s="1"/>
  <c r="AJ62" i="31"/>
  <c r="H75" i="26" s="1"/>
  <c r="AI62" i="31"/>
  <c r="G75" i="26" s="1"/>
  <c r="AH62" i="31"/>
  <c r="F75" i="26" s="1"/>
  <c r="AL58" i="31"/>
  <c r="J71" i="26" s="1"/>
  <c r="AJ58" i="31"/>
  <c r="H71" i="26" s="1"/>
  <c r="AK58" i="31"/>
  <c r="I71" i="26" s="1"/>
  <c r="AI58" i="31"/>
  <c r="G71" i="26" s="1"/>
  <c r="AL54" i="31"/>
  <c r="J67" i="26" s="1"/>
  <c r="AK54" i="31"/>
  <c r="I67" i="26" s="1"/>
  <c r="AI54" i="31"/>
  <c r="G67" i="26" s="1"/>
  <c r="AH54" i="31"/>
  <c r="F67" i="26" s="1"/>
  <c r="AG54" i="31"/>
  <c r="E67" i="26" s="1"/>
  <c r="AL50" i="31"/>
  <c r="J63" i="26" s="1"/>
  <c r="AJ50" i="31"/>
  <c r="H63" i="26" s="1"/>
  <c r="AK50" i="31"/>
  <c r="I63" i="26" s="1"/>
  <c r="AI50" i="31"/>
  <c r="G63" i="26" s="1"/>
  <c r="AH50" i="31"/>
  <c r="F63" i="26" s="1"/>
  <c r="AG50" i="31"/>
  <c r="E63" i="26" s="1"/>
  <c r="AL46" i="31"/>
  <c r="J59" i="26" s="1"/>
  <c r="AK46" i="31"/>
  <c r="I59" i="26" s="1"/>
  <c r="AJ46" i="31"/>
  <c r="H59" i="26" s="1"/>
  <c r="AH46" i="31"/>
  <c r="F59" i="26" s="1"/>
  <c r="AL42" i="31"/>
  <c r="J55" i="26" s="1"/>
  <c r="AK42" i="31"/>
  <c r="I55" i="26" s="1"/>
  <c r="AI42" i="31"/>
  <c r="G55" i="26" s="1"/>
  <c r="AJ42" i="31"/>
  <c r="H55" i="26" s="1"/>
  <c r="AL38" i="31"/>
  <c r="J51" i="26" s="1"/>
  <c r="AI38" i="31"/>
  <c r="G51" i="26" s="1"/>
  <c r="AH38" i="31"/>
  <c r="F51" i="26" s="1"/>
  <c r="AG38" i="31"/>
  <c r="E51" i="26" s="1"/>
  <c r="AK38" i="31"/>
  <c r="I51" i="26" s="1"/>
  <c r="AJ38" i="31"/>
  <c r="H51" i="26" s="1"/>
  <c r="AL34" i="31"/>
  <c r="J47" i="26" s="1"/>
  <c r="AJ34" i="31"/>
  <c r="H47" i="26" s="1"/>
  <c r="AK34" i="31"/>
  <c r="I47" i="26" s="1"/>
  <c r="AI34" i="31"/>
  <c r="G47" i="26" s="1"/>
  <c r="AH34" i="31"/>
  <c r="F47" i="26" s="1"/>
  <c r="AG34" i="31"/>
  <c r="E47" i="26" s="1"/>
  <c r="AL30" i="31"/>
  <c r="J43" i="26" s="1"/>
  <c r="AK30" i="31"/>
  <c r="I43" i="26" s="1"/>
  <c r="AJ30" i="31"/>
  <c r="H43" i="26" s="1"/>
  <c r="AI30" i="31"/>
  <c r="G43" i="26" s="1"/>
  <c r="AH30" i="31"/>
  <c r="F43" i="26" s="1"/>
  <c r="AL26" i="31"/>
  <c r="J39" i="26" s="1"/>
  <c r="AK26" i="31"/>
  <c r="I39" i="26" s="1"/>
  <c r="AJ26" i="31"/>
  <c r="H39" i="26" s="1"/>
  <c r="AI26" i="31"/>
  <c r="G39" i="26" s="1"/>
  <c r="AL22" i="31"/>
  <c r="J35" i="26" s="1"/>
  <c r="AI22" i="31"/>
  <c r="G35" i="26" s="1"/>
  <c r="AH22" i="31"/>
  <c r="F35" i="26" s="1"/>
  <c r="AK22" i="31"/>
  <c r="I35" i="26" s="1"/>
  <c r="AG22" i="31"/>
  <c r="E35" i="26" s="1"/>
  <c r="AL18" i="31"/>
  <c r="J31" i="26" s="1"/>
  <c r="AK18" i="31"/>
  <c r="I31" i="26" s="1"/>
  <c r="AJ18" i="31"/>
  <c r="H31" i="26" s="1"/>
  <c r="AG18" i="31"/>
  <c r="E31" i="26" s="1"/>
  <c r="AH18" i="31"/>
  <c r="F31" i="26" s="1"/>
  <c r="AL14" i="31"/>
  <c r="J27" i="26" s="1"/>
  <c r="AK14" i="31"/>
  <c r="I27" i="26" s="1"/>
  <c r="AJ14" i="31"/>
  <c r="H27" i="26" s="1"/>
  <c r="AH14" i="31"/>
  <c r="F27" i="26" s="1"/>
  <c r="AI14" i="31"/>
  <c r="G27" i="26" s="1"/>
  <c r="AL10" i="31"/>
  <c r="J23" i="26" s="1"/>
  <c r="AK10" i="31"/>
  <c r="I23" i="26" s="1"/>
  <c r="AJ10" i="31"/>
  <c r="H23" i="26" s="1"/>
  <c r="AH10" i="31"/>
  <c r="F23" i="26" s="1"/>
  <c r="AG202" i="31"/>
  <c r="E215" i="26" s="1"/>
  <c r="AG191" i="31"/>
  <c r="E204" i="26" s="1"/>
  <c r="AG181" i="31"/>
  <c r="E194" i="26" s="1"/>
  <c r="AG170" i="31"/>
  <c r="E183" i="26" s="1"/>
  <c r="AG159" i="31"/>
  <c r="E172" i="26" s="1"/>
  <c r="AG149" i="31"/>
  <c r="E162" i="26" s="1"/>
  <c r="AG138" i="31"/>
  <c r="E151" i="26" s="1"/>
  <c r="AG127" i="31"/>
  <c r="E140" i="26" s="1"/>
  <c r="AG117" i="31"/>
  <c r="E130" i="26" s="1"/>
  <c r="AG106" i="31"/>
  <c r="E119" i="26" s="1"/>
  <c r="AG95" i="31"/>
  <c r="E108" i="26" s="1"/>
  <c r="AG85" i="31"/>
  <c r="E98" i="26" s="1"/>
  <c r="AG74" i="31"/>
  <c r="E87" i="26" s="1"/>
  <c r="AG63" i="31"/>
  <c r="E76" i="26" s="1"/>
  <c r="AG53" i="31"/>
  <c r="E66" i="26" s="1"/>
  <c r="AG42" i="31"/>
  <c r="E55" i="26" s="1"/>
  <c r="AG31" i="31"/>
  <c r="E44" i="26" s="1"/>
  <c r="AG21" i="31"/>
  <c r="E34" i="26" s="1"/>
  <c r="AG10" i="31"/>
  <c r="E23" i="26" s="1"/>
  <c r="AH202" i="31"/>
  <c r="F215" i="26" s="1"/>
  <c r="AH192" i="31"/>
  <c r="F205" i="26" s="1"/>
  <c r="AH181" i="31"/>
  <c r="F194" i="26" s="1"/>
  <c r="AH170" i="31"/>
  <c r="F183" i="26" s="1"/>
  <c r="AH160" i="31"/>
  <c r="F173" i="26" s="1"/>
  <c r="AH149" i="31"/>
  <c r="F162" i="26" s="1"/>
  <c r="AH138" i="31"/>
  <c r="F151" i="26" s="1"/>
  <c r="AH128" i="31"/>
  <c r="F141" i="26" s="1"/>
  <c r="AH117" i="31"/>
  <c r="F130" i="26" s="1"/>
  <c r="AH106" i="31"/>
  <c r="F119" i="26" s="1"/>
  <c r="AH96" i="31"/>
  <c r="F109" i="26" s="1"/>
  <c r="AH85" i="31"/>
  <c r="F98" i="26" s="1"/>
  <c r="AH64" i="31"/>
  <c r="F77" i="26" s="1"/>
  <c r="AH42" i="31"/>
  <c r="F55" i="26" s="1"/>
  <c r="AH19" i="31"/>
  <c r="F32" i="26" s="1"/>
  <c r="AI189" i="31"/>
  <c r="G202" i="26" s="1"/>
  <c r="AI160" i="31"/>
  <c r="G173" i="26" s="1"/>
  <c r="AI132" i="31"/>
  <c r="G145" i="26" s="1"/>
  <c r="AI104" i="31"/>
  <c r="G117" i="26" s="1"/>
  <c r="AI74" i="31"/>
  <c r="G87" i="26" s="1"/>
  <c r="AI46" i="31"/>
  <c r="G59" i="26" s="1"/>
  <c r="AI18" i="31"/>
  <c r="G31" i="26" s="1"/>
  <c r="AJ182" i="31"/>
  <c r="H195" i="26" s="1"/>
  <c r="AJ139" i="31"/>
  <c r="H152" i="26" s="1"/>
  <c r="AJ96" i="31"/>
  <c r="H109" i="26" s="1"/>
  <c r="AJ54" i="31"/>
  <c r="H67" i="26" s="1"/>
  <c r="AJ11" i="31"/>
  <c r="H24" i="26" s="1"/>
  <c r="AK166" i="31"/>
  <c r="I179" i="26" s="1"/>
  <c r="AK117" i="31"/>
  <c r="I130" i="26" s="1"/>
  <c r="AK59" i="31"/>
  <c r="I72" i="26" s="1"/>
  <c r="AL200" i="31"/>
  <c r="J213" i="26" s="1"/>
  <c r="AL116" i="31"/>
  <c r="J129" i="26" s="1"/>
  <c r="AL31" i="31"/>
  <c r="J44" i="26" s="1"/>
  <c r="AB200" i="31"/>
  <c r="H212" i="25" s="1"/>
  <c r="Y200" i="31"/>
  <c r="E212" i="25" s="1"/>
  <c r="AD196" i="31"/>
  <c r="J208" i="25" s="1"/>
  <c r="Y196" i="31"/>
  <c r="E208" i="25" s="1"/>
  <c r="AB192" i="31"/>
  <c r="H204" i="25" s="1"/>
  <c r="AD192" i="31"/>
  <c r="J204" i="25" s="1"/>
  <c r="AD188" i="31"/>
  <c r="J200" i="25" s="1"/>
  <c r="AB188" i="31"/>
  <c r="H200" i="25" s="1"/>
  <c r="AB184" i="31"/>
  <c r="H196" i="25" s="1"/>
  <c r="Y184" i="31"/>
  <c r="E196" i="25" s="1"/>
  <c r="AB176" i="31"/>
  <c r="H188" i="25" s="1"/>
  <c r="AD176" i="31"/>
  <c r="J188" i="25" s="1"/>
  <c r="AB168" i="31"/>
  <c r="H180" i="25" s="1"/>
  <c r="Y168" i="31"/>
  <c r="E180" i="25" s="1"/>
  <c r="AB144" i="31"/>
  <c r="H156" i="25" s="1"/>
  <c r="AB136" i="31"/>
  <c r="H148" i="25" s="1"/>
  <c r="Y136" i="31"/>
  <c r="E148" i="25" s="1"/>
  <c r="Y116" i="31"/>
  <c r="E128" i="25" s="1"/>
  <c r="Y108" i="31"/>
  <c r="E120" i="25" s="1"/>
  <c r="AB108" i="31"/>
  <c r="H120" i="25" s="1"/>
  <c r="Y104" i="31"/>
  <c r="E116" i="25" s="1"/>
  <c r="AB104" i="31"/>
  <c r="H116" i="25" s="1"/>
  <c r="AD100" i="31"/>
  <c r="J112" i="25" s="1"/>
  <c r="Y100" i="31"/>
  <c r="E112" i="25" s="1"/>
  <c r="AD88" i="31"/>
  <c r="J100" i="25" s="1"/>
  <c r="AB88" i="31"/>
  <c r="H100" i="25" s="1"/>
  <c r="Y88" i="31"/>
  <c r="E100" i="25" s="1"/>
  <c r="AB64" i="31"/>
  <c r="H76" i="25" s="1"/>
  <c r="AD44" i="31"/>
  <c r="J56" i="25" s="1"/>
  <c r="AD28" i="31"/>
  <c r="J40" i="25" s="1"/>
  <c r="AD24" i="31"/>
  <c r="J36" i="25" s="1"/>
  <c r="Y153" i="31"/>
  <c r="E165" i="25" s="1"/>
  <c r="AC149" i="31"/>
  <c r="I161" i="25" s="1"/>
  <c r="AB145" i="31"/>
  <c r="H157" i="25" s="1"/>
  <c r="AA141" i="31"/>
  <c r="G153" i="25" s="1"/>
  <c r="AC137" i="31"/>
  <c r="I149" i="25" s="1"/>
  <c r="AD133" i="31"/>
  <c r="J145" i="25" s="1"/>
  <c r="AC129" i="31"/>
  <c r="I141" i="25" s="1"/>
  <c r="AB125" i="31"/>
  <c r="H137" i="25" s="1"/>
  <c r="AC121" i="31"/>
  <c r="I133" i="25" s="1"/>
  <c r="AD113" i="31"/>
  <c r="J125" i="25" s="1"/>
  <c r="AA109" i="31"/>
  <c r="G121" i="25" s="1"/>
  <c r="AD105" i="31"/>
  <c r="J117" i="25" s="1"/>
  <c r="AC101" i="31"/>
  <c r="I113" i="25" s="1"/>
  <c r="AD97" i="31"/>
  <c r="J109" i="25" s="1"/>
  <c r="AB93" i="31"/>
  <c r="H105" i="25" s="1"/>
  <c r="Y89" i="31"/>
  <c r="E101" i="25" s="1"/>
  <c r="AC85" i="31"/>
  <c r="I97" i="25" s="1"/>
  <c r="AB81" i="31"/>
  <c r="H93" i="25" s="1"/>
  <c r="AB77" i="31"/>
  <c r="H89" i="25" s="1"/>
  <c r="Y73" i="31"/>
  <c r="E85" i="25" s="1"/>
  <c r="AC65" i="31"/>
  <c r="I77" i="25" s="1"/>
  <c r="AA61" i="31"/>
  <c r="G73" i="25" s="1"/>
  <c r="Y57" i="31"/>
  <c r="E69" i="25" s="1"/>
  <c r="AC49" i="31"/>
  <c r="I61" i="25" s="1"/>
  <c r="AA45" i="31"/>
  <c r="G57" i="25" s="1"/>
  <c r="Y41" i="31"/>
  <c r="E53" i="25" s="1"/>
  <c r="AC37" i="31"/>
  <c r="I49" i="25" s="1"/>
  <c r="AA33" i="31"/>
  <c r="G45" i="25" s="1"/>
  <c r="AB29" i="31"/>
  <c r="H41" i="25" s="1"/>
  <c r="Y25" i="31"/>
  <c r="E37" i="25" s="1"/>
  <c r="AC21" i="31"/>
  <c r="I33" i="25" s="1"/>
  <c r="AA17" i="31"/>
  <c r="G29" i="25" s="1"/>
  <c r="Y13" i="31"/>
  <c r="E25" i="25" s="1"/>
  <c r="AB151" i="31"/>
  <c r="H163" i="25" s="1"/>
  <c r="Y143" i="31"/>
  <c r="E155" i="25" s="1"/>
  <c r="Y139" i="31"/>
  <c r="E151" i="25" s="1"/>
  <c r="AB131" i="31"/>
  <c r="H143" i="25" s="1"/>
  <c r="Y127" i="31"/>
  <c r="E139" i="25" s="1"/>
  <c r="Y123" i="31"/>
  <c r="E135" i="25" s="1"/>
  <c r="AA119" i="31"/>
  <c r="G131" i="25" s="1"/>
  <c r="Y111" i="31"/>
  <c r="E123" i="25" s="1"/>
  <c r="Y107" i="31"/>
  <c r="E119" i="25" s="1"/>
  <c r="AD103" i="31"/>
  <c r="J115" i="25" s="1"/>
  <c r="Y95" i="31"/>
  <c r="E107" i="25" s="1"/>
  <c r="Y91" i="31"/>
  <c r="E103" i="25" s="1"/>
  <c r="AB87" i="31"/>
  <c r="H99" i="25" s="1"/>
  <c r="Y83" i="31"/>
  <c r="E95" i="25" s="1"/>
  <c r="AA79" i="31"/>
  <c r="G91" i="25" s="1"/>
  <c r="Y75" i="31"/>
  <c r="E87" i="25" s="1"/>
  <c r="AB71" i="31"/>
  <c r="H83" i="25" s="1"/>
  <c r="Y67" i="31"/>
  <c r="E79" i="25" s="1"/>
  <c r="Y59" i="31"/>
  <c r="E71" i="25" s="1"/>
  <c r="Y51" i="31"/>
  <c r="E63" i="25" s="1"/>
  <c r="AC47" i="31"/>
  <c r="I59" i="25" s="1"/>
  <c r="Y43" i="31"/>
  <c r="E55" i="25" s="1"/>
  <c r="Y35" i="31"/>
  <c r="E47" i="25" s="1"/>
  <c r="AA31" i="31"/>
  <c r="G43" i="25" s="1"/>
  <c r="Y27" i="31"/>
  <c r="E39" i="25" s="1"/>
  <c r="AA23" i="31"/>
  <c r="G35" i="25" s="1"/>
  <c r="Y19" i="31"/>
  <c r="E31" i="25" s="1"/>
  <c r="AA15" i="31"/>
  <c r="G27" i="25" s="1"/>
  <c r="Y11" i="31"/>
  <c r="E23" i="25" s="1"/>
  <c r="Y156" i="31"/>
  <c r="E168" i="25" s="1"/>
  <c r="AB156" i="31"/>
  <c r="H168" i="25" s="1"/>
  <c r="AD156" i="31"/>
  <c r="J168" i="25" s="1"/>
  <c r="Y148" i="31"/>
  <c r="E160" i="25" s="1"/>
  <c r="AD148" i="31"/>
  <c r="J160" i="25" s="1"/>
  <c r="Y140" i="31"/>
  <c r="E152" i="25" s="1"/>
  <c r="AD140" i="31"/>
  <c r="J152" i="25" s="1"/>
  <c r="AB140" i="31"/>
  <c r="H152" i="25" s="1"/>
  <c r="AB128" i="31"/>
  <c r="H140" i="25" s="1"/>
  <c r="AD128" i="31"/>
  <c r="J140" i="25" s="1"/>
  <c r="AD124" i="31"/>
  <c r="J136" i="25" s="1"/>
  <c r="AB124" i="31"/>
  <c r="H136" i="25" s="1"/>
  <c r="AB120" i="31"/>
  <c r="H132" i="25" s="1"/>
  <c r="Y120" i="31"/>
  <c r="E132" i="25" s="1"/>
  <c r="AD96" i="31"/>
  <c r="J108" i="25" s="1"/>
  <c r="Y92" i="31"/>
  <c r="E104" i="25" s="1"/>
  <c r="AD92" i="31"/>
  <c r="J104" i="25" s="1"/>
  <c r="AB92" i="31"/>
  <c r="H104" i="25" s="1"/>
  <c r="AB80" i="31"/>
  <c r="H92" i="25" s="1"/>
  <c r="AD80" i="31"/>
  <c r="J92" i="25" s="1"/>
  <c r="AD76" i="31"/>
  <c r="J88" i="25" s="1"/>
  <c r="AB76" i="31"/>
  <c r="H88" i="25" s="1"/>
  <c r="AD68" i="31"/>
  <c r="J80" i="25" s="1"/>
  <c r="Y68" i="31"/>
  <c r="E80" i="25" s="1"/>
  <c r="Y60" i="31"/>
  <c r="E72" i="25" s="1"/>
  <c r="AD60" i="31"/>
  <c r="J72" i="25" s="1"/>
  <c r="AB52" i="31"/>
  <c r="H64" i="25" s="1"/>
  <c r="Y52" i="31"/>
  <c r="E64" i="25" s="1"/>
  <c r="AB48" i="31"/>
  <c r="H60" i="25" s="1"/>
  <c r="AD48" i="31"/>
  <c r="J60" i="25" s="1"/>
  <c r="Y40" i="31"/>
  <c r="E52" i="25" s="1"/>
  <c r="AB16" i="31"/>
  <c r="H28" i="25" s="1"/>
  <c r="Y194" i="31"/>
  <c r="E206" i="25" s="1"/>
  <c r="AA194" i="31"/>
  <c r="G206" i="25" s="1"/>
  <c r="AC190" i="31"/>
  <c r="I202" i="25" s="1"/>
  <c r="Y190" i="31"/>
  <c r="E202" i="25" s="1"/>
  <c r="Y178" i="31"/>
  <c r="E190" i="25" s="1"/>
  <c r="AA178" i="31"/>
  <c r="G190" i="25" s="1"/>
  <c r="AC158" i="31"/>
  <c r="I170" i="25" s="1"/>
  <c r="Y158" i="31"/>
  <c r="E170" i="25" s="1"/>
  <c r="Y150" i="31"/>
  <c r="E162" i="25" s="1"/>
  <c r="AC150" i="31"/>
  <c r="I162" i="25" s="1"/>
  <c r="AA146" i="31"/>
  <c r="G158" i="25" s="1"/>
  <c r="AC142" i="31"/>
  <c r="I154" i="25" s="1"/>
  <c r="Y142" i="31"/>
  <c r="E154" i="25" s="1"/>
  <c r="Y134" i="31"/>
  <c r="E146" i="25" s="1"/>
  <c r="Y130" i="31"/>
  <c r="E142" i="25" s="1"/>
  <c r="AA130" i="31"/>
  <c r="G142" i="25" s="1"/>
  <c r="AC126" i="31"/>
  <c r="I138" i="25" s="1"/>
  <c r="Y126" i="31"/>
  <c r="E138" i="25" s="1"/>
  <c r="AC122" i="31"/>
  <c r="I134" i="25" s="1"/>
  <c r="Y114" i="31"/>
  <c r="E126" i="25" s="1"/>
  <c r="AA114" i="31"/>
  <c r="G126" i="25" s="1"/>
  <c r="Y110" i="31"/>
  <c r="E122" i="25" s="1"/>
  <c r="AA106" i="31"/>
  <c r="G118" i="25" s="1"/>
  <c r="AA102" i="31"/>
  <c r="G114" i="25" s="1"/>
  <c r="AA98" i="31"/>
  <c r="G110" i="25" s="1"/>
  <c r="Y94" i="31"/>
  <c r="E106" i="25" s="1"/>
  <c r="AC94" i="31"/>
  <c r="I106" i="25" s="1"/>
  <c r="Y86" i="31"/>
  <c r="E98" i="25" s="1"/>
  <c r="AC86" i="31"/>
  <c r="I98" i="25" s="1"/>
  <c r="AA82" i="31"/>
  <c r="G94" i="25" s="1"/>
  <c r="AC78" i="31"/>
  <c r="I90" i="25" s="1"/>
  <c r="Y78" i="31"/>
  <c r="E90" i="25" s="1"/>
  <c r="Y66" i="31"/>
  <c r="E78" i="25" s="1"/>
  <c r="AA66" i="31"/>
  <c r="G78" i="25" s="1"/>
  <c r="Y62" i="31"/>
  <c r="E74" i="25" s="1"/>
  <c r="AA58" i="31"/>
  <c r="G70" i="25" s="1"/>
  <c r="AC58" i="31"/>
  <c r="I70" i="25" s="1"/>
  <c r="Y50" i="31"/>
  <c r="E62" i="25" s="1"/>
  <c r="AA50" i="31"/>
  <c r="G62" i="25" s="1"/>
  <c r="Y46" i="31"/>
  <c r="E58" i="25" s="1"/>
  <c r="Y38" i="31"/>
  <c r="E50" i="25" s="1"/>
  <c r="AA34" i="31"/>
  <c r="G46" i="25" s="1"/>
  <c r="AC30" i="31"/>
  <c r="I42" i="25" s="1"/>
  <c r="Y30" i="31"/>
  <c r="E42" i="25" s="1"/>
  <c r="AC22" i="31"/>
  <c r="I34" i="25" s="1"/>
  <c r="AA18" i="31"/>
  <c r="G30" i="25" s="1"/>
  <c r="Y14" i="31"/>
  <c r="E26" i="25" s="1"/>
  <c r="Y172" i="31"/>
  <c r="E184" i="25" s="1"/>
  <c r="AB172" i="31"/>
  <c r="H184" i="25" s="1"/>
  <c r="AD164" i="31"/>
  <c r="J176" i="25" s="1"/>
  <c r="Y164" i="31"/>
  <c r="E176" i="25" s="1"/>
  <c r="AB152" i="31"/>
  <c r="H164" i="25" s="1"/>
  <c r="Y152" i="31"/>
  <c r="E164" i="25" s="1"/>
  <c r="AD132" i="31"/>
  <c r="J144" i="25" s="1"/>
  <c r="Y132" i="31"/>
  <c r="E144" i="25" s="1"/>
  <c r="AB112" i="31"/>
  <c r="H124" i="25" s="1"/>
  <c r="AD112" i="31"/>
  <c r="J124" i="25" s="1"/>
  <c r="Y84" i="31"/>
  <c r="E96" i="25" s="1"/>
  <c r="AD72" i="31"/>
  <c r="J84" i="25" s="1"/>
  <c r="AB72" i="31"/>
  <c r="H84" i="25" s="1"/>
  <c r="Y72" i="31"/>
  <c r="E84" i="25" s="1"/>
  <c r="AD56" i="31"/>
  <c r="J68" i="25" s="1"/>
  <c r="Y56" i="31"/>
  <c r="E68" i="25" s="1"/>
  <c r="AD36" i="31"/>
  <c r="J48" i="25" s="1"/>
  <c r="AB36" i="31"/>
  <c r="H48" i="25" s="1"/>
  <c r="Y36" i="31"/>
  <c r="E48" i="25" s="1"/>
  <c r="AD201" i="31"/>
  <c r="J213" i="25" s="1"/>
  <c r="AC201" i="31"/>
  <c r="I213" i="25" s="1"/>
  <c r="Y201" i="31"/>
  <c r="E213" i="25" s="1"/>
  <c r="Y197" i="31"/>
  <c r="E209" i="25" s="1"/>
  <c r="AD197" i="31"/>
  <c r="J209" i="25" s="1"/>
  <c r="AD193" i="31"/>
  <c r="J205" i="25" s="1"/>
  <c r="AA193" i="31"/>
  <c r="G205" i="25" s="1"/>
  <c r="AC193" i="31"/>
  <c r="I205" i="25" s="1"/>
  <c r="AB193" i="31"/>
  <c r="H205" i="25" s="1"/>
  <c r="AA189" i="31"/>
  <c r="G201" i="25" s="1"/>
  <c r="Y189" i="31"/>
  <c r="E201" i="25" s="1"/>
  <c r="AB189" i="31"/>
  <c r="H201" i="25" s="1"/>
  <c r="AB185" i="31"/>
  <c r="H197" i="25" s="1"/>
  <c r="AD185" i="31"/>
  <c r="J197" i="25" s="1"/>
  <c r="AC185" i="31"/>
  <c r="I197" i="25" s="1"/>
  <c r="Y185" i="31"/>
  <c r="E197" i="25" s="1"/>
  <c r="Y177" i="31"/>
  <c r="E189" i="25" s="1"/>
  <c r="AC177" i="31"/>
  <c r="I189" i="25" s="1"/>
  <c r="AA177" i="31"/>
  <c r="G189" i="25" s="1"/>
  <c r="AD177" i="31"/>
  <c r="J189" i="25" s="1"/>
  <c r="AB177" i="31"/>
  <c r="H189" i="25" s="1"/>
  <c r="AA173" i="31"/>
  <c r="G185" i="25" s="1"/>
  <c r="AB173" i="31"/>
  <c r="H185" i="25" s="1"/>
  <c r="Y173" i="31"/>
  <c r="E185" i="25" s="1"/>
  <c r="AB169" i="31"/>
  <c r="H181" i="25" s="1"/>
  <c r="AD169" i="31"/>
  <c r="J181" i="25" s="1"/>
  <c r="Y169" i="31"/>
  <c r="E181" i="25" s="1"/>
  <c r="AD165" i="31"/>
  <c r="J177" i="25" s="1"/>
  <c r="AC165" i="31"/>
  <c r="I177" i="25" s="1"/>
  <c r="AC161" i="31"/>
  <c r="I173" i="25" s="1"/>
  <c r="AD161" i="31"/>
  <c r="J173" i="25" s="1"/>
  <c r="AB161" i="31"/>
  <c r="H173" i="25" s="1"/>
  <c r="AA161" i="31"/>
  <c r="G173" i="25" s="1"/>
  <c r="AB157" i="31"/>
  <c r="H169" i="25" s="1"/>
  <c r="AA157" i="31"/>
  <c r="G169" i="25" s="1"/>
  <c r="Y157" i="31"/>
  <c r="E169" i="25" s="1"/>
  <c r="AC153" i="31"/>
  <c r="I165" i="25" s="1"/>
  <c r="Y149" i="31"/>
  <c r="E161" i="25" s="1"/>
  <c r="AC145" i="31"/>
  <c r="I157" i="25" s="1"/>
  <c r="AD137" i="31"/>
  <c r="J149" i="25" s="1"/>
  <c r="Y133" i="31"/>
  <c r="E145" i="25" s="1"/>
  <c r="AD129" i="31"/>
  <c r="J141" i="25" s="1"/>
  <c r="AB121" i="31"/>
  <c r="H133" i="25" s="1"/>
  <c r="AC117" i="31"/>
  <c r="I129" i="25" s="1"/>
  <c r="Y113" i="31"/>
  <c r="E125" i="25" s="1"/>
  <c r="AB105" i="31"/>
  <c r="H117" i="25" s="1"/>
  <c r="AD101" i="31"/>
  <c r="J113" i="25" s="1"/>
  <c r="AC97" i="31"/>
  <c r="I109" i="25" s="1"/>
  <c r="AD16" i="31"/>
  <c r="J28" i="25" s="1"/>
  <c r="AB24" i="31"/>
  <c r="H36" i="25" s="1"/>
  <c r="Y22" i="31"/>
  <c r="E34" i="25" s="1"/>
  <c r="Y24" i="31"/>
  <c r="E36" i="25" s="1"/>
  <c r="AD174" i="31"/>
  <c r="J186" i="25" s="1"/>
  <c r="AB174" i="31"/>
  <c r="H186" i="25" s="1"/>
  <c r="AD146" i="31"/>
  <c r="J158" i="25" s="1"/>
  <c r="AC146" i="31"/>
  <c r="I158" i="25" s="1"/>
  <c r="AB146" i="31"/>
  <c r="H158" i="25" s="1"/>
  <c r="AD122" i="31"/>
  <c r="J134" i="25" s="1"/>
  <c r="AB122" i="31"/>
  <c r="H134" i="25" s="1"/>
  <c r="AD98" i="31"/>
  <c r="J110" i="25" s="1"/>
  <c r="AC98" i="31"/>
  <c r="I110" i="25" s="1"/>
  <c r="AB98" i="31"/>
  <c r="H110" i="25" s="1"/>
  <c r="AD70" i="31"/>
  <c r="J82" i="25" s="1"/>
  <c r="AB70" i="31"/>
  <c r="H82" i="25" s="1"/>
  <c r="AD46" i="31"/>
  <c r="J58" i="25" s="1"/>
  <c r="AB46" i="31"/>
  <c r="H58" i="25" s="1"/>
  <c r="AD34" i="31"/>
  <c r="J46" i="25" s="1"/>
  <c r="AB34" i="31"/>
  <c r="H46" i="25" s="1"/>
  <c r="AC34" i="31"/>
  <c r="I46" i="25" s="1"/>
  <c r="AD30" i="31"/>
  <c r="J42" i="25" s="1"/>
  <c r="AB30" i="31"/>
  <c r="H42" i="25" s="1"/>
  <c r="AD18" i="31"/>
  <c r="J30" i="25" s="1"/>
  <c r="AB18" i="31"/>
  <c r="H30" i="25" s="1"/>
  <c r="AC18" i="31"/>
  <c r="I30" i="25" s="1"/>
  <c r="AD14" i="31"/>
  <c r="J26" i="25" s="1"/>
  <c r="AB14" i="31"/>
  <c r="H26" i="25" s="1"/>
  <c r="AD10" i="31"/>
  <c r="J22" i="25" s="1"/>
  <c r="AB10" i="31"/>
  <c r="H22" i="25" s="1"/>
  <c r="Y125" i="31"/>
  <c r="E137" i="25" s="1"/>
  <c r="Y98" i="31"/>
  <c r="E110" i="25" s="1"/>
  <c r="Y93" i="31"/>
  <c r="E105" i="25" s="1"/>
  <c r="Y61" i="31"/>
  <c r="E73" i="25" s="1"/>
  <c r="Y34" i="31"/>
  <c r="E46" i="25" s="1"/>
  <c r="Y29" i="31"/>
  <c r="E41" i="25" s="1"/>
  <c r="Y18" i="31"/>
  <c r="E30" i="25" s="1"/>
  <c r="AA166" i="31"/>
  <c r="G178" i="25" s="1"/>
  <c r="AA145" i="31"/>
  <c r="G157" i="25" s="1"/>
  <c r="AA129" i="31"/>
  <c r="G141" i="25" s="1"/>
  <c r="AA113" i="31"/>
  <c r="G125" i="25" s="1"/>
  <c r="AA91" i="31"/>
  <c r="G103" i="25" s="1"/>
  <c r="AA81" i="31"/>
  <c r="G93" i="25" s="1"/>
  <c r="AA65" i="31"/>
  <c r="G77" i="25" s="1"/>
  <c r="AA49" i="31"/>
  <c r="G61" i="25" s="1"/>
  <c r="AB119" i="31"/>
  <c r="H131" i="25" s="1"/>
  <c r="AB113" i="31"/>
  <c r="H125" i="25" s="1"/>
  <c r="AB97" i="31"/>
  <c r="H109" i="25" s="1"/>
  <c r="AB51" i="31"/>
  <c r="H63" i="25" s="1"/>
  <c r="AC57" i="31"/>
  <c r="I69" i="25" s="1"/>
  <c r="Q203" i="31"/>
  <c r="E214" i="24" s="1"/>
  <c r="Y203" i="31"/>
  <c r="E215" i="25" s="1"/>
  <c r="T199" i="31"/>
  <c r="H210" i="24" s="1"/>
  <c r="AC199" i="31"/>
  <c r="I211" i="25" s="1"/>
  <c r="Y199" i="31"/>
  <c r="E211" i="25" s="1"/>
  <c r="Q195" i="31"/>
  <c r="E206" i="24" s="1"/>
  <c r="AD195" i="31"/>
  <c r="J207" i="25" s="1"/>
  <c r="Y195" i="31"/>
  <c r="E207" i="25" s="1"/>
  <c r="R195" i="31"/>
  <c r="F206" i="24" s="1"/>
  <c r="R191" i="31"/>
  <c r="F202" i="24" s="1"/>
  <c r="Y191" i="31"/>
  <c r="E203" i="25" s="1"/>
  <c r="S187" i="31"/>
  <c r="G198" i="24" s="1"/>
  <c r="Y187" i="31"/>
  <c r="E199" i="25" s="1"/>
  <c r="AC183" i="31"/>
  <c r="I195" i="25" s="1"/>
  <c r="Y183" i="31"/>
  <c r="E195" i="25" s="1"/>
  <c r="R179" i="31"/>
  <c r="F190" i="24" s="1"/>
  <c r="AD179" i="31"/>
  <c r="J191" i="25" s="1"/>
  <c r="Y179" i="31"/>
  <c r="E191" i="25" s="1"/>
  <c r="R175" i="31"/>
  <c r="F186" i="24" s="1"/>
  <c r="Y175" i="31"/>
  <c r="E187" i="25" s="1"/>
  <c r="Q171" i="31"/>
  <c r="E182" i="24" s="1"/>
  <c r="Y171" i="31"/>
  <c r="E183" i="25" s="1"/>
  <c r="T167" i="31"/>
  <c r="H178" i="24" s="1"/>
  <c r="AC167" i="31"/>
  <c r="I179" i="25" s="1"/>
  <c r="Y167" i="31"/>
  <c r="E179" i="25" s="1"/>
  <c r="Q163" i="31"/>
  <c r="E174" i="24" s="1"/>
  <c r="AD163" i="31"/>
  <c r="J175" i="25" s="1"/>
  <c r="Y163" i="31"/>
  <c r="E175" i="25" s="1"/>
  <c r="R159" i="31"/>
  <c r="F170" i="24" s="1"/>
  <c r="Y159" i="31"/>
  <c r="E171" i="25" s="1"/>
  <c r="Q155" i="31"/>
  <c r="E166" i="24" s="1"/>
  <c r="Y155" i="31"/>
  <c r="E167" i="25" s="1"/>
  <c r="AC151" i="31"/>
  <c r="I163" i="25" s="1"/>
  <c r="Y151" i="31"/>
  <c r="E163" i="25" s="1"/>
  <c r="AD147" i="31"/>
  <c r="J159" i="25" s="1"/>
  <c r="Y147" i="31"/>
  <c r="E159" i="25" s="1"/>
  <c r="AC135" i="31"/>
  <c r="I147" i="25" s="1"/>
  <c r="Y135" i="31"/>
  <c r="E147" i="25" s="1"/>
  <c r="AD115" i="31"/>
  <c r="J127" i="25" s="1"/>
  <c r="Y115" i="31"/>
  <c r="E127" i="25" s="1"/>
  <c r="AD99" i="31"/>
  <c r="J111" i="25" s="1"/>
  <c r="Y99" i="31"/>
  <c r="E111" i="25" s="1"/>
  <c r="AD63" i="31"/>
  <c r="J75" i="25" s="1"/>
  <c r="Y63" i="31"/>
  <c r="E75" i="25" s="1"/>
  <c r="AD55" i="31"/>
  <c r="J67" i="25" s="1"/>
  <c r="AC55" i="31"/>
  <c r="I67" i="25" s="1"/>
  <c r="AB55" i="31"/>
  <c r="H67" i="25" s="1"/>
  <c r="Y55" i="31"/>
  <c r="E67" i="25" s="1"/>
  <c r="AD39" i="31"/>
  <c r="J51" i="25" s="1"/>
  <c r="AC39" i="31"/>
  <c r="I51" i="25" s="1"/>
  <c r="AB39" i="31"/>
  <c r="H51" i="25" s="1"/>
  <c r="Y39" i="31"/>
  <c r="E51" i="25" s="1"/>
  <c r="Y121" i="31"/>
  <c r="E133" i="25" s="1"/>
  <c r="Y105" i="31"/>
  <c r="E117" i="25" s="1"/>
  <c r="AA199" i="31"/>
  <c r="G211" i="25" s="1"/>
  <c r="AA167" i="31"/>
  <c r="G179" i="25" s="1"/>
  <c r="AA151" i="31"/>
  <c r="G163" i="25" s="1"/>
  <c r="AA125" i="31"/>
  <c r="G137" i="25" s="1"/>
  <c r="AA93" i="31"/>
  <c r="G105" i="25" s="1"/>
  <c r="AA87" i="31"/>
  <c r="G99" i="25" s="1"/>
  <c r="AA55" i="31"/>
  <c r="G67" i="25" s="1"/>
  <c r="AA29" i="31"/>
  <c r="G41" i="25" s="1"/>
  <c r="AA13" i="31"/>
  <c r="G25" i="25" s="1"/>
  <c r="AB195" i="31"/>
  <c r="H207" i="25" s="1"/>
  <c r="AB163" i="31"/>
  <c r="H175" i="25" s="1"/>
  <c r="AB141" i="31"/>
  <c r="H153" i="25" s="1"/>
  <c r="AB115" i="31"/>
  <c r="H127" i="25" s="1"/>
  <c r="AB109" i="31"/>
  <c r="H121" i="25" s="1"/>
  <c r="AB67" i="31"/>
  <c r="H79" i="25" s="1"/>
  <c r="AB59" i="31"/>
  <c r="H71" i="25" s="1"/>
  <c r="AB45" i="31"/>
  <c r="H57" i="25" s="1"/>
  <c r="AB37" i="31"/>
  <c r="H49" i="25" s="1"/>
  <c r="AC179" i="31"/>
  <c r="I191" i="25" s="1"/>
  <c r="AC171" i="31"/>
  <c r="I183" i="25" s="1"/>
  <c r="AC115" i="31"/>
  <c r="I127" i="25" s="1"/>
  <c r="AC79" i="31"/>
  <c r="I91" i="25" s="1"/>
  <c r="AC73" i="31"/>
  <c r="I85" i="25" s="1"/>
  <c r="AC43" i="31"/>
  <c r="I55" i="25" s="1"/>
  <c r="AD149" i="31"/>
  <c r="J161" i="25" s="1"/>
  <c r="AD143" i="31"/>
  <c r="J155" i="25" s="1"/>
  <c r="AD135" i="31"/>
  <c r="J147" i="25" s="1"/>
  <c r="AD121" i="31"/>
  <c r="J133" i="25" s="1"/>
  <c r="AD107" i="31"/>
  <c r="J119" i="25" s="1"/>
  <c r="AD51" i="31"/>
  <c r="J63" i="25" s="1"/>
  <c r="Q198" i="31"/>
  <c r="E209" i="24" s="1"/>
  <c r="AD198" i="31"/>
  <c r="J210" i="25" s="1"/>
  <c r="AB198" i="31"/>
  <c r="H210" i="25" s="1"/>
  <c r="U186" i="31"/>
  <c r="I197" i="24" s="1"/>
  <c r="AD186" i="31"/>
  <c r="J198" i="25" s="1"/>
  <c r="AB186" i="31"/>
  <c r="H198" i="25" s="1"/>
  <c r="AD182" i="31"/>
  <c r="J194" i="25" s="1"/>
  <c r="AB182" i="31"/>
  <c r="H194" i="25" s="1"/>
  <c r="AD170" i="31"/>
  <c r="J182" i="25" s="1"/>
  <c r="AB170" i="31"/>
  <c r="H182" i="25" s="1"/>
  <c r="AD162" i="31"/>
  <c r="J174" i="25" s="1"/>
  <c r="AC162" i="31"/>
  <c r="I174" i="25" s="1"/>
  <c r="AB162" i="31"/>
  <c r="H174" i="25" s="1"/>
  <c r="AD154" i="31"/>
  <c r="J166" i="25" s="1"/>
  <c r="AB154" i="31"/>
  <c r="H166" i="25" s="1"/>
  <c r="AD138" i="31"/>
  <c r="J150" i="25" s="1"/>
  <c r="AB138" i="31"/>
  <c r="H150" i="25" s="1"/>
  <c r="AD130" i="31"/>
  <c r="J142" i="25" s="1"/>
  <c r="AC130" i="31"/>
  <c r="I142" i="25" s="1"/>
  <c r="AB130" i="31"/>
  <c r="H142" i="25" s="1"/>
  <c r="AD118" i="31"/>
  <c r="J130" i="25" s="1"/>
  <c r="AB118" i="31"/>
  <c r="H130" i="25" s="1"/>
  <c r="AD110" i="31"/>
  <c r="J122" i="25" s="1"/>
  <c r="AB110" i="31"/>
  <c r="H122" i="25" s="1"/>
  <c r="AD102" i="31"/>
  <c r="J114" i="25" s="1"/>
  <c r="AB102" i="31"/>
  <c r="H114" i="25" s="1"/>
  <c r="AD90" i="31"/>
  <c r="J102" i="25" s="1"/>
  <c r="AB90" i="31"/>
  <c r="H102" i="25" s="1"/>
  <c r="AD82" i="31"/>
  <c r="J94" i="25" s="1"/>
  <c r="AC82" i="31"/>
  <c r="I94" i="25" s="1"/>
  <c r="AB82" i="31"/>
  <c r="H94" i="25" s="1"/>
  <c r="AD74" i="31"/>
  <c r="J86" i="25" s="1"/>
  <c r="AB74" i="31"/>
  <c r="H86" i="25" s="1"/>
  <c r="AD62" i="31"/>
  <c r="J74" i="25" s="1"/>
  <c r="AB62" i="31"/>
  <c r="H74" i="25" s="1"/>
  <c r="AD54" i="31"/>
  <c r="J66" i="25" s="1"/>
  <c r="AB54" i="31"/>
  <c r="H66" i="25" s="1"/>
  <c r="AD42" i="31"/>
  <c r="J54" i="25" s="1"/>
  <c r="AB42" i="31"/>
  <c r="H54" i="25" s="1"/>
  <c r="AD26" i="31"/>
  <c r="J38" i="25" s="1"/>
  <c r="AB26" i="31"/>
  <c r="H38" i="25" s="1"/>
  <c r="Y162" i="31"/>
  <c r="E174" i="25" s="1"/>
  <c r="Y146" i="31"/>
  <c r="E158" i="25" s="1"/>
  <c r="Y141" i="31"/>
  <c r="E153" i="25" s="1"/>
  <c r="Y109" i="31"/>
  <c r="E121" i="25" s="1"/>
  <c r="Y82" i="31"/>
  <c r="E94" i="25" s="1"/>
  <c r="Y77" i="31"/>
  <c r="E89" i="25" s="1"/>
  <c r="Y45" i="31"/>
  <c r="E57" i="25" s="1"/>
  <c r="AA203" i="31"/>
  <c r="G215" i="25" s="1"/>
  <c r="AA187" i="31"/>
  <c r="G199" i="25" s="1"/>
  <c r="AA182" i="31"/>
  <c r="G194" i="25" s="1"/>
  <c r="AA150" i="31"/>
  <c r="G162" i="25" s="1"/>
  <c r="AA139" i="31"/>
  <c r="G151" i="25" s="1"/>
  <c r="AA134" i="31"/>
  <c r="G146" i="25" s="1"/>
  <c r="AA123" i="31"/>
  <c r="G135" i="25" s="1"/>
  <c r="AA118" i="31"/>
  <c r="G130" i="25" s="1"/>
  <c r="AA107" i="31"/>
  <c r="G119" i="25" s="1"/>
  <c r="AA97" i="31"/>
  <c r="G109" i="25" s="1"/>
  <c r="AA86" i="31"/>
  <c r="G98" i="25" s="1"/>
  <c r="AA75" i="31"/>
  <c r="G87" i="25" s="1"/>
  <c r="AA70" i="31"/>
  <c r="G82" i="25" s="1"/>
  <c r="AA59" i="31"/>
  <c r="G71" i="25" s="1"/>
  <c r="AA54" i="31"/>
  <c r="G66" i="25" s="1"/>
  <c r="AA43" i="31"/>
  <c r="G55" i="25" s="1"/>
  <c r="AA38" i="31"/>
  <c r="G50" i="25" s="1"/>
  <c r="AA27" i="31"/>
  <c r="G39" i="25" s="1"/>
  <c r="AA22" i="31"/>
  <c r="G34" i="25" s="1"/>
  <c r="AA11" i="31"/>
  <c r="G23" i="25" s="1"/>
  <c r="AB167" i="31"/>
  <c r="H179" i="25" s="1"/>
  <c r="AB135" i="31"/>
  <c r="H147" i="25" s="1"/>
  <c r="AB129" i="31"/>
  <c r="H141" i="25" s="1"/>
  <c r="AB103" i="31"/>
  <c r="H115" i="25" s="1"/>
  <c r="AB57" i="31"/>
  <c r="H69" i="25" s="1"/>
  <c r="AB43" i="31"/>
  <c r="H55" i="25" s="1"/>
  <c r="AB21" i="31"/>
  <c r="H33" i="25" s="1"/>
  <c r="AB15" i="31"/>
  <c r="H27" i="25" s="1"/>
  <c r="AC198" i="31"/>
  <c r="I210" i="25" s="1"/>
  <c r="AC191" i="31"/>
  <c r="I203" i="25" s="1"/>
  <c r="AC170" i="31"/>
  <c r="I182" i="25" s="1"/>
  <c r="AC163" i="31"/>
  <c r="I175" i="25" s="1"/>
  <c r="AC155" i="31"/>
  <c r="I167" i="25" s="1"/>
  <c r="AC134" i="31"/>
  <c r="I146" i="25" s="1"/>
  <c r="AC127" i="31"/>
  <c r="I139" i="25" s="1"/>
  <c r="AC113" i="31"/>
  <c r="I125" i="25" s="1"/>
  <c r="AC106" i="31"/>
  <c r="I118" i="25" s="1"/>
  <c r="AC99" i="31"/>
  <c r="I111" i="25" s="1"/>
  <c r="AC91" i="31"/>
  <c r="I103" i="25" s="1"/>
  <c r="AC70" i="31"/>
  <c r="I82" i="25" s="1"/>
  <c r="AC63" i="31"/>
  <c r="I75" i="25" s="1"/>
  <c r="AC42" i="31"/>
  <c r="I54" i="25" s="1"/>
  <c r="AC35" i="31"/>
  <c r="I47" i="25" s="1"/>
  <c r="AC27" i="31"/>
  <c r="I39" i="25" s="1"/>
  <c r="AC14" i="31"/>
  <c r="I26" i="25" s="1"/>
  <c r="AD191" i="31"/>
  <c r="J203" i="25" s="1"/>
  <c r="AD183" i="31"/>
  <c r="J195" i="25" s="1"/>
  <c r="AD91" i="31"/>
  <c r="J103" i="25" s="1"/>
  <c r="AD59" i="31"/>
  <c r="J71" i="25" s="1"/>
  <c r="AD27" i="31"/>
  <c r="J39" i="25" s="1"/>
  <c r="U154" i="31"/>
  <c r="I165" i="24" s="1"/>
  <c r="S150" i="31"/>
  <c r="G161" i="24" s="1"/>
  <c r="T146" i="31"/>
  <c r="H157" i="24" s="1"/>
  <c r="O142" i="31"/>
  <c r="C153" i="24" s="1"/>
  <c r="S138" i="31"/>
  <c r="G149" i="24" s="1"/>
  <c r="O130" i="31"/>
  <c r="C141" i="24" s="1"/>
  <c r="U126" i="31"/>
  <c r="I137" i="24" s="1"/>
  <c r="V118" i="31"/>
  <c r="J129" i="24" s="1"/>
  <c r="T114" i="31"/>
  <c r="H125" i="24" s="1"/>
  <c r="O110" i="31"/>
  <c r="C121" i="24" s="1"/>
  <c r="O98" i="31"/>
  <c r="C109" i="24" s="1"/>
  <c r="U94" i="31"/>
  <c r="I105" i="24" s="1"/>
  <c r="R86" i="31"/>
  <c r="F97" i="24" s="1"/>
  <c r="T82" i="31"/>
  <c r="H93" i="24" s="1"/>
  <c r="O78" i="31"/>
  <c r="C89" i="24" s="1"/>
  <c r="R70" i="31"/>
  <c r="F81" i="24" s="1"/>
  <c r="O66" i="31"/>
  <c r="C77" i="24" s="1"/>
  <c r="U62" i="31"/>
  <c r="I73" i="24" s="1"/>
  <c r="V58" i="31"/>
  <c r="J69" i="24" s="1"/>
  <c r="R54" i="31"/>
  <c r="F65" i="24" s="1"/>
  <c r="U46" i="31"/>
  <c r="I57" i="24" s="1"/>
  <c r="R38" i="31"/>
  <c r="F49" i="24" s="1"/>
  <c r="O34" i="31"/>
  <c r="C45" i="24" s="1"/>
  <c r="U30" i="31"/>
  <c r="I41" i="24" s="1"/>
  <c r="R22" i="31"/>
  <c r="F33" i="24" s="1"/>
  <c r="T18" i="31"/>
  <c r="H29" i="24" s="1"/>
  <c r="U14" i="31"/>
  <c r="I25" i="24" s="1"/>
  <c r="AD189" i="31"/>
  <c r="J201" i="25" s="1"/>
  <c r="AC189" i="31"/>
  <c r="I201" i="25" s="1"/>
  <c r="AD173" i="31"/>
  <c r="J185" i="25" s="1"/>
  <c r="AC173" i="31"/>
  <c r="I185" i="25" s="1"/>
  <c r="AD157" i="31"/>
  <c r="J169" i="25" s="1"/>
  <c r="AC157" i="31"/>
  <c r="I169" i="25" s="1"/>
  <c r="AD141" i="31"/>
  <c r="J153" i="25" s="1"/>
  <c r="AC141" i="31"/>
  <c r="I153" i="25" s="1"/>
  <c r="AD125" i="31"/>
  <c r="J137" i="25" s="1"/>
  <c r="AC125" i="31"/>
  <c r="I137" i="25" s="1"/>
  <c r="AD109" i="31"/>
  <c r="J121" i="25" s="1"/>
  <c r="AC109" i="31"/>
  <c r="I121" i="25" s="1"/>
  <c r="AD93" i="31"/>
  <c r="J105" i="25" s="1"/>
  <c r="AC93" i="31"/>
  <c r="I105" i="25" s="1"/>
  <c r="AD89" i="31"/>
  <c r="J101" i="25" s="1"/>
  <c r="AD85" i="31"/>
  <c r="J97" i="25" s="1"/>
  <c r="AD81" i="31"/>
  <c r="J93" i="25" s="1"/>
  <c r="AD77" i="31"/>
  <c r="J89" i="25" s="1"/>
  <c r="AC77" i="31"/>
  <c r="I89" i="25" s="1"/>
  <c r="AD73" i="31"/>
  <c r="J85" i="25" s="1"/>
  <c r="AD69" i="31"/>
  <c r="J81" i="25" s="1"/>
  <c r="AD65" i="31"/>
  <c r="J77" i="25" s="1"/>
  <c r="AB65" i="31"/>
  <c r="H77" i="25" s="1"/>
  <c r="AD61" i="31"/>
  <c r="J73" i="25" s="1"/>
  <c r="AC61" i="31"/>
  <c r="I73" i="25" s="1"/>
  <c r="AD57" i="31"/>
  <c r="J69" i="25" s="1"/>
  <c r="AD53" i="31"/>
  <c r="J65" i="25" s="1"/>
  <c r="AD49" i="31"/>
  <c r="J61" i="25" s="1"/>
  <c r="AB49" i="31"/>
  <c r="H61" i="25" s="1"/>
  <c r="AD45" i="31"/>
  <c r="J57" i="25" s="1"/>
  <c r="AC45" i="31"/>
  <c r="I57" i="25" s="1"/>
  <c r="AD41" i="31"/>
  <c r="J53" i="25" s="1"/>
  <c r="AD37" i="31"/>
  <c r="J49" i="25" s="1"/>
  <c r="AD33" i="31"/>
  <c r="J45" i="25" s="1"/>
  <c r="AB33" i="31"/>
  <c r="H45" i="25" s="1"/>
  <c r="AD29" i="31"/>
  <c r="J41" i="25" s="1"/>
  <c r="AC29" i="31"/>
  <c r="I41" i="25" s="1"/>
  <c r="AD25" i="31"/>
  <c r="J37" i="25" s="1"/>
  <c r="AD21" i="31"/>
  <c r="J33" i="25" s="1"/>
  <c r="AD17" i="31"/>
  <c r="J29" i="25" s="1"/>
  <c r="AB17" i="31"/>
  <c r="H29" i="25" s="1"/>
  <c r="AD13" i="31"/>
  <c r="J25" i="25" s="1"/>
  <c r="AC13" i="31"/>
  <c r="I25" i="25" s="1"/>
  <c r="Y198" i="31"/>
  <c r="E210" i="25" s="1"/>
  <c r="Y193" i="31"/>
  <c r="E205" i="25" s="1"/>
  <c r="Y188" i="31"/>
  <c r="E200" i="25" s="1"/>
  <c r="Y182" i="31"/>
  <c r="E194" i="25" s="1"/>
  <c r="Y161" i="31"/>
  <c r="E173" i="25" s="1"/>
  <c r="Y145" i="31"/>
  <c r="E157" i="25" s="1"/>
  <c r="Y129" i="31"/>
  <c r="E141" i="25" s="1"/>
  <c r="Y124" i="31"/>
  <c r="E136" i="25" s="1"/>
  <c r="Y118" i="31"/>
  <c r="E130" i="25" s="1"/>
  <c r="Y102" i="31"/>
  <c r="E114" i="25" s="1"/>
  <c r="Y97" i="31"/>
  <c r="E109" i="25" s="1"/>
  <c r="Y81" i="31"/>
  <c r="E93" i="25" s="1"/>
  <c r="Y76" i="31"/>
  <c r="E88" i="25" s="1"/>
  <c r="Y70" i="31"/>
  <c r="E82" i="25" s="1"/>
  <c r="Y65" i="31"/>
  <c r="E77" i="25" s="1"/>
  <c r="Y54" i="31"/>
  <c r="E66" i="25" s="1"/>
  <c r="Y49" i="31"/>
  <c r="E61" i="25" s="1"/>
  <c r="Y44" i="31"/>
  <c r="E56" i="25" s="1"/>
  <c r="Y33" i="31"/>
  <c r="E45" i="25" s="1"/>
  <c r="Y17" i="31"/>
  <c r="E29" i="25" s="1"/>
  <c r="AA197" i="31"/>
  <c r="G209" i="25" s="1"/>
  <c r="AA191" i="31"/>
  <c r="G203" i="25" s="1"/>
  <c r="AA186" i="31"/>
  <c r="G198" i="25" s="1"/>
  <c r="AA181" i="31"/>
  <c r="G193" i="25" s="1"/>
  <c r="AA175" i="31"/>
  <c r="G187" i="25" s="1"/>
  <c r="AA170" i="31"/>
  <c r="G182" i="25" s="1"/>
  <c r="AA165" i="31"/>
  <c r="G177" i="25" s="1"/>
  <c r="AA159" i="31"/>
  <c r="G171" i="25" s="1"/>
  <c r="AA154" i="31"/>
  <c r="G166" i="25" s="1"/>
  <c r="AA149" i="31"/>
  <c r="G161" i="25" s="1"/>
  <c r="AA143" i="31"/>
  <c r="G155" i="25" s="1"/>
  <c r="AA138" i="31"/>
  <c r="G150" i="25" s="1"/>
  <c r="AA133" i="31"/>
  <c r="G145" i="25" s="1"/>
  <c r="AA127" i="31"/>
  <c r="G139" i="25" s="1"/>
  <c r="AA122" i="31"/>
  <c r="G134" i="25" s="1"/>
  <c r="AA117" i="31"/>
  <c r="G129" i="25" s="1"/>
  <c r="AA111" i="31"/>
  <c r="G123" i="25" s="1"/>
  <c r="AA101" i="31"/>
  <c r="G113" i="25" s="1"/>
  <c r="AA95" i="31"/>
  <c r="G107" i="25" s="1"/>
  <c r="AA90" i="31"/>
  <c r="G102" i="25" s="1"/>
  <c r="AA85" i="31"/>
  <c r="G97" i="25" s="1"/>
  <c r="AA74" i="31"/>
  <c r="G86" i="25" s="1"/>
  <c r="AA69" i="31"/>
  <c r="G81" i="25" s="1"/>
  <c r="AA63" i="31"/>
  <c r="G75" i="25" s="1"/>
  <c r="AA53" i="31"/>
  <c r="G65" i="25" s="1"/>
  <c r="AA47" i="31"/>
  <c r="G59" i="25" s="1"/>
  <c r="AA42" i="31"/>
  <c r="G54" i="25" s="1"/>
  <c r="AA37" i="31"/>
  <c r="G49" i="25" s="1"/>
  <c r="AA26" i="31"/>
  <c r="G38" i="25" s="1"/>
  <c r="AA21" i="31"/>
  <c r="G33" i="25" s="1"/>
  <c r="AA10" i="31"/>
  <c r="G22" i="25" s="1"/>
  <c r="AB203" i="31"/>
  <c r="H215" i="25" s="1"/>
  <c r="AB197" i="31"/>
  <c r="H209" i="25" s="1"/>
  <c r="AB187" i="31"/>
  <c r="H199" i="25" s="1"/>
  <c r="AB181" i="31"/>
  <c r="H193" i="25" s="1"/>
  <c r="AB171" i="31"/>
  <c r="H183" i="25" s="1"/>
  <c r="AB165" i="31"/>
  <c r="H177" i="25" s="1"/>
  <c r="AB160" i="31"/>
  <c r="H172" i="25" s="1"/>
  <c r="AB155" i="31"/>
  <c r="H167" i="25" s="1"/>
  <c r="AB149" i="31"/>
  <c r="H161" i="25" s="1"/>
  <c r="AB139" i="31"/>
  <c r="H151" i="25" s="1"/>
  <c r="AB133" i="31"/>
  <c r="H145" i="25" s="1"/>
  <c r="AB123" i="31"/>
  <c r="H135" i="25" s="1"/>
  <c r="AB117" i="31"/>
  <c r="H129" i="25" s="1"/>
  <c r="AB107" i="31"/>
  <c r="H119" i="25" s="1"/>
  <c r="AB101" i="31"/>
  <c r="H113" i="25" s="1"/>
  <c r="AB96" i="31"/>
  <c r="H108" i="25" s="1"/>
  <c r="AB91" i="31"/>
  <c r="H103" i="25" s="1"/>
  <c r="AB85" i="31"/>
  <c r="H97" i="25" s="1"/>
  <c r="AB75" i="31"/>
  <c r="H87" i="25" s="1"/>
  <c r="AB69" i="31"/>
  <c r="H81" i="25" s="1"/>
  <c r="AB63" i="31"/>
  <c r="H75" i="25" s="1"/>
  <c r="AB56" i="31"/>
  <c r="H68" i="25" s="1"/>
  <c r="AB41" i="31"/>
  <c r="H53" i="25" s="1"/>
  <c r="AB35" i="31"/>
  <c r="H47" i="25" s="1"/>
  <c r="AB27" i="31"/>
  <c r="H39" i="25" s="1"/>
  <c r="AB13" i="31"/>
  <c r="H25" i="25" s="1"/>
  <c r="AC203" i="31"/>
  <c r="I215" i="25" s="1"/>
  <c r="AC197" i="31"/>
  <c r="I209" i="25" s="1"/>
  <c r="AC182" i="31"/>
  <c r="I194" i="25" s="1"/>
  <c r="AC175" i="31"/>
  <c r="I187" i="25" s="1"/>
  <c r="AC169" i="31"/>
  <c r="I181" i="25" s="1"/>
  <c r="AC154" i="31"/>
  <c r="I166" i="25" s="1"/>
  <c r="AC147" i="31"/>
  <c r="I159" i="25" s="1"/>
  <c r="AC139" i="31"/>
  <c r="I151" i="25" s="1"/>
  <c r="AC133" i="31"/>
  <c r="I145" i="25" s="1"/>
  <c r="AC118" i="31"/>
  <c r="I130" i="25" s="1"/>
  <c r="AC111" i="31"/>
  <c r="I123" i="25" s="1"/>
  <c r="AC105" i="31"/>
  <c r="I117" i="25" s="1"/>
  <c r="AC90" i="31"/>
  <c r="I102" i="25" s="1"/>
  <c r="AC83" i="31"/>
  <c r="I95" i="25" s="1"/>
  <c r="AC75" i="31"/>
  <c r="I87" i="25" s="1"/>
  <c r="AC69" i="31"/>
  <c r="I81" i="25" s="1"/>
  <c r="AC62" i="31"/>
  <c r="I74" i="25" s="1"/>
  <c r="AC54" i="31"/>
  <c r="I66" i="25" s="1"/>
  <c r="AC41" i="31"/>
  <c r="I53" i="25" s="1"/>
  <c r="AC33" i="31"/>
  <c r="I45" i="25" s="1"/>
  <c r="AC26" i="31"/>
  <c r="I38" i="25" s="1"/>
  <c r="AC19" i="31"/>
  <c r="I31" i="25" s="1"/>
  <c r="AC11" i="31"/>
  <c r="I23" i="25" s="1"/>
  <c r="AD203" i="31"/>
  <c r="J215" i="25" s="1"/>
  <c r="AD181" i="31"/>
  <c r="J193" i="25" s="1"/>
  <c r="AD175" i="31"/>
  <c r="J187" i="25" s="1"/>
  <c r="AD167" i="31"/>
  <c r="J179" i="25" s="1"/>
  <c r="AD153" i="31"/>
  <c r="J165" i="25" s="1"/>
  <c r="AD145" i="31"/>
  <c r="J157" i="25" s="1"/>
  <c r="AD139" i="31"/>
  <c r="J151" i="25" s="1"/>
  <c r="AD117" i="31"/>
  <c r="J129" i="25" s="1"/>
  <c r="AD111" i="31"/>
  <c r="J123" i="25" s="1"/>
  <c r="AD67" i="31"/>
  <c r="J79" i="25" s="1"/>
  <c r="AD35" i="31"/>
  <c r="J47" i="25" s="1"/>
  <c r="AD131" i="31"/>
  <c r="J143" i="25" s="1"/>
  <c r="Y131" i="31"/>
  <c r="E143" i="25" s="1"/>
  <c r="AC119" i="31"/>
  <c r="I131" i="25" s="1"/>
  <c r="Y119" i="31"/>
  <c r="E131" i="25" s="1"/>
  <c r="AC103" i="31"/>
  <c r="I115" i="25" s="1"/>
  <c r="Y103" i="31"/>
  <c r="E115" i="25" s="1"/>
  <c r="AD87" i="31"/>
  <c r="J99" i="25" s="1"/>
  <c r="AC87" i="31"/>
  <c r="I99" i="25" s="1"/>
  <c r="Y87" i="31"/>
  <c r="E99" i="25" s="1"/>
  <c r="AD79" i="31"/>
  <c r="J91" i="25" s="1"/>
  <c r="Y79" i="31"/>
  <c r="E91" i="25" s="1"/>
  <c r="AD71" i="31"/>
  <c r="J83" i="25" s="1"/>
  <c r="AC71" i="31"/>
  <c r="I83" i="25" s="1"/>
  <c r="Y71" i="31"/>
  <c r="E83" i="25" s="1"/>
  <c r="AD47" i="31"/>
  <c r="J59" i="25" s="1"/>
  <c r="Y47" i="31"/>
  <c r="E59" i="25" s="1"/>
  <c r="AD31" i="31"/>
  <c r="J43" i="25" s="1"/>
  <c r="Y31" i="31"/>
  <c r="E43" i="25" s="1"/>
  <c r="AD23" i="31"/>
  <c r="J35" i="25" s="1"/>
  <c r="AC23" i="31"/>
  <c r="I35" i="25" s="1"/>
  <c r="AB23" i="31"/>
  <c r="H35" i="25" s="1"/>
  <c r="Y23" i="31"/>
  <c r="E35" i="25" s="1"/>
  <c r="AD15" i="31"/>
  <c r="J27" i="25" s="1"/>
  <c r="Y15" i="31"/>
  <c r="E27" i="25" s="1"/>
  <c r="Y137" i="31"/>
  <c r="E149" i="25" s="1"/>
  <c r="AA183" i="31"/>
  <c r="G195" i="25" s="1"/>
  <c r="AA135" i="31"/>
  <c r="G147" i="25" s="1"/>
  <c r="AA103" i="31"/>
  <c r="G115" i="25" s="1"/>
  <c r="AA77" i="31"/>
  <c r="G89" i="25" s="1"/>
  <c r="AA71" i="31"/>
  <c r="G83" i="25" s="1"/>
  <c r="AA39" i="31"/>
  <c r="G51" i="25" s="1"/>
  <c r="AB179" i="31"/>
  <c r="H191" i="25" s="1"/>
  <c r="AB147" i="31"/>
  <c r="H159" i="25" s="1"/>
  <c r="AB99" i="31"/>
  <c r="H111" i="25" s="1"/>
  <c r="AB83" i="31"/>
  <c r="H95" i="25" s="1"/>
  <c r="AB31" i="31"/>
  <c r="H43" i="25" s="1"/>
  <c r="AC143" i="31"/>
  <c r="I155" i="25" s="1"/>
  <c r="AC107" i="31"/>
  <c r="I119" i="25" s="1"/>
  <c r="AC51" i="31"/>
  <c r="I63" i="25" s="1"/>
  <c r="AC15" i="31"/>
  <c r="I27" i="25" s="1"/>
  <c r="AD199" i="31"/>
  <c r="J211" i="25" s="1"/>
  <c r="AD171" i="31"/>
  <c r="J183" i="25" s="1"/>
  <c r="AD83" i="31"/>
  <c r="J95" i="25" s="1"/>
  <c r="AD19" i="31"/>
  <c r="J31" i="25" s="1"/>
  <c r="AD202" i="31"/>
  <c r="J214" i="25" s="1"/>
  <c r="AB202" i="31"/>
  <c r="H214" i="25" s="1"/>
  <c r="AD194" i="31"/>
  <c r="J206" i="25" s="1"/>
  <c r="AC194" i="31"/>
  <c r="I206" i="25" s="1"/>
  <c r="AB194" i="31"/>
  <c r="H206" i="25" s="1"/>
  <c r="AD190" i="31"/>
  <c r="J202" i="25" s="1"/>
  <c r="AB190" i="31"/>
  <c r="H202" i="25" s="1"/>
  <c r="AD178" i="31"/>
  <c r="J190" i="25" s="1"/>
  <c r="AC178" i="31"/>
  <c r="I190" i="25" s="1"/>
  <c r="AB178" i="31"/>
  <c r="H190" i="25" s="1"/>
  <c r="AD166" i="31"/>
  <c r="J178" i="25" s="1"/>
  <c r="AB166" i="31"/>
  <c r="H178" i="25" s="1"/>
  <c r="AD158" i="31"/>
  <c r="J170" i="25" s="1"/>
  <c r="AB158" i="31"/>
  <c r="H170" i="25" s="1"/>
  <c r="AD150" i="31"/>
  <c r="J162" i="25" s="1"/>
  <c r="AB150" i="31"/>
  <c r="H162" i="25" s="1"/>
  <c r="AD142" i="31"/>
  <c r="J154" i="25" s="1"/>
  <c r="AB142" i="31"/>
  <c r="H154" i="25" s="1"/>
  <c r="AD134" i="31"/>
  <c r="J146" i="25" s="1"/>
  <c r="AB134" i="31"/>
  <c r="H146" i="25" s="1"/>
  <c r="AD126" i="31"/>
  <c r="J138" i="25" s="1"/>
  <c r="AB126" i="31"/>
  <c r="H138" i="25" s="1"/>
  <c r="AD114" i="31"/>
  <c r="J126" i="25" s="1"/>
  <c r="AC114" i="31"/>
  <c r="I126" i="25" s="1"/>
  <c r="AB114" i="31"/>
  <c r="H126" i="25" s="1"/>
  <c r="AD106" i="31"/>
  <c r="J118" i="25" s="1"/>
  <c r="AB106" i="31"/>
  <c r="H118" i="25" s="1"/>
  <c r="AD94" i="31"/>
  <c r="J106" i="25" s="1"/>
  <c r="AB94" i="31"/>
  <c r="H106" i="25" s="1"/>
  <c r="AD86" i="31"/>
  <c r="J98" i="25" s="1"/>
  <c r="AB86" i="31"/>
  <c r="H98" i="25" s="1"/>
  <c r="AD78" i="31"/>
  <c r="J90" i="25" s="1"/>
  <c r="AB78" i="31"/>
  <c r="H90" i="25" s="1"/>
  <c r="AD66" i="31"/>
  <c r="J78" i="25" s="1"/>
  <c r="AB66" i="31"/>
  <c r="H78" i="25" s="1"/>
  <c r="AC66" i="31"/>
  <c r="I78" i="25" s="1"/>
  <c r="AD58" i="31"/>
  <c r="J70" i="25" s="1"/>
  <c r="AB58" i="31"/>
  <c r="H70" i="25" s="1"/>
  <c r="AD50" i="31"/>
  <c r="J62" i="25" s="1"/>
  <c r="AB50" i="31"/>
  <c r="H62" i="25" s="1"/>
  <c r="AC50" i="31"/>
  <c r="I62" i="25" s="1"/>
  <c r="AD38" i="31"/>
  <c r="J50" i="25" s="1"/>
  <c r="AB38" i="31"/>
  <c r="H50" i="25" s="1"/>
  <c r="AD22" i="31"/>
  <c r="J34" i="25" s="1"/>
  <c r="AB22" i="31"/>
  <c r="H34" i="25" s="1"/>
  <c r="AD155" i="31"/>
  <c r="J167" i="25" s="1"/>
  <c r="AD127" i="31"/>
  <c r="J139" i="25" s="1"/>
  <c r="AD119" i="31"/>
  <c r="J131" i="25" s="1"/>
  <c r="O151" i="31"/>
  <c r="C162" i="24" s="1"/>
  <c r="T147" i="31"/>
  <c r="H158" i="24" s="1"/>
  <c r="S143" i="31"/>
  <c r="G154" i="24" s="1"/>
  <c r="S139" i="31"/>
  <c r="G150" i="24" s="1"/>
  <c r="T135" i="31"/>
  <c r="H146" i="24" s="1"/>
  <c r="O131" i="31"/>
  <c r="C142" i="24" s="1"/>
  <c r="U127" i="31"/>
  <c r="I138" i="24" s="1"/>
  <c r="O119" i="31"/>
  <c r="C130" i="24" s="1"/>
  <c r="O115" i="31"/>
  <c r="C126" i="24" s="1"/>
  <c r="U111" i="31"/>
  <c r="I122" i="24" s="1"/>
  <c r="T103" i="31"/>
  <c r="H114" i="24" s="1"/>
  <c r="O99" i="31"/>
  <c r="C110" i="24" s="1"/>
  <c r="U95" i="31"/>
  <c r="I106" i="24" s="1"/>
  <c r="S91" i="31"/>
  <c r="G102" i="24" s="1"/>
  <c r="O87" i="31"/>
  <c r="C98" i="24" s="1"/>
  <c r="O83" i="31"/>
  <c r="C94" i="24" s="1"/>
  <c r="U79" i="31"/>
  <c r="I90" i="24" s="1"/>
  <c r="S75" i="31"/>
  <c r="G86" i="24" s="1"/>
  <c r="T71" i="31"/>
  <c r="H82" i="24" s="1"/>
  <c r="S67" i="31"/>
  <c r="G78" i="24" s="1"/>
  <c r="U63" i="31"/>
  <c r="I74" i="24" s="1"/>
  <c r="O55" i="31"/>
  <c r="C66" i="24" s="1"/>
  <c r="T51" i="31"/>
  <c r="H62" i="24" s="1"/>
  <c r="U47" i="31"/>
  <c r="I58" i="24" s="1"/>
  <c r="T39" i="31"/>
  <c r="H50" i="24" s="1"/>
  <c r="O35" i="31"/>
  <c r="C46" i="24" s="1"/>
  <c r="U31" i="31"/>
  <c r="I42" i="24" s="1"/>
  <c r="S27" i="31"/>
  <c r="G38" i="24" s="1"/>
  <c r="O23" i="31"/>
  <c r="C34" i="24" s="1"/>
  <c r="T19" i="31"/>
  <c r="H30" i="24" s="1"/>
  <c r="U15" i="31"/>
  <c r="I26" i="24" s="1"/>
  <c r="S11" i="31"/>
  <c r="G22" i="24" s="1"/>
  <c r="AC200" i="31"/>
  <c r="I212" i="25" s="1"/>
  <c r="AD200" i="31"/>
  <c r="J212" i="25" s="1"/>
  <c r="AA200" i="31"/>
  <c r="G212" i="25" s="1"/>
  <c r="AC196" i="31"/>
  <c r="I208" i="25" s="1"/>
  <c r="AA196" i="31"/>
  <c r="G208" i="25" s="1"/>
  <c r="AC192" i="31"/>
  <c r="I204" i="25" s="1"/>
  <c r="AA192" i="31"/>
  <c r="G204" i="25" s="1"/>
  <c r="AC188" i="31"/>
  <c r="I200" i="25" s="1"/>
  <c r="AA188" i="31"/>
  <c r="G200" i="25" s="1"/>
  <c r="AC184" i="31"/>
  <c r="I196" i="25" s="1"/>
  <c r="AD184" i="31"/>
  <c r="J196" i="25" s="1"/>
  <c r="AA184" i="31"/>
  <c r="G196" i="25" s="1"/>
  <c r="AC180" i="31"/>
  <c r="I192" i="25" s="1"/>
  <c r="AA180" i="31"/>
  <c r="G192" i="25" s="1"/>
  <c r="AC176" i="31"/>
  <c r="I188" i="25" s="1"/>
  <c r="AA176" i="31"/>
  <c r="G188" i="25" s="1"/>
  <c r="AC172" i="31"/>
  <c r="I184" i="25" s="1"/>
  <c r="AA172" i="31"/>
  <c r="G184" i="25" s="1"/>
  <c r="AC168" i="31"/>
  <c r="I180" i="25" s="1"/>
  <c r="AD168" i="31"/>
  <c r="J180" i="25" s="1"/>
  <c r="AA168" i="31"/>
  <c r="G180" i="25" s="1"/>
  <c r="AC164" i="31"/>
  <c r="I176" i="25" s="1"/>
  <c r="AA164" i="31"/>
  <c r="G176" i="25" s="1"/>
  <c r="AC160" i="31"/>
  <c r="I172" i="25" s="1"/>
  <c r="AA160" i="31"/>
  <c r="G172" i="25" s="1"/>
  <c r="AC156" i="31"/>
  <c r="I168" i="25" s="1"/>
  <c r="AA156" i="31"/>
  <c r="G168" i="25" s="1"/>
  <c r="AC152" i="31"/>
  <c r="I164" i="25" s="1"/>
  <c r="AD152" i="31"/>
  <c r="J164" i="25" s="1"/>
  <c r="AA152" i="31"/>
  <c r="G164" i="25" s="1"/>
  <c r="AC148" i="31"/>
  <c r="I160" i="25" s="1"/>
  <c r="AA148" i="31"/>
  <c r="G160" i="25" s="1"/>
  <c r="AC144" i="31"/>
  <c r="I156" i="25" s="1"/>
  <c r="AA144" i="31"/>
  <c r="G156" i="25" s="1"/>
  <c r="AC140" i="31"/>
  <c r="I152" i="25" s="1"/>
  <c r="AA140" i="31"/>
  <c r="G152" i="25" s="1"/>
  <c r="AC136" i="31"/>
  <c r="I148" i="25" s="1"/>
  <c r="AD136" i="31"/>
  <c r="J148" i="25" s="1"/>
  <c r="AA136" i="31"/>
  <c r="G148" i="25" s="1"/>
  <c r="AC132" i="31"/>
  <c r="I144" i="25" s="1"/>
  <c r="AA132" i="31"/>
  <c r="G144" i="25" s="1"/>
  <c r="AC128" i="31"/>
  <c r="I140" i="25" s="1"/>
  <c r="AA128" i="31"/>
  <c r="G140" i="25" s="1"/>
  <c r="AC124" i="31"/>
  <c r="I136" i="25" s="1"/>
  <c r="AA124" i="31"/>
  <c r="G136" i="25" s="1"/>
  <c r="AC120" i="31"/>
  <c r="I132" i="25" s="1"/>
  <c r="AD120" i="31"/>
  <c r="J132" i="25" s="1"/>
  <c r="AA120" i="31"/>
  <c r="G132" i="25" s="1"/>
  <c r="AC116" i="31"/>
  <c r="I128" i="25" s="1"/>
  <c r="AA116" i="31"/>
  <c r="G128" i="25" s="1"/>
  <c r="AC112" i="31"/>
  <c r="I124" i="25" s="1"/>
  <c r="AA112" i="31"/>
  <c r="G124" i="25" s="1"/>
  <c r="AC108" i="31"/>
  <c r="I120" i="25" s="1"/>
  <c r="AA108" i="31"/>
  <c r="G120" i="25" s="1"/>
  <c r="AC104" i="31"/>
  <c r="I116" i="25" s="1"/>
  <c r="AD104" i="31"/>
  <c r="J116" i="25" s="1"/>
  <c r="AA104" i="31"/>
  <c r="G116" i="25" s="1"/>
  <c r="AC100" i="31"/>
  <c r="I112" i="25" s="1"/>
  <c r="AA100" i="31"/>
  <c r="G112" i="25" s="1"/>
  <c r="AC96" i="31"/>
  <c r="I108" i="25" s="1"/>
  <c r="AA96" i="31"/>
  <c r="G108" i="25" s="1"/>
  <c r="AC92" i="31"/>
  <c r="I104" i="25" s="1"/>
  <c r="AA92" i="31"/>
  <c r="G104" i="25" s="1"/>
  <c r="AC88" i="31"/>
  <c r="I100" i="25" s="1"/>
  <c r="AA88" i="31"/>
  <c r="G100" i="25" s="1"/>
  <c r="AC84" i="31"/>
  <c r="I96" i="25" s="1"/>
  <c r="AA84" i="31"/>
  <c r="G96" i="25" s="1"/>
  <c r="AC80" i="31"/>
  <c r="I92" i="25" s="1"/>
  <c r="AA80" i="31"/>
  <c r="G92" i="25" s="1"/>
  <c r="AC76" i="31"/>
  <c r="I88" i="25" s="1"/>
  <c r="AA76" i="31"/>
  <c r="G88" i="25" s="1"/>
  <c r="AC72" i="31"/>
  <c r="I84" i="25" s="1"/>
  <c r="AA72" i="31"/>
  <c r="G84" i="25" s="1"/>
  <c r="AC68" i="31"/>
  <c r="I80" i="25" s="1"/>
  <c r="AA68" i="31"/>
  <c r="G80" i="25" s="1"/>
  <c r="AC64" i="31"/>
  <c r="I76" i="25" s="1"/>
  <c r="AA64" i="31"/>
  <c r="G76" i="25" s="1"/>
  <c r="AC60" i="31"/>
  <c r="I72" i="25" s="1"/>
  <c r="AB60" i="31"/>
  <c r="H72" i="25" s="1"/>
  <c r="AA60" i="31"/>
  <c r="G72" i="25" s="1"/>
  <c r="AC56" i="31"/>
  <c r="I68" i="25" s="1"/>
  <c r="AA56" i="31"/>
  <c r="G68" i="25" s="1"/>
  <c r="AC52" i="31"/>
  <c r="I64" i="25" s="1"/>
  <c r="AA52" i="31"/>
  <c r="G64" i="25" s="1"/>
  <c r="AC48" i="31"/>
  <c r="I60" i="25" s="1"/>
  <c r="AA48" i="31"/>
  <c r="G60" i="25" s="1"/>
  <c r="AC44" i="31"/>
  <c r="I56" i="25" s="1"/>
  <c r="AB44" i="31"/>
  <c r="H56" i="25" s="1"/>
  <c r="AA44" i="31"/>
  <c r="G56" i="25" s="1"/>
  <c r="AA40" i="31"/>
  <c r="G52" i="25" s="1"/>
  <c r="AC36" i="31"/>
  <c r="I48" i="25" s="1"/>
  <c r="AA36" i="31"/>
  <c r="G48" i="25" s="1"/>
  <c r="AC32" i="31"/>
  <c r="I44" i="25" s="1"/>
  <c r="AA32" i="31"/>
  <c r="G44" i="25" s="1"/>
  <c r="AC28" i="31"/>
  <c r="I40" i="25" s="1"/>
  <c r="AB28" i="31"/>
  <c r="H40" i="25" s="1"/>
  <c r="AA28" i="31"/>
  <c r="G40" i="25" s="1"/>
  <c r="AC24" i="31"/>
  <c r="I36" i="25" s="1"/>
  <c r="AA24" i="31"/>
  <c r="G36" i="25" s="1"/>
  <c r="AA20" i="31"/>
  <c r="G32" i="25" s="1"/>
  <c r="AC16" i="31"/>
  <c r="I28" i="25" s="1"/>
  <c r="AA16" i="31"/>
  <c r="G28" i="25" s="1"/>
  <c r="Y202" i="31"/>
  <c r="E214" i="25" s="1"/>
  <c r="Y192" i="31"/>
  <c r="E204" i="25" s="1"/>
  <c r="Y186" i="31"/>
  <c r="E198" i="25" s="1"/>
  <c r="Y181" i="31"/>
  <c r="E193" i="25" s="1"/>
  <c r="Y176" i="31"/>
  <c r="E188" i="25" s="1"/>
  <c r="Y170" i="31"/>
  <c r="E182" i="25" s="1"/>
  <c r="Y165" i="31"/>
  <c r="E177" i="25" s="1"/>
  <c r="Y160" i="31"/>
  <c r="E172" i="25" s="1"/>
  <c r="Y154" i="31"/>
  <c r="E166" i="25" s="1"/>
  <c r="Y144" i="31"/>
  <c r="E156" i="25" s="1"/>
  <c r="Y138" i="31"/>
  <c r="E150" i="25" s="1"/>
  <c r="Y128" i="31"/>
  <c r="E140" i="25" s="1"/>
  <c r="Y122" i="31"/>
  <c r="E134" i="25" s="1"/>
  <c r="Y117" i="31"/>
  <c r="E129" i="25" s="1"/>
  <c r="Y112" i="31"/>
  <c r="E124" i="25" s="1"/>
  <c r="Y106" i="31"/>
  <c r="E118" i="25" s="1"/>
  <c r="Y101" i="31"/>
  <c r="E113" i="25" s="1"/>
  <c r="Y96" i="31"/>
  <c r="E108" i="25" s="1"/>
  <c r="Y90" i="31"/>
  <c r="E102" i="25" s="1"/>
  <c r="Y85" i="31"/>
  <c r="E97" i="25" s="1"/>
  <c r="Y80" i="31"/>
  <c r="E92" i="25" s="1"/>
  <c r="Y74" i="31"/>
  <c r="E86" i="25" s="1"/>
  <c r="Y69" i="31"/>
  <c r="E81" i="25" s="1"/>
  <c r="Y64" i="31"/>
  <c r="E76" i="25" s="1"/>
  <c r="Y58" i="31"/>
  <c r="E70" i="25" s="1"/>
  <c r="Y53" i="31"/>
  <c r="E65" i="25" s="1"/>
  <c r="Y48" i="31"/>
  <c r="E60" i="25" s="1"/>
  <c r="Y42" i="31"/>
  <c r="E54" i="25" s="1"/>
  <c r="Y37" i="31"/>
  <c r="E49" i="25" s="1"/>
  <c r="Y32" i="31"/>
  <c r="E44" i="25" s="1"/>
  <c r="Y26" i="31"/>
  <c r="E38" i="25" s="1"/>
  <c r="Y21" i="31"/>
  <c r="E33" i="25" s="1"/>
  <c r="Y16" i="31"/>
  <c r="E28" i="25" s="1"/>
  <c r="Y10" i="31"/>
  <c r="E22" i="25" s="1"/>
  <c r="AA201" i="31"/>
  <c r="G213" i="25" s="1"/>
  <c r="AA195" i="31"/>
  <c r="G207" i="25" s="1"/>
  <c r="AA190" i="31"/>
  <c r="G202" i="25" s="1"/>
  <c r="AA185" i="31"/>
  <c r="G197" i="25" s="1"/>
  <c r="AA179" i="31"/>
  <c r="G191" i="25" s="1"/>
  <c r="AA174" i="31"/>
  <c r="G186" i="25" s="1"/>
  <c r="AA169" i="31"/>
  <c r="G181" i="25" s="1"/>
  <c r="AA163" i="31"/>
  <c r="G175" i="25" s="1"/>
  <c r="AA158" i="31"/>
  <c r="G170" i="25" s="1"/>
  <c r="AA153" i="31"/>
  <c r="G165" i="25" s="1"/>
  <c r="AA147" i="31"/>
  <c r="G159" i="25" s="1"/>
  <c r="AA142" i="31"/>
  <c r="G154" i="25" s="1"/>
  <c r="AA137" i="31"/>
  <c r="G149" i="25" s="1"/>
  <c r="AA131" i="31"/>
  <c r="G143" i="25" s="1"/>
  <c r="AA126" i="31"/>
  <c r="G138" i="25" s="1"/>
  <c r="AA121" i="31"/>
  <c r="G133" i="25" s="1"/>
  <c r="AA115" i="31"/>
  <c r="G127" i="25" s="1"/>
  <c r="AA110" i="31"/>
  <c r="G122" i="25" s="1"/>
  <c r="AA105" i="31"/>
  <c r="G117" i="25" s="1"/>
  <c r="AA99" i="31"/>
  <c r="G111" i="25" s="1"/>
  <c r="AA94" i="31"/>
  <c r="G106" i="25" s="1"/>
  <c r="AA89" i="31"/>
  <c r="G101" i="25" s="1"/>
  <c r="AA83" i="31"/>
  <c r="G95" i="25" s="1"/>
  <c r="AA78" i="31"/>
  <c r="G90" i="25" s="1"/>
  <c r="AA73" i="31"/>
  <c r="G85" i="25" s="1"/>
  <c r="AA67" i="31"/>
  <c r="G79" i="25" s="1"/>
  <c r="AA62" i="31"/>
  <c r="G74" i="25" s="1"/>
  <c r="AA57" i="31"/>
  <c r="G69" i="25" s="1"/>
  <c r="AA51" i="31"/>
  <c r="G63" i="25" s="1"/>
  <c r="AA46" i="31"/>
  <c r="G58" i="25" s="1"/>
  <c r="AA41" i="31"/>
  <c r="G53" i="25" s="1"/>
  <c r="AA35" i="31"/>
  <c r="G47" i="25" s="1"/>
  <c r="AA30" i="31"/>
  <c r="G42" i="25" s="1"/>
  <c r="AA25" i="31"/>
  <c r="G37" i="25" s="1"/>
  <c r="AA19" i="31"/>
  <c r="G31" i="25" s="1"/>
  <c r="AA14" i="31"/>
  <c r="G26" i="25" s="1"/>
  <c r="AB201" i="31"/>
  <c r="H213" i="25" s="1"/>
  <c r="AB196" i="31"/>
  <c r="H208" i="25" s="1"/>
  <c r="AB191" i="31"/>
  <c r="H203" i="25" s="1"/>
  <c r="AB180" i="31"/>
  <c r="H192" i="25" s="1"/>
  <c r="AB175" i="31"/>
  <c r="H187" i="25" s="1"/>
  <c r="AB164" i="31"/>
  <c r="H176" i="25" s="1"/>
  <c r="AB159" i="31"/>
  <c r="H171" i="25" s="1"/>
  <c r="AB153" i="31"/>
  <c r="H165" i="25" s="1"/>
  <c r="AB148" i="31"/>
  <c r="H160" i="25" s="1"/>
  <c r="AB143" i="31"/>
  <c r="H155" i="25" s="1"/>
  <c r="AB137" i="31"/>
  <c r="H149" i="25" s="1"/>
  <c r="AB132" i="31"/>
  <c r="H144" i="25" s="1"/>
  <c r="AB127" i="31"/>
  <c r="H139" i="25" s="1"/>
  <c r="AB116" i="31"/>
  <c r="H128" i="25" s="1"/>
  <c r="AB111" i="31"/>
  <c r="H123" i="25" s="1"/>
  <c r="AB100" i="31"/>
  <c r="H112" i="25" s="1"/>
  <c r="AB95" i="31"/>
  <c r="H107" i="25" s="1"/>
  <c r="AB89" i="31"/>
  <c r="H101" i="25" s="1"/>
  <c r="AB84" i="31"/>
  <c r="H96" i="25" s="1"/>
  <c r="AB79" i="31"/>
  <c r="H91" i="25" s="1"/>
  <c r="AB73" i="31"/>
  <c r="H85" i="25" s="1"/>
  <c r="AB68" i="31"/>
  <c r="H80" i="25" s="1"/>
  <c r="AB61" i="31"/>
  <c r="H73" i="25" s="1"/>
  <c r="AB53" i="31"/>
  <c r="H65" i="25" s="1"/>
  <c r="AB47" i="31"/>
  <c r="H59" i="25" s="1"/>
  <c r="AB32" i="31"/>
  <c r="H44" i="25" s="1"/>
  <c r="AB25" i="31"/>
  <c r="H37" i="25" s="1"/>
  <c r="AB19" i="31"/>
  <c r="H31" i="25" s="1"/>
  <c r="AB11" i="31"/>
  <c r="H23" i="25" s="1"/>
  <c r="AC202" i="31"/>
  <c r="I214" i="25" s="1"/>
  <c r="AC195" i="31"/>
  <c r="I207" i="25" s="1"/>
  <c r="AC187" i="31"/>
  <c r="I199" i="25" s="1"/>
  <c r="AC174" i="31"/>
  <c r="I186" i="25" s="1"/>
  <c r="AC166" i="31"/>
  <c r="I178" i="25" s="1"/>
  <c r="AC159" i="31"/>
  <c r="I171" i="25" s="1"/>
  <c r="AC138" i="31"/>
  <c r="I150" i="25" s="1"/>
  <c r="AC131" i="31"/>
  <c r="I143" i="25" s="1"/>
  <c r="AC123" i="31"/>
  <c r="I135" i="25" s="1"/>
  <c r="AC110" i="31"/>
  <c r="I122" i="25" s="1"/>
  <c r="AC102" i="31"/>
  <c r="I114" i="25" s="1"/>
  <c r="AC95" i="31"/>
  <c r="I107" i="25" s="1"/>
  <c r="AC89" i="31"/>
  <c r="I101" i="25" s="1"/>
  <c r="AC81" i="31"/>
  <c r="I93" i="25" s="1"/>
  <c r="AC74" i="31"/>
  <c r="I86" i="25" s="1"/>
  <c r="AC67" i="31"/>
  <c r="I79" i="25" s="1"/>
  <c r="AC59" i="31"/>
  <c r="I71" i="25" s="1"/>
  <c r="AC53" i="31"/>
  <c r="I65" i="25" s="1"/>
  <c r="AC46" i="31"/>
  <c r="I58" i="25" s="1"/>
  <c r="AC38" i="31"/>
  <c r="I50" i="25" s="1"/>
  <c r="AC31" i="31"/>
  <c r="I43" i="25" s="1"/>
  <c r="AC25" i="31"/>
  <c r="I37" i="25" s="1"/>
  <c r="AC17" i="31"/>
  <c r="I29" i="25" s="1"/>
  <c r="AC10" i="31"/>
  <c r="I22" i="25" s="1"/>
  <c r="AD187" i="31"/>
  <c r="J199" i="25" s="1"/>
  <c r="AD180" i="31"/>
  <c r="J192" i="25" s="1"/>
  <c r="AD172" i="31"/>
  <c r="J184" i="25" s="1"/>
  <c r="AD159" i="31"/>
  <c r="J171" i="25" s="1"/>
  <c r="AD151" i="31"/>
  <c r="J163" i="25" s="1"/>
  <c r="AD144" i="31"/>
  <c r="J156" i="25" s="1"/>
  <c r="AD123" i="31"/>
  <c r="J135" i="25" s="1"/>
  <c r="AD116" i="31"/>
  <c r="J128" i="25" s="1"/>
  <c r="AD108" i="31"/>
  <c r="J120" i="25" s="1"/>
  <c r="AD95" i="31"/>
  <c r="J107" i="25" s="1"/>
  <c r="AD84" i="31"/>
  <c r="J96" i="25" s="1"/>
  <c r="AD75" i="31"/>
  <c r="J87" i="25" s="1"/>
  <c r="AD64" i="31"/>
  <c r="J76" i="25" s="1"/>
  <c r="AD52" i="31"/>
  <c r="J64" i="25" s="1"/>
  <c r="AD43" i="31"/>
  <c r="J55" i="25" s="1"/>
  <c r="AD32" i="31"/>
  <c r="J44" i="25" s="1"/>
  <c r="AD11" i="31"/>
  <c r="J23" i="25" s="1"/>
  <c r="R147" i="31"/>
  <c r="F158" i="24" s="1"/>
  <c r="O163" i="31"/>
  <c r="C174" i="24" s="1"/>
  <c r="R99" i="31"/>
  <c r="F110" i="24" s="1"/>
  <c r="R142" i="31"/>
  <c r="F153" i="24" s="1"/>
  <c r="O126" i="31"/>
  <c r="C137" i="24" s="1"/>
  <c r="R163" i="31"/>
  <c r="F174" i="24" s="1"/>
  <c r="R105" i="31"/>
  <c r="F116" i="24" s="1"/>
  <c r="Q201" i="31"/>
  <c r="E212" i="24" s="1"/>
  <c r="T201" i="31"/>
  <c r="H212" i="24" s="1"/>
  <c r="R201" i="31"/>
  <c r="F212" i="24" s="1"/>
  <c r="Q193" i="31"/>
  <c r="E204" i="24" s="1"/>
  <c r="R193" i="31"/>
  <c r="F204" i="24" s="1"/>
  <c r="Q185" i="31"/>
  <c r="E196" i="24" s="1"/>
  <c r="R185" i="31"/>
  <c r="F196" i="24" s="1"/>
  <c r="U177" i="31"/>
  <c r="I188" i="24" s="1"/>
  <c r="Q177" i="31"/>
  <c r="E188" i="24" s="1"/>
  <c r="R177" i="31"/>
  <c r="F188" i="24" s="1"/>
  <c r="T169" i="31"/>
  <c r="H180" i="24" s="1"/>
  <c r="Q169" i="31"/>
  <c r="E180" i="24" s="1"/>
  <c r="R169" i="31"/>
  <c r="F180" i="24" s="1"/>
  <c r="Q161" i="31"/>
  <c r="E172" i="24" s="1"/>
  <c r="R161" i="31"/>
  <c r="F172" i="24" s="1"/>
  <c r="Q153" i="31"/>
  <c r="E164" i="24" s="1"/>
  <c r="R153" i="31"/>
  <c r="F164" i="24" s="1"/>
  <c r="Q141" i="31"/>
  <c r="E152" i="24" s="1"/>
  <c r="R141" i="31"/>
  <c r="F152" i="24" s="1"/>
  <c r="Q121" i="31"/>
  <c r="E132" i="24" s="1"/>
  <c r="Q113" i="31"/>
  <c r="E124" i="24" s="1"/>
  <c r="R113" i="31"/>
  <c r="F124" i="24" s="1"/>
  <c r="Q109" i="31"/>
  <c r="E120" i="24" s="1"/>
  <c r="R109" i="31"/>
  <c r="F120" i="24" s="1"/>
  <c r="Q101" i="31"/>
  <c r="E112" i="24" s="1"/>
  <c r="R101" i="31"/>
  <c r="F112" i="24" s="1"/>
  <c r="Q93" i="31"/>
  <c r="E104" i="24" s="1"/>
  <c r="R93" i="31"/>
  <c r="F104" i="24" s="1"/>
  <c r="T93" i="31"/>
  <c r="H104" i="24" s="1"/>
  <c r="Q85" i="31"/>
  <c r="E96" i="24" s="1"/>
  <c r="R85" i="31"/>
  <c r="F96" i="24" s="1"/>
  <c r="Q77" i="31"/>
  <c r="E88" i="24" s="1"/>
  <c r="R77" i="31"/>
  <c r="F88" i="24" s="1"/>
  <c r="Q65" i="31"/>
  <c r="E76" i="24" s="1"/>
  <c r="R65" i="31"/>
  <c r="F76" i="24" s="1"/>
  <c r="Q61" i="31"/>
  <c r="E72" i="24" s="1"/>
  <c r="R61" i="31"/>
  <c r="F72" i="24" s="1"/>
  <c r="S61" i="31"/>
  <c r="G72" i="24" s="1"/>
  <c r="Q53" i="31"/>
  <c r="E64" i="24" s="1"/>
  <c r="R53" i="31"/>
  <c r="F64" i="24" s="1"/>
  <c r="Q45" i="31"/>
  <c r="E56" i="24" s="1"/>
  <c r="R45" i="31"/>
  <c r="F56" i="24" s="1"/>
  <c r="Q37" i="31"/>
  <c r="E48" i="24" s="1"/>
  <c r="R37" i="31"/>
  <c r="F48" i="24" s="1"/>
  <c r="Q33" i="31"/>
  <c r="E44" i="24" s="1"/>
  <c r="R33" i="31"/>
  <c r="F44" i="24" s="1"/>
  <c r="S33" i="31"/>
  <c r="G44" i="24" s="1"/>
  <c r="Q25" i="31"/>
  <c r="E36" i="24" s="1"/>
  <c r="R25" i="31"/>
  <c r="F36" i="24" s="1"/>
  <c r="Q21" i="31"/>
  <c r="E32" i="24" s="1"/>
  <c r="R21" i="31"/>
  <c r="F32" i="24" s="1"/>
  <c r="Q17" i="31"/>
  <c r="E28" i="24" s="1"/>
  <c r="R17" i="31"/>
  <c r="F28" i="24" s="1"/>
  <c r="S17" i="31"/>
  <c r="G28" i="24" s="1"/>
  <c r="Q13" i="31"/>
  <c r="E24" i="24" s="1"/>
  <c r="R13" i="31"/>
  <c r="F24" i="24" s="1"/>
  <c r="R46" i="31"/>
  <c r="F57" i="24" s="1"/>
  <c r="Q200" i="31"/>
  <c r="E211" i="24" s="1"/>
  <c r="R200" i="31"/>
  <c r="F211" i="24" s="1"/>
  <c r="S196" i="31"/>
  <c r="G207" i="24" s="1"/>
  <c r="Q196" i="31"/>
  <c r="E207" i="24" s="1"/>
  <c r="R196" i="31"/>
  <c r="F207" i="24" s="1"/>
  <c r="Q192" i="31"/>
  <c r="E203" i="24" s="1"/>
  <c r="R192" i="31"/>
  <c r="F203" i="24" s="1"/>
  <c r="O188" i="31"/>
  <c r="C199" i="24" s="1"/>
  <c r="Q188" i="31"/>
  <c r="E199" i="24" s="1"/>
  <c r="R188" i="31"/>
  <c r="F199" i="24" s="1"/>
  <c r="Q184" i="31"/>
  <c r="E195" i="24" s="1"/>
  <c r="R184" i="31"/>
  <c r="F195" i="24" s="1"/>
  <c r="Q180" i="31"/>
  <c r="E191" i="24" s="1"/>
  <c r="R180" i="31"/>
  <c r="F191" i="24" s="1"/>
  <c r="Q176" i="31"/>
  <c r="E187" i="24" s="1"/>
  <c r="R176" i="31"/>
  <c r="F187" i="24" s="1"/>
  <c r="Q172" i="31"/>
  <c r="E183" i="24" s="1"/>
  <c r="R172" i="31"/>
  <c r="F183" i="24" s="1"/>
  <c r="Q168" i="31"/>
  <c r="E179" i="24" s="1"/>
  <c r="R168" i="31"/>
  <c r="F179" i="24" s="1"/>
  <c r="S164" i="31"/>
  <c r="G175" i="24" s="1"/>
  <c r="Q164" i="31"/>
  <c r="E175" i="24" s="1"/>
  <c r="R164" i="31"/>
  <c r="F175" i="24" s="1"/>
  <c r="Q160" i="31"/>
  <c r="E171" i="24" s="1"/>
  <c r="R160" i="31"/>
  <c r="F171" i="24" s="1"/>
  <c r="O156" i="31"/>
  <c r="C167" i="24" s="1"/>
  <c r="Q156" i="31"/>
  <c r="E167" i="24" s="1"/>
  <c r="R156" i="31"/>
  <c r="F167" i="24" s="1"/>
  <c r="Q152" i="31"/>
  <c r="E163" i="24" s="1"/>
  <c r="R152" i="31"/>
  <c r="F163" i="24" s="1"/>
  <c r="Q148" i="31"/>
  <c r="E159" i="24" s="1"/>
  <c r="R148" i="31"/>
  <c r="F159" i="24" s="1"/>
  <c r="Q144" i="31"/>
  <c r="E155" i="24" s="1"/>
  <c r="R144" i="31"/>
  <c r="F155" i="24" s="1"/>
  <c r="Q140" i="31"/>
  <c r="E151" i="24" s="1"/>
  <c r="R140" i="31"/>
  <c r="F151" i="24" s="1"/>
  <c r="Q136" i="31"/>
  <c r="E147" i="24" s="1"/>
  <c r="R136" i="31"/>
  <c r="F147" i="24" s="1"/>
  <c r="Q132" i="31"/>
  <c r="E143" i="24" s="1"/>
  <c r="R132" i="31"/>
  <c r="F143" i="24" s="1"/>
  <c r="Q128" i="31"/>
  <c r="E139" i="24" s="1"/>
  <c r="R128" i="31"/>
  <c r="F139" i="24" s="1"/>
  <c r="O124" i="31"/>
  <c r="C135" i="24" s="1"/>
  <c r="Q124" i="31"/>
  <c r="E135" i="24" s="1"/>
  <c r="R124" i="31"/>
  <c r="F135" i="24" s="1"/>
  <c r="Q120" i="31"/>
  <c r="E131" i="24" s="1"/>
  <c r="R120" i="31"/>
  <c r="F131" i="24" s="1"/>
  <c r="Q116" i="31"/>
  <c r="E127" i="24" s="1"/>
  <c r="R116" i="31"/>
  <c r="F127" i="24" s="1"/>
  <c r="Q112" i="31"/>
  <c r="E123" i="24" s="1"/>
  <c r="R112" i="31"/>
  <c r="F123" i="24" s="1"/>
  <c r="Q108" i="31"/>
  <c r="E119" i="24" s="1"/>
  <c r="R108" i="31"/>
  <c r="F119" i="24" s="1"/>
  <c r="Q104" i="31"/>
  <c r="E115" i="24" s="1"/>
  <c r="R104" i="31"/>
  <c r="F115" i="24" s="1"/>
  <c r="Q100" i="31"/>
  <c r="E111" i="24" s="1"/>
  <c r="R100" i="31"/>
  <c r="F111" i="24" s="1"/>
  <c r="Q96" i="31"/>
  <c r="E107" i="24" s="1"/>
  <c r="R96" i="31"/>
  <c r="F107" i="24" s="1"/>
  <c r="O92" i="31"/>
  <c r="C103" i="24" s="1"/>
  <c r="Q92" i="31"/>
  <c r="E103" i="24" s="1"/>
  <c r="R92" i="31"/>
  <c r="F103" i="24" s="1"/>
  <c r="Q88" i="31"/>
  <c r="E99" i="24" s="1"/>
  <c r="R88" i="31"/>
  <c r="F99" i="24" s="1"/>
  <c r="Q84" i="31"/>
  <c r="E95" i="24" s="1"/>
  <c r="R84" i="31"/>
  <c r="F95" i="24" s="1"/>
  <c r="Q80" i="31"/>
  <c r="E91" i="24" s="1"/>
  <c r="R80" i="31"/>
  <c r="F91" i="24" s="1"/>
  <c r="Q76" i="31"/>
  <c r="E87" i="24" s="1"/>
  <c r="R76" i="31"/>
  <c r="F87" i="24" s="1"/>
  <c r="Q72" i="31"/>
  <c r="E83" i="24" s="1"/>
  <c r="R72" i="31"/>
  <c r="F83" i="24" s="1"/>
  <c r="Q68" i="31"/>
  <c r="E79" i="24" s="1"/>
  <c r="R68" i="31"/>
  <c r="F79" i="24" s="1"/>
  <c r="Q64" i="31"/>
  <c r="E75" i="24" s="1"/>
  <c r="R64" i="31"/>
  <c r="F75" i="24" s="1"/>
  <c r="S60" i="31"/>
  <c r="G71" i="24" s="1"/>
  <c r="Q60" i="31"/>
  <c r="E71" i="24" s="1"/>
  <c r="R60" i="31"/>
  <c r="F71" i="24" s="1"/>
  <c r="Q56" i="31"/>
  <c r="E67" i="24" s="1"/>
  <c r="R56" i="31"/>
  <c r="F67" i="24" s="1"/>
  <c r="Q52" i="31"/>
  <c r="E63" i="24" s="1"/>
  <c r="R52" i="31"/>
  <c r="F63" i="24" s="1"/>
  <c r="Q48" i="31"/>
  <c r="E59" i="24" s="1"/>
  <c r="R48" i="31"/>
  <c r="F59" i="24" s="1"/>
  <c r="Q44" i="31"/>
  <c r="E55" i="24" s="1"/>
  <c r="R44" i="31"/>
  <c r="F55" i="24" s="1"/>
  <c r="Q36" i="31"/>
  <c r="E47" i="24" s="1"/>
  <c r="R36" i="31"/>
  <c r="F47" i="24" s="1"/>
  <c r="Q32" i="31"/>
  <c r="E43" i="24" s="1"/>
  <c r="R32" i="31"/>
  <c r="F43" i="24" s="1"/>
  <c r="Q28" i="31"/>
  <c r="E39" i="24" s="1"/>
  <c r="R28" i="31"/>
  <c r="F39" i="24" s="1"/>
  <c r="O24" i="31"/>
  <c r="C35" i="24" s="1"/>
  <c r="Q24" i="31"/>
  <c r="E35" i="24" s="1"/>
  <c r="R24" i="31"/>
  <c r="F35" i="24" s="1"/>
  <c r="Q16" i="31"/>
  <c r="E27" i="24" s="1"/>
  <c r="R16" i="31"/>
  <c r="F27" i="24" s="1"/>
  <c r="S171" i="31"/>
  <c r="G182" i="24" s="1"/>
  <c r="U155" i="31"/>
  <c r="I166" i="24" s="1"/>
  <c r="R121" i="31"/>
  <c r="F132" i="24" s="1"/>
  <c r="Q197" i="31"/>
  <c r="E208" i="24" s="1"/>
  <c r="R197" i="31"/>
  <c r="F208" i="24" s="1"/>
  <c r="Q189" i="31"/>
  <c r="E200" i="24" s="1"/>
  <c r="R189" i="31"/>
  <c r="F200" i="24" s="1"/>
  <c r="Q181" i="31"/>
  <c r="E192" i="24" s="1"/>
  <c r="R181" i="31"/>
  <c r="F192" i="24" s="1"/>
  <c r="V181" i="31"/>
  <c r="J192" i="24" s="1"/>
  <c r="Q173" i="31"/>
  <c r="E184" i="24" s="1"/>
  <c r="R173" i="31"/>
  <c r="F184" i="24" s="1"/>
  <c r="Q165" i="31"/>
  <c r="E176" i="24" s="1"/>
  <c r="U165" i="31"/>
  <c r="I176" i="24" s="1"/>
  <c r="R165" i="31"/>
  <c r="F176" i="24" s="1"/>
  <c r="V165" i="31"/>
  <c r="J176" i="24" s="1"/>
  <c r="Q157" i="31"/>
  <c r="E168" i="24" s="1"/>
  <c r="R157" i="31"/>
  <c r="F168" i="24" s="1"/>
  <c r="T157" i="31"/>
  <c r="H168" i="24" s="1"/>
  <c r="V149" i="31"/>
  <c r="J160" i="24" s="1"/>
  <c r="Q149" i="31"/>
  <c r="E160" i="24" s="1"/>
  <c r="R149" i="31"/>
  <c r="F160" i="24" s="1"/>
  <c r="Q145" i="31"/>
  <c r="E156" i="24" s="1"/>
  <c r="R145" i="31"/>
  <c r="F156" i="24" s="1"/>
  <c r="Q137" i="31"/>
  <c r="E148" i="24" s="1"/>
  <c r="T137" i="31"/>
  <c r="H148" i="24" s="1"/>
  <c r="Q133" i="31"/>
  <c r="E144" i="24" s="1"/>
  <c r="R133" i="31"/>
  <c r="F144" i="24" s="1"/>
  <c r="S133" i="31"/>
  <c r="G144" i="24" s="1"/>
  <c r="Q129" i="31"/>
  <c r="E140" i="24" s="1"/>
  <c r="R129" i="31"/>
  <c r="F140" i="24" s="1"/>
  <c r="S125" i="31"/>
  <c r="G136" i="24" s="1"/>
  <c r="Q125" i="31"/>
  <c r="E136" i="24" s="1"/>
  <c r="R125" i="31"/>
  <c r="F136" i="24" s="1"/>
  <c r="Q117" i="31"/>
  <c r="E128" i="24" s="1"/>
  <c r="R117" i="31"/>
  <c r="F128" i="24" s="1"/>
  <c r="S117" i="31"/>
  <c r="G128" i="24" s="1"/>
  <c r="T105" i="31"/>
  <c r="H116" i="24" s="1"/>
  <c r="Q105" i="31"/>
  <c r="E116" i="24" s="1"/>
  <c r="S97" i="31"/>
  <c r="G108" i="24" s="1"/>
  <c r="Q97" i="31"/>
  <c r="E108" i="24" s="1"/>
  <c r="R97" i="31"/>
  <c r="F108" i="24" s="1"/>
  <c r="Q89" i="31"/>
  <c r="E100" i="24" s="1"/>
  <c r="R89" i="31"/>
  <c r="F100" i="24" s="1"/>
  <c r="Q81" i="31"/>
  <c r="E92" i="24" s="1"/>
  <c r="R81" i="31"/>
  <c r="F92" i="24" s="1"/>
  <c r="Q73" i="31"/>
  <c r="E84" i="24" s="1"/>
  <c r="R73" i="31"/>
  <c r="F84" i="24" s="1"/>
  <c r="T73" i="31"/>
  <c r="H84" i="24" s="1"/>
  <c r="S69" i="31"/>
  <c r="G80" i="24" s="1"/>
  <c r="Q69" i="31"/>
  <c r="E80" i="24" s="1"/>
  <c r="R69" i="31"/>
  <c r="F80" i="24" s="1"/>
  <c r="Q57" i="31"/>
  <c r="E68" i="24" s="1"/>
  <c r="R57" i="31"/>
  <c r="F68" i="24" s="1"/>
  <c r="Q49" i="31"/>
  <c r="E60" i="24" s="1"/>
  <c r="R49" i="31"/>
  <c r="F60" i="24" s="1"/>
  <c r="T41" i="31"/>
  <c r="H52" i="24" s="1"/>
  <c r="Q41" i="31"/>
  <c r="E52" i="24" s="1"/>
  <c r="R41" i="31"/>
  <c r="F52" i="24" s="1"/>
  <c r="Q29" i="31"/>
  <c r="E40" i="24" s="1"/>
  <c r="R29" i="31"/>
  <c r="F40" i="24" s="1"/>
  <c r="T29" i="31"/>
  <c r="H40" i="24" s="1"/>
  <c r="R126" i="31"/>
  <c r="F137" i="24" s="1"/>
  <c r="R78" i="31"/>
  <c r="F89" i="24" s="1"/>
  <c r="R14" i="31"/>
  <c r="F25" i="24" s="1"/>
  <c r="Q199" i="31"/>
  <c r="E210" i="24" s="1"/>
  <c r="O199" i="31"/>
  <c r="C210" i="24" s="1"/>
  <c r="Q191" i="31"/>
  <c r="E202" i="24" s="1"/>
  <c r="S191" i="31"/>
  <c r="G202" i="24" s="1"/>
  <c r="U187" i="31"/>
  <c r="I198" i="24" s="1"/>
  <c r="Q187" i="31"/>
  <c r="E198" i="24" s="1"/>
  <c r="Q183" i="31"/>
  <c r="E194" i="24" s="1"/>
  <c r="O183" i="31"/>
  <c r="C194" i="24" s="1"/>
  <c r="Q179" i="31"/>
  <c r="E190" i="24" s="1"/>
  <c r="T179" i="31"/>
  <c r="H190" i="24" s="1"/>
  <c r="Q175" i="31"/>
  <c r="E186" i="24" s="1"/>
  <c r="S175" i="31"/>
  <c r="G186" i="24" s="1"/>
  <c r="U175" i="31"/>
  <c r="I186" i="24" s="1"/>
  <c r="Q167" i="31"/>
  <c r="E178" i="24" s="1"/>
  <c r="O167" i="31"/>
  <c r="C178" i="24" s="1"/>
  <c r="Q159" i="31"/>
  <c r="E170" i="24" s="1"/>
  <c r="S159" i="31"/>
  <c r="G170" i="24" s="1"/>
  <c r="Q151" i="31"/>
  <c r="E162" i="24" s="1"/>
  <c r="Q147" i="31"/>
  <c r="E158" i="24" s="1"/>
  <c r="Q143" i="31"/>
  <c r="E154" i="24" s="1"/>
  <c r="R143" i="31"/>
  <c r="F154" i="24" s="1"/>
  <c r="Q139" i="31"/>
  <c r="E150" i="24" s="1"/>
  <c r="R139" i="31"/>
  <c r="F150" i="24" s="1"/>
  <c r="Q135" i="31"/>
  <c r="E146" i="24" s="1"/>
  <c r="R135" i="31"/>
  <c r="F146" i="24" s="1"/>
  <c r="Q131" i="31"/>
  <c r="E142" i="24" s="1"/>
  <c r="Q127" i="31"/>
  <c r="E138" i="24" s="1"/>
  <c r="R127" i="31"/>
  <c r="F138" i="24" s="1"/>
  <c r="Q123" i="31"/>
  <c r="E134" i="24" s="1"/>
  <c r="R123" i="31"/>
  <c r="F134" i="24" s="1"/>
  <c r="Q119" i="31"/>
  <c r="E130" i="24" s="1"/>
  <c r="R119" i="31"/>
  <c r="F130" i="24" s="1"/>
  <c r="Q115" i="31"/>
  <c r="E126" i="24" s="1"/>
  <c r="Q111" i="31"/>
  <c r="E122" i="24" s="1"/>
  <c r="R111" i="31"/>
  <c r="F122" i="24" s="1"/>
  <c r="Q107" i="31"/>
  <c r="E118" i="24" s="1"/>
  <c r="R107" i="31"/>
  <c r="F118" i="24" s="1"/>
  <c r="Q103" i="31"/>
  <c r="E114" i="24" s="1"/>
  <c r="R103" i="31"/>
  <c r="F114" i="24" s="1"/>
  <c r="Q99" i="31"/>
  <c r="E110" i="24" s="1"/>
  <c r="O195" i="31"/>
  <c r="C206" i="24" s="1"/>
  <c r="O62" i="31"/>
  <c r="C73" i="24" s="1"/>
  <c r="S155" i="31"/>
  <c r="G166" i="24" s="1"/>
  <c r="T94" i="31"/>
  <c r="H105" i="24" s="1"/>
  <c r="R203" i="31"/>
  <c r="F214" i="24" s="1"/>
  <c r="R187" i="31"/>
  <c r="F198" i="24" s="1"/>
  <c r="R171" i="31"/>
  <c r="F182" i="24" s="1"/>
  <c r="R155" i="31"/>
  <c r="F166" i="24" s="1"/>
  <c r="R137" i="31"/>
  <c r="F148" i="24" s="1"/>
  <c r="R115" i="31"/>
  <c r="F126" i="24" s="1"/>
  <c r="R94" i="31"/>
  <c r="F105" i="24" s="1"/>
  <c r="R62" i="31"/>
  <c r="F73" i="24" s="1"/>
  <c r="R30" i="31"/>
  <c r="F41" i="24" s="1"/>
  <c r="Q202" i="31"/>
  <c r="E213" i="24" s="1"/>
  <c r="R202" i="31"/>
  <c r="F213" i="24" s="1"/>
  <c r="S202" i="31"/>
  <c r="G213" i="24" s="1"/>
  <c r="O198" i="31"/>
  <c r="C209" i="24" s="1"/>
  <c r="U198" i="31"/>
  <c r="I209" i="24" s="1"/>
  <c r="S198" i="31"/>
  <c r="G209" i="24" s="1"/>
  <c r="R198" i="31"/>
  <c r="F209" i="24" s="1"/>
  <c r="Q194" i="31"/>
  <c r="E205" i="24" s="1"/>
  <c r="R194" i="31"/>
  <c r="F205" i="24" s="1"/>
  <c r="O194" i="31"/>
  <c r="C205" i="24" s="1"/>
  <c r="S190" i="31"/>
  <c r="G201" i="24" s="1"/>
  <c r="O190" i="31"/>
  <c r="C201" i="24" s="1"/>
  <c r="R190" i="31"/>
  <c r="F201" i="24" s="1"/>
  <c r="T190" i="31"/>
  <c r="H201" i="24" s="1"/>
  <c r="Q186" i="31"/>
  <c r="E197" i="24" s="1"/>
  <c r="R186" i="31"/>
  <c r="F197" i="24" s="1"/>
  <c r="S186" i="31"/>
  <c r="G197" i="24" s="1"/>
  <c r="U182" i="31"/>
  <c r="I193" i="24" s="1"/>
  <c r="Q182" i="31"/>
  <c r="E193" i="24" s="1"/>
  <c r="S182" i="31"/>
  <c r="G193" i="24" s="1"/>
  <c r="R182" i="31"/>
  <c r="F193" i="24" s="1"/>
  <c r="Q178" i="31"/>
  <c r="E189" i="24" s="1"/>
  <c r="T178" i="31"/>
  <c r="H189" i="24" s="1"/>
  <c r="R178" i="31"/>
  <c r="F189" i="24" s="1"/>
  <c r="O178" i="31"/>
  <c r="C189" i="24" s="1"/>
  <c r="T174" i="31"/>
  <c r="H185" i="24" s="1"/>
  <c r="Q174" i="31"/>
  <c r="E185" i="24" s="1"/>
  <c r="O174" i="31"/>
  <c r="C185" i="24" s="1"/>
  <c r="R174" i="31"/>
  <c r="F185" i="24" s="1"/>
  <c r="Q170" i="31"/>
  <c r="E181" i="24" s="1"/>
  <c r="R170" i="31"/>
  <c r="F181" i="24" s="1"/>
  <c r="S170" i="31"/>
  <c r="G181" i="24" s="1"/>
  <c r="O166" i="31"/>
  <c r="C177" i="24" s="1"/>
  <c r="Q166" i="31"/>
  <c r="E177" i="24" s="1"/>
  <c r="U166" i="31"/>
  <c r="I177" i="24" s="1"/>
  <c r="S166" i="31"/>
  <c r="G177" i="24" s="1"/>
  <c r="R166" i="31"/>
  <c r="F177" i="24" s="1"/>
  <c r="Q162" i="31"/>
  <c r="E173" i="24" s="1"/>
  <c r="R162" i="31"/>
  <c r="F173" i="24" s="1"/>
  <c r="O162" i="31"/>
  <c r="C173" i="24" s="1"/>
  <c r="S158" i="31"/>
  <c r="G169" i="24" s="1"/>
  <c r="Q158" i="31"/>
  <c r="E169" i="24" s="1"/>
  <c r="O158" i="31"/>
  <c r="C169" i="24" s="1"/>
  <c r="R158" i="31"/>
  <c r="F169" i="24" s="1"/>
  <c r="T158" i="31"/>
  <c r="H169" i="24" s="1"/>
  <c r="Q154" i="31"/>
  <c r="E165" i="24" s="1"/>
  <c r="R154" i="31"/>
  <c r="F165" i="24" s="1"/>
  <c r="Q150" i="31"/>
  <c r="E161" i="24" s="1"/>
  <c r="R150" i="31"/>
  <c r="F161" i="24" s="1"/>
  <c r="Q146" i="31"/>
  <c r="E157" i="24" s="1"/>
  <c r="O146" i="31"/>
  <c r="C157" i="24" s="1"/>
  <c r="R146" i="31"/>
  <c r="F157" i="24" s="1"/>
  <c r="Q142" i="31"/>
  <c r="E153" i="24" s="1"/>
  <c r="Q138" i="31"/>
  <c r="E149" i="24" s="1"/>
  <c r="R138" i="31"/>
  <c r="F149" i="24" s="1"/>
  <c r="Q134" i="31"/>
  <c r="E145" i="24" s="1"/>
  <c r="R134" i="31"/>
  <c r="F145" i="24" s="1"/>
  <c r="Q130" i="31"/>
  <c r="E141" i="24" s="1"/>
  <c r="R130" i="31"/>
  <c r="F141" i="24" s="1"/>
  <c r="Q126" i="31"/>
  <c r="E137" i="24" s="1"/>
  <c r="Q122" i="31"/>
  <c r="E133" i="24" s="1"/>
  <c r="R122" i="31"/>
  <c r="F133" i="24" s="1"/>
  <c r="Q118" i="31"/>
  <c r="E129" i="24" s="1"/>
  <c r="R118" i="31"/>
  <c r="F129" i="24" s="1"/>
  <c r="Q114" i="31"/>
  <c r="E125" i="24" s="1"/>
  <c r="R114" i="31"/>
  <c r="F125" i="24" s="1"/>
  <c r="O114" i="31"/>
  <c r="C125" i="24" s="1"/>
  <c r="Q110" i="31"/>
  <c r="E121" i="24" s="1"/>
  <c r="Q106" i="31"/>
  <c r="E117" i="24" s="1"/>
  <c r="R106" i="31"/>
  <c r="F117" i="24" s="1"/>
  <c r="Q102" i="31"/>
  <c r="E113" i="24" s="1"/>
  <c r="R102" i="31"/>
  <c r="F113" i="24" s="1"/>
  <c r="Q98" i="31"/>
  <c r="E109" i="24" s="1"/>
  <c r="R98" i="31"/>
  <c r="F109" i="24" s="1"/>
  <c r="O50" i="31"/>
  <c r="C61" i="24" s="1"/>
  <c r="O179" i="31"/>
  <c r="C190" i="24" s="1"/>
  <c r="S203" i="31"/>
  <c r="G214" i="24" s="1"/>
  <c r="S45" i="31"/>
  <c r="G56" i="24" s="1"/>
  <c r="T30" i="31"/>
  <c r="H41" i="24" s="1"/>
  <c r="R199" i="31"/>
  <c r="F210" i="24" s="1"/>
  <c r="R183" i="31"/>
  <c r="F194" i="24" s="1"/>
  <c r="R167" i="31"/>
  <c r="F178" i="24" s="1"/>
  <c r="R151" i="31"/>
  <c r="F162" i="24" s="1"/>
  <c r="R131" i="31"/>
  <c r="F142" i="24" s="1"/>
  <c r="R110" i="31"/>
  <c r="F121" i="24" s="1"/>
  <c r="Q190" i="31"/>
  <c r="E201" i="24" s="1"/>
  <c r="Q95" i="31"/>
  <c r="E106" i="24" s="1"/>
  <c r="Q91" i="31"/>
  <c r="E102" i="24" s="1"/>
  <c r="Q87" i="31"/>
  <c r="E98" i="24" s="1"/>
  <c r="Q83" i="31"/>
  <c r="E94" i="24" s="1"/>
  <c r="Q79" i="31"/>
  <c r="E90" i="24" s="1"/>
  <c r="Q75" i="31"/>
  <c r="E86" i="24" s="1"/>
  <c r="Q71" i="31"/>
  <c r="E82" i="24" s="1"/>
  <c r="Q67" i="31"/>
  <c r="E78" i="24" s="1"/>
  <c r="Q63" i="31"/>
  <c r="E74" i="24" s="1"/>
  <c r="Q59" i="31"/>
  <c r="E70" i="24" s="1"/>
  <c r="Q55" i="31"/>
  <c r="E66" i="24" s="1"/>
  <c r="Q51" i="31"/>
  <c r="E62" i="24" s="1"/>
  <c r="Q47" i="31"/>
  <c r="E58" i="24" s="1"/>
  <c r="Q43" i="31"/>
  <c r="E54" i="24" s="1"/>
  <c r="Q39" i="31"/>
  <c r="E50" i="24" s="1"/>
  <c r="Q35" i="31"/>
  <c r="E46" i="24" s="1"/>
  <c r="Q31" i="31"/>
  <c r="E42" i="24" s="1"/>
  <c r="Q27" i="31"/>
  <c r="E38" i="24" s="1"/>
  <c r="Q23" i="31"/>
  <c r="E34" i="24" s="1"/>
  <c r="Q19" i="31"/>
  <c r="E30" i="24" s="1"/>
  <c r="Q15" i="31"/>
  <c r="E26" i="24" s="1"/>
  <c r="Q11" i="31"/>
  <c r="E22" i="24" s="1"/>
  <c r="R91" i="31"/>
  <c r="F102" i="24" s="1"/>
  <c r="R83" i="31"/>
  <c r="F94" i="24" s="1"/>
  <c r="R75" i="31"/>
  <c r="F86" i="24" s="1"/>
  <c r="R67" i="31"/>
  <c r="F78" i="24" s="1"/>
  <c r="R59" i="31"/>
  <c r="F70" i="24" s="1"/>
  <c r="R51" i="31"/>
  <c r="F62" i="24" s="1"/>
  <c r="R43" i="31"/>
  <c r="F54" i="24" s="1"/>
  <c r="R35" i="31"/>
  <c r="F46" i="24" s="1"/>
  <c r="R27" i="31"/>
  <c r="F38" i="24" s="1"/>
  <c r="R19" i="31"/>
  <c r="F30" i="24" s="1"/>
  <c r="R11" i="31"/>
  <c r="F22" i="24" s="1"/>
  <c r="Q94" i="31"/>
  <c r="E105" i="24" s="1"/>
  <c r="Q90" i="31"/>
  <c r="E101" i="24" s="1"/>
  <c r="Q86" i="31"/>
  <c r="E97" i="24" s="1"/>
  <c r="Q82" i="31"/>
  <c r="E93" i="24" s="1"/>
  <c r="Q78" i="31"/>
  <c r="E89" i="24" s="1"/>
  <c r="Q74" i="31"/>
  <c r="E85" i="24" s="1"/>
  <c r="Q70" i="31"/>
  <c r="E81" i="24" s="1"/>
  <c r="Q66" i="31"/>
  <c r="E77" i="24" s="1"/>
  <c r="Q62" i="31"/>
  <c r="E73" i="24" s="1"/>
  <c r="Q58" i="31"/>
  <c r="E69" i="24" s="1"/>
  <c r="Q54" i="31"/>
  <c r="E65" i="24" s="1"/>
  <c r="Q50" i="31"/>
  <c r="E61" i="24" s="1"/>
  <c r="Q46" i="31"/>
  <c r="E57" i="24" s="1"/>
  <c r="Q42" i="31"/>
  <c r="E53" i="24" s="1"/>
  <c r="Q38" i="31"/>
  <c r="E49" i="24" s="1"/>
  <c r="Q34" i="31"/>
  <c r="E45" i="24" s="1"/>
  <c r="Q30" i="31"/>
  <c r="E41" i="24" s="1"/>
  <c r="Q26" i="31"/>
  <c r="E37" i="24" s="1"/>
  <c r="Q22" i="31"/>
  <c r="E33" i="24" s="1"/>
  <c r="Q18" i="31"/>
  <c r="E29" i="24" s="1"/>
  <c r="Q14" i="31"/>
  <c r="E25" i="24" s="1"/>
  <c r="Q10" i="31"/>
  <c r="E21" i="24" s="1"/>
  <c r="O94" i="31"/>
  <c r="C105" i="24" s="1"/>
  <c r="O30" i="31"/>
  <c r="C41" i="24" s="1"/>
  <c r="R90" i="31"/>
  <c r="F101" i="24" s="1"/>
  <c r="R82" i="31"/>
  <c r="F93" i="24" s="1"/>
  <c r="R74" i="31"/>
  <c r="F85" i="24" s="1"/>
  <c r="R66" i="31"/>
  <c r="F77" i="24" s="1"/>
  <c r="R58" i="31"/>
  <c r="F69" i="24" s="1"/>
  <c r="R50" i="31"/>
  <c r="F61" i="24" s="1"/>
  <c r="R42" i="31"/>
  <c r="F53" i="24" s="1"/>
  <c r="R34" i="31"/>
  <c r="F45" i="24" s="1"/>
  <c r="R26" i="31"/>
  <c r="F37" i="24" s="1"/>
  <c r="R18" i="31"/>
  <c r="F29" i="24" s="1"/>
  <c r="R10" i="31"/>
  <c r="F21" i="24" s="1"/>
  <c r="O82" i="31"/>
  <c r="C93" i="24" s="1"/>
  <c r="O18" i="31"/>
  <c r="C29" i="24" s="1"/>
  <c r="T50" i="31"/>
  <c r="H61" i="24" s="1"/>
  <c r="V62" i="31"/>
  <c r="J73" i="24" s="1"/>
  <c r="R95" i="31"/>
  <c r="F106" i="24" s="1"/>
  <c r="R87" i="31"/>
  <c r="F98" i="24" s="1"/>
  <c r="R79" i="31"/>
  <c r="F90" i="24" s="1"/>
  <c r="R71" i="31"/>
  <c r="F82" i="24" s="1"/>
  <c r="R63" i="31"/>
  <c r="F74" i="24" s="1"/>
  <c r="R55" i="31"/>
  <c r="F66" i="24" s="1"/>
  <c r="R47" i="31"/>
  <c r="F58" i="24" s="1"/>
  <c r="R39" i="31"/>
  <c r="F50" i="24" s="1"/>
  <c r="R31" i="31"/>
  <c r="F42" i="24" s="1"/>
  <c r="R23" i="31"/>
  <c r="F34" i="24" s="1"/>
  <c r="R15" i="31"/>
  <c r="F26" i="24" s="1"/>
  <c r="U200" i="31"/>
  <c r="I211" i="24" s="1"/>
  <c r="T200" i="31"/>
  <c r="H211" i="24" s="1"/>
  <c r="V200" i="31"/>
  <c r="J211" i="24" s="1"/>
  <c r="S200" i="31"/>
  <c r="G211" i="24" s="1"/>
  <c r="U192" i="31"/>
  <c r="I203" i="24" s="1"/>
  <c r="T192" i="31"/>
  <c r="H203" i="24" s="1"/>
  <c r="V192" i="31"/>
  <c r="J203" i="24" s="1"/>
  <c r="O192" i="31"/>
  <c r="C203" i="24" s="1"/>
  <c r="U184" i="31"/>
  <c r="I195" i="24" s="1"/>
  <c r="T184" i="31"/>
  <c r="H195" i="24" s="1"/>
  <c r="V184" i="31"/>
  <c r="J195" i="24" s="1"/>
  <c r="S184" i="31"/>
  <c r="G195" i="24" s="1"/>
  <c r="U176" i="31"/>
  <c r="I187" i="24" s="1"/>
  <c r="T176" i="31"/>
  <c r="H187" i="24" s="1"/>
  <c r="V176" i="31"/>
  <c r="J187" i="24" s="1"/>
  <c r="O176" i="31"/>
  <c r="C187" i="24" s="1"/>
  <c r="U168" i="31"/>
  <c r="I179" i="24" s="1"/>
  <c r="T168" i="31"/>
  <c r="H179" i="24" s="1"/>
  <c r="V168" i="31"/>
  <c r="J179" i="24" s="1"/>
  <c r="S168" i="31"/>
  <c r="G179" i="24" s="1"/>
  <c r="U160" i="31"/>
  <c r="I171" i="24" s="1"/>
  <c r="T160" i="31"/>
  <c r="H171" i="24" s="1"/>
  <c r="V160" i="31"/>
  <c r="J171" i="24" s="1"/>
  <c r="O160" i="31"/>
  <c r="C171" i="24" s="1"/>
  <c r="U152" i="31"/>
  <c r="I163" i="24" s="1"/>
  <c r="T152" i="31"/>
  <c r="H163" i="24" s="1"/>
  <c r="V152" i="31"/>
  <c r="J163" i="24" s="1"/>
  <c r="S152" i="31"/>
  <c r="G163" i="24" s="1"/>
  <c r="U144" i="31"/>
  <c r="I155" i="24" s="1"/>
  <c r="T144" i="31"/>
  <c r="H155" i="24" s="1"/>
  <c r="V144" i="31"/>
  <c r="J155" i="24" s="1"/>
  <c r="O144" i="31"/>
  <c r="C155" i="24" s="1"/>
  <c r="U136" i="31"/>
  <c r="I147" i="24" s="1"/>
  <c r="T136" i="31"/>
  <c r="H147" i="24" s="1"/>
  <c r="V136" i="31"/>
  <c r="J147" i="24" s="1"/>
  <c r="S136" i="31"/>
  <c r="G147" i="24" s="1"/>
  <c r="U128" i="31"/>
  <c r="I139" i="24" s="1"/>
  <c r="T128" i="31"/>
  <c r="H139" i="24" s="1"/>
  <c r="V128" i="31"/>
  <c r="J139" i="24" s="1"/>
  <c r="S128" i="31"/>
  <c r="G139" i="24" s="1"/>
  <c r="O128" i="31"/>
  <c r="C139" i="24" s="1"/>
  <c r="U120" i="31"/>
  <c r="I131" i="24" s="1"/>
  <c r="T120" i="31"/>
  <c r="H131" i="24" s="1"/>
  <c r="S120" i="31"/>
  <c r="G131" i="24" s="1"/>
  <c r="V112" i="31"/>
  <c r="J123" i="24" s="1"/>
  <c r="U112" i="31"/>
  <c r="I123" i="24" s="1"/>
  <c r="T112" i="31"/>
  <c r="H123" i="24" s="1"/>
  <c r="O112" i="31"/>
  <c r="C123" i="24" s="1"/>
  <c r="V104" i="31"/>
  <c r="J115" i="24" s="1"/>
  <c r="U104" i="31"/>
  <c r="I115" i="24" s="1"/>
  <c r="T104" i="31"/>
  <c r="H115" i="24" s="1"/>
  <c r="V96" i="31"/>
  <c r="J107" i="24" s="1"/>
  <c r="U96" i="31"/>
  <c r="I107" i="24" s="1"/>
  <c r="T96" i="31"/>
  <c r="H107" i="24" s="1"/>
  <c r="O96" i="31"/>
  <c r="C107" i="24" s="1"/>
  <c r="V88" i="31"/>
  <c r="J99" i="24" s="1"/>
  <c r="U88" i="31"/>
  <c r="I99" i="24" s="1"/>
  <c r="T88" i="31"/>
  <c r="H99" i="24" s="1"/>
  <c r="V80" i="31"/>
  <c r="J91" i="24" s="1"/>
  <c r="U80" i="31"/>
  <c r="I91" i="24" s="1"/>
  <c r="T80" i="31"/>
  <c r="H91" i="24" s="1"/>
  <c r="S80" i="31"/>
  <c r="G91" i="24" s="1"/>
  <c r="O80" i="31"/>
  <c r="C91" i="24" s="1"/>
  <c r="V72" i="31"/>
  <c r="J83" i="24" s="1"/>
  <c r="U72" i="31"/>
  <c r="I83" i="24" s="1"/>
  <c r="T72" i="31"/>
  <c r="H83" i="24" s="1"/>
  <c r="S72" i="31"/>
  <c r="G83" i="24" s="1"/>
  <c r="V64" i="31"/>
  <c r="J75" i="24" s="1"/>
  <c r="U64" i="31"/>
  <c r="I75" i="24" s="1"/>
  <c r="T64" i="31"/>
  <c r="H75" i="24" s="1"/>
  <c r="S64" i="31"/>
  <c r="G75" i="24" s="1"/>
  <c r="O64" i="31"/>
  <c r="C75" i="24" s="1"/>
  <c r="V56" i="31"/>
  <c r="J67" i="24" s="1"/>
  <c r="U56" i="31"/>
  <c r="I67" i="24" s="1"/>
  <c r="T56" i="31"/>
  <c r="H67" i="24" s="1"/>
  <c r="S56" i="31"/>
  <c r="G67" i="24" s="1"/>
  <c r="V48" i="31"/>
  <c r="J59" i="24" s="1"/>
  <c r="U48" i="31"/>
  <c r="I59" i="24" s="1"/>
  <c r="T48" i="31"/>
  <c r="H59" i="24" s="1"/>
  <c r="O48" i="31"/>
  <c r="C59" i="24" s="1"/>
  <c r="V32" i="31"/>
  <c r="J43" i="24" s="1"/>
  <c r="U32" i="31"/>
  <c r="I43" i="24" s="1"/>
  <c r="T32" i="31"/>
  <c r="H43" i="24" s="1"/>
  <c r="O32" i="31"/>
  <c r="C43" i="24" s="1"/>
  <c r="V28" i="31"/>
  <c r="J39" i="24" s="1"/>
  <c r="U28" i="31"/>
  <c r="I39" i="24" s="1"/>
  <c r="T28" i="31"/>
  <c r="H39" i="24" s="1"/>
  <c r="S28" i="31"/>
  <c r="G39" i="24" s="1"/>
  <c r="O200" i="31"/>
  <c r="C211" i="24" s="1"/>
  <c r="O168" i="31"/>
  <c r="C179" i="24" s="1"/>
  <c r="O147" i="31"/>
  <c r="C158" i="24" s="1"/>
  <c r="O136" i="31"/>
  <c r="C147" i="24" s="1"/>
  <c r="O19" i="31"/>
  <c r="C30" i="24" s="1"/>
  <c r="S104" i="31"/>
  <c r="G115" i="24" s="1"/>
  <c r="S48" i="31"/>
  <c r="G59" i="24" s="1"/>
  <c r="S19" i="31"/>
  <c r="G30" i="24" s="1"/>
  <c r="T115" i="31"/>
  <c r="H126" i="24" s="1"/>
  <c r="U143" i="31"/>
  <c r="I154" i="24" s="1"/>
  <c r="O135" i="31"/>
  <c r="C146" i="24" s="1"/>
  <c r="O103" i="31"/>
  <c r="C114" i="24" s="1"/>
  <c r="O71" i="31"/>
  <c r="C82" i="24" s="1"/>
  <c r="O60" i="31"/>
  <c r="C71" i="24" s="1"/>
  <c r="O39" i="31"/>
  <c r="C50" i="24" s="1"/>
  <c r="O28" i="31"/>
  <c r="C39" i="24" s="1"/>
  <c r="S154" i="31"/>
  <c r="G165" i="24" s="1"/>
  <c r="S131" i="31"/>
  <c r="G142" i="24" s="1"/>
  <c r="S103" i="31"/>
  <c r="G114" i="24" s="1"/>
  <c r="S88" i="31"/>
  <c r="G99" i="24" s="1"/>
  <c r="S32" i="31"/>
  <c r="G43" i="24" s="1"/>
  <c r="U142" i="31"/>
  <c r="I153" i="24" s="1"/>
  <c r="U110" i="31"/>
  <c r="I121" i="24" s="1"/>
  <c r="U78" i="31"/>
  <c r="I89" i="24" s="1"/>
  <c r="U150" i="31"/>
  <c r="I161" i="24" s="1"/>
  <c r="T142" i="31"/>
  <c r="H153" i="24" s="1"/>
  <c r="O134" i="31"/>
  <c r="C145" i="24" s="1"/>
  <c r="O118" i="31"/>
  <c r="C129" i="24" s="1"/>
  <c r="T110" i="31"/>
  <c r="H121" i="24" s="1"/>
  <c r="O102" i="31"/>
  <c r="C113" i="24" s="1"/>
  <c r="V94" i="31"/>
  <c r="J105" i="24" s="1"/>
  <c r="O86" i="31"/>
  <c r="C97" i="24" s="1"/>
  <c r="T78" i="31"/>
  <c r="H89" i="24" s="1"/>
  <c r="O70" i="31"/>
  <c r="C81" i="24" s="1"/>
  <c r="O54" i="31"/>
  <c r="C65" i="24" s="1"/>
  <c r="T46" i="31"/>
  <c r="H57" i="24" s="1"/>
  <c r="O38" i="31"/>
  <c r="C49" i="24" s="1"/>
  <c r="V30" i="31"/>
  <c r="J41" i="24" s="1"/>
  <c r="O22" i="31"/>
  <c r="C33" i="24" s="1"/>
  <c r="T14" i="31"/>
  <c r="H25" i="24" s="1"/>
  <c r="O184" i="31"/>
  <c r="C195" i="24" s="1"/>
  <c r="O152" i="31"/>
  <c r="C163" i="24" s="1"/>
  <c r="O120" i="31"/>
  <c r="C131" i="24" s="1"/>
  <c r="O88" i="31"/>
  <c r="C99" i="24" s="1"/>
  <c r="O67" i="31"/>
  <c r="C78" i="24" s="1"/>
  <c r="O56" i="31"/>
  <c r="C67" i="24" s="1"/>
  <c r="O46" i="31"/>
  <c r="C57" i="24" s="1"/>
  <c r="O14" i="31"/>
  <c r="C25" i="24" s="1"/>
  <c r="S192" i="31"/>
  <c r="G203" i="24" s="1"/>
  <c r="S160" i="31"/>
  <c r="G171" i="24" s="1"/>
  <c r="S112" i="31"/>
  <c r="G123" i="24" s="1"/>
  <c r="S83" i="31"/>
  <c r="G94" i="24" s="1"/>
  <c r="S55" i="31"/>
  <c r="G66" i="24" s="1"/>
  <c r="T126" i="31"/>
  <c r="H137" i="24" s="1"/>
  <c r="T83" i="31"/>
  <c r="H94" i="24" s="1"/>
  <c r="T62" i="31"/>
  <c r="H73" i="24" s="1"/>
  <c r="U196" i="31"/>
  <c r="I207" i="24" s="1"/>
  <c r="T196" i="31"/>
  <c r="H207" i="24" s="1"/>
  <c r="O196" i="31"/>
  <c r="C207" i="24" s="1"/>
  <c r="V196" i="31"/>
  <c r="J207" i="24" s="1"/>
  <c r="U188" i="31"/>
  <c r="I199" i="24" s="1"/>
  <c r="T188" i="31"/>
  <c r="H199" i="24" s="1"/>
  <c r="V188" i="31"/>
  <c r="J199" i="24" s="1"/>
  <c r="S188" i="31"/>
  <c r="G199" i="24" s="1"/>
  <c r="U180" i="31"/>
  <c r="I191" i="24" s="1"/>
  <c r="T180" i="31"/>
  <c r="H191" i="24" s="1"/>
  <c r="O180" i="31"/>
  <c r="C191" i="24" s="1"/>
  <c r="V180" i="31"/>
  <c r="J191" i="24" s="1"/>
  <c r="U172" i="31"/>
  <c r="I183" i="24" s="1"/>
  <c r="T172" i="31"/>
  <c r="H183" i="24" s="1"/>
  <c r="V172" i="31"/>
  <c r="J183" i="24" s="1"/>
  <c r="S172" i="31"/>
  <c r="G183" i="24" s="1"/>
  <c r="U164" i="31"/>
  <c r="I175" i="24" s="1"/>
  <c r="T164" i="31"/>
  <c r="H175" i="24" s="1"/>
  <c r="O164" i="31"/>
  <c r="C175" i="24" s="1"/>
  <c r="V164" i="31"/>
  <c r="J175" i="24" s="1"/>
  <c r="U156" i="31"/>
  <c r="I167" i="24" s="1"/>
  <c r="T156" i="31"/>
  <c r="H167" i="24" s="1"/>
  <c r="V156" i="31"/>
  <c r="J167" i="24" s="1"/>
  <c r="S156" i="31"/>
  <c r="G167" i="24" s="1"/>
  <c r="U148" i="31"/>
  <c r="I159" i="24" s="1"/>
  <c r="T148" i="31"/>
  <c r="H159" i="24" s="1"/>
  <c r="O148" i="31"/>
  <c r="C159" i="24" s="1"/>
  <c r="V148" i="31"/>
  <c r="J159" i="24" s="1"/>
  <c r="U140" i="31"/>
  <c r="I151" i="24" s="1"/>
  <c r="T140" i="31"/>
  <c r="H151" i="24" s="1"/>
  <c r="V140" i="31"/>
  <c r="J151" i="24" s="1"/>
  <c r="S140" i="31"/>
  <c r="G151" i="24" s="1"/>
  <c r="U132" i="31"/>
  <c r="I143" i="24" s="1"/>
  <c r="T132" i="31"/>
  <c r="H143" i="24" s="1"/>
  <c r="V132" i="31"/>
  <c r="J143" i="24" s="1"/>
  <c r="S132" i="31"/>
  <c r="G143" i="24" s="1"/>
  <c r="O132" i="31"/>
  <c r="C143" i="24" s="1"/>
  <c r="U124" i="31"/>
  <c r="I135" i="24" s="1"/>
  <c r="T124" i="31"/>
  <c r="H135" i="24" s="1"/>
  <c r="V124" i="31"/>
  <c r="J135" i="24" s="1"/>
  <c r="U116" i="31"/>
  <c r="I127" i="24" s="1"/>
  <c r="T116" i="31"/>
  <c r="H127" i="24" s="1"/>
  <c r="V116" i="31"/>
  <c r="J127" i="24" s="1"/>
  <c r="S116" i="31"/>
  <c r="G127" i="24" s="1"/>
  <c r="O116" i="31"/>
  <c r="C127" i="24" s="1"/>
  <c r="V108" i="31"/>
  <c r="J119" i="24" s="1"/>
  <c r="U108" i="31"/>
  <c r="I119" i="24" s="1"/>
  <c r="T108" i="31"/>
  <c r="H119" i="24" s="1"/>
  <c r="S108" i="31"/>
  <c r="G119" i="24" s="1"/>
  <c r="V100" i="31"/>
  <c r="J111" i="24" s="1"/>
  <c r="U100" i="31"/>
  <c r="I111" i="24" s="1"/>
  <c r="T100" i="31"/>
  <c r="H111" i="24" s="1"/>
  <c r="S100" i="31"/>
  <c r="G111" i="24" s="1"/>
  <c r="O100" i="31"/>
  <c r="C111" i="24" s="1"/>
  <c r="V92" i="31"/>
  <c r="J103" i="24" s="1"/>
  <c r="U92" i="31"/>
  <c r="I103" i="24" s="1"/>
  <c r="T92" i="31"/>
  <c r="H103" i="24" s="1"/>
  <c r="S92" i="31"/>
  <c r="G103" i="24" s="1"/>
  <c r="V84" i="31"/>
  <c r="J95" i="24" s="1"/>
  <c r="U84" i="31"/>
  <c r="I95" i="24" s="1"/>
  <c r="T84" i="31"/>
  <c r="H95" i="24" s="1"/>
  <c r="S84" i="31"/>
  <c r="G95" i="24" s="1"/>
  <c r="O84" i="31"/>
  <c r="C95" i="24" s="1"/>
  <c r="V76" i="31"/>
  <c r="J87" i="24" s="1"/>
  <c r="U76" i="31"/>
  <c r="I87" i="24" s="1"/>
  <c r="T76" i="31"/>
  <c r="H87" i="24" s="1"/>
  <c r="V68" i="31"/>
  <c r="J79" i="24" s="1"/>
  <c r="U68" i="31"/>
  <c r="I79" i="24" s="1"/>
  <c r="T68" i="31"/>
  <c r="H79" i="24" s="1"/>
  <c r="S68" i="31"/>
  <c r="G79" i="24" s="1"/>
  <c r="O68" i="31"/>
  <c r="C79" i="24" s="1"/>
  <c r="V60" i="31"/>
  <c r="J71" i="24" s="1"/>
  <c r="U60" i="31"/>
  <c r="I71" i="24" s="1"/>
  <c r="T60" i="31"/>
  <c r="H71" i="24" s="1"/>
  <c r="V52" i="31"/>
  <c r="J63" i="24" s="1"/>
  <c r="U52" i="31"/>
  <c r="I63" i="24" s="1"/>
  <c r="T52" i="31"/>
  <c r="H63" i="24" s="1"/>
  <c r="S52" i="31"/>
  <c r="G63" i="24" s="1"/>
  <c r="O52" i="31"/>
  <c r="C63" i="24" s="1"/>
  <c r="V44" i="31"/>
  <c r="J55" i="24" s="1"/>
  <c r="U44" i="31"/>
  <c r="I55" i="24" s="1"/>
  <c r="T44" i="31"/>
  <c r="H55" i="24" s="1"/>
  <c r="S44" i="31"/>
  <c r="G55" i="24" s="1"/>
  <c r="V36" i="31"/>
  <c r="J47" i="24" s="1"/>
  <c r="U36" i="31"/>
  <c r="I47" i="24" s="1"/>
  <c r="T36" i="31"/>
  <c r="H47" i="24" s="1"/>
  <c r="S36" i="31"/>
  <c r="G47" i="24" s="1"/>
  <c r="O36" i="31"/>
  <c r="C47" i="24" s="1"/>
  <c r="V24" i="31"/>
  <c r="J35" i="24" s="1"/>
  <c r="U24" i="31"/>
  <c r="I35" i="24" s="1"/>
  <c r="T24" i="31"/>
  <c r="H35" i="24" s="1"/>
  <c r="V16" i="31"/>
  <c r="J27" i="24" s="1"/>
  <c r="U16" i="31"/>
  <c r="I27" i="24" s="1"/>
  <c r="T16" i="31"/>
  <c r="H27" i="24" s="1"/>
  <c r="S16" i="31"/>
  <c r="G27" i="24" s="1"/>
  <c r="O16" i="31"/>
  <c r="C27" i="24" s="1"/>
  <c r="O104" i="31"/>
  <c r="C115" i="24" s="1"/>
  <c r="O72" i="31"/>
  <c r="C83" i="24" s="1"/>
  <c r="O51" i="31"/>
  <c r="C62" i="24" s="1"/>
  <c r="S176" i="31"/>
  <c r="G187" i="24" s="1"/>
  <c r="S144" i="31"/>
  <c r="G155" i="24" s="1"/>
  <c r="S119" i="31"/>
  <c r="G130" i="24" s="1"/>
  <c r="S76" i="31"/>
  <c r="G87" i="24" s="1"/>
  <c r="BD201" i="31"/>
  <c r="D212" i="30" s="1"/>
  <c r="S201" i="31"/>
  <c r="G212" i="24" s="1"/>
  <c r="O201" i="31"/>
  <c r="C212" i="24" s="1"/>
  <c r="V201" i="31"/>
  <c r="J212" i="24" s="1"/>
  <c r="U201" i="31"/>
  <c r="I212" i="24" s="1"/>
  <c r="BC197" i="31"/>
  <c r="C208" i="30" s="1"/>
  <c r="T197" i="31"/>
  <c r="H208" i="24" s="1"/>
  <c r="S197" i="31"/>
  <c r="G208" i="24" s="1"/>
  <c r="O197" i="31"/>
  <c r="C208" i="24" s="1"/>
  <c r="S193" i="31"/>
  <c r="G204" i="24" s="1"/>
  <c r="O193" i="31"/>
  <c r="C204" i="24" s="1"/>
  <c r="V193" i="31"/>
  <c r="J204" i="24" s="1"/>
  <c r="T193" i="31"/>
  <c r="H204" i="24" s="1"/>
  <c r="U193" i="31"/>
  <c r="I204" i="24" s="1"/>
  <c r="U189" i="31"/>
  <c r="I200" i="24" s="1"/>
  <c r="S189" i="31"/>
  <c r="G200" i="24" s="1"/>
  <c r="O189" i="31"/>
  <c r="C200" i="24" s="1"/>
  <c r="V189" i="31"/>
  <c r="J200" i="24" s="1"/>
  <c r="BD185" i="31"/>
  <c r="D196" i="30" s="1"/>
  <c r="S185" i="31"/>
  <c r="G196" i="24" s="1"/>
  <c r="O185" i="31"/>
  <c r="C196" i="24" s="1"/>
  <c r="V185" i="31"/>
  <c r="J196" i="24" s="1"/>
  <c r="U185" i="31"/>
  <c r="I196" i="24" s="1"/>
  <c r="T185" i="31"/>
  <c r="H196" i="24" s="1"/>
  <c r="BC181" i="31"/>
  <c r="C192" i="30" s="1"/>
  <c r="T181" i="31"/>
  <c r="H192" i="24" s="1"/>
  <c r="S181" i="31"/>
  <c r="G192" i="24" s="1"/>
  <c r="O181" i="31"/>
  <c r="C192" i="24" s="1"/>
  <c r="U181" i="31"/>
  <c r="I192" i="24" s="1"/>
  <c r="S177" i="31"/>
  <c r="G188" i="24" s="1"/>
  <c r="O177" i="31"/>
  <c r="C188" i="24" s="1"/>
  <c r="V177" i="31"/>
  <c r="J188" i="24" s="1"/>
  <c r="T177" i="31"/>
  <c r="H188" i="24" s="1"/>
  <c r="U173" i="31"/>
  <c r="I184" i="24" s="1"/>
  <c r="S173" i="31"/>
  <c r="G184" i="24" s="1"/>
  <c r="O173" i="31"/>
  <c r="C184" i="24" s="1"/>
  <c r="T173" i="31"/>
  <c r="H184" i="24" s="1"/>
  <c r="V173" i="31"/>
  <c r="J184" i="24" s="1"/>
  <c r="BD169" i="31"/>
  <c r="D180" i="30" s="1"/>
  <c r="S169" i="31"/>
  <c r="G180" i="24" s="1"/>
  <c r="O169" i="31"/>
  <c r="C180" i="24" s="1"/>
  <c r="V169" i="31"/>
  <c r="J180" i="24" s="1"/>
  <c r="U169" i="31"/>
  <c r="I180" i="24" s="1"/>
  <c r="T165" i="31"/>
  <c r="H176" i="24" s="1"/>
  <c r="S165" i="31"/>
  <c r="G176" i="24" s="1"/>
  <c r="O165" i="31"/>
  <c r="C176" i="24" s="1"/>
  <c r="S161" i="31"/>
  <c r="G172" i="24" s="1"/>
  <c r="O161" i="31"/>
  <c r="C172" i="24" s="1"/>
  <c r="V161" i="31"/>
  <c r="J172" i="24" s="1"/>
  <c r="T161" i="31"/>
  <c r="H172" i="24" s="1"/>
  <c r="U161" i="31"/>
  <c r="I172" i="24" s="1"/>
  <c r="U157" i="31"/>
  <c r="I168" i="24" s="1"/>
  <c r="S157" i="31"/>
  <c r="G168" i="24" s="1"/>
  <c r="O157" i="31"/>
  <c r="C168" i="24" s="1"/>
  <c r="V157" i="31"/>
  <c r="J168" i="24" s="1"/>
  <c r="P153" i="31"/>
  <c r="D164" i="24" s="1"/>
  <c r="S153" i="31"/>
  <c r="G164" i="24" s="1"/>
  <c r="O153" i="31"/>
  <c r="C164" i="24" s="1"/>
  <c r="V153" i="31"/>
  <c r="J164" i="24" s="1"/>
  <c r="U153" i="31"/>
  <c r="I164" i="24" s="1"/>
  <c r="T153" i="31"/>
  <c r="H164" i="24" s="1"/>
  <c r="P149" i="31"/>
  <c r="D160" i="24" s="1"/>
  <c r="T149" i="31"/>
  <c r="H160" i="24" s="1"/>
  <c r="S149" i="31"/>
  <c r="G160" i="24" s="1"/>
  <c r="O149" i="31"/>
  <c r="C160" i="24" s="1"/>
  <c r="U149" i="31"/>
  <c r="I160" i="24" s="1"/>
  <c r="V145" i="31"/>
  <c r="J156" i="24" s="1"/>
  <c r="U145" i="31"/>
  <c r="I156" i="24" s="1"/>
  <c r="S145" i="31"/>
  <c r="G156" i="24" s="1"/>
  <c r="O145" i="31"/>
  <c r="C156" i="24" s="1"/>
  <c r="T145" i="31"/>
  <c r="H156" i="24" s="1"/>
  <c r="P141" i="31"/>
  <c r="D152" i="24" s="1"/>
  <c r="V141" i="31"/>
  <c r="J152" i="24" s="1"/>
  <c r="U141" i="31"/>
  <c r="I152" i="24" s="1"/>
  <c r="S141" i="31"/>
  <c r="G152" i="24" s="1"/>
  <c r="O141" i="31"/>
  <c r="C152" i="24" s="1"/>
  <c r="T141" i="31"/>
  <c r="H152" i="24" s="1"/>
  <c r="P137" i="31"/>
  <c r="D148" i="24" s="1"/>
  <c r="V137" i="31"/>
  <c r="J148" i="24" s="1"/>
  <c r="U137" i="31"/>
  <c r="I148" i="24" s="1"/>
  <c r="S137" i="31"/>
  <c r="G148" i="24" s="1"/>
  <c r="O137" i="31"/>
  <c r="C148" i="24" s="1"/>
  <c r="P133" i="31"/>
  <c r="D144" i="24" s="1"/>
  <c r="V133" i="31"/>
  <c r="J144" i="24" s="1"/>
  <c r="U133" i="31"/>
  <c r="I144" i="24" s="1"/>
  <c r="T133" i="31"/>
  <c r="H144" i="24" s="1"/>
  <c r="O133" i="31"/>
  <c r="C144" i="24" s="1"/>
  <c r="V129" i="31"/>
  <c r="J140" i="24" s="1"/>
  <c r="U129" i="31"/>
  <c r="I140" i="24" s="1"/>
  <c r="O129" i="31"/>
  <c r="C140" i="24" s="1"/>
  <c r="T129" i="31"/>
  <c r="H140" i="24" s="1"/>
  <c r="S129" i="31"/>
  <c r="G140" i="24" s="1"/>
  <c r="P125" i="31"/>
  <c r="D136" i="24" s="1"/>
  <c r="V125" i="31"/>
  <c r="J136" i="24" s="1"/>
  <c r="U125" i="31"/>
  <c r="I136" i="24" s="1"/>
  <c r="O125" i="31"/>
  <c r="C136" i="24" s="1"/>
  <c r="P121" i="31"/>
  <c r="D132" i="24" s="1"/>
  <c r="V121" i="31"/>
  <c r="J132" i="24" s="1"/>
  <c r="U121" i="31"/>
  <c r="I132" i="24" s="1"/>
  <c r="S121" i="31"/>
  <c r="G132" i="24" s="1"/>
  <c r="O121" i="31"/>
  <c r="C132" i="24" s="1"/>
  <c r="T121" i="31"/>
  <c r="H132" i="24" s="1"/>
  <c r="P117" i="31"/>
  <c r="D128" i="24" s="1"/>
  <c r="V117" i="31"/>
  <c r="J128" i="24" s="1"/>
  <c r="U117" i="31"/>
  <c r="I128" i="24" s="1"/>
  <c r="T117" i="31"/>
  <c r="H128" i="24" s="1"/>
  <c r="O117" i="31"/>
  <c r="C128" i="24" s="1"/>
  <c r="V113" i="31"/>
  <c r="J124" i="24" s="1"/>
  <c r="U113" i="31"/>
  <c r="I124" i="24" s="1"/>
  <c r="O113" i="31"/>
  <c r="C124" i="24" s="1"/>
  <c r="T113" i="31"/>
  <c r="H124" i="24" s="1"/>
  <c r="S113" i="31"/>
  <c r="G124" i="24" s="1"/>
  <c r="P109" i="31"/>
  <c r="D120" i="24" s="1"/>
  <c r="V109" i="31"/>
  <c r="J120" i="24" s="1"/>
  <c r="U109" i="31"/>
  <c r="I120" i="24" s="1"/>
  <c r="O109" i="31"/>
  <c r="C120" i="24" s="1"/>
  <c r="T109" i="31"/>
  <c r="H120" i="24" s="1"/>
  <c r="P105" i="31"/>
  <c r="D116" i="24" s="1"/>
  <c r="V105" i="31"/>
  <c r="J116" i="24" s="1"/>
  <c r="U105" i="31"/>
  <c r="I116" i="24" s="1"/>
  <c r="S105" i="31"/>
  <c r="G116" i="24" s="1"/>
  <c r="O105" i="31"/>
  <c r="C116" i="24" s="1"/>
  <c r="P101" i="31"/>
  <c r="D112" i="24" s="1"/>
  <c r="V101" i="31"/>
  <c r="J112" i="24" s="1"/>
  <c r="U101" i="31"/>
  <c r="I112" i="24" s="1"/>
  <c r="T101" i="31"/>
  <c r="H112" i="24" s="1"/>
  <c r="O101" i="31"/>
  <c r="C112" i="24" s="1"/>
  <c r="S101" i="31"/>
  <c r="G112" i="24" s="1"/>
  <c r="V97" i="31"/>
  <c r="J108" i="24" s="1"/>
  <c r="U97" i="31"/>
  <c r="I108" i="24" s="1"/>
  <c r="O97" i="31"/>
  <c r="C108" i="24" s="1"/>
  <c r="T97" i="31"/>
  <c r="H108" i="24" s="1"/>
  <c r="V93" i="31"/>
  <c r="J104" i="24" s="1"/>
  <c r="U93" i="31"/>
  <c r="I104" i="24" s="1"/>
  <c r="O93" i="31"/>
  <c r="C104" i="24" s="1"/>
  <c r="S93" i="31"/>
  <c r="G104" i="24" s="1"/>
  <c r="P89" i="31"/>
  <c r="D100" i="24" s="1"/>
  <c r="V89" i="31"/>
  <c r="J100" i="24" s="1"/>
  <c r="U89" i="31"/>
  <c r="I100" i="24" s="1"/>
  <c r="S89" i="31"/>
  <c r="G100" i="24" s="1"/>
  <c r="O89" i="31"/>
  <c r="C100" i="24" s="1"/>
  <c r="T89" i="31"/>
  <c r="H100" i="24" s="1"/>
  <c r="V85" i="31"/>
  <c r="J96" i="24" s="1"/>
  <c r="U85" i="31"/>
  <c r="I96" i="24" s="1"/>
  <c r="T85" i="31"/>
  <c r="H96" i="24" s="1"/>
  <c r="O85" i="31"/>
  <c r="C96" i="24" s="1"/>
  <c r="S85" i="31"/>
  <c r="G96" i="24" s="1"/>
  <c r="V81" i="31"/>
  <c r="J92" i="24" s="1"/>
  <c r="U81" i="31"/>
  <c r="I92" i="24" s="1"/>
  <c r="O81" i="31"/>
  <c r="C92" i="24" s="1"/>
  <c r="T81" i="31"/>
  <c r="H92" i="24" s="1"/>
  <c r="V77" i="31"/>
  <c r="J88" i="24" s="1"/>
  <c r="U77" i="31"/>
  <c r="I88" i="24" s="1"/>
  <c r="O77" i="31"/>
  <c r="C88" i="24" s="1"/>
  <c r="T77" i="31"/>
  <c r="H88" i="24" s="1"/>
  <c r="S77" i="31"/>
  <c r="G88" i="24" s="1"/>
  <c r="P73" i="31"/>
  <c r="D84" i="24" s="1"/>
  <c r="V73" i="31"/>
  <c r="J84" i="24" s="1"/>
  <c r="U73" i="31"/>
  <c r="I84" i="24" s="1"/>
  <c r="S73" i="31"/>
  <c r="G84" i="24" s="1"/>
  <c r="O73" i="31"/>
  <c r="C84" i="24" s="1"/>
  <c r="V69" i="31"/>
  <c r="J80" i="24" s="1"/>
  <c r="U69" i="31"/>
  <c r="I80" i="24" s="1"/>
  <c r="T69" i="31"/>
  <c r="H80" i="24" s="1"/>
  <c r="O69" i="31"/>
  <c r="C80" i="24" s="1"/>
  <c r="V65" i="31"/>
  <c r="J76" i="24" s="1"/>
  <c r="U65" i="31"/>
  <c r="I76" i="24" s="1"/>
  <c r="O65" i="31"/>
  <c r="C76" i="24" s="1"/>
  <c r="T65" i="31"/>
  <c r="H76" i="24" s="1"/>
  <c r="S65" i="31"/>
  <c r="G76" i="24" s="1"/>
  <c r="V61" i="31"/>
  <c r="J72" i="24" s="1"/>
  <c r="U61" i="31"/>
  <c r="I72" i="24" s="1"/>
  <c r="O61" i="31"/>
  <c r="C72" i="24" s="1"/>
  <c r="P57" i="31"/>
  <c r="D68" i="24" s="1"/>
  <c r="V57" i="31"/>
  <c r="J68" i="24" s="1"/>
  <c r="U57" i="31"/>
  <c r="I68" i="24" s="1"/>
  <c r="S57" i="31"/>
  <c r="G68" i="24" s="1"/>
  <c r="O57" i="31"/>
  <c r="C68" i="24" s="1"/>
  <c r="T57" i="31"/>
  <c r="H68" i="24" s="1"/>
  <c r="V53" i="31"/>
  <c r="J64" i="24" s="1"/>
  <c r="U53" i="31"/>
  <c r="I64" i="24" s="1"/>
  <c r="T53" i="31"/>
  <c r="H64" i="24" s="1"/>
  <c r="O53" i="31"/>
  <c r="C64" i="24" s="1"/>
  <c r="V49" i="31"/>
  <c r="J60" i="24" s="1"/>
  <c r="U49" i="31"/>
  <c r="I60" i="24" s="1"/>
  <c r="O49" i="31"/>
  <c r="C60" i="24" s="1"/>
  <c r="T49" i="31"/>
  <c r="H60" i="24" s="1"/>
  <c r="S49" i="31"/>
  <c r="G60" i="24" s="1"/>
  <c r="V45" i="31"/>
  <c r="J56" i="24" s="1"/>
  <c r="U45" i="31"/>
  <c r="I56" i="24" s="1"/>
  <c r="O45" i="31"/>
  <c r="C56" i="24" s="1"/>
  <c r="T45" i="31"/>
  <c r="H56" i="24" s="1"/>
  <c r="P41" i="31"/>
  <c r="D52" i="24" s="1"/>
  <c r="V41" i="31"/>
  <c r="J52" i="24" s="1"/>
  <c r="U41" i="31"/>
  <c r="I52" i="24" s="1"/>
  <c r="S41" i="31"/>
  <c r="G52" i="24" s="1"/>
  <c r="O41" i="31"/>
  <c r="C52" i="24" s="1"/>
  <c r="V37" i="31"/>
  <c r="J48" i="24" s="1"/>
  <c r="U37" i="31"/>
  <c r="I48" i="24" s="1"/>
  <c r="T37" i="31"/>
  <c r="H48" i="24" s="1"/>
  <c r="O37" i="31"/>
  <c r="C48" i="24" s="1"/>
  <c r="S37" i="31"/>
  <c r="G48" i="24" s="1"/>
  <c r="V33" i="31"/>
  <c r="J44" i="24" s="1"/>
  <c r="U33" i="31"/>
  <c r="I44" i="24" s="1"/>
  <c r="O33" i="31"/>
  <c r="C44" i="24" s="1"/>
  <c r="T33" i="31"/>
  <c r="H44" i="24" s="1"/>
  <c r="V29" i="31"/>
  <c r="J40" i="24" s="1"/>
  <c r="U29" i="31"/>
  <c r="I40" i="24" s="1"/>
  <c r="O29" i="31"/>
  <c r="C40" i="24" s="1"/>
  <c r="S29" i="31"/>
  <c r="G40" i="24" s="1"/>
  <c r="P25" i="31"/>
  <c r="D36" i="24" s="1"/>
  <c r="V25" i="31"/>
  <c r="J36" i="24" s="1"/>
  <c r="U25" i="31"/>
  <c r="I36" i="24" s="1"/>
  <c r="S25" i="31"/>
  <c r="G36" i="24" s="1"/>
  <c r="O25" i="31"/>
  <c r="C36" i="24" s="1"/>
  <c r="T25" i="31"/>
  <c r="H36" i="24" s="1"/>
  <c r="V21" i="31"/>
  <c r="J32" i="24" s="1"/>
  <c r="U21" i="31"/>
  <c r="I32" i="24" s="1"/>
  <c r="T21" i="31"/>
  <c r="H32" i="24" s="1"/>
  <c r="O21" i="31"/>
  <c r="C32" i="24" s="1"/>
  <c r="S21" i="31"/>
  <c r="G32" i="24" s="1"/>
  <c r="V17" i="31"/>
  <c r="J28" i="24" s="1"/>
  <c r="U17" i="31"/>
  <c r="I28" i="24" s="1"/>
  <c r="O17" i="31"/>
  <c r="C28" i="24" s="1"/>
  <c r="T17" i="31"/>
  <c r="H28" i="24" s="1"/>
  <c r="P13" i="31"/>
  <c r="D24" i="24" s="1"/>
  <c r="V13" i="31"/>
  <c r="J24" i="24" s="1"/>
  <c r="U13" i="31"/>
  <c r="I24" i="24" s="1"/>
  <c r="O13" i="31"/>
  <c r="C24" i="24" s="1"/>
  <c r="T13" i="31"/>
  <c r="H24" i="24" s="1"/>
  <c r="S13" i="31"/>
  <c r="G24" i="24" s="1"/>
  <c r="O172" i="31"/>
  <c r="C183" i="24" s="1"/>
  <c r="O140" i="31"/>
  <c r="C151" i="24" s="1"/>
  <c r="O108" i="31"/>
  <c r="C119" i="24" s="1"/>
  <c r="O76" i="31"/>
  <c r="C87" i="24" s="1"/>
  <c r="O44" i="31"/>
  <c r="C55" i="24" s="1"/>
  <c r="C23" i="24"/>
  <c r="S180" i="31"/>
  <c r="G191" i="24" s="1"/>
  <c r="S148" i="31"/>
  <c r="G159" i="24" s="1"/>
  <c r="S124" i="31"/>
  <c r="G135" i="24" s="1"/>
  <c r="S109" i="31"/>
  <c r="G120" i="24" s="1"/>
  <c r="S96" i="31"/>
  <c r="G107" i="24" s="1"/>
  <c r="S81" i="31"/>
  <c r="G92" i="24" s="1"/>
  <c r="S53" i="31"/>
  <c r="G64" i="24" s="1"/>
  <c r="S39" i="31"/>
  <c r="G50" i="24" s="1"/>
  <c r="S24" i="31"/>
  <c r="G35" i="24" s="1"/>
  <c r="T189" i="31"/>
  <c r="H200" i="24" s="1"/>
  <c r="T125" i="31"/>
  <c r="H136" i="24" s="1"/>
  <c r="T61" i="31"/>
  <c r="H72" i="24" s="1"/>
  <c r="U197" i="31"/>
  <c r="I208" i="24" s="1"/>
  <c r="V197" i="31"/>
  <c r="J208" i="24" s="1"/>
  <c r="V120" i="31"/>
  <c r="J131" i="24" s="1"/>
  <c r="P203" i="31"/>
  <c r="D214" i="24" s="1"/>
  <c r="V203" i="31"/>
  <c r="J214" i="24" s="1"/>
  <c r="T203" i="31"/>
  <c r="H214" i="24" s="1"/>
  <c r="V199" i="31"/>
  <c r="J210" i="24" s="1"/>
  <c r="U199" i="31"/>
  <c r="I210" i="24" s="1"/>
  <c r="P195" i="31"/>
  <c r="D206" i="24" s="1"/>
  <c r="V195" i="31"/>
  <c r="J206" i="24" s="1"/>
  <c r="U195" i="31"/>
  <c r="I206" i="24" s="1"/>
  <c r="V191" i="31"/>
  <c r="J202" i="24" s="1"/>
  <c r="T191" i="31"/>
  <c r="H202" i="24" s="1"/>
  <c r="V187" i="31"/>
  <c r="J198" i="24" s="1"/>
  <c r="T187" i="31"/>
  <c r="H198" i="24" s="1"/>
  <c r="V183" i="31"/>
  <c r="J194" i="24" s="1"/>
  <c r="U183" i="31"/>
  <c r="I194" i="24" s="1"/>
  <c r="V179" i="31"/>
  <c r="J190" i="24" s="1"/>
  <c r="U179" i="31"/>
  <c r="I190" i="24" s="1"/>
  <c r="V175" i="31"/>
  <c r="J186" i="24" s="1"/>
  <c r="T175" i="31"/>
  <c r="H186" i="24" s="1"/>
  <c r="P171" i="31"/>
  <c r="D182" i="24" s="1"/>
  <c r="V171" i="31"/>
  <c r="J182" i="24" s="1"/>
  <c r="T171" i="31"/>
  <c r="H182" i="24" s="1"/>
  <c r="V167" i="31"/>
  <c r="J178" i="24" s="1"/>
  <c r="U167" i="31"/>
  <c r="I178" i="24" s="1"/>
  <c r="V163" i="31"/>
  <c r="J174" i="24" s="1"/>
  <c r="U163" i="31"/>
  <c r="I174" i="24" s="1"/>
  <c r="V159" i="31"/>
  <c r="J170" i="24" s="1"/>
  <c r="T159" i="31"/>
  <c r="H170" i="24" s="1"/>
  <c r="V155" i="31"/>
  <c r="J166" i="24" s="1"/>
  <c r="T155" i="31"/>
  <c r="H166" i="24" s="1"/>
  <c r="V151" i="31"/>
  <c r="J162" i="24" s="1"/>
  <c r="U151" i="31"/>
  <c r="I162" i="24" s="1"/>
  <c r="V147" i="31"/>
  <c r="J158" i="24" s="1"/>
  <c r="U147" i="31"/>
  <c r="I158" i="24" s="1"/>
  <c r="V143" i="31"/>
  <c r="J154" i="24" s="1"/>
  <c r="T143" i="31"/>
  <c r="H154" i="24" s="1"/>
  <c r="V139" i="31"/>
  <c r="J150" i="24" s="1"/>
  <c r="U139" i="31"/>
  <c r="I150" i="24" s="1"/>
  <c r="T139" i="31"/>
  <c r="H150" i="24" s="1"/>
  <c r="V135" i="31"/>
  <c r="J146" i="24" s="1"/>
  <c r="V131" i="31"/>
  <c r="J142" i="24" s="1"/>
  <c r="U131" i="31"/>
  <c r="I142" i="24" s="1"/>
  <c r="V127" i="31"/>
  <c r="J138" i="24" s="1"/>
  <c r="T127" i="31"/>
  <c r="H138" i="24" s="1"/>
  <c r="S127" i="31"/>
  <c r="G138" i="24" s="1"/>
  <c r="V123" i="31"/>
  <c r="J134" i="24" s="1"/>
  <c r="U123" i="31"/>
  <c r="I134" i="24" s="1"/>
  <c r="T123" i="31"/>
  <c r="H134" i="24" s="1"/>
  <c r="V119" i="31"/>
  <c r="J130" i="24" s="1"/>
  <c r="V115" i="31"/>
  <c r="J126" i="24" s="1"/>
  <c r="U115" i="31"/>
  <c r="I126" i="24" s="1"/>
  <c r="V111" i="31"/>
  <c r="J122" i="24" s="1"/>
  <c r="T111" i="31"/>
  <c r="H122" i="24" s="1"/>
  <c r="S111" i="31"/>
  <c r="G122" i="24" s="1"/>
  <c r="V107" i="31"/>
  <c r="J118" i="24" s="1"/>
  <c r="U107" i="31"/>
  <c r="I118" i="24" s="1"/>
  <c r="T107" i="31"/>
  <c r="H118" i="24" s="1"/>
  <c r="V103" i="31"/>
  <c r="J114" i="24" s="1"/>
  <c r="V99" i="31"/>
  <c r="J110" i="24" s="1"/>
  <c r="U99" i="31"/>
  <c r="I110" i="24" s="1"/>
  <c r="V95" i="31"/>
  <c r="J106" i="24" s="1"/>
  <c r="T95" i="31"/>
  <c r="H106" i="24" s="1"/>
  <c r="S95" i="31"/>
  <c r="G106" i="24" s="1"/>
  <c r="V91" i="31"/>
  <c r="J102" i="24" s="1"/>
  <c r="U91" i="31"/>
  <c r="I102" i="24" s="1"/>
  <c r="T91" i="31"/>
  <c r="H102" i="24" s="1"/>
  <c r="V87" i="31"/>
  <c r="J98" i="24" s="1"/>
  <c r="V83" i="31"/>
  <c r="J94" i="24" s="1"/>
  <c r="U83" i="31"/>
  <c r="I94" i="24" s="1"/>
  <c r="V79" i="31"/>
  <c r="J90" i="24" s="1"/>
  <c r="T79" i="31"/>
  <c r="H90" i="24" s="1"/>
  <c r="S79" i="31"/>
  <c r="G90" i="24" s="1"/>
  <c r="V75" i="31"/>
  <c r="J86" i="24" s="1"/>
  <c r="U75" i="31"/>
  <c r="I86" i="24" s="1"/>
  <c r="T75" i="31"/>
  <c r="H86" i="24" s="1"/>
  <c r="V71" i="31"/>
  <c r="J82" i="24" s="1"/>
  <c r="V67" i="31"/>
  <c r="J78" i="24" s="1"/>
  <c r="U67" i="31"/>
  <c r="I78" i="24" s="1"/>
  <c r="V63" i="31"/>
  <c r="J74" i="24" s="1"/>
  <c r="T63" i="31"/>
  <c r="H74" i="24" s="1"/>
  <c r="S63" i="31"/>
  <c r="G74" i="24" s="1"/>
  <c r="V59" i="31"/>
  <c r="J70" i="24" s="1"/>
  <c r="U59" i="31"/>
  <c r="I70" i="24" s="1"/>
  <c r="T59" i="31"/>
  <c r="H70" i="24" s="1"/>
  <c r="V55" i="31"/>
  <c r="J66" i="24" s="1"/>
  <c r="V51" i="31"/>
  <c r="J62" i="24" s="1"/>
  <c r="U51" i="31"/>
  <c r="I62" i="24" s="1"/>
  <c r="V47" i="31"/>
  <c r="J58" i="24" s="1"/>
  <c r="T47" i="31"/>
  <c r="H58" i="24" s="1"/>
  <c r="S47" i="31"/>
  <c r="G58" i="24" s="1"/>
  <c r="V43" i="31"/>
  <c r="J54" i="24" s="1"/>
  <c r="U43" i="31"/>
  <c r="I54" i="24" s="1"/>
  <c r="T43" i="31"/>
  <c r="H54" i="24" s="1"/>
  <c r="V39" i="31"/>
  <c r="J50" i="24" s="1"/>
  <c r="V35" i="31"/>
  <c r="J46" i="24" s="1"/>
  <c r="U35" i="31"/>
  <c r="I46" i="24" s="1"/>
  <c r="V31" i="31"/>
  <c r="J42" i="24" s="1"/>
  <c r="T31" i="31"/>
  <c r="H42" i="24" s="1"/>
  <c r="S31" i="31"/>
  <c r="G42" i="24" s="1"/>
  <c r="V27" i="31"/>
  <c r="J38" i="24" s="1"/>
  <c r="U27" i="31"/>
  <c r="I38" i="24" s="1"/>
  <c r="T27" i="31"/>
  <c r="H38" i="24" s="1"/>
  <c r="V23" i="31"/>
  <c r="J34" i="24" s="1"/>
  <c r="V19" i="31"/>
  <c r="J30" i="24" s="1"/>
  <c r="U19" i="31"/>
  <c r="I30" i="24" s="1"/>
  <c r="V15" i="31"/>
  <c r="J26" i="24" s="1"/>
  <c r="T15" i="31"/>
  <c r="H26" i="24" s="1"/>
  <c r="S15" i="31"/>
  <c r="G26" i="24" s="1"/>
  <c r="V11" i="31"/>
  <c r="J22" i="24" s="1"/>
  <c r="U11" i="31"/>
  <c r="I22" i="24" s="1"/>
  <c r="T11" i="31"/>
  <c r="H22" i="24" s="1"/>
  <c r="O203" i="31"/>
  <c r="C214" i="24" s="1"/>
  <c r="O187" i="31"/>
  <c r="C198" i="24" s="1"/>
  <c r="O182" i="31"/>
  <c r="C193" i="24" s="1"/>
  <c r="O171" i="31"/>
  <c r="C182" i="24" s="1"/>
  <c r="O155" i="31"/>
  <c r="C166" i="24" s="1"/>
  <c r="O150" i="31"/>
  <c r="C161" i="24" s="1"/>
  <c r="O139" i="31"/>
  <c r="C150" i="24" s="1"/>
  <c r="O123" i="31"/>
  <c r="C134" i="24" s="1"/>
  <c r="O107" i="31"/>
  <c r="C118" i="24" s="1"/>
  <c r="O91" i="31"/>
  <c r="C102" i="24" s="1"/>
  <c r="O75" i="31"/>
  <c r="C86" i="24" s="1"/>
  <c r="O59" i="31"/>
  <c r="C70" i="24" s="1"/>
  <c r="O43" i="31"/>
  <c r="C54" i="24" s="1"/>
  <c r="O27" i="31"/>
  <c r="C38" i="24" s="1"/>
  <c r="O11" i="31"/>
  <c r="C22" i="24" s="1"/>
  <c r="S195" i="31"/>
  <c r="G206" i="24" s="1"/>
  <c r="S179" i="31"/>
  <c r="G190" i="24" s="1"/>
  <c r="S174" i="31"/>
  <c r="G185" i="24" s="1"/>
  <c r="S163" i="31"/>
  <c r="G174" i="24" s="1"/>
  <c r="S147" i="31"/>
  <c r="G158" i="24" s="1"/>
  <c r="S142" i="31"/>
  <c r="G153" i="24" s="1"/>
  <c r="S123" i="31"/>
  <c r="G134" i="24" s="1"/>
  <c r="S115" i="31"/>
  <c r="G126" i="24" s="1"/>
  <c r="S87" i="31"/>
  <c r="G98" i="24" s="1"/>
  <c r="S59" i="31"/>
  <c r="G70" i="24" s="1"/>
  <c r="S51" i="31"/>
  <c r="G62" i="24" s="1"/>
  <c r="S23" i="31"/>
  <c r="G34" i="24" s="1"/>
  <c r="T195" i="31"/>
  <c r="H206" i="24" s="1"/>
  <c r="T163" i="31"/>
  <c r="H174" i="24" s="1"/>
  <c r="T131" i="31"/>
  <c r="H142" i="24" s="1"/>
  <c r="T99" i="31"/>
  <c r="H110" i="24" s="1"/>
  <c r="T67" i="31"/>
  <c r="H78" i="24" s="1"/>
  <c r="T35" i="31"/>
  <c r="H46" i="24" s="1"/>
  <c r="U203" i="31"/>
  <c r="I214" i="24" s="1"/>
  <c r="U171" i="31"/>
  <c r="I182" i="24" s="1"/>
  <c r="U135" i="31"/>
  <c r="I146" i="24" s="1"/>
  <c r="U119" i="31"/>
  <c r="I130" i="24" s="1"/>
  <c r="U103" i="31"/>
  <c r="I114" i="24" s="1"/>
  <c r="U87" i="31"/>
  <c r="I98" i="24" s="1"/>
  <c r="U71" i="31"/>
  <c r="I82" i="24" s="1"/>
  <c r="U55" i="31"/>
  <c r="I66" i="24" s="1"/>
  <c r="U39" i="31"/>
  <c r="I50" i="24" s="1"/>
  <c r="U23" i="31"/>
  <c r="I34" i="24" s="1"/>
  <c r="V202" i="31"/>
  <c r="J213" i="24" s="1"/>
  <c r="T202" i="31"/>
  <c r="H213" i="24" s="1"/>
  <c r="V198" i="31"/>
  <c r="J209" i="24" s="1"/>
  <c r="T198" i="31"/>
  <c r="H209" i="24" s="1"/>
  <c r="V194" i="31"/>
  <c r="J205" i="24" s="1"/>
  <c r="U194" i="31"/>
  <c r="I205" i="24" s="1"/>
  <c r="V190" i="31"/>
  <c r="J201" i="24" s="1"/>
  <c r="U190" i="31"/>
  <c r="I201" i="24" s="1"/>
  <c r="V186" i="31"/>
  <c r="J197" i="24" s="1"/>
  <c r="T186" i="31"/>
  <c r="H197" i="24" s="1"/>
  <c r="V182" i="31"/>
  <c r="J193" i="24" s="1"/>
  <c r="T182" i="31"/>
  <c r="H193" i="24" s="1"/>
  <c r="V178" i="31"/>
  <c r="J189" i="24" s="1"/>
  <c r="U178" i="31"/>
  <c r="I189" i="24" s="1"/>
  <c r="V174" i="31"/>
  <c r="J185" i="24" s="1"/>
  <c r="U174" i="31"/>
  <c r="I185" i="24" s="1"/>
  <c r="V170" i="31"/>
  <c r="J181" i="24" s="1"/>
  <c r="T170" i="31"/>
  <c r="H181" i="24" s="1"/>
  <c r="V166" i="31"/>
  <c r="J177" i="24" s="1"/>
  <c r="T166" i="31"/>
  <c r="H177" i="24" s="1"/>
  <c r="V162" i="31"/>
  <c r="J173" i="24" s="1"/>
  <c r="U162" i="31"/>
  <c r="I173" i="24" s="1"/>
  <c r="V158" i="31"/>
  <c r="J169" i="24" s="1"/>
  <c r="U158" i="31"/>
  <c r="I169" i="24" s="1"/>
  <c r="V154" i="31"/>
  <c r="J165" i="24" s="1"/>
  <c r="T154" i="31"/>
  <c r="H165" i="24" s="1"/>
  <c r="V150" i="31"/>
  <c r="J161" i="24" s="1"/>
  <c r="T150" i="31"/>
  <c r="H161" i="24" s="1"/>
  <c r="V146" i="31"/>
  <c r="J157" i="24" s="1"/>
  <c r="U146" i="31"/>
  <c r="I157" i="24" s="1"/>
  <c r="V142" i="31"/>
  <c r="J153" i="24" s="1"/>
  <c r="V138" i="31"/>
  <c r="J149" i="24" s="1"/>
  <c r="U138" i="31"/>
  <c r="I149" i="24" s="1"/>
  <c r="T138" i="31"/>
  <c r="H149" i="24" s="1"/>
  <c r="S134" i="31"/>
  <c r="G145" i="24" s="1"/>
  <c r="T134" i="31"/>
  <c r="H145" i="24" s="1"/>
  <c r="V130" i="31"/>
  <c r="J141" i="24" s="1"/>
  <c r="S130" i="31"/>
  <c r="G141" i="24" s="1"/>
  <c r="U130" i="31"/>
  <c r="I141" i="24" s="1"/>
  <c r="S126" i="31"/>
  <c r="G137" i="24" s="1"/>
  <c r="V126" i="31"/>
  <c r="J137" i="24" s="1"/>
  <c r="V122" i="31"/>
  <c r="J133" i="24" s="1"/>
  <c r="S122" i="31"/>
  <c r="G133" i="24" s="1"/>
  <c r="U122" i="31"/>
  <c r="I133" i="24" s="1"/>
  <c r="T122" i="31"/>
  <c r="H133" i="24" s="1"/>
  <c r="S118" i="31"/>
  <c r="G129" i="24" s="1"/>
  <c r="T118" i="31"/>
  <c r="H129" i="24" s="1"/>
  <c r="V114" i="31"/>
  <c r="J125" i="24" s="1"/>
  <c r="S114" i="31"/>
  <c r="G125" i="24" s="1"/>
  <c r="U114" i="31"/>
  <c r="I125" i="24" s="1"/>
  <c r="S110" i="31"/>
  <c r="G121" i="24" s="1"/>
  <c r="V110" i="31"/>
  <c r="J121" i="24" s="1"/>
  <c r="S106" i="31"/>
  <c r="G117" i="24" s="1"/>
  <c r="V106" i="31"/>
  <c r="J117" i="24" s="1"/>
  <c r="U106" i="31"/>
  <c r="I117" i="24" s="1"/>
  <c r="T106" i="31"/>
  <c r="H117" i="24" s="1"/>
  <c r="S102" i="31"/>
  <c r="G113" i="24" s="1"/>
  <c r="V102" i="31"/>
  <c r="J113" i="24" s="1"/>
  <c r="T102" i="31"/>
  <c r="H113" i="24" s="1"/>
  <c r="V98" i="31"/>
  <c r="J109" i="24" s="1"/>
  <c r="S98" i="31"/>
  <c r="G109" i="24" s="1"/>
  <c r="U98" i="31"/>
  <c r="I109" i="24" s="1"/>
  <c r="S94" i="31"/>
  <c r="G105" i="24" s="1"/>
  <c r="S90" i="31"/>
  <c r="G101" i="24" s="1"/>
  <c r="U90" i="31"/>
  <c r="I101" i="24" s="1"/>
  <c r="T90" i="31"/>
  <c r="H101" i="24" s="1"/>
  <c r="S86" i="31"/>
  <c r="G97" i="24" s="1"/>
  <c r="V86" i="31"/>
  <c r="J97" i="24" s="1"/>
  <c r="T86" i="31"/>
  <c r="H97" i="24" s="1"/>
  <c r="V82" i="31"/>
  <c r="J93" i="24" s="1"/>
  <c r="S82" i="31"/>
  <c r="G93" i="24" s="1"/>
  <c r="U82" i="31"/>
  <c r="I93" i="24" s="1"/>
  <c r="S78" i="31"/>
  <c r="G89" i="24" s="1"/>
  <c r="V78" i="31"/>
  <c r="J89" i="24" s="1"/>
  <c r="S74" i="31"/>
  <c r="G85" i="24" s="1"/>
  <c r="V74" i="31"/>
  <c r="J85" i="24" s="1"/>
  <c r="U74" i="31"/>
  <c r="I85" i="24" s="1"/>
  <c r="T74" i="31"/>
  <c r="H85" i="24" s="1"/>
  <c r="S70" i="31"/>
  <c r="G81" i="24" s="1"/>
  <c r="V70" i="31"/>
  <c r="J81" i="24" s="1"/>
  <c r="T70" i="31"/>
  <c r="H81" i="24" s="1"/>
  <c r="V66" i="31"/>
  <c r="J77" i="24" s="1"/>
  <c r="S66" i="31"/>
  <c r="G77" i="24" s="1"/>
  <c r="U66" i="31"/>
  <c r="I77" i="24" s="1"/>
  <c r="S62" i="31"/>
  <c r="G73" i="24" s="1"/>
  <c r="S58" i="31"/>
  <c r="G69" i="24" s="1"/>
  <c r="U58" i="31"/>
  <c r="I69" i="24" s="1"/>
  <c r="T58" i="31"/>
  <c r="H69" i="24" s="1"/>
  <c r="S54" i="31"/>
  <c r="G65" i="24" s="1"/>
  <c r="V54" i="31"/>
  <c r="J65" i="24" s="1"/>
  <c r="T54" i="31"/>
  <c r="H65" i="24" s="1"/>
  <c r="V50" i="31"/>
  <c r="J61" i="24" s="1"/>
  <c r="S50" i="31"/>
  <c r="G61" i="24" s="1"/>
  <c r="U50" i="31"/>
  <c r="I61" i="24" s="1"/>
  <c r="S46" i="31"/>
  <c r="G57" i="24" s="1"/>
  <c r="V46" i="31"/>
  <c r="J57" i="24" s="1"/>
  <c r="S42" i="31"/>
  <c r="G53" i="24" s="1"/>
  <c r="V42" i="31"/>
  <c r="J53" i="24" s="1"/>
  <c r="U42" i="31"/>
  <c r="I53" i="24" s="1"/>
  <c r="T42" i="31"/>
  <c r="H53" i="24" s="1"/>
  <c r="S38" i="31"/>
  <c r="G49" i="24" s="1"/>
  <c r="V38" i="31"/>
  <c r="J49" i="24" s="1"/>
  <c r="T38" i="31"/>
  <c r="H49" i="24" s="1"/>
  <c r="V34" i="31"/>
  <c r="J45" i="24" s="1"/>
  <c r="S34" i="31"/>
  <c r="G45" i="24" s="1"/>
  <c r="U34" i="31"/>
  <c r="I45" i="24" s="1"/>
  <c r="S30" i="31"/>
  <c r="G41" i="24" s="1"/>
  <c r="S26" i="31"/>
  <c r="G37" i="24" s="1"/>
  <c r="U26" i="31"/>
  <c r="I37" i="24" s="1"/>
  <c r="T26" i="31"/>
  <c r="H37" i="24" s="1"/>
  <c r="S22" i="31"/>
  <c r="G33" i="24" s="1"/>
  <c r="V22" i="31"/>
  <c r="J33" i="24" s="1"/>
  <c r="T22" i="31"/>
  <c r="H33" i="24" s="1"/>
  <c r="V18" i="31"/>
  <c r="J29" i="24" s="1"/>
  <c r="S18" i="31"/>
  <c r="G29" i="24" s="1"/>
  <c r="U18" i="31"/>
  <c r="I29" i="24" s="1"/>
  <c r="S14" i="31"/>
  <c r="G25" i="24" s="1"/>
  <c r="V14" i="31"/>
  <c r="J25" i="24" s="1"/>
  <c r="S10" i="31"/>
  <c r="G21" i="24" s="1"/>
  <c r="V10" i="31"/>
  <c r="J21" i="24" s="1"/>
  <c r="U10" i="31"/>
  <c r="I21" i="24" s="1"/>
  <c r="T10" i="31"/>
  <c r="H21" i="24" s="1"/>
  <c r="O202" i="31"/>
  <c r="C213" i="24" s="1"/>
  <c r="O191" i="31"/>
  <c r="C202" i="24" s="1"/>
  <c r="O186" i="31"/>
  <c r="C197" i="24" s="1"/>
  <c r="O175" i="31"/>
  <c r="C186" i="24" s="1"/>
  <c r="O170" i="31"/>
  <c r="C181" i="24" s="1"/>
  <c r="O159" i="31"/>
  <c r="C170" i="24" s="1"/>
  <c r="O154" i="31"/>
  <c r="C165" i="24" s="1"/>
  <c r="O143" i="31"/>
  <c r="C154" i="24" s="1"/>
  <c r="O138" i="31"/>
  <c r="C149" i="24" s="1"/>
  <c r="O127" i="31"/>
  <c r="C138" i="24" s="1"/>
  <c r="O122" i="31"/>
  <c r="C133" i="24" s="1"/>
  <c r="O111" i="31"/>
  <c r="C122" i="24" s="1"/>
  <c r="O106" i="31"/>
  <c r="C117" i="24" s="1"/>
  <c r="O95" i="31"/>
  <c r="C106" i="24" s="1"/>
  <c r="O90" i="31"/>
  <c r="C101" i="24" s="1"/>
  <c r="O79" i="31"/>
  <c r="C90" i="24" s="1"/>
  <c r="O74" i="31"/>
  <c r="C85" i="24" s="1"/>
  <c r="O63" i="31"/>
  <c r="C74" i="24" s="1"/>
  <c r="O58" i="31"/>
  <c r="C69" i="24" s="1"/>
  <c r="O47" i="31"/>
  <c r="C58" i="24" s="1"/>
  <c r="O42" i="31"/>
  <c r="C53" i="24" s="1"/>
  <c r="O31" i="31"/>
  <c r="C42" i="24" s="1"/>
  <c r="O26" i="31"/>
  <c r="C37" i="24" s="1"/>
  <c r="O15" i="31"/>
  <c r="C26" i="24" s="1"/>
  <c r="O10" i="31"/>
  <c r="C21" i="24" s="1"/>
  <c r="S199" i="31"/>
  <c r="G210" i="24" s="1"/>
  <c r="S194" i="31"/>
  <c r="G205" i="24" s="1"/>
  <c r="S183" i="31"/>
  <c r="G194" i="24" s="1"/>
  <c r="S178" i="31"/>
  <c r="G189" i="24" s="1"/>
  <c r="S167" i="31"/>
  <c r="G178" i="24" s="1"/>
  <c r="S162" i="31"/>
  <c r="G173" i="24" s="1"/>
  <c r="S151" i="31"/>
  <c r="G162" i="24" s="1"/>
  <c r="S146" i="31"/>
  <c r="G157" i="24" s="1"/>
  <c r="S135" i="31"/>
  <c r="G146" i="24" s="1"/>
  <c r="S107" i="31"/>
  <c r="G118" i="24" s="1"/>
  <c r="S99" i="31"/>
  <c r="G110" i="24" s="1"/>
  <c r="S71" i="31"/>
  <c r="G82" i="24" s="1"/>
  <c r="S43" i="31"/>
  <c r="G54" i="24" s="1"/>
  <c r="S35" i="31"/>
  <c r="G46" i="24" s="1"/>
  <c r="T194" i="31"/>
  <c r="H205" i="24" s="1"/>
  <c r="T183" i="31"/>
  <c r="H194" i="24" s="1"/>
  <c r="T162" i="31"/>
  <c r="H173" i="24" s="1"/>
  <c r="T151" i="31"/>
  <c r="H162" i="24" s="1"/>
  <c r="T130" i="31"/>
  <c r="H141" i="24" s="1"/>
  <c r="T119" i="31"/>
  <c r="H130" i="24" s="1"/>
  <c r="T98" i="31"/>
  <c r="H109" i="24" s="1"/>
  <c r="T87" i="31"/>
  <c r="H98" i="24" s="1"/>
  <c r="T66" i="31"/>
  <c r="H77" i="24" s="1"/>
  <c r="T55" i="31"/>
  <c r="H66" i="24" s="1"/>
  <c r="T34" i="31"/>
  <c r="H45" i="24" s="1"/>
  <c r="T23" i="31"/>
  <c r="H34" i="24" s="1"/>
  <c r="U202" i="31"/>
  <c r="I213" i="24" s="1"/>
  <c r="U191" i="31"/>
  <c r="I202" i="24" s="1"/>
  <c r="U170" i="31"/>
  <c r="I181" i="24" s="1"/>
  <c r="U159" i="31"/>
  <c r="I170" i="24" s="1"/>
  <c r="U134" i="31"/>
  <c r="I145" i="24" s="1"/>
  <c r="U118" i="31"/>
  <c r="I129" i="24" s="1"/>
  <c r="U102" i="31"/>
  <c r="I113" i="24" s="1"/>
  <c r="U86" i="31"/>
  <c r="I97" i="24" s="1"/>
  <c r="U70" i="31"/>
  <c r="I81" i="24" s="1"/>
  <c r="U54" i="31"/>
  <c r="I65" i="24" s="1"/>
  <c r="U38" i="31"/>
  <c r="I49" i="24" s="1"/>
  <c r="U22" i="31"/>
  <c r="I33" i="24" s="1"/>
  <c r="V134" i="31"/>
  <c r="J145" i="24" s="1"/>
  <c r="V90" i="31"/>
  <c r="J101" i="24" s="1"/>
  <c r="V26" i="31"/>
  <c r="J37" i="24" s="1"/>
  <c r="P197" i="31"/>
  <c r="D208" i="24" s="1"/>
  <c r="P181" i="31"/>
  <c r="D192" i="24" s="1"/>
  <c r="P165" i="31"/>
  <c r="D176" i="24" s="1"/>
  <c r="P85" i="31"/>
  <c r="D96" i="24" s="1"/>
  <c r="P69" i="31"/>
  <c r="D80" i="24" s="1"/>
  <c r="P53" i="31"/>
  <c r="D64" i="24" s="1"/>
  <c r="P37" i="31"/>
  <c r="D48" i="24" s="1"/>
  <c r="P21" i="31"/>
  <c r="D32" i="24" s="1"/>
  <c r="P196" i="31"/>
  <c r="D207" i="24" s="1"/>
  <c r="X184" i="31"/>
  <c r="D196" i="25" s="1"/>
  <c r="P184" i="31"/>
  <c r="D195" i="24" s="1"/>
  <c r="AF172" i="31"/>
  <c r="D185" i="26" s="1"/>
  <c r="P172" i="31"/>
  <c r="D183" i="24" s="1"/>
  <c r="W160" i="31"/>
  <c r="C172" i="25" s="1"/>
  <c r="P160" i="31"/>
  <c r="D171" i="24" s="1"/>
  <c r="P148" i="31"/>
  <c r="D159" i="24" s="1"/>
  <c r="P136" i="31"/>
  <c r="D147" i="24" s="1"/>
  <c r="P124" i="31"/>
  <c r="D135" i="24" s="1"/>
  <c r="P112" i="31"/>
  <c r="D123" i="24" s="1"/>
  <c r="P100" i="31"/>
  <c r="D111" i="24" s="1"/>
  <c r="P88" i="31"/>
  <c r="D99" i="24" s="1"/>
  <c r="P72" i="31"/>
  <c r="D83" i="24" s="1"/>
  <c r="P60" i="31"/>
  <c r="D71" i="24" s="1"/>
  <c r="P52" i="31"/>
  <c r="D63" i="24" s="1"/>
  <c r="P44" i="31"/>
  <c r="D55" i="24" s="1"/>
  <c r="P32" i="31"/>
  <c r="D43" i="24" s="1"/>
  <c r="P24" i="31"/>
  <c r="D35" i="24" s="1"/>
  <c r="P16" i="31"/>
  <c r="D27" i="24" s="1"/>
  <c r="P199" i="31"/>
  <c r="D210" i="24" s="1"/>
  <c r="AM191" i="31"/>
  <c r="C203" i="28" s="1"/>
  <c r="P191" i="31"/>
  <c r="D202" i="24" s="1"/>
  <c r="P187" i="31"/>
  <c r="D198" i="24" s="1"/>
  <c r="P183" i="31"/>
  <c r="D194" i="24" s="1"/>
  <c r="P179" i="31"/>
  <c r="D190" i="24" s="1"/>
  <c r="P175" i="31"/>
  <c r="D186" i="24" s="1"/>
  <c r="P167" i="31"/>
  <c r="D178" i="24" s="1"/>
  <c r="X163" i="31"/>
  <c r="D175" i="25" s="1"/>
  <c r="P163" i="31"/>
  <c r="D174" i="24" s="1"/>
  <c r="AE159" i="31"/>
  <c r="C172" i="26" s="1"/>
  <c r="P159" i="31"/>
  <c r="D170" i="24" s="1"/>
  <c r="P155" i="31"/>
  <c r="D166" i="24" s="1"/>
  <c r="P151" i="31"/>
  <c r="D162" i="24" s="1"/>
  <c r="P147" i="31"/>
  <c r="D158" i="24" s="1"/>
  <c r="P143" i="31"/>
  <c r="D154" i="24" s="1"/>
  <c r="P139" i="31"/>
  <c r="D150" i="24" s="1"/>
  <c r="P135" i="31"/>
  <c r="D146" i="24" s="1"/>
  <c r="P131" i="31"/>
  <c r="D142" i="24" s="1"/>
  <c r="P127" i="31"/>
  <c r="D138" i="24" s="1"/>
  <c r="P123" i="31"/>
  <c r="D134" i="24" s="1"/>
  <c r="P119" i="31"/>
  <c r="D130" i="24" s="1"/>
  <c r="P115" i="31"/>
  <c r="D126" i="24" s="1"/>
  <c r="P111" i="31"/>
  <c r="D122" i="24" s="1"/>
  <c r="P107" i="31"/>
  <c r="D118" i="24" s="1"/>
  <c r="P103" i="31"/>
  <c r="D114" i="24" s="1"/>
  <c r="P99" i="31"/>
  <c r="D110" i="24" s="1"/>
  <c r="P95" i="31"/>
  <c r="D106" i="24" s="1"/>
  <c r="P91" i="31"/>
  <c r="D102" i="24" s="1"/>
  <c r="P87" i="31"/>
  <c r="D98" i="24" s="1"/>
  <c r="P83" i="31"/>
  <c r="D94" i="24" s="1"/>
  <c r="P79" i="31"/>
  <c r="D90" i="24" s="1"/>
  <c r="P75" i="31"/>
  <c r="D86" i="24" s="1"/>
  <c r="P71" i="31"/>
  <c r="D82" i="24" s="1"/>
  <c r="P67" i="31"/>
  <c r="D78" i="24" s="1"/>
  <c r="P63" i="31"/>
  <c r="D74" i="24" s="1"/>
  <c r="P59" i="31"/>
  <c r="D70" i="24" s="1"/>
  <c r="P55" i="31"/>
  <c r="D66" i="24" s="1"/>
  <c r="P51" i="31"/>
  <c r="D62" i="24" s="1"/>
  <c r="P47" i="31"/>
  <c r="D58" i="24" s="1"/>
  <c r="P43" i="31"/>
  <c r="D54" i="24" s="1"/>
  <c r="P39" i="31"/>
  <c r="D50" i="24" s="1"/>
  <c r="P35" i="31"/>
  <c r="D46" i="24" s="1"/>
  <c r="P31" i="31"/>
  <c r="D42" i="24" s="1"/>
  <c r="P27" i="31"/>
  <c r="D38" i="24" s="1"/>
  <c r="P23" i="31"/>
  <c r="D34" i="24" s="1"/>
  <c r="P19" i="31"/>
  <c r="D30" i="24" s="1"/>
  <c r="P15" i="31"/>
  <c r="D26" i="24" s="1"/>
  <c r="P11" i="31"/>
  <c r="D22" i="24" s="1"/>
  <c r="P193" i="31"/>
  <c r="D204" i="24" s="1"/>
  <c r="P177" i="31"/>
  <c r="D188" i="24" s="1"/>
  <c r="P161" i="31"/>
  <c r="D172" i="24" s="1"/>
  <c r="P145" i="31"/>
  <c r="D156" i="24" s="1"/>
  <c r="P129" i="31"/>
  <c r="D140" i="24" s="1"/>
  <c r="P113" i="31"/>
  <c r="D124" i="24" s="1"/>
  <c r="P97" i="31"/>
  <c r="D108" i="24" s="1"/>
  <c r="P81" i="31"/>
  <c r="D92" i="24" s="1"/>
  <c r="P65" i="31"/>
  <c r="D76" i="24" s="1"/>
  <c r="P49" i="31"/>
  <c r="D60" i="24" s="1"/>
  <c r="P33" i="31"/>
  <c r="D44" i="24" s="1"/>
  <c r="P17" i="31"/>
  <c r="D28" i="24" s="1"/>
  <c r="P200" i="31"/>
  <c r="D211" i="24" s="1"/>
  <c r="P188" i="31"/>
  <c r="D199" i="24" s="1"/>
  <c r="P176" i="31"/>
  <c r="D187" i="24" s="1"/>
  <c r="Z164" i="31"/>
  <c r="F176" i="25" s="1"/>
  <c r="P164" i="31"/>
  <c r="D175" i="24" s="1"/>
  <c r="P152" i="31"/>
  <c r="D163" i="24" s="1"/>
  <c r="P140" i="31"/>
  <c r="D151" i="24" s="1"/>
  <c r="P128" i="31"/>
  <c r="D139" i="24" s="1"/>
  <c r="P116" i="31"/>
  <c r="D127" i="24" s="1"/>
  <c r="P104" i="31"/>
  <c r="D115" i="24" s="1"/>
  <c r="P92" i="31"/>
  <c r="D103" i="24" s="1"/>
  <c r="P84" i="31"/>
  <c r="D95" i="24" s="1"/>
  <c r="P76" i="31"/>
  <c r="D87" i="24" s="1"/>
  <c r="P64" i="31"/>
  <c r="D75" i="24" s="1"/>
  <c r="P56" i="31"/>
  <c r="D67" i="24" s="1"/>
  <c r="P48" i="31"/>
  <c r="D59" i="24" s="1"/>
  <c r="P28" i="31"/>
  <c r="D39" i="24" s="1"/>
  <c r="P202" i="31"/>
  <c r="D213" i="24" s="1"/>
  <c r="P198" i="31"/>
  <c r="D209" i="24" s="1"/>
  <c r="P194" i="31"/>
  <c r="D205" i="24" s="1"/>
  <c r="P190" i="31"/>
  <c r="D201" i="24" s="1"/>
  <c r="AF186" i="31"/>
  <c r="D199" i="26" s="1"/>
  <c r="P186" i="31"/>
  <c r="D197" i="24" s="1"/>
  <c r="Z182" i="31"/>
  <c r="F194" i="25" s="1"/>
  <c r="P182" i="31"/>
  <c r="D193" i="24" s="1"/>
  <c r="AF178" i="31"/>
  <c r="D191" i="26" s="1"/>
  <c r="P178" i="31"/>
  <c r="D189" i="24" s="1"/>
  <c r="P174" i="31"/>
  <c r="D185" i="24" s="1"/>
  <c r="P170" i="31"/>
  <c r="D181" i="24" s="1"/>
  <c r="P166" i="31"/>
  <c r="D177" i="24" s="1"/>
  <c r="P162" i="31"/>
  <c r="D173" i="24" s="1"/>
  <c r="P158" i="31"/>
  <c r="D169" i="24" s="1"/>
  <c r="P154" i="31"/>
  <c r="D165" i="24" s="1"/>
  <c r="P150" i="31"/>
  <c r="D161" i="24" s="1"/>
  <c r="P146" i="31"/>
  <c r="D157" i="24" s="1"/>
  <c r="P142" i="31"/>
  <c r="D153" i="24" s="1"/>
  <c r="P138" i="31"/>
  <c r="D149" i="24" s="1"/>
  <c r="P134" i="31"/>
  <c r="D145" i="24" s="1"/>
  <c r="P130" i="31"/>
  <c r="D141" i="24" s="1"/>
  <c r="P126" i="31"/>
  <c r="D137" i="24" s="1"/>
  <c r="P122" i="31"/>
  <c r="D133" i="24" s="1"/>
  <c r="P118" i="31"/>
  <c r="D129" i="24" s="1"/>
  <c r="P114" i="31"/>
  <c r="D125" i="24" s="1"/>
  <c r="P110" i="31"/>
  <c r="D121" i="24" s="1"/>
  <c r="P106" i="31"/>
  <c r="D117" i="24" s="1"/>
  <c r="P102" i="31"/>
  <c r="D113" i="24" s="1"/>
  <c r="P98" i="31"/>
  <c r="D109" i="24" s="1"/>
  <c r="P94" i="31"/>
  <c r="D105" i="24" s="1"/>
  <c r="P90" i="31"/>
  <c r="D101" i="24" s="1"/>
  <c r="P86" i="31"/>
  <c r="D97" i="24" s="1"/>
  <c r="P82" i="31"/>
  <c r="D93" i="24" s="1"/>
  <c r="P78" i="31"/>
  <c r="D89" i="24" s="1"/>
  <c r="P74" i="31"/>
  <c r="D85" i="24" s="1"/>
  <c r="P70" i="31"/>
  <c r="D81" i="24" s="1"/>
  <c r="P66" i="31"/>
  <c r="D77" i="24" s="1"/>
  <c r="P62" i="31"/>
  <c r="D73" i="24" s="1"/>
  <c r="P58" i="31"/>
  <c r="D69" i="24" s="1"/>
  <c r="P54" i="31"/>
  <c r="D65" i="24" s="1"/>
  <c r="P50" i="31"/>
  <c r="D61" i="24" s="1"/>
  <c r="P46" i="31"/>
  <c r="D57" i="24" s="1"/>
  <c r="P42" i="31"/>
  <c r="D53" i="24" s="1"/>
  <c r="P38" i="31"/>
  <c r="D49" i="24" s="1"/>
  <c r="P34" i="31"/>
  <c r="D45" i="24" s="1"/>
  <c r="P30" i="31"/>
  <c r="D41" i="24" s="1"/>
  <c r="P26" i="31"/>
  <c r="D37" i="24" s="1"/>
  <c r="P22" i="31"/>
  <c r="D33" i="24" s="1"/>
  <c r="P18" i="31"/>
  <c r="D29" i="24" s="1"/>
  <c r="P14" i="31"/>
  <c r="D25" i="24" s="1"/>
  <c r="P10" i="31"/>
  <c r="D21" i="24" s="1"/>
  <c r="P189" i="31"/>
  <c r="D200" i="24" s="1"/>
  <c r="P173" i="31"/>
  <c r="D184" i="24" s="1"/>
  <c r="P157" i="31"/>
  <c r="D168" i="24" s="1"/>
  <c r="P93" i="31"/>
  <c r="D104" i="24" s="1"/>
  <c r="P77" i="31"/>
  <c r="D88" i="24" s="1"/>
  <c r="P61" i="31"/>
  <c r="D72" i="24" s="1"/>
  <c r="P45" i="31"/>
  <c r="D56" i="24" s="1"/>
  <c r="P29" i="31"/>
  <c r="D40" i="24" s="1"/>
  <c r="P192" i="31"/>
  <c r="D203" i="24" s="1"/>
  <c r="P180" i="31"/>
  <c r="D191" i="24" s="1"/>
  <c r="P168" i="31"/>
  <c r="D179" i="24" s="1"/>
  <c r="P156" i="31"/>
  <c r="D167" i="24" s="1"/>
  <c r="P144" i="31"/>
  <c r="D155" i="24" s="1"/>
  <c r="P132" i="31"/>
  <c r="D143" i="24" s="1"/>
  <c r="P120" i="31"/>
  <c r="D131" i="24" s="1"/>
  <c r="P108" i="31"/>
  <c r="D119" i="24" s="1"/>
  <c r="P96" i="31"/>
  <c r="D107" i="24" s="1"/>
  <c r="P80" i="31"/>
  <c r="D91" i="24" s="1"/>
  <c r="P68" i="31"/>
  <c r="D79" i="24" s="1"/>
  <c r="P36" i="31"/>
  <c r="D47" i="24" s="1"/>
  <c r="P201" i="31"/>
  <c r="D212" i="24" s="1"/>
  <c r="P185" i="31"/>
  <c r="D196" i="24" s="1"/>
  <c r="P169" i="31"/>
  <c r="D180" i="24" s="1"/>
  <c r="W179" i="31"/>
  <c r="C191" i="25" s="1"/>
  <c r="W203" i="31"/>
  <c r="C215" i="25" s="1"/>
  <c r="Z171" i="31"/>
  <c r="F183" i="25" s="1"/>
  <c r="AN155" i="31"/>
  <c r="D167" i="28" s="1"/>
  <c r="AE195" i="31"/>
  <c r="C208" i="26" s="1"/>
  <c r="AF195" i="31"/>
  <c r="D208" i="26" s="1"/>
  <c r="X195" i="31"/>
  <c r="D207" i="25" s="1"/>
  <c r="AN195" i="31"/>
  <c r="D207" i="28" s="1"/>
  <c r="W195" i="31"/>
  <c r="C207" i="25" s="1"/>
  <c r="Z203" i="31"/>
  <c r="F215" i="25" s="1"/>
  <c r="AF203" i="31"/>
  <c r="D216" i="26" s="1"/>
  <c r="X203" i="31"/>
  <c r="D215" i="25" s="1"/>
  <c r="Z199" i="31"/>
  <c r="F211" i="25" s="1"/>
  <c r="AE199" i="31"/>
  <c r="C212" i="26" s="1"/>
  <c r="X191" i="31"/>
  <c r="D203" i="25" s="1"/>
  <c r="W191" i="31"/>
  <c r="C203" i="25" s="1"/>
  <c r="AF187" i="31"/>
  <c r="D200" i="26" s="1"/>
  <c r="W187" i="31"/>
  <c r="C199" i="25" s="1"/>
  <c r="Z187" i="31"/>
  <c r="F199" i="25" s="1"/>
  <c r="Z183" i="31"/>
  <c r="F195" i="25" s="1"/>
  <c r="AM183" i="31"/>
  <c r="C195" i="28" s="1"/>
  <c r="AN179" i="31"/>
  <c r="D191" i="28" s="1"/>
  <c r="AE179" i="31"/>
  <c r="C192" i="26" s="1"/>
  <c r="X179" i="31"/>
  <c r="D191" i="25" s="1"/>
  <c r="Z175" i="31"/>
  <c r="F187" i="25" s="1"/>
  <c r="AE175" i="31"/>
  <c r="C188" i="26" s="1"/>
  <c r="X175" i="31"/>
  <c r="D187" i="25" s="1"/>
  <c r="W175" i="31"/>
  <c r="C187" i="25" s="1"/>
  <c r="AN171" i="31"/>
  <c r="D183" i="28" s="1"/>
  <c r="W171" i="31"/>
  <c r="C183" i="25" s="1"/>
  <c r="AF171" i="31"/>
  <c r="D184" i="26" s="1"/>
  <c r="X167" i="31"/>
  <c r="D179" i="25" s="1"/>
  <c r="W167" i="31"/>
  <c r="C179" i="25" s="1"/>
  <c r="AM167" i="31"/>
  <c r="C179" i="28" s="1"/>
  <c r="AF167" i="31"/>
  <c r="D180" i="26" s="1"/>
  <c r="Z167" i="31"/>
  <c r="F179" i="25" s="1"/>
  <c r="AM163" i="31"/>
  <c r="C175" i="28" s="1"/>
  <c r="AF163" i="31"/>
  <c r="D176" i="26" s="1"/>
  <c r="AE163" i="31"/>
  <c r="C176" i="26" s="1"/>
  <c r="Z159" i="31"/>
  <c r="F171" i="25" s="1"/>
  <c r="W159" i="31"/>
  <c r="C171" i="25" s="1"/>
  <c r="Z155" i="31"/>
  <c r="F167" i="25" s="1"/>
  <c r="X155" i="31"/>
  <c r="D167" i="25" s="1"/>
  <c r="W163" i="31"/>
  <c r="C175" i="25" s="1"/>
  <c r="X183" i="31"/>
  <c r="D195" i="25" s="1"/>
  <c r="AE183" i="31"/>
  <c r="C196" i="26" s="1"/>
  <c r="AV135" i="31"/>
  <c r="D147" i="27" s="1"/>
  <c r="AV103" i="31"/>
  <c r="D115" i="27" s="1"/>
  <c r="Z191" i="31"/>
  <c r="F203" i="25" s="1"/>
  <c r="AF183" i="31"/>
  <c r="D196" i="26" s="1"/>
  <c r="AN199" i="31"/>
  <c r="D211" i="28" s="1"/>
  <c r="BL27" i="31"/>
  <c r="D38" i="29" s="1"/>
  <c r="AV71" i="31"/>
  <c r="D83" i="27" s="1"/>
  <c r="Z156" i="31"/>
  <c r="F168" i="25" s="1"/>
  <c r="BD145" i="31"/>
  <c r="D156" i="30" s="1"/>
  <c r="BC141" i="31"/>
  <c r="C152" i="30" s="1"/>
  <c r="BD129" i="31"/>
  <c r="D140" i="30" s="1"/>
  <c r="BC125" i="31"/>
  <c r="C136" i="30" s="1"/>
  <c r="BD113" i="31"/>
  <c r="D124" i="30" s="1"/>
  <c r="BC109" i="31"/>
  <c r="C120" i="30" s="1"/>
  <c r="BD81" i="31"/>
  <c r="D92" i="30" s="1"/>
  <c r="BC77" i="31"/>
  <c r="C88" i="30" s="1"/>
  <c r="BD65" i="31"/>
  <c r="D76" i="30" s="1"/>
  <c r="BC61" i="31"/>
  <c r="C72" i="30" s="1"/>
  <c r="BD17" i="31"/>
  <c r="D28" i="30" s="1"/>
  <c r="BC13" i="31"/>
  <c r="C24" i="30" s="1"/>
  <c r="X160" i="31"/>
  <c r="D172" i="25" s="1"/>
  <c r="AM203" i="31"/>
  <c r="C215" i="28" s="1"/>
  <c r="AE203" i="31"/>
  <c r="C216" i="26" s="1"/>
  <c r="X199" i="31"/>
  <c r="D211" i="25" s="1"/>
  <c r="W199" i="31"/>
  <c r="C211" i="25" s="1"/>
  <c r="Z195" i="31"/>
  <c r="F207" i="25" s="1"/>
  <c r="AN191" i="31"/>
  <c r="D203" i="28" s="1"/>
  <c r="AF191" i="31"/>
  <c r="D204" i="26" s="1"/>
  <c r="AM187" i="31"/>
  <c r="C199" i="28" s="1"/>
  <c r="AE187" i="31"/>
  <c r="C200" i="26" s="1"/>
  <c r="X187" i="31"/>
  <c r="D199" i="25" s="1"/>
  <c r="W183" i="31"/>
  <c r="C195" i="25" s="1"/>
  <c r="Z179" i="31"/>
  <c r="F191" i="25" s="1"/>
  <c r="AN175" i="31"/>
  <c r="D187" i="28" s="1"/>
  <c r="AF175" i="31"/>
  <c r="D188" i="26" s="1"/>
  <c r="AM171" i="31"/>
  <c r="C183" i="28" s="1"/>
  <c r="AE171" i="31"/>
  <c r="C184" i="26" s="1"/>
  <c r="X171" i="31"/>
  <c r="D183" i="25" s="1"/>
  <c r="Z163" i="31"/>
  <c r="F175" i="25" s="1"/>
  <c r="AN159" i="31"/>
  <c r="D171" i="28" s="1"/>
  <c r="AF159" i="31"/>
  <c r="D172" i="26" s="1"/>
  <c r="X159" i="31"/>
  <c r="D171" i="25" s="1"/>
  <c r="AM155" i="31"/>
  <c r="C167" i="28" s="1"/>
  <c r="AE155" i="31"/>
  <c r="C168" i="26" s="1"/>
  <c r="W155" i="31"/>
  <c r="C167" i="25" s="1"/>
  <c r="X192" i="31"/>
  <c r="D204" i="25" s="1"/>
  <c r="AM199" i="31"/>
  <c r="C211" i="28" s="1"/>
  <c r="AM179" i="31"/>
  <c r="C191" i="28" s="1"/>
  <c r="AM159" i="31"/>
  <c r="C171" i="28" s="1"/>
  <c r="AN187" i="31"/>
  <c r="D199" i="28" s="1"/>
  <c r="AN167" i="31"/>
  <c r="D179" i="28" s="1"/>
  <c r="W168" i="31"/>
  <c r="C180" i="25" s="1"/>
  <c r="AE191" i="31"/>
  <c r="C204" i="26" s="1"/>
  <c r="AE167" i="31"/>
  <c r="C180" i="26" s="1"/>
  <c r="AF199" i="31"/>
  <c r="D212" i="26" s="1"/>
  <c r="AF179" i="31"/>
  <c r="D192" i="26" s="1"/>
  <c r="AF155" i="31"/>
  <c r="D168" i="26" s="1"/>
  <c r="AM195" i="31"/>
  <c r="C207" i="28" s="1"/>
  <c r="AM175" i="31"/>
  <c r="C187" i="28" s="1"/>
  <c r="AN203" i="31"/>
  <c r="D215" i="28" s="1"/>
  <c r="AN183" i="31"/>
  <c r="D195" i="28" s="1"/>
  <c r="AN163" i="31"/>
  <c r="D175" i="28" s="1"/>
  <c r="AE152" i="31"/>
  <c r="C165" i="26" s="1"/>
  <c r="AE148" i="31"/>
  <c r="C161" i="26" s="1"/>
  <c r="W176" i="31"/>
  <c r="C188" i="25" s="1"/>
  <c r="X200" i="31"/>
  <c r="D212" i="25" s="1"/>
  <c r="X168" i="31"/>
  <c r="D180" i="25" s="1"/>
  <c r="AN200" i="31"/>
  <c r="D212" i="28" s="1"/>
  <c r="W144" i="31"/>
  <c r="C156" i="25" s="1"/>
  <c r="W128" i="31"/>
  <c r="C140" i="25" s="1"/>
  <c r="W112" i="31"/>
  <c r="C124" i="25" s="1"/>
  <c r="W96" i="31"/>
  <c r="C108" i="25" s="1"/>
  <c r="W184" i="31"/>
  <c r="C196" i="25" s="1"/>
  <c r="X176" i="31"/>
  <c r="D188" i="25" s="1"/>
  <c r="AE176" i="31"/>
  <c r="C189" i="26" s="1"/>
  <c r="AF184" i="31"/>
  <c r="D197" i="26" s="1"/>
  <c r="AU140" i="31"/>
  <c r="C152" i="27" s="1"/>
  <c r="AU108" i="31"/>
  <c r="C120" i="27" s="1"/>
  <c r="AU76" i="31"/>
  <c r="C88" i="27" s="1"/>
  <c r="W186" i="31"/>
  <c r="C198" i="25" s="1"/>
  <c r="X202" i="31"/>
  <c r="D214" i="25" s="1"/>
  <c r="AV165" i="31"/>
  <c r="D177" i="27" s="1"/>
  <c r="Z166" i="31"/>
  <c r="F178" i="25" s="1"/>
  <c r="AM200" i="31"/>
  <c r="C212" i="28" s="1"/>
  <c r="W200" i="31"/>
  <c r="C212" i="25" s="1"/>
  <c r="Z200" i="31"/>
  <c r="F212" i="25" s="1"/>
  <c r="AF196" i="31"/>
  <c r="D209" i="26" s="1"/>
  <c r="Z196" i="31"/>
  <c r="F208" i="25" s="1"/>
  <c r="X196" i="31"/>
  <c r="D208" i="25" s="1"/>
  <c r="W196" i="31"/>
  <c r="C208" i="25" s="1"/>
  <c r="AU192" i="31"/>
  <c r="C204" i="27" s="1"/>
  <c r="AN192" i="31"/>
  <c r="D204" i="28" s="1"/>
  <c r="W192" i="31"/>
  <c r="C204" i="25" s="1"/>
  <c r="AE192" i="31"/>
  <c r="C205" i="26" s="1"/>
  <c r="Z192" i="31"/>
  <c r="F204" i="25" s="1"/>
  <c r="Z188" i="31"/>
  <c r="F200" i="25" s="1"/>
  <c r="AF188" i="31"/>
  <c r="D201" i="26" s="1"/>
  <c r="X188" i="31"/>
  <c r="D200" i="25" s="1"/>
  <c r="W188" i="31"/>
  <c r="C200" i="25" s="1"/>
  <c r="AN184" i="31"/>
  <c r="D196" i="28" s="1"/>
  <c r="AE184" i="31"/>
  <c r="C197" i="26" s="1"/>
  <c r="Z184" i="31"/>
  <c r="F196" i="25" s="1"/>
  <c r="Z180" i="31"/>
  <c r="F192" i="25" s="1"/>
  <c r="X180" i="31"/>
  <c r="D192" i="25" s="1"/>
  <c r="W180" i="31"/>
  <c r="C192" i="25" s="1"/>
  <c r="AM180" i="31"/>
  <c r="C192" i="28" s="1"/>
  <c r="AU176" i="31"/>
  <c r="C188" i="27" s="1"/>
  <c r="AN176" i="31"/>
  <c r="D188" i="28" s="1"/>
  <c r="Z176" i="31"/>
  <c r="F188" i="25" s="1"/>
  <c r="BK172" i="31"/>
  <c r="C183" i="29" s="1"/>
  <c r="Z172" i="31"/>
  <c r="F184" i="25" s="1"/>
  <c r="AE172" i="31"/>
  <c r="C185" i="26" s="1"/>
  <c r="X172" i="31"/>
  <c r="D184" i="25" s="1"/>
  <c r="W172" i="31"/>
  <c r="C184" i="25" s="1"/>
  <c r="AM168" i="31"/>
  <c r="C180" i="28" s="1"/>
  <c r="Z168" i="31"/>
  <c r="F180" i="25" s="1"/>
  <c r="AF164" i="31"/>
  <c r="D177" i="26" s="1"/>
  <c r="X164" i="31"/>
  <c r="D176" i="25" s="1"/>
  <c r="W164" i="31"/>
  <c r="C176" i="25" s="1"/>
  <c r="AU160" i="31"/>
  <c r="C172" i="27" s="1"/>
  <c r="AN160" i="31"/>
  <c r="D172" i="28" s="1"/>
  <c r="AE160" i="31"/>
  <c r="C173" i="26" s="1"/>
  <c r="Z160" i="31"/>
  <c r="F172" i="25" s="1"/>
  <c r="AF156" i="31"/>
  <c r="D169" i="26" s="1"/>
  <c r="X156" i="31"/>
  <c r="D168" i="25" s="1"/>
  <c r="W156" i="31"/>
  <c r="C168" i="25" s="1"/>
  <c r="AM172" i="31"/>
  <c r="C184" i="28" s="1"/>
  <c r="AN168" i="31"/>
  <c r="D180" i="28" s="1"/>
  <c r="AE140" i="31"/>
  <c r="C153" i="26" s="1"/>
  <c r="AE136" i="31"/>
  <c r="C149" i="26" s="1"/>
  <c r="AE132" i="31"/>
  <c r="C145" i="26" s="1"/>
  <c r="AE124" i="31"/>
  <c r="C137" i="26" s="1"/>
  <c r="AE120" i="31"/>
  <c r="C133" i="26" s="1"/>
  <c r="AE116" i="31"/>
  <c r="C129" i="26" s="1"/>
  <c r="AE108" i="31"/>
  <c r="C121" i="26" s="1"/>
  <c r="AE104" i="31"/>
  <c r="C117" i="26" s="1"/>
  <c r="AE100" i="31"/>
  <c r="C113" i="26" s="1"/>
  <c r="AE92" i="31"/>
  <c r="C105" i="26" s="1"/>
  <c r="AE88" i="31"/>
  <c r="C101" i="26" s="1"/>
  <c r="AE84" i="31"/>
  <c r="C97" i="26" s="1"/>
  <c r="AE76" i="31"/>
  <c r="C89" i="26" s="1"/>
  <c r="AE72" i="31"/>
  <c r="C85" i="26" s="1"/>
  <c r="AE68" i="31"/>
  <c r="C81" i="26" s="1"/>
  <c r="AE60" i="31"/>
  <c r="C73" i="26" s="1"/>
  <c r="AE56" i="31"/>
  <c r="C69" i="26" s="1"/>
  <c r="AE52" i="31"/>
  <c r="C65" i="26" s="1"/>
  <c r="AE44" i="31"/>
  <c r="C57" i="26" s="1"/>
  <c r="AE36" i="31"/>
  <c r="C49" i="26" s="1"/>
  <c r="AE28" i="31"/>
  <c r="C41" i="26" s="1"/>
  <c r="AE24" i="31"/>
  <c r="C37" i="26" s="1"/>
  <c r="AV39" i="31"/>
  <c r="D51" i="27" s="1"/>
  <c r="W80" i="31"/>
  <c r="C92" i="25" s="1"/>
  <c r="W64" i="31"/>
  <c r="C76" i="25" s="1"/>
  <c r="W48" i="31"/>
  <c r="C60" i="25" s="1"/>
  <c r="W32" i="31"/>
  <c r="C44" i="25" s="1"/>
  <c r="W16" i="31"/>
  <c r="C28" i="25" s="1"/>
  <c r="AU44" i="31"/>
  <c r="C56" i="27" s="1"/>
  <c r="C24" i="27"/>
  <c r="AV197" i="31"/>
  <c r="D209" i="27" s="1"/>
  <c r="AF154" i="31"/>
  <c r="D167" i="26" s="1"/>
  <c r="AF122" i="31"/>
  <c r="D135" i="26" s="1"/>
  <c r="AF106" i="31"/>
  <c r="D119" i="26" s="1"/>
  <c r="AF90" i="31"/>
  <c r="D103" i="26" s="1"/>
  <c r="AF78" i="31"/>
  <c r="D91" i="26" s="1"/>
  <c r="AF74" i="31"/>
  <c r="D87" i="26" s="1"/>
  <c r="AF62" i="31"/>
  <c r="D75" i="26" s="1"/>
  <c r="AF58" i="31"/>
  <c r="D71" i="26" s="1"/>
  <c r="AF42" i="31"/>
  <c r="D55" i="26" s="1"/>
  <c r="AF30" i="31"/>
  <c r="D43" i="26" s="1"/>
  <c r="AF26" i="31"/>
  <c r="D39" i="26" s="1"/>
  <c r="AF10" i="31"/>
  <c r="D23" i="26" s="1"/>
  <c r="W170" i="31"/>
  <c r="C182" i="25" s="1"/>
  <c r="X186" i="31"/>
  <c r="D198" i="25" s="1"/>
  <c r="AE178" i="31"/>
  <c r="C191" i="26" s="1"/>
  <c r="AU187" i="31"/>
  <c r="C199" i="27" s="1"/>
  <c r="AV189" i="31"/>
  <c r="D201" i="27" s="1"/>
  <c r="AV157" i="31"/>
  <c r="D169" i="27" s="1"/>
  <c r="BC189" i="31"/>
  <c r="C200" i="30" s="1"/>
  <c r="X170" i="31"/>
  <c r="D182" i="25" s="1"/>
  <c r="Z198" i="31"/>
  <c r="F210" i="25" s="1"/>
  <c r="AE158" i="31"/>
  <c r="C171" i="26" s="1"/>
  <c r="AU179" i="31"/>
  <c r="C191" i="27" s="1"/>
  <c r="AV181" i="31"/>
  <c r="D193" i="27" s="1"/>
  <c r="BD193" i="31"/>
  <c r="D204" i="30" s="1"/>
  <c r="BL155" i="31"/>
  <c r="D166" i="29" s="1"/>
  <c r="AF138" i="31"/>
  <c r="D151" i="26" s="1"/>
  <c r="AV173" i="31"/>
  <c r="D185" i="27" s="1"/>
  <c r="AU202" i="31"/>
  <c r="C214" i="27" s="1"/>
  <c r="AM202" i="31"/>
  <c r="C214" i="28" s="1"/>
  <c r="AN198" i="31"/>
  <c r="D210" i="28" s="1"/>
  <c r="AM194" i="31"/>
  <c r="C206" i="28" s="1"/>
  <c r="AU190" i="31"/>
  <c r="C202" i="27" s="1"/>
  <c r="AN190" i="31"/>
  <c r="D202" i="28" s="1"/>
  <c r="AM186" i="31"/>
  <c r="C198" i="28" s="1"/>
  <c r="AU186" i="31"/>
  <c r="C198" i="27" s="1"/>
  <c r="AU182" i="31"/>
  <c r="C194" i="27" s="1"/>
  <c r="AN182" i="31"/>
  <c r="D194" i="28" s="1"/>
  <c r="AM178" i="31"/>
  <c r="C190" i="28" s="1"/>
  <c r="AU174" i="31"/>
  <c r="C186" i="27" s="1"/>
  <c r="AN174" i="31"/>
  <c r="D186" i="28" s="1"/>
  <c r="AM170" i="31"/>
  <c r="C182" i="28" s="1"/>
  <c r="AU166" i="31"/>
  <c r="C178" i="27" s="1"/>
  <c r="AN166" i="31"/>
  <c r="D178" i="28" s="1"/>
  <c r="AM162" i="31"/>
  <c r="C174" i="28" s="1"/>
  <c r="AU158" i="31"/>
  <c r="C170" i="27" s="1"/>
  <c r="AN158" i="31"/>
  <c r="D170" i="28" s="1"/>
  <c r="AU170" i="31"/>
  <c r="C182" i="27" s="1"/>
  <c r="W190" i="31"/>
  <c r="C202" i="25" s="1"/>
  <c r="W174" i="31"/>
  <c r="C186" i="25" s="1"/>
  <c r="W158" i="31"/>
  <c r="C170" i="25" s="1"/>
  <c r="X190" i="31"/>
  <c r="D202" i="25" s="1"/>
  <c r="X174" i="31"/>
  <c r="D186" i="25" s="1"/>
  <c r="X158" i="31"/>
  <c r="D170" i="25" s="1"/>
  <c r="Z202" i="31"/>
  <c r="F214" i="25" s="1"/>
  <c r="Z186" i="31"/>
  <c r="F198" i="25" s="1"/>
  <c r="Z170" i="31"/>
  <c r="F182" i="25" s="1"/>
  <c r="AE198" i="31"/>
  <c r="C211" i="26" s="1"/>
  <c r="AE162" i="31"/>
  <c r="C175" i="26" s="1"/>
  <c r="AF190" i="31"/>
  <c r="D203" i="26" s="1"/>
  <c r="AF170" i="31"/>
  <c r="D183" i="26" s="1"/>
  <c r="AF162" i="31"/>
  <c r="D175" i="26" s="1"/>
  <c r="AM190" i="31"/>
  <c r="C202" i="28" s="1"/>
  <c r="BD49" i="31"/>
  <c r="D60" i="30" s="1"/>
  <c r="AU198" i="31"/>
  <c r="C210" i="27" s="1"/>
  <c r="AU154" i="31"/>
  <c r="C166" i="27" s="1"/>
  <c r="AU146" i="31"/>
  <c r="C158" i="27" s="1"/>
  <c r="AU138" i="31"/>
  <c r="C150" i="27" s="1"/>
  <c r="AU130" i="31"/>
  <c r="C142" i="27" s="1"/>
  <c r="AU122" i="31"/>
  <c r="C134" i="27" s="1"/>
  <c r="AU114" i="31"/>
  <c r="C126" i="27" s="1"/>
  <c r="AU106" i="31"/>
  <c r="C118" i="27" s="1"/>
  <c r="AU98" i="31"/>
  <c r="C110" i="27" s="1"/>
  <c r="AU90" i="31"/>
  <c r="C102" i="27" s="1"/>
  <c r="AU82" i="31"/>
  <c r="C94" i="27" s="1"/>
  <c r="AU74" i="31"/>
  <c r="C86" i="27" s="1"/>
  <c r="AU66" i="31"/>
  <c r="C78" i="27" s="1"/>
  <c r="AU58" i="31"/>
  <c r="C70" i="27" s="1"/>
  <c r="AU50" i="31"/>
  <c r="C62" i="27" s="1"/>
  <c r="AU42" i="31"/>
  <c r="C54" i="27" s="1"/>
  <c r="AU34" i="31"/>
  <c r="C46" i="27" s="1"/>
  <c r="AU26" i="31"/>
  <c r="C38" i="27" s="1"/>
  <c r="AU18" i="31"/>
  <c r="C30" i="27" s="1"/>
  <c r="AU10" i="31"/>
  <c r="C22" i="27" s="1"/>
  <c r="W194" i="31"/>
  <c r="C206" i="25" s="1"/>
  <c r="W178" i="31"/>
  <c r="C190" i="25" s="1"/>
  <c r="W162" i="31"/>
  <c r="C174" i="25" s="1"/>
  <c r="W202" i="31"/>
  <c r="C214" i="25" s="1"/>
  <c r="X194" i="31"/>
  <c r="D206" i="25" s="1"/>
  <c r="X178" i="31"/>
  <c r="D190" i="25" s="1"/>
  <c r="X162" i="31"/>
  <c r="D174" i="25" s="1"/>
  <c r="Z190" i="31"/>
  <c r="F202" i="25" s="1"/>
  <c r="Z174" i="31"/>
  <c r="F186" i="25" s="1"/>
  <c r="Z158" i="31"/>
  <c r="F170" i="25" s="1"/>
  <c r="AE190" i="31"/>
  <c r="C203" i="26" s="1"/>
  <c r="AE182" i="31"/>
  <c r="C195" i="26" s="1"/>
  <c r="AF174" i="31"/>
  <c r="D187" i="26" s="1"/>
  <c r="AU148" i="31"/>
  <c r="C160" i="27" s="1"/>
  <c r="AU132" i="31"/>
  <c r="C144" i="27" s="1"/>
  <c r="AU124" i="31"/>
  <c r="C136" i="27" s="1"/>
  <c r="AU116" i="31"/>
  <c r="C128" i="27" s="1"/>
  <c r="AU92" i="31"/>
  <c r="C104" i="27" s="1"/>
  <c r="AU84" i="31"/>
  <c r="C96" i="27" s="1"/>
  <c r="AU60" i="31"/>
  <c r="C72" i="27" s="1"/>
  <c r="AU52" i="31"/>
  <c r="C64" i="27" s="1"/>
  <c r="AU28" i="31"/>
  <c r="C40" i="27" s="1"/>
  <c r="W198" i="31"/>
  <c r="C210" i="25" s="1"/>
  <c r="W182" i="31"/>
  <c r="C194" i="25" s="1"/>
  <c r="W166" i="31"/>
  <c r="C178" i="25" s="1"/>
  <c r="X198" i="31"/>
  <c r="D210" i="25" s="1"/>
  <c r="X182" i="31"/>
  <c r="D194" i="25" s="1"/>
  <c r="X166" i="31"/>
  <c r="D178" i="25" s="1"/>
  <c r="Z194" i="31"/>
  <c r="F206" i="25" s="1"/>
  <c r="Z178" i="31"/>
  <c r="F190" i="25" s="1"/>
  <c r="Z162" i="31"/>
  <c r="F174" i="25" s="1"/>
  <c r="AE194" i="31"/>
  <c r="C207" i="26" s="1"/>
  <c r="AE174" i="31"/>
  <c r="C187" i="26" s="1"/>
  <c r="AE166" i="31"/>
  <c r="C179" i="26" s="1"/>
  <c r="AF202" i="31"/>
  <c r="D215" i="26" s="1"/>
  <c r="AF194" i="31"/>
  <c r="D207" i="26" s="1"/>
  <c r="AF158" i="31"/>
  <c r="D171" i="26" s="1"/>
  <c r="AM174" i="31"/>
  <c r="C186" i="28" s="1"/>
  <c r="AV143" i="31"/>
  <c r="D155" i="27" s="1"/>
  <c r="AV127" i="31"/>
  <c r="D139" i="27" s="1"/>
  <c r="AV119" i="31"/>
  <c r="D131" i="27" s="1"/>
  <c r="AV95" i="31"/>
  <c r="D107" i="27" s="1"/>
  <c r="AV79" i="31"/>
  <c r="D91" i="27" s="1"/>
  <c r="AV63" i="31"/>
  <c r="D75" i="27" s="1"/>
  <c r="AV55" i="31"/>
  <c r="D67" i="27" s="1"/>
  <c r="AV47" i="31"/>
  <c r="D59" i="27" s="1"/>
  <c r="AV31" i="31"/>
  <c r="D43" i="27" s="1"/>
  <c r="AV15" i="31"/>
  <c r="D27" i="27" s="1"/>
  <c r="BD153" i="31"/>
  <c r="D164" i="30" s="1"/>
  <c r="BC149" i="31"/>
  <c r="C160" i="30" s="1"/>
  <c r="BC133" i="31"/>
  <c r="C144" i="30" s="1"/>
  <c r="BC117" i="31"/>
  <c r="C128" i="30" s="1"/>
  <c r="BD105" i="31"/>
  <c r="D116" i="30" s="1"/>
  <c r="BC101" i="31"/>
  <c r="C112" i="30" s="1"/>
  <c r="BD93" i="31"/>
  <c r="D104" i="30" s="1"/>
  <c r="BD89" i="31"/>
  <c r="D100" i="30" s="1"/>
  <c r="BC85" i="31"/>
  <c r="C96" i="30" s="1"/>
  <c r="BD73" i="31"/>
  <c r="D84" i="30" s="1"/>
  <c r="BC69" i="31"/>
  <c r="C80" i="30" s="1"/>
  <c r="BC53" i="31"/>
  <c r="C64" i="30" s="1"/>
  <c r="BD41" i="31"/>
  <c r="D52" i="30" s="1"/>
  <c r="BC37" i="31"/>
  <c r="C48" i="30" s="1"/>
  <c r="BD25" i="31"/>
  <c r="D36" i="30" s="1"/>
  <c r="BC21" i="31"/>
  <c r="C32" i="30" s="1"/>
  <c r="AU203" i="31"/>
  <c r="C215" i="27" s="1"/>
  <c r="AU195" i="31"/>
  <c r="C207" i="27" s="1"/>
  <c r="AU167" i="31"/>
  <c r="C179" i="27" s="1"/>
  <c r="AU159" i="31"/>
  <c r="C171" i="27" s="1"/>
  <c r="AU100" i="31"/>
  <c r="C112" i="27" s="1"/>
  <c r="AU68" i="31"/>
  <c r="C80" i="27" s="1"/>
  <c r="AU36" i="31"/>
  <c r="C48" i="27" s="1"/>
  <c r="AV203" i="31"/>
  <c r="D215" i="27" s="1"/>
  <c r="AV195" i="31"/>
  <c r="D207" i="27" s="1"/>
  <c r="AV187" i="31"/>
  <c r="D199" i="27" s="1"/>
  <c r="AV179" i="31"/>
  <c r="D191" i="27" s="1"/>
  <c r="AV171" i="31"/>
  <c r="D183" i="27" s="1"/>
  <c r="AV163" i="31"/>
  <c r="D175" i="27" s="1"/>
  <c r="AV155" i="31"/>
  <c r="D167" i="27" s="1"/>
  <c r="BC173" i="31"/>
  <c r="C184" i="30" s="1"/>
  <c r="BD177" i="31"/>
  <c r="D188" i="30" s="1"/>
  <c r="AU183" i="31"/>
  <c r="C195" i="27" s="1"/>
  <c r="AU175" i="31"/>
  <c r="C187" i="27" s="1"/>
  <c r="AU155" i="31"/>
  <c r="C167" i="27" s="1"/>
  <c r="AV201" i="31"/>
  <c r="D213" i="27" s="1"/>
  <c r="AV193" i="31"/>
  <c r="D205" i="27" s="1"/>
  <c r="AV185" i="31"/>
  <c r="D197" i="27" s="1"/>
  <c r="AV177" i="31"/>
  <c r="D189" i="27" s="1"/>
  <c r="AV169" i="31"/>
  <c r="D181" i="27" s="1"/>
  <c r="AV161" i="31"/>
  <c r="D173" i="27" s="1"/>
  <c r="AV151" i="31"/>
  <c r="D163" i="27" s="1"/>
  <c r="AV87" i="31"/>
  <c r="D99" i="27" s="1"/>
  <c r="AV23" i="31"/>
  <c r="D35" i="27" s="1"/>
  <c r="BC157" i="31"/>
  <c r="C168" i="30" s="1"/>
  <c r="BD161" i="31"/>
  <c r="D172" i="30" s="1"/>
  <c r="AU199" i="31"/>
  <c r="C211" i="27" s="1"/>
  <c r="AU191" i="31"/>
  <c r="C203" i="27" s="1"/>
  <c r="AU171" i="31"/>
  <c r="C183" i="27" s="1"/>
  <c r="AU163" i="31"/>
  <c r="C175" i="27" s="1"/>
  <c r="AV199" i="31"/>
  <c r="D211" i="27" s="1"/>
  <c r="AV191" i="31"/>
  <c r="D203" i="27" s="1"/>
  <c r="AV183" i="31"/>
  <c r="D195" i="27" s="1"/>
  <c r="AV175" i="31"/>
  <c r="D187" i="27" s="1"/>
  <c r="AV167" i="31"/>
  <c r="D179" i="27" s="1"/>
  <c r="AV159" i="31"/>
  <c r="D171" i="27" s="1"/>
  <c r="AV111" i="31"/>
  <c r="D123" i="27" s="1"/>
  <c r="BC45" i="31"/>
  <c r="C56" i="30" s="1"/>
  <c r="BL200" i="31"/>
  <c r="D211" i="29" s="1"/>
  <c r="BK200" i="31"/>
  <c r="C211" i="29" s="1"/>
  <c r="BD200" i="31"/>
  <c r="D211" i="30" s="1"/>
  <c r="BC200" i="31"/>
  <c r="C211" i="30" s="1"/>
  <c r="AV200" i="31"/>
  <c r="D212" i="27" s="1"/>
  <c r="BL196" i="31"/>
  <c r="D207" i="29" s="1"/>
  <c r="BK196" i="31"/>
  <c r="C207" i="29" s="1"/>
  <c r="BD196" i="31"/>
  <c r="D207" i="30" s="1"/>
  <c r="BC196" i="31"/>
  <c r="C207" i="30" s="1"/>
  <c r="AN196" i="31"/>
  <c r="D208" i="28" s="1"/>
  <c r="AV196" i="31"/>
  <c r="D208" i="27" s="1"/>
  <c r="AE196" i="31"/>
  <c r="C209" i="26" s="1"/>
  <c r="BL192" i="31"/>
  <c r="D203" i="29" s="1"/>
  <c r="BK192" i="31"/>
  <c r="C203" i="29" s="1"/>
  <c r="BD192" i="31"/>
  <c r="D203" i="30" s="1"/>
  <c r="BC192" i="31"/>
  <c r="C203" i="30" s="1"/>
  <c r="AV192" i="31"/>
  <c r="D204" i="27" s="1"/>
  <c r="AM192" i="31"/>
  <c r="C204" i="28" s="1"/>
  <c r="AF192" i="31"/>
  <c r="D205" i="26" s="1"/>
  <c r="BL188" i="31"/>
  <c r="D199" i="29" s="1"/>
  <c r="BK188" i="31"/>
  <c r="C199" i="29" s="1"/>
  <c r="BD188" i="31"/>
  <c r="D199" i="30" s="1"/>
  <c r="BC188" i="31"/>
  <c r="C199" i="30" s="1"/>
  <c r="AV188" i="31"/>
  <c r="D200" i="27" s="1"/>
  <c r="AN188" i="31"/>
  <c r="D200" i="28" s="1"/>
  <c r="BL184" i="31"/>
  <c r="D195" i="29" s="1"/>
  <c r="BK184" i="31"/>
  <c r="C195" i="29" s="1"/>
  <c r="BD184" i="31"/>
  <c r="D195" i="30" s="1"/>
  <c r="BC184" i="31"/>
  <c r="C195" i="30" s="1"/>
  <c r="AV184" i="31"/>
  <c r="D196" i="27" s="1"/>
  <c r="BL180" i="31"/>
  <c r="D191" i="29" s="1"/>
  <c r="BK180" i="31"/>
  <c r="C191" i="29" s="1"/>
  <c r="BD180" i="31"/>
  <c r="D191" i="30" s="1"/>
  <c r="BC180" i="31"/>
  <c r="C191" i="30" s="1"/>
  <c r="AN180" i="31"/>
  <c r="D192" i="28" s="1"/>
  <c r="AV180" i="31"/>
  <c r="D192" i="27" s="1"/>
  <c r="AE180" i="31"/>
  <c r="C193" i="26" s="1"/>
  <c r="BL176" i="31"/>
  <c r="D187" i="29" s="1"/>
  <c r="BK176" i="31"/>
  <c r="C187" i="29" s="1"/>
  <c r="BD176" i="31"/>
  <c r="D187" i="30" s="1"/>
  <c r="BC176" i="31"/>
  <c r="C187" i="30" s="1"/>
  <c r="AV176" i="31"/>
  <c r="D188" i="27" s="1"/>
  <c r="AM176" i="31"/>
  <c r="C188" i="28" s="1"/>
  <c r="AF176" i="31"/>
  <c r="D189" i="26" s="1"/>
  <c r="BL172" i="31"/>
  <c r="D183" i="29" s="1"/>
  <c r="BD172" i="31"/>
  <c r="D183" i="30" s="1"/>
  <c r="BC172" i="31"/>
  <c r="C183" i="30" s="1"/>
  <c r="AV172" i="31"/>
  <c r="D184" i="27" s="1"/>
  <c r="AN172" i="31"/>
  <c r="D184" i="28" s="1"/>
  <c r="BL168" i="31"/>
  <c r="D179" i="29" s="1"/>
  <c r="BK168" i="31"/>
  <c r="C179" i="29" s="1"/>
  <c r="BD168" i="31"/>
  <c r="D179" i="30" s="1"/>
  <c r="BC168" i="31"/>
  <c r="C179" i="30" s="1"/>
  <c r="AV168" i="31"/>
  <c r="D180" i="27" s="1"/>
  <c r="BL164" i="31"/>
  <c r="D175" i="29" s="1"/>
  <c r="BK164" i="31"/>
  <c r="C175" i="29" s="1"/>
  <c r="BD164" i="31"/>
  <c r="D175" i="30" s="1"/>
  <c r="BC164" i="31"/>
  <c r="C175" i="30" s="1"/>
  <c r="AN164" i="31"/>
  <c r="D176" i="28" s="1"/>
  <c r="AV164" i="31"/>
  <c r="D176" i="27" s="1"/>
  <c r="AE164" i="31"/>
  <c r="C177" i="26" s="1"/>
  <c r="BL160" i="31"/>
  <c r="D171" i="29" s="1"/>
  <c r="BK160" i="31"/>
  <c r="C171" i="29" s="1"/>
  <c r="BD160" i="31"/>
  <c r="D171" i="30" s="1"/>
  <c r="BC160" i="31"/>
  <c r="C171" i="30" s="1"/>
  <c r="AV160" i="31"/>
  <c r="D172" i="27" s="1"/>
  <c r="AM160" i="31"/>
  <c r="C172" i="28" s="1"/>
  <c r="AF160" i="31"/>
  <c r="D173" i="26" s="1"/>
  <c r="BL156" i="31"/>
  <c r="D167" i="29" s="1"/>
  <c r="BK156" i="31"/>
  <c r="C167" i="29" s="1"/>
  <c r="BD156" i="31"/>
  <c r="D167" i="30" s="1"/>
  <c r="BC156" i="31"/>
  <c r="C167" i="30" s="1"/>
  <c r="AV156" i="31"/>
  <c r="D168" i="27" s="1"/>
  <c r="AN156" i="31"/>
  <c r="D168" i="28" s="1"/>
  <c r="BL152" i="31"/>
  <c r="D163" i="29" s="1"/>
  <c r="BK152" i="31"/>
  <c r="C163" i="29" s="1"/>
  <c r="BD152" i="31"/>
  <c r="D163" i="30" s="1"/>
  <c r="BC152" i="31"/>
  <c r="C163" i="30" s="1"/>
  <c r="AV152" i="31"/>
  <c r="D164" i="27" s="1"/>
  <c r="BL148" i="31"/>
  <c r="D159" i="29" s="1"/>
  <c r="BK148" i="31"/>
  <c r="C159" i="29" s="1"/>
  <c r="BD148" i="31"/>
  <c r="D159" i="30" s="1"/>
  <c r="BC148" i="31"/>
  <c r="C159" i="30" s="1"/>
  <c r="AV148" i="31"/>
  <c r="D160" i="27" s="1"/>
  <c r="BL144" i="31"/>
  <c r="D155" i="29" s="1"/>
  <c r="BK144" i="31"/>
  <c r="C155" i="29" s="1"/>
  <c r="BD144" i="31"/>
  <c r="D155" i="30" s="1"/>
  <c r="BC144" i="31"/>
  <c r="C155" i="30" s="1"/>
  <c r="AV144" i="31"/>
  <c r="D156" i="27" s="1"/>
  <c r="BL140" i="31"/>
  <c r="D151" i="29" s="1"/>
  <c r="BD140" i="31"/>
  <c r="D151" i="30" s="1"/>
  <c r="BC140" i="31"/>
  <c r="C151" i="30" s="1"/>
  <c r="BK140" i="31"/>
  <c r="C151" i="29" s="1"/>
  <c r="AV140" i="31"/>
  <c r="D152" i="27" s="1"/>
  <c r="BL136" i="31"/>
  <c r="D147" i="29" s="1"/>
  <c r="BK136" i="31"/>
  <c r="C147" i="29" s="1"/>
  <c r="BD136" i="31"/>
  <c r="D147" i="30" s="1"/>
  <c r="BC136" i="31"/>
  <c r="C147" i="30" s="1"/>
  <c r="AV136" i="31"/>
  <c r="D148" i="27" s="1"/>
  <c r="BL132" i="31"/>
  <c r="D143" i="29" s="1"/>
  <c r="BK132" i="31"/>
  <c r="C143" i="29" s="1"/>
  <c r="BD132" i="31"/>
  <c r="D143" i="30" s="1"/>
  <c r="BC132" i="31"/>
  <c r="C143" i="30" s="1"/>
  <c r="AV132" i="31"/>
  <c r="D144" i="27" s="1"/>
  <c r="BL128" i="31"/>
  <c r="D139" i="29" s="1"/>
  <c r="BK128" i="31"/>
  <c r="C139" i="29" s="1"/>
  <c r="BD128" i="31"/>
  <c r="D139" i="30" s="1"/>
  <c r="BC128" i="31"/>
  <c r="C139" i="30" s="1"/>
  <c r="AV128" i="31"/>
  <c r="D140" i="27" s="1"/>
  <c r="BL124" i="31"/>
  <c r="D135" i="29" s="1"/>
  <c r="BK124" i="31"/>
  <c r="C135" i="29" s="1"/>
  <c r="BD124" i="31"/>
  <c r="D135" i="30" s="1"/>
  <c r="BC124" i="31"/>
  <c r="C135" i="30" s="1"/>
  <c r="AV124" i="31"/>
  <c r="D136" i="27" s="1"/>
  <c r="BL120" i="31"/>
  <c r="D131" i="29" s="1"/>
  <c r="BK120" i="31"/>
  <c r="C131" i="29" s="1"/>
  <c r="BD120" i="31"/>
  <c r="D131" i="30" s="1"/>
  <c r="BC120" i="31"/>
  <c r="C131" i="30" s="1"/>
  <c r="AV120" i="31"/>
  <c r="D132" i="27" s="1"/>
  <c r="BL116" i="31"/>
  <c r="D127" i="29" s="1"/>
  <c r="BK116" i="31"/>
  <c r="C127" i="29" s="1"/>
  <c r="BD116" i="31"/>
  <c r="D127" i="30" s="1"/>
  <c r="BC116" i="31"/>
  <c r="C127" i="30" s="1"/>
  <c r="AV116" i="31"/>
  <c r="D128" i="27" s="1"/>
  <c r="BL112" i="31"/>
  <c r="D123" i="29" s="1"/>
  <c r="BK112" i="31"/>
  <c r="C123" i="29" s="1"/>
  <c r="BD112" i="31"/>
  <c r="D123" i="30" s="1"/>
  <c r="BC112" i="31"/>
  <c r="C123" i="30" s="1"/>
  <c r="AV112" i="31"/>
  <c r="D124" i="27" s="1"/>
  <c r="BL108" i="31"/>
  <c r="D119" i="29" s="1"/>
  <c r="BD108" i="31"/>
  <c r="D119" i="30" s="1"/>
  <c r="BC108" i="31"/>
  <c r="C119" i="30" s="1"/>
  <c r="BK108" i="31"/>
  <c r="C119" i="29" s="1"/>
  <c r="AV108" i="31"/>
  <c r="D120" i="27" s="1"/>
  <c r="BL104" i="31"/>
  <c r="D115" i="29" s="1"/>
  <c r="BK104" i="31"/>
  <c r="C115" i="29" s="1"/>
  <c r="BD104" i="31"/>
  <c r="D115" i="30" s="1"/>
  <c r="BC104" i="31"/>
  <c r="C115" i="30" s="1"/>
  <c r="AV104" i="31"/>
  <c r="D116" i="27" s="1"/>
  <c r="BL100" i="31"/>
  <c r="D111" i="29" s="1"/>
  <c r="BK100" i="31"/>
  <c r="C111" i="29" s="1"/>
  <c r="BD100" i="31"/>
  <c r="D111" i="30" s="1"/>
  <c r="BC100" i="31"/>
  <c r="C111" i="30" s="1"/>
  <c r="AV100" i="31"/>
  <c r="D112" i="27" s="1"/>
  <c r="BL96" i="31"/>
  <c r="D107" i="29" s="1"/>
  <c r="BK96" i="31"/>
  <c r="C107" i="29" s="1"/>
  <c r="BD96" i="31"/>
  <c r="D107" i="30" s="1"/>
  <c r="BC96" i="31"/>
  <c r="C107" i="30" s="1"/>
  <c r="AV96" i="31"/>
  <c r="D108" i="27" s="1"/>
  <c r="BL92" i="31"/>
  <c r="D103" i="29" s="1"/>
  <c r="BK92" i="31"/>
  <c r="C103" i="29" s="1"/>
  <c r="BD92" i="31"/>
  <c r="D103" i="30" s="1"/>
  <c r="BC92" i="31"/>
  <c r="C103" i="30" s="1"/>
  <c r="AV92" i="31"/>
  <c r="D104" i="27" s="1"/>
  <c r="BL88" i="31"/>
  <c r="D99" i="29" s="1"/>
  <c r="BK88" i="31"/>
  <c r="C99" i="29" s="1"/>
  <c r="BD88" i="31"/>
  <c r="D99" i="30" s="1"/>
  <c r="BC88" i="31"/>
  <c r="C99" i="30" s="1"/>
  <c r="AV88" i="31"/>
  <c r="D100" i="27" s="1"/>
  <c r="BL84" i="31"/>
  <c r="D95" i="29" s="1"/>
  <c r="BK84" i="31"/>
  <c r="C95" i="29" s="1"/>
  <c r="BD84" i="31"/>
  <c r="D95" i="30" s="1"/>
  <c r="BC84" i="31"/>
  <c r="C95" i="30" s="1"/>
  <c r="AV84" i="31"/>
  <c r="D96" i="27" s="1"/>
  <c r="BL80" i="31"/>
  <c r="D91" i="29" s="1"/>
  <c r="BK80" i="31"/>
  <c r="C91" i="29" s="1"/>
  <c r="BD80" i="31"/>
  <c r="D91" i="30" s="1"/>
  <c r="BC80" i="31"/>
  <c r="C91" i="30" s="1"/>
  <c r="AV80" i="31"/>
  <c r="D92" i="27" s="1"/>
  <c r="BL76" i="31"/>
  <c r="D87" i="29" s="1"/>
  <c r="BD76" i="31"/>
  <c r="D87" i="30" s="1"/>
  <c r="BC76" i="31"/>
  <c r="C87" i="30" s="1"/>
  <c r="BK76" i="31"/>
  <c r="C87" i="29" s="1"/>
  <c r="AV76" i="31"/>
  <c r="D88" i="27" s="1"/>
  <c r="BL72" i="31"/>
  <c r="D83" i="29" s="1"/>
  <c r="BK72" i="31"/>
  <c r="C83" i="29" s="1"/>
  <c r="BD72" i="31"/>
  <c r="D83" i="30" s="1"/>
  <c r="BC72" i="31"/>
  <c r="C83" i="30" s="1"/>
  <c r="AV72" i="31"/>
  <c r="D84" i="27" s="1"/>
  <c r="BL68" i="31"/>
  <c r="D79" i="29" s="1"/>
  <c r="BK68" i="31"/>
  <c r="C79" i="29" s="1"/>
  <c r="BD68" i="31"/>
  <c r="D79" i="30" s="1"/>
  <c r="BC68" i="31"/>
  <c r="C79" i="30" s="1"/>
  <c r="AV68" i="31"/>
  <c r="D80" i="27" s="1"/>
  <c r="BL64" i="31"/>
  <c r="D75" i="29" s="1"/>
  <c r="BK64" i="31"/>
  <c r="C75" i="29" s="1"/>
  <c r="BD64" i="31"/>
  <c r="D75" i="30" s="1"/>
  <c r="BC64" i="31"/>
  <c r="C75" i="30" s="1"/>
  <c r="AV64" i="31"/>
  <c r="D76" i="27" s="1"/>
  <c r="BL60" i="31"/>
  <c r="D71" i="29" s="1"/>
  <c r="BK60" i="31"/>
  <c r="C71" i="29" s="1"/>
  <c r="BD60" i="31"/>
  <c r="D71" i="30" s="1"/>
  <c r="BC60" i="31"/>
  <c r="C71" i="30" s="1"/>
  <c r="AV60" i="31"/>
  <c r="D72" i="27" s="1"/>
  <c r="BL56" i="31"/>
  <c r="D67" i="29" s="1"/>
  <c r="BK56" i="31"/>
  <c r="C67" i="29" s="1"/>
  <c r="BD56" i="31"/>
  <c r="D67" i="30" s="1"/>
  <c r="BC56" i="31"/>
  <c r="C67" i="30" s="1"/>
  <c r="AV56" i="31"/>
  <c r="D68" i="27" s="1"/>
  <c r="BL52" i="31"/>
  <c r="D63" i="29" s="1"/>
  <c r="BK52" i="31"/>
  <c r="C63" i="29" s="1"/>
  <c r="BD52" i="31"/>
  <c r="D63" i="30" s="1"/>
  <c r="BC52" i="31"/>
  <c r="C63" i="30" s="1"/>
  <c r="AV52" i="31"/>
  <c r="D64" i="27" s="1"/>
  <c r="BL48" i="31"/>
  <c r="D59" i="29" s="1"/>
  <c r="BK48" i="31"/>
  <c r="C59" i="29" s="1"/>
  <c r="BD48" i="31"/>
  <c r="D59" i="30" s="1"/>
  <c r="BC48" i="31"/>
  <c r="C59" i="30" s="1"/>
  <c r="AV48" i="31"/>
  <c r="D60" i="27" s="1"/>
  <c r="BL44" i="31"/>
  <c r="D55" i="29" s="1"/>
  <c r="BD44" i="31"/>
  <c r="D55" i="30" s="1"/>
  <c r="BC44" i="31"/>
  <c r="C55" i="30" s="1"/>
  <c r="AV44" i="31"/>
  <c r="D56" i="27" s="1"/>
  <c r="BL36" i="31"/>
  <c r="D47" i="29" s="1"/>
  <c r="BK36" i="31"/>
  <c r="C47" i="29" s="1"/>
  <c r="BD36" i="31"/>
  <c r="D47" i="30" s="1"/>
  <c r="BC36" i="31"/>
  <c r="C47" i="30" s="1"/>
  <c r="AV36" i="31"/>
  <c r="D48" i="27" s="1"/>
  <c r="BL32" i="31"/>
  <c r="D43" i="29" s="1"/>
  <c r="BK32" i="31"/>
  <c r="C43" i="29" s="1"/>
  <c r="BD32" i="31"/>
  <c r="D43" i="30" s="1"/>
  <c r="BC32" i="31"/>
  <c r="C43" i="30" s="1"/>
  <c r="AV32" i="31"/>
  <c r="D44" i="27" s="1"/>
  <c r="BL28" i="31"/>
  <c r="D39" i="29" s="1"/>
  <c r="BK28" i="31"/>
  <c r="C39" i="29" s="1"/>
  <c r="BD28" i="31"/>
  <c r="D39" i="30" s="1"/>
  <c r="BC28" i="31"/>
  <c r="C39" i="30" s="1"/>
  <c r="AV28" i="31"/>
  <c r="D40" i="27" s="1"/>
  <c r="BK24" i="31"/>
  <c r="C35" i="29" s="1"/>
  <c r="BL24" i="31"/>
  <c r="D35" i="29" s="1"/>
  <c r="BD24" i="31"/>
  <c r="D35" i="30" s="1"/>
  <c r="BC24" i="31"/>
  <c r="C35" i="30" s="1"/>
  <c r="AV24" i="31"/>
  <c r="D36" i="27" s="1"/>
  <c r="BC20" i="31"/>
  <c r="C31" i="30" s="1"/>
  <c r="BL16" i="31"/>
  <c r="D27" i="29" s="1"/>
  <c r="BK16" i="31"/>
  <c r="C27" i="29" s="1"/>
  <c r="BD16" i="31"/>
  <c r="D27" i="30" s="1"/>
  <c r="BC16" i="31"/>
  <c r="C27" i="30" s="1"/>
  <c r="AV16" i="31"/>
  <c r="D28" i="27" s="1"/>
  <c r="D24" i="27"/>
  <c r="AU196" i="31"/>
  <c r="C208" i="27" s="1"/>
  <c r="AU180" i="31"/>
  <c r="C192" i="27" s="1"/>
  <c r="AU164" i="31"/>
  <c r="C176" i="27" s="1"/>
  <c r="AV149" i="31"/>
  <c r="D161" i="27" s="1"/>
  <c r="AV141" i="31"/>
  <c r="D153" i="27" s="1"/>
  <c r="AV133" i="31"/>
  <c r="D145" i="27" s="1"/>
  <c r="AV125" i="31"/>
  <c r="D137" i="27" s="1"/>
  <c r="AV117" i="31"/>
  <c r="D129" i="27" s="1"/>
  <c r="AV109" i="31"/>
  <c r="D121" i="27" s="1"/>
  <c r="AV101" i="31"/>
  <c r="D113" i="27" s="1"/>
  <c r="AV93" i="31"/>
  <c r="D105" i="27" s="1"/>
  <c r="AV85" i="31"/>
  <c r="D97" i="27" s="1"/>
  <c r="AV77" i="31"/>
  <c r="D89" i="27" s="1"/>
  <c r="AV69" i="31"/>
  <c r="D81" i="27" s="1"/>
  <c r="AV61" i="31"/>
  <c r="D73" i="27" s="1"/>
  <c r="AV53" i="31"/>
  <c r="D65" i="27" s="1"/>
  <c r="AV45" i="31"/>
  <c r="D57" i="27" s="1"/>
  <c r="AV37" i="31"/>
  <c r="D49" i="27" s="1"/>
  <c r="AV29" i="31"/>
  <c r="D41" i="27" s="1"/>
  <c r="AV21" i="31"/>
  <c r="D33" i="27" s="1"/>
  <c r="AV13" i="31"/>
  <c r="D25" i="27" s="1"/>
  <c r="BC93" i="31"/>
  <c r="C104" i="30" s="1"/>
  <c r="BC29" i="31"/>
  <c r="C40" i="30" s="1"/>
  <c r="BD97" i="31"/>
  <c r="D108" i="30" s="1"/>
  <c r="BD33" i="31"/>
  <c r="D44" i="30" s="1"/>
  <c r="BK44" i="31"/>
  <c r="C55" i="29" s="1"/>
  <c r="AU151" i="31"/>
  <c r="C163" i="27" s="1"/>
  <c r="AU147" i="31"/>
  <c r="C159" i="27" s="1"/>
  <c r="AU143" i="31"/>
  <c r="C155" i="27" s="1"/>
  <c r="AU139" i="31"/>
  <c r="C151" i="27" s="1"/>
  <c r="AU135" i="31"/>
  <c r="C147" i="27" s="1"/>
  <c r="AU131" i="31"/>
  <c r="C143" i="27" s="1"/>
  <c r="AU127" i="31"/>
  <c r="C139" i="27" s="1"/>
  <c r="AU123" i="31"/>
  <c r="C135" i="27" s="1"/>
  <c r="AU119" i="31"/>
  <c r="C131" i="27" s="1"/>
  <c r="AU115" i="31"/>
  <c r="C127" i="27" s="1"/>
  <c r="AU111" i="31"/>
  <c r="C123" i="27" s="1"/>
  <c r="AU107" i="31"/>
  <c r="C119" i="27" s="1"/>
  <c r="AU103" i="31"/>
  <c r="C115" i="27" s="1"/>
  <c r="AU99" i="31"/>
  <c r="C111" i="27" s="1"/>
  <c r="AU95" i="31"/>
  <c r="C107" i="27" s="1"/>
  <c r="AU91" i="31"/>
  <c r="C103" i="27" s="1"/>
  <c r="AU87" i="31"/>
  <c r="C99" i="27" s="1"/>
  <c r="AU83" i="31"/>
  <c r="C95" i="27" s="1"/>
  <c r="AU79" i="31"/>
  <c r="C91" i="27" s="1"/>
  <c r="AU75" i="31"/>
  <c r="C87" i="27" s="1"/>
  <c r="AU71" i="31"/>
  <c r="C83" i="27" s="1"/>
  <c r="AU67" i="31"/>
  <c r="C79" i="27" s="1"/>
  <c r="AU63" i="31"/>
  <c r="C75" i="27" s="1"/>
  <c r="AU59" i="31"/>
  <c r="C71" i="27" s="1"/>
  <c r="AU55" i="31"/>
  <c r="C67" i="27" s="1"/>
  <c r="AU51" i="31"/>
  <c r="C63" i="27" s="1"/>
  <c r="AU47" i="31"/>
  <c r="C59" i="27" s="1"/>
  <c r="AU43" i="31"/>
  <c r="C55" i="27" s="1"/>
  <c r="AU39" i="31"/>
  <c r="C51" i="27" s="1"/>
  <c r="AU35" i="31"/>
  <c r="C47" i="27" s="1"/>
  <c r="AU31" i="31"/>
  <c r="C43" i="27" s="1"/>
  <c r="AU27" i="31"/>
  <c r="C39" i="27" s="1"/>
  <c r="AU23" i="31"/>
  <c r="C35" i="27" s="1"/>
  <c r="AU19" i="31"/>
  <c r="C31" i="27" s="1"/>
  <c r="AU15" i="31"/>
  <c r="C27" i="27" s="1"/>
  <c r="AU11" i="31"/>
  <c r="C23" i="27" s="1"/>
  <c r="AV11" i="31"/>
  <c r="D23" i="27" s="1"/>
  <c r="AE200" i="31"/>
  <c r="C213" i="26" s="1"/>
  <c r="AE188" i="31"/>
  <c r="C201" i="26" s="1"/>
  <c r="AE168" i="31"/>
  <c r="C181" i="26" s="1"/>
  <c r="AE156" i="31"/>
  <c r="C169" i="26" s="1"/>
  <c r="AF200" i="31"/>
  <c r="D213" i="26" s="1"/>
  <c r="AF180" i="31"/>
  <c r="D193" i="26" s="1"/>
  <c r="AF168" i="31"/>
  <c r="D181" i="26" s="1"/>
  <c r="AM196" i="31"/>
  <c r="C208" i="28" s="1"/>
  <c r="AM184" i="31"/>
  <c r="C196" i="28" s="1"/>
  <c r="AM164" i="31"/>
  <c r="C176" i="28" s="1"/>
  <c r="AM156" i="31"/>
  <c r="C168" i="28" s="1"/>
  <c r="AU200" i="31"/>
  <c r="C212" i="27" s="1"/>
  <c r="AU184" i="31"/>
  <c r="C196" i="27" s="1"/>
  <c r="AU168" i="31"/>
  <c r="C180" i="27" s="1"/>
  <c r="AU152" i="31"/>
  <c r="C164" i="27" s="1"/>
  <c r="AU144" i="31"/>
  <c r="C156" i="27" s="1"/>
  <c r="AU136" i="31"/>
  <c r="C148" i="27" s="1"/>
  <c r="AU128" i="31"/>
  <c r="C140" i="27" s="1"/>
  <c r="AU120" i="31"/>
  <c r="C132" i="27" s="1"/>
  <c r="AU112" i="31"/>
  <c r="C124" i="27" s="1"/>
  <c r="AU104" i="31"/>
  <c r="C116" i="27" s="1"/>
  <c r="AU96" i="31"/>
  <c r="C108" i="27" s="1"/>
  <c r="AU88" i="31"/>
  <c r="C100" i="27" s="1"/>
  <c r="AU80" i="31"/>
  <c r="C92" i="27" s="1"/>
  <c r="AU72" i="31"/>
  <c r="C84" i="27" s="1"/>
  <c r="AU64" i="31"/>
  <c r="C76" i="27" s="1"/>
  <c r="AU56" i="31"/>
  <c r="C68" i="27" s="1"/>
  <c r="AU48" i="31"/>
  <c r="C60" i="27" s="1"/>
  <c r="AU32" i="31"/>
  <c r="C44" i="27" s="1"/>
  <c r="AU24" i="31"/>
  <c r="C36" i="27" s="1"/>
  <c r="AU16" i="31"/>
  <c r="C28" i="27" s="1"/>
  <c r="AV147" i="31"/>
  <c r="D159" i="27" s="1"/>
  <c r="AV139" i="31"/>
  <c r="D151" i="27" s="1"/>
  <c r="AV131" i="31"/>
  <c r="D143" i="27" s="1"/>
  <c r="AV123" i="31"/>
  <c r="D135" i="27" s="1"/>
  <c r="AV115" i="31"/>
  <c r="D127" i="27" s="1"/>
  <c r="AV107" i="31"/>
  <c r="D119" i="27" s="1"/>
  <c r="AV99" i="31"/>
  <c r="D111" i="27" s="1"/>
  <c r="AV91" i="31"/>
  <c r="D103" i="27" s="1"/>
  <c r="AV83" i="31"/>
  <c r="D95" i="27" s="1"/>
  <c r="AV75" i="31"/>
  <c r="D87" i="27" s="1"/>
  <c r="AV67" i="31"/>
  <c r="D79" i="27" s="1"/>
  <c r="AV59" i="31"/>
  <c r="D71" i="27" s="1"/>
  <c r="AV51" i="31"/>
  <c r="D63" i="27" s="1"/>
  <c r="AV43" i="31"/>
  <c r="D55" i="27" s="1"/>
  <c r="AV35" i="31"/>
  <c r="D47" i="27" s="1"/>
  <c r="AV27" i="31"/>
  <c r="D39" i="27" s="1"/>
  <c r="AV19" i="31"/>
  <c r="D31" i="27" s="1"/>
  <c r="AM188" i="31"/>
  <c r="C200" i="28" s="1"/>
  <c r="BL202" i="31"/>
  <c r="D213" i="29" s="1"/>
  <c r="BK202" i="31"/>
  <c r="C213" i="29" s="1"/>
  <c r="BD202" i="31"/>
  <c r="D213" i="30" s="1"/>
  <c r="BC202" i="31"/>
  <c r="C213" i="30" s="1"/>
  <c r="AV202" i="31"/>
  <c r="D214" i="27" s="1"/>
  <c r="AN202" i="31"/>
  <c r="D214" i="28" s="1"/>
  <c r="AE202" i="31"/>
  <c r="C215" i="26" s="1"/>
  <c r="BL198" i="31"/>
  <c r="D209" i="29" s="1"/>
  <c r="BK198" i="31"/>
  <c r="C209" i="29" s="1"/>
  <c r="BD198" i="31"/>
  <c r="D209" i="30" s="1"/>
  <c r="BC198" i="31"/>
  <c r="C209" i="30" s="1"/>
  <c r="AV198" i="31"/>
  <c r="D210" i="27" s="1"/>
  <c r="AM198" i="31"/>
  <c r="C210" i="28" s="1"/>
  <c r="AF198" i="31"/>
  <c r="D211" i="26" s="1"/>
  <c r="BL194" i="31"/>
  <c r="D205" i="29" s="1"/>
  <c r="BK194" i="31"/>
  <c r="C205" i="29" s="1"/>
  <c r="BD194" i="31"/>
  <c r="D205" i="30" s="1"/>
  <c r="BC194" i="31"/>
  <c r="C205" i="30" s="1"/>
  <c r="AV194" i="31"/>
  <c r="D206" i="27" s="1"/>
  <c r="AN194" i="31"/>
  <c r="D206" i="28" s="1"/>
  <c r="BL190" i="31"/>
  <c r="D201" i="29" s="1"/>
  <c r="BK190" i="31"/>
  <c r="C201" i="29" s="1"/>
  <c r="BD190" i="31"/>
  <c r="D201" i="30" s="1"/>
  <c r="BC190" i="31"/>
  <c r="C201" i="30" s="1"/>
  <c r="AV190" i="31"/>
  <c r="D202" i="27" s="1"/>
  <c r="BL186" i="31"/>
  <c r="D197" i="29" s="1"/>
  <c r="BK186" i="31"/>
  <c r="C197" i="29" s="1"/>
  <c r="BD186" i="31"/>
  <c r="D197" i="30" s="1"/>
  <c r="BC186" i="31"/>
  <c r="C197" i="30" s="1"/>
  <c r="AV186" i="31"/>
  <c r="D198" i="27" s="1"/>
  <c r="AN186" i="31"/>
  <c r="D198" i="28" s="1"/>
  <c r="AE186" i="31"/>
  <c r="C199" i="26" s="1"/>
  <c r="BL182" i="31"/>
  <c r="D193" i="29" s="1"/>
  <c r="BK182" i="31"/>
  <c r="C193" i="29" s="1"/>
  <c r="BD182" i="31"/>
  <c r="D193" i="30" s="1"/>
  <c r="BC182" i="31"/>
  <c r="C193" i="30" s="1"/>
  <c r="AV182" i="31"/>
  <c r="D194" i="27" s="1"/>
  <c r="AM182" i="31"/>
  <c r="C194" i="28" s="1"/>
  <c r="AF182" i="31"/>
  <c r="D195" i="26" s="1"/>
  <c r="BL178" i="31"/>
  <c r="D189" i="29" s="1"/>
  <c r="BK178" i="31"/>
  <c r="C189" i="29" s="1"/>
  <c r="BD178" i="31"/>
  <c r="D189" i="30" s="1"/>
  <c r="BC178" i="31"/>
  <c r="C189" i="30" s="1"/>
  <c r="AV178" i="31"/>
  <c r="D190" i="27" s="1"/>
  <c r="AN178" i="31"/>
  <c r="D190" i="28" s="1"/>
  <c r="BL174" i="31"/>
  <c r="D185" i="29" s="1"/>
  <c r="BK174" i="31"/>
  <c r="C185" i="29" s="1"/>
  <c r="BD174" i="31"/>
  <c r="D185" i="30" s="1"/>
  <c r="BC174" i="31"/>
  <c r="C185" i="30" s="1"/>
  <c r="AV174" i="31"/>
  <c r="D186" i="27" s="1"/>
  <c r="BL170" i="31"/>
  <c r="D181" i="29" s="1"/>
  <c r="BK170" i="31"/>
  <c r="C181" i="29" s="1"/>
  <c r="BD170" i="31"/>
  <c r="D181" i="30" s="1"/>
  <c r="BC170" i="31"/>
  <c r="C181" i="30" s="1"/>
  <c r="AV170" i="31"/>
  <c r="D182" i="27" s="1"/>
  <c r="AN170" i="31"/>
  <c r="D182" i="28" s="1"/>
  <c r="AE170" i="31"/>
  <c r="C183" i="26" s="1"/>
  <c r="BL166" i="31"/>
  <c r="D177" i="29" s="1"/>
  <c r="BK166" i="31"/>
  <c r="C177" i="29" s="1"/>
  <c r="BD166" i="31"/>
  <c r="D177" i="30" s="1"/>
  <c r="BC166" i="31"/>
  <c r="C177" i="30" s="1"/>
  <c r="AV166" i="31"/>
  <c r="D178" i="27" s="1"/>
  <c r="AM166" i="31"/>
  <c r="C178" i="28" s="1"/>
  <c r="AF166" i="31"/>
  <c r="D179" i="26" s="1"/>
  <c r="BL162" i="31"/>
  <c r="D173" i="29" s="1"/>
  <c r="BK162" i="31"/>
  <c r="C173" i="29" s="1"/>
  <c r="BD162" i="31"/>
  <c r="D173" i="30" s="1"/>
  <c r="BC162" i="31"/>
  <c r="C173" i="30" s="1"/>
  <c r="AV162" i="31"/>
  <c r="D174" i="27" s="1"/>
  <c r="AN162" i="31"/>
  <c r="D174" i="28" s="1"/>
  <c r="BL158" i="31"/>
  <c r="D169" i="29" s="1"/>
  <c r="BK158" i="31"/>
  <c r="C169" i="29" s="1"/>
  <c r="BD158" i="31"/>
  <c r="D169" i="30" s="1"/>
  <c r="BC158" i="31"/>
  <c r="C169" i="30" s="1"/>
  <c r="AV158" i="31"/>
  <c r="D170" i="27" s="1"/>
  <c r="AM158" i="31"/>
  <c r="C170" i="28" s="1"/>
  <c r="BL154" i="31"/>
  <c r="D165" i="29" s="1"/>
  <c r="BK154" i="31"/>
  <c r="C165" i="29" s="1"/>
  <c r="BD154" i="31"/>
  <c r="D165" i="30" s="1"/>
  <c r="BC154" i="31"/>
  <c r="C165" i="30" s="1"/>
  <c r="AV154" i="31"/>
  <c r="D166" i="27" s="1"/>
  <c r="BL150" i="31"/>
  <c r="D161" i="29" s="1"/>
  <c r="BK150" i="31"/>
  <c r="C161" i="29" s="1"/>
  <c r="BD150" i="31"/>
  <c r="D161" i="30" s="1"/>
  <c r="BC150" i="31"/>
  <c r="C161" i="30" s="1"/>
  <c r="AV150" i="31"/>
  <c r="D162" i="27" s="1"/>
  <c r="BL146" i="31"/>
  <c r="D157" i="29" s="1"/>
  <c r="BK146" i="31"/>
  <c r="C157" i="29" s="1"/>
  <c r="BD146" i="31"/>
  <c r="D157" i="30" s="1"/>
  <c r="BC146" i="31"/>
  <c r="C157" i="30" s="1"/>
  <c r="AV146" i="31"/>
  <c r="D158" i="27" s="1"/>
  <c r="BL142" i="31"/>
  <c r="D153" i="29" s="1"/>
  <c r="BK142" i="31"/>
  <c r="C153" i="29" s="1"/>
  <c r="BD142" i="31"/>
  <c r="D153" i="30" s="1"/>
  <c r="BC142" i="31"/>
  <c r="C153" i="30" s="1"/>
  <c r="AV142" i="31"/>
  <c r="D154" i="27" s="1"/>
  <c r="BL138" i="31"/>
  <c r="D149" i="29" s="1"/>
  <c r="BK138" i="31"/>
  <c r="C149" i="29" s="1"/>
  <c r="BD138" i="31"/>
  <c r="D149" i="30" s="1"/>
  <c r="BC138" i="31"/>
  <c r="C149" i="30" s="1"/>
  <c r="AV138" i="31"/>
  <c r="D150" i="27" s="1"/>
  <c r="BL134" i="31"/>
  <c r="D145" i="29" s="1"/>
  <c r="BK134" i="31"/>
  <c r="C145" i="29" s="1"/>
  <c r="BD134" i="31"/>
  <c r="D145" i="30" s="1"/>
  <c r="BC134" i="31"/>
  <c r="C145" i="30" s="1"/>
  <c r="AV134" i="31"/>
  <c r="D146" i="27" s="1"/>
  <c r="BL130" i="31"/>
  <c r="D141" i="29" s="1"/>
  <c r="BK130" i="31"/>
  <c r="C141" i="29" s="1"/>
  <c r="BD130" i="31"/>
  <c r="D141" i="30" s="1"/>
  <c r="BC130" i="31"/>
  <c r="C141" i="30" s="1"/>
  <c r="AV130" i="31"/>
  <c r="D142" i="27" s="1"/>
  <c r="BL126" i="31"/>
  <c r="D137" i="29" s="1"/>
  <c r="BK126" i="31"/>
  <c r="C137" i="29" s="1"/>
  <c r="BD126" i="31"/>
  <c r="D137" i="30" s="1"/>
  <c r="BC126" i="31"/>
  <c r="C137" i="30" s="1"/>
  <c r="AV126" i="31"/>
  <c r="D138" i="27" s="1"/>
  <c r="BL122" i="31"/>
  <c r="D133" i="29" s="1"/>
  <c r="BK122" i="31"/>
  <c r="C133" i="29" s="1"/>
  <c r="BD122" i="31"/>
  <c r="D133" i="30" s="1"/>
  <c r="BC122" i="31"/>
  <c r="C133" i="30" s="1"/>
  <c r="AV122" i="31"/>
  <c r="D134" i="27" s="1"/>
  <c r="BL118" i="31"/>
  <c r="D129" i="29" s="1"/>
  <c r="BK118" i="31"/>
  <c r="C129" i="29" s="1"/>
  <c r="BD118" i="31"/>
  <c r="D129" i="30" s="1"/>
  <c r="BC118" i="31"/>
  <c r="C129" i="30" s="1"/>
  <c r="AV118" i="31"/>
  <c r="D130" i="27" s="1"/>
  <c r="BL114" i="31"/>
  <c r="D125" i="29" s="1"/>
  <c r="BK114" i="31"/>
  <c r="C125" i="29" s="1"/>
  <c r="BD114" i="31"/>
  <c r="D125" i="30" s="1"/>
  <c r="BC114" i="31"/>
  <c r="C125" i="30" s="1"/>
  <c r="AV114" i="31"/>
  <c r="D126" i="27" s="1"/>
  <c r="BL110" i="31"/>
  <c r="D121" i="29" s="1"/>
  <c r="BK110" i="31"/>
  <c r="C121" i="29" s="1"/>
  <c r="BD110" i="31"/>
  <c r="D121" i="30" s="1"/>
  <c r="BC110" i="31"/>
  <c r="C121" i="30" s="1"/>
  <c r="AV110" i="31"/>
  <c r="D122" i="27" s="1"/>
  <c r="BL106" i="31"/>
  <c r="D117" i="29" s="1"/>
  <c r="BK106" i="31"/>
  <c r="C117" i="29" s="1"/>
  <c r="BD106" i="31"/>
  <c r="D117" i="30" s="1"/>
  <c r="BC106" i="31"/>
  <c r="C117" i="30" s="1"/>
  <c r="AV106" i="31"/>
  <c r="D118" i="27" s="1"/>
  <c r="BL102" i="31"/>
  <c r="D113" i="29" s="1"/>
  <c r="BK102" i="31"/>
  <c r="C113" i="29" s="1"/>
  <c r="BD102" i="31"/>
  <c r="D113" i="30" s="1"/>
  <c r="BC102" i="31"/>
  <c r="C113" i="30" s="1"/>
  <c r="AV102" i="31"/>
  <c r="D114" i="27" s="1"/>
  <c r="BL98" i="31"/>
  <c r="D109" i="29" s="1"/>
  <c r="BK98" i="31"/>
  <c r="C109" i="29" s="1"/>
  <c r="BD98" i="31"/>
  <c r="D109" i="30" s="1"/>
  <c r="BC98" i="31"/>
  <c r="C109" i="30" s="1"/>
  <c r="AV98" i="31"/>
  <c r="D110" i="27" s="1"/>
  <c r="BL94" i="31"/>
  <c r="D105" i="29" s="1"/>
  <c r="BK94" i="31"/>
  <c r="C105" i="29" s="1"/>
  <c r="BD94" i="31"/>
  <c r="D105" i="30" s="1"/>
  <c r="BC94" i="31"/>
  <c r="C105" i="30" s="1"/>
  <c r="AV94" i="31"/>
  <c r="D106" i="27" s="1"/>
  <c r="BL90" i="31"/>
  <c r="D101" i="29" s="1"/>
  <c r="BK90" i="31"/>
  <c r="C101" i="29" s="1"/>
  <c r="BD90" i="31"/>
  <c r="D101" i="30" s="1"/>
  <c r="BC90" i="31"/>
  <c r="C101" i="30" s="1"/>
  <c r="AV90" i="31"/>
  <c r="D102" i="27" s="1"/>
  <c r="BL86" i="31"/>
  <c r="D97" i="29" s="1"/>
  <c r="BK86" i="31"/>
  <c r="C97" i="29" s="1"/>
  <c r="BD86" i="31"/>
  <c r="D97" i="30" s="1"/>
  <c r="BC86" i="31"/>
  <c r="C97" i="30" s="1"/>
  <c r="AV86" i="31"/>
  <c r="D98" i="27" s="1"/>
  <c r="BL82" i="31"/>
  <c r="D93" i="29" s="1"/>
  <c r="BK82" i="31"/>
  <c r="C93" i="29" s="1"/>
  <c r="BD82" i="31"/>
  <c r="D93" i="30" s="1"/>
  <c r="BC82" i="31"/>
  <c r="C93" i="30" s="1"/>
  <c r="AV82" i="31"/>
  <c r="D94" i="27" s="1"/>
  <c r="BL78" i="31"/>
  <c r="D89" i="29" s="1"/>
  <c r="BK78" i="31"/>
  <c r="C89" i="29" s="1"/>
  <c r="BD78" i="31"/>
  <c r="D89" i="30" s="1"/>
  <c r="BC78" i="31"/>
  <c r="C89" i="30" s="1"/>
  <c r="AV78" i="31"/>
  <c r="D90" i="27" s="1"/>
  <c r="BL74" i="31"/>
  <c r="D85" i="29" s="1"/>
  <c r="BK74" i="31"/>
  <c r="C85" i="29" s="1"/>
  <c r="BD74" i="31"/>
  <c r="D85" i="30" s="1"/>
  <c r="BC74" i="31"/>
  <c r="C85" i="30" s="1"/>
  <c r="AV74" i="31"/>
  <c r="D86" i="27" s="1"/>
  <c r="BL70" i="31"/>
  <c r="D81" i="29" s="1"/>
  <c r="BK70" i="31"/>
  <c r="C81" i="29" s="1"/>
  <c r="BD70" i="31"/>
  <c r="D81" i="30" s="1"/>
  <c r="BC70" i="31"/>
  <c r="C81" i="30" s="1"/>
  <c r="AV70" i="31"/>
  <c r="D82" i="27" s="1"/>
  <c r="BL66" i="31"/>
  <c r="D77" i="29" s="1"/>
  <c r="BK66" i="31"/>
  <c r="C77" i="29" s="1"/>
  <c r="BD66" i="31"/>
  <c r="D77" i="30" s="1"/>
  <c r="BC66" i="31"/>
  <c r="C77" i="30" s="1"/>
  <c r="AV66" i="31"/>
  <c r="D78" i="27" s="1"/>
  <c r="BL62" i="31"/>
  <c r="D73" i="29" s="1"/>
  <c r="BK62" i="31"/>
  <c r="C73" i="29" s="1"/>
  <c r="BD62" i="31"/>
  <c r="D73" i="30" s="1"/>
  <c r="BC62" i="31"/>
  <c r="C73" i="30" s="1"/>
  <c r="AV62" i="31"/>
  <c r="D74" i="27" s="1"/>
  <c r="BL58" i="31"/>
  <c r="D69" i="29" s="1"/>
  <c r="BK58" i="31"/>
  <c r="C69" i="29" s="1"/>
  <c r="BD58" i="31"/>
  <c r="D69" i="30" s="1"/>
  <c r="BC58" i="31"/>
  <c r="C69" i="30" s="1"/>
  <c r="AV58" i="31"/>
  <c r="D70" i="27" s="1"/>
  <c r="BL54" i="31"/>
  <c r="D65" i="29" s="1"/>
  <c r="BK54" i="31"/>
  <c r="C65" i="29" s="1"/>
  <c r="BD54" i="31"/>
  <c r="D65" i="30" s="1"/>
  <c r="BC54" i="31"/>
  <c r="C65" i="30" s="1"/>
  <c r="AV54" i="31"/>
  <c r="D66" i="27" s="1"/>
  <c r="BL50" i="31"/>
  <c r="D61" i="29" s="1"/>
  <c r="BK50" i="31"/>
  <c r="C61" i="29" s="1"/>
  <c r="BD50" i="31"/>
  <c r="D61" i="30" s="1"/>
  <c r="BC50" i="31"/>
  <c r="C61" i="30" s="1"/>
  <c r="AV50" i="31"/>
  <c r="D62" i="27" s="1"/>
  <c r="BL46" i="31"/>
  <c r="D57" i="29" s="1"/>
  <c r="BK46" i="31"/>
  <c r="C57" i="29" s="1"/>
  <c r="BD46" i="31"/>
  <c r="D57" i="30" s="1"/>
  <c r="BC46" i="31"/>
  <c r="C57" i="30" s="1"/>
  <c r="AV46" i="31"/>
  <c r="D58" i="27" s="1"/>
  <c r="BL42" i="31"/>
  <c r="D53" i="29" s="1"/>
  <c r="BK42" i="31"/>
  <c r="C53" i="29" s="1"/>
  <c r="BD42" i="31"/>
  <c r="D53" i="30" s="1"/>
  <c r="BC42" i="31"/>
  <c r="C53" i="30" s="1"/>
  <c r="AV42" i="31"/>
  <c r="D54" i="27" s="1"/>
  <c r="BL38" i="31"/>
  <c r="D49" i="29" s="1"/>
  <c r="BK38" i="31"/>
  <c r="C49" i="29" s="1"/>
  <c r="BD38" i="31"/>
  <c r="D49" i="30" s="1"/>
  <c r="BC38" i="31"/>
  <c r="C49" i="30" s="1"/>
  <c r="AV38" i="31"/>
  <c r="D50" i="27" s="1"/>
  <c r="BL34" i="31"/>
  <c r="D45" i="29" s="1"/>
  <c r="BK34" i="31"/>
  <c r="C45" i="29" s="1"/>
  <c r="BD34" i="31"/>
  <c r="D45" i="30" s="1"/>
  <c r="BC34" i="31"/>
  <c r="C45" i="30" s="1"/>
  <c r="AV34" i="31"/>
  <c r="D46" i="27" s="1"/>
  <c r="BL30" i="31"/>
  <c r="D41" i="29" s="1"/>
  <c r="BK30" i="31"/>
  <c r="C41" i="29" s="1"/>
  <c r="BD30" i="31"/>
  <c r="D41" i="30" s="1"/>
  <c r="BC30" i="31"/>
  <c r="C41" i="30" s="1"/>
  <c r="AV30" i="31"/>
  <c r="D42" i="27" s="1"/>
  <c r="BL26" i="31"/>
  <c r="D37" i="29" s="1"/>
  <c r="BK26" i="31"/>
  <c r="C37" i="29" s="1"/>
  <c r="BD26" i="31"/>
  <c r="D37" i="30" s="1"/>
  <c r="BC26" i="31"/>
  <c r="C37" i="30" s="1"/>
  <c r="AV26" i="31"/>
  <c r="D38" i="27" s="1"/>
  <c r="BL22" i="31"/>
  <c r="D33" i="29" s="1"/>
  <c r="BK22" i="31"/>
  <c r="C33" i="29" s="1"/>
  <c r="BD22" i="31"/>
  <c r="D33" i="30" s="1"/>
  <c r="BC22" i="31"/>
  <c r="C33" i="30" s="1"/>
  <c r="AV22" i="31"/>
  <c r="D34" i="27" s="1"/>
  <c r="BL18" i="31"/>
  <c r="D29" i="29" s="1"/>
  <c r="BK18" i="31"/>
  <c r="C29" i="29" s="1"/>
  <c r="BD18" i="31"/>
  <c r="D29" i="30" s="1"/>
  <c r="BC18" i="31"/>
  <c r="C29" i="30" s="1"/>
  <c r="AV18" i="31"/>
  <c r="D30" i="27" s="1"/>
  <c r="BL14" i="31"/>
  <c r="D25" i="29" s="1"/>
  <c r="BK14" i="31"/>
  <c r="C25" i="29" s="1"/>
  <c r="BD14" i="31"/>
  <c r="D25" i="30" s="1"/>
  <c r="BC14" i="31"/>
  <c r="C25" i="30" s="1"/>
  <c r="AV14" i="31"/>
  <c r="D26" i="27" s="1"/>
  <c r="BL10" i="31"/>
  <c r="D21" i="29" s="1"/>
  <c r="BK10" i="31"/>
  <c r="C21" i="29" s="1"/>
  <c r="BD10" i="31"/>
  <c r="D21" i="30" s="1"/>
  <c r="BC10" i="31"/>
  <c r="C21" i="30" s="1"/>
  <c r="AV10" i="31"/>
  <c r="D22" i="27" s="1"/>
  <c r="AU194" i="31"/>
  <c r="C206" i="27" s="1"/>
  <c r="AU188" i="31"/>
  <c r="C200" i="27" s="1"/>
  <c r="AU178" i="31"/>
  <c r="C190" i="27" s="1"/>
  <c r="AU172" i="31"/>
  <c r="C184" i="27" s="1"/>
  <c r="AU162" i="31"/>
  <c r="C174" i="27" s="1"/>
  <c r="AU156" i="31"/>
  <c r="C168" i="27" s="1"/>
  <c r="AU150" i="31"/>
  <c r="C162" i="27" s="1"/>
  <c r="AU142" i="31"/>
  <c r="C154" i="27" s="1"/>
  <c r="AU134" i="31"/>
  <c r="C146" i="27" s="1"/>
  <c r="AU126" i="31"/>
  <c r="C138" i="27" s="1"/>
  <c r="AU118" i="31"/>
  <c r="C130" i="27" s="1"/>
  <c r="AU110" i="31"/>
  <c r="C122" i="27" s="1"/>
  <c r="AU102" i="31"/>
  <c r="C114" i="27" s="1"/>
  <c r="AU94" i="31"/>
  <c r="C106" i="27" s="1"/>
  <c r="AU86" i="31"/>
  <c r="C98" i="27" s="1"/>
  <c r="AU78" i="31"/>
  <c r="C90" i="27" s="1"/>
  <c r="AU70" i="31"/>
  <c r="C82" i="27" s="1"/>
  <c r="AU62" i="31"/>
  <c r="C74" i="27" s="1"/>
  <c r="AU54" i="31"/>
  <c r="C66" i="27" s="1"/>
  <c r="AU46" i="31"/>
  <c r="C58" i="27" s="1"/>
  <c r="AU38" i="31"/>
  <c r="C50" i="27" s="1"/>
  <c r="AU30" i="31"/>
  <c r="C42" i="27" s="1"/>
  <c r="AU22" i="31"/>
  <c r="C34" i="27" s="1"/>
  <c r="AU14" i="31"/>
  <c r="C26" i="27" s="1"/>
  <c r="AV153" i="31"/>
  <c r="D165" i="27" s="1"/>
  <c r="AV145" i="31"/>
  <c r="D157" i="27" s="1"/>
  <c r="AV137" i="31"/>
  <c r="D149" i="27" s="1"/>
  <c r="AV129" i="31"/>
  <c r="D141" i="27" s="1"/>
  <c r="AV121" i="31"/>
  <c r="D133" i="27" s="1"/>
  <c r="AV113" i="31"/>
  <c r="D125" i="27" s="1"/>
  <c r="AV105" i="31"/>
  <c r="D117" i="27" s="1"/>
  <c r="AV97" i="31"/>
  <c r="D109" i="27" s="1"/>
  <c r="AV89" i="31"/>
  <c r="D101" i="27" s="1"/>
  <c r="AV81" i="31"/>
  <c r="D93" i="27" s="1"/>
  <c r="AV73" i="31"/>
  <c r="D85" i="27" s="1"/>
  <c r="AV65" i="31"/>
  <c r="D77" i="27" s="1"/>
  <c r="AV57" i="31"/>
  <c r="D69" i="27" s="1"/>
  <c r="AV49" i="31"/>
  <c r="D61" i="27" s="1"/>
  <c r="AV41" i="31"/>
  <c r="D53" i="27" s="1"/>
  <c r="AV33" i="31"/>
  <c r="D45" i="27" s="1"/>
  <c r="AV25" i="31"/>
  <c r="D37" i="27" s="1"/>
  <c r="AV17" i="31"/>
  <c r="D29" i="27" s="1"/>
  <c r="BK203" i="31"/>
  <c r="C214" i="29" s="1"/>
  <c r="BL203" i="31"/>
  <c r="D214" i="29" s="1"/>
  <c r="BD203" i="31"/>
  <c r="D214" i="30" s="1"/>
  <c r="BC203" i="31"/>
  <c r="C214" i="30" s="1"/>
  <c r="BK199" i="31"/>
  <c r="C210" i="29" s="1"/>
  <c r="BL199" i="31"/>
  <c r="D210" i="29" s="1"/>
  <c r="BD199" i="31"/>
  <c r="D210" i="30" s="1"/>
  <c r="BC199" i="31"/>
  <c r="C210" i="30" s="1"/>
  <c r="BK195" i="31"/>
  <c r="C206" i="29" s="1"/>
  <c r="BL195" i="31"/>
  <c r="D206" i="29" s="1"/>
  <c r="BD195" i="31"/>
  <c r="D206" i="30" s="1"/>
  <c r="BC195" i="31"/>
  <c r="C206" i="30" s="1"/>
  <c r="BK191" i="31"/>
  <c r="C202" i="29" s="1"/>
  <c r="BL191" i="31"/>
  <c r="D202" i="29" s="1"/>
  <c r="BD191" i="31"/>
  <c r="D202" i="30" s="1"/>
  <c r="BC191" i="31"/>
  <c r="C202" i="30" s="1"/>
  <c r="BK187" i="31"/>
  <c r="C198" i="29" s="1"/>
  <c r="BD187" i="31"/>
  <c r="D198" i="30" s="1"/>
  <c r="BC187" i="31"/>
  <c r="C198" i="30" s="1"/>
  <c r="BK183" i="31"/>
  <c r="C194" i="29" s="1"/>
  <c r="BL183" i="31"/>
  <c r="D194" i="29" s="1"/>
  <c r="BD183" i="31"/>
  <c r="D194" i="30" s="1"/>
  <c r="BC183" i="31"/>
  <c r="C194" i="30" s="1"/>
  <c r="BK179" i="31"/>
  <c r="C190" i="29" s="1"/>
  <c r="BD179" i="31"/>
  <c r="D190" i="30" s="1"/>
  <c r="BC179" i="31"/>
  <c r="C190" i="30" s="1"/>
  <c r="BL179" i="31"/>
  <c r="D190" i="29" s="1"/>
  <c r="BK175" i="31"/>
  <c r="C186" i="29" s="1"/>
  <c r="BL175" i="31"/>
  <c r="D186" i="29" s="1"/>
  <c r="BD175" i="31"/>
  <c r="D186" i="30" s="1"/>
  <c r="BC175" i="31"/>
  <c r="C186" i="30" s="1"/>
  <c r="BK171" i="31"/>
  <c r="C182" i="29" s="1"/>
  <c r="BL171" i="31"/>
  <c r="D182" i="29" s="1"/>
  <c r="BD171" i="31"/>
  <c r="D182" i="30" s="1"/>
  <c r="BC171" i="31"/>
  <c r="C182" i="30" s="1"/>
  <c r="BK167" i="31"/>
  <c r="C178" i="29" s="1"/>
  <c r="BL167" i="31"/>
  <c r="D178" i="29" s="1"/>
  <c r="BD167" i="31"/>
  <c r="D178" i="30" s="1"/>
  <c r="BC167" i="31"/>
  <c r="C178" i="30" s="1"/>
  <c r="BK163" i="31"/>
  <c r="C174" i="29" s="1"/>
  <c r="BL163" i="31"/>
  <c r="D174" i="29" s="1"/>
  <c r="BD163" i="31"/>
  <c r="D174" i="30" s="1"/>
  <c r="BC163" i="31"/>
  <c r="C174" i="30" s="1"/>
  <c r="BK159" i="31"/>
  <c r="C170" i="29" s="1"/>
  <c r="BL159" i="31"/>
  <c r="D170" i="29" s="1"/>
  <c r="BD159" i="31"/>
  <c r="D170" i="30" s="1"/>
  <c r="BC159" i="31"/>
  <c r="C170" i="30" s="1"/>
  <c r="BK155" i="31"/>
  <c r="C166" i="29" s="1"/>
  <c r="BD155" i="31"/>
  <c r="D166" i="30" s="1"/>
  <c r="BC155" i="31"/>
  <c r="C166" i="30" s="1"/>
  <c r="BK151" i="31"/>
  <c r="C162" i="29" s="1"/>
  <c r="BL151" i="31"/>
  <c r="D162" i="29" s="1"/>
  <c r="BD151" i="31"/>
  <c r="D162" i="30" s="1"/>
  <c r="BC151" i="31"/>
  <c r="C162" i="30" s="1"/>
  <c r="BK147" i="31"/>
  <c r="C158" i="29" s="1"/>
  <c r="BD147" i="31"/>
  <c r="D158" i="30" s="1"/>
  <c r="BC147" i="31"/>
  <c r="C158" i="30" s="1"/>
  <c r="BL147" i="31"/>
  <c r="D158" i="29" s="1"/>
  <c r="BK143" i="31"/>
  <c r="C154" i="29" s="1"/>
  <c r="BL143" i="31"/>
  <c r="D154" i="29" s="1"/>
  <c r="BD143" i="31"/>
  <c r="D154" i="30" s="1"/>
  <c r="BC143" i="31"/>
  <c r="C154" i="30" s="1"/>
  <c r="BK139" i="31"/>
  <c r="C150" i="29" s="1"/>
  <c r="BL139" i="31"/>
  <c r="D150" i="29" s="1"/>
  <c r="BD139" i="31"/>
  <c r="D150" i="30" s="1"/>
  <c r="BC139" i="31"/>
  <c r="C150" i="30" s="1"/>
  <c r="BK135" i="31"/>
  <c r="C146" i="29" s="1"/>
  <c r="BL135" i="31"/>
  <c r="D146" i="29" s="1"/>
  <c r="BD135" i="31"/>
  <c r="D146" i="30" s="1"/>
  <c r="BC135" i="31"/>
  <c r="C146" i="30" s="1"/>
  <c r="BK131" i="31"/>
  <c r="C142" i="29" s="1"/>
  <c r="BL131" i="31"/>
  <c r="D142" i="29" s="1"/>
  <c r="BD131" i="31"/>
  <c r="D142" i="30" s="1"/>
  <c r="BC131" i="31"/>
  <c r="C142" i="30" s="1"/>
  <c r="BK127" i="31"/>
  <c r="C138" i="29" s="1"/>
  <c r="BL127" i="31"/>
  <c r="D138" i="29" s="1"/>
  <c r="BD127" i="31"/>
  <c r="D138" i="30" s="1"/>
  <c r="BC127" i="31"/>
  <c r="C138" i="30" s="1"/>
  <c r="BK123" i="31"/>
  <c r="C134" i="29" s="1"/>
  <c r="BD123" i="31"/>
  <c r="D134" i="30" s="1"/>
  <c r="BC123" i="31"/>
  <c r="C134" i="30" s="1"/>
  <c r="BK119" i="31"/>
  <c r="C130" i="29" s="1"/>
  <c r="BL119" i="31"/>
  <c r="D130" i="29" s="1"/>
  <c r="BD119" i="31"/>
  <c r="D130" i="30" s="1"/>
  <c r="BC119" i="31"/>
  <c r="C130" i="30" s="1"/>
  <c r="BK115" i="31"/>
  <c r="C126" i="29" s="1"/>
  <c r="BD115" i="31"/>
  <c r="D126" i="30" s="1"/>
  <c r="BC115" i="31"/>
  <c r="C126" i="30" s="1"/>
  <c r="BL115" i="31"/>
  <c r="D126" i="29" s="1"/>
  <c r="BK111" i="31"/>
  <c r="C122" i="29" s="1"/>
  <c r="BL111" i="31"/>
  <c r="D122" i="29" s="1"/>
  <c r="BD111" i="31"/>
  <c r="D122" i="30" s="1"/>
  <c r="BC111" i="31"/>
  <c r="C122" i="30" s="1"/>
  <c r="BK107" i="31"/>
  <c r="C118" i="29" s="1"/>
  <c r="BL107" i="31"/>
  <c r="D118" i="29" s="1"/>
  <c r="BD107" i="31"/>
  <c r="D118" i="30" s="1"/>
  <c r="BC107" i="31"/>
  <c r="C118" i="30" s="1"/>
  <c r="BK103" i="31"/>
  <c r="C114" i="29" s="1"/>
  <c r="BL103" i="31"/>
  <c r="D114" i="29" s="1"/>
  <c r="BD103" i="31"/>
  <c r="D114" i="30" s="1"/>
  <c r="BC103" i="31"/>
  <c r="C114" i="30" s="1"/>
  <c r="BK99" i="31"/>
  <c r="C110" i="29" s="1"/>
  <c r="BL99" i="31"/>
  <c r="D110" i="29" s="1"/>
  <c r="BD99" i="31"/>
  <c r="D110" i="30" s="1"/>
  <c r="BC99" i="31"/>
  <c r="C110" i="30" s="1"/>
  <c r="BK95" i="31"/>
  <c r="C106" i="29" s="1"/>
  <c r="BL95" i="31"/>
  <c r="D106" i="29" s="1"/>
  <c r="BD95" i="31"/>
  <c r="D106" i="30" s="1"/>
  <c r="BC95" i="31"/>
  <c r="C106" i="30" s="1"/>
  <c r="BK91" i="31"/>
  <c r="C102" i="29" s="1"/>
  <c r="BD91" i="31"/>
  <c r="D102" i="30" s="1"/>
  <c r="BC91" i="31"/>
  <c r="C102" i="30" s="1"/>
  <c r="BK87" i="31"/>
  <c r="C98" i="29" s="1"/>
  <c r="BL87" i="31"/>
  <c r="D98" i="29" s="1"/>
  <c r="BD87" i="31"/>
  <c r="D98" i="30" s="1"/>
  <c r="BC87" i="31"/>
  <c r="C98" i="30" s="1"/>
  <c r="BK83" i="31"/>
  <c r="C94" i="29" s="1"/>
  <c r="BD83" i="31"/>
  <c r="D94" i="30" s="1"/>
  <c r="BC83" i="31"/>
  <c r="C94" i="30" s="1"/>
  <c r="BL83" i="31"/>
  <c r="D94" i="29" s="1"/>
  <c r="BK79" i="31"/>
  <c r="C90" i="29" s="1"/>
  <c r="BL79" i="31"/>
  <c r="D90" i="29" s="1"/>
  <c r="BD79" i="31"/>
  <c r="D90" i="30" s="1"/>
  <c r="BC79" i="31"/>
  <c r="C90" i="30" s="1"/>
  <c r="BK75" i="31"/>
  <c r="C86" i="29" s="1"/>
  <c r="BL75" i="31"/>
  <c r="D86" i="29" s="1"/>
  <c r="BD75" i="31"/>
  <c r="D86" i="30" s="1"/>
  <c r="BC75" i="31"/>
  <c r="C86" i="30" s="1"/>
  <c r="BK71" i="31"/>
  <c r="C82" i="29" s="1"/>
  <c r="BL71" i="31"/>
  <c r="D82" i="29" s="1"/>
  <c r="BD71" i="31"/>
  <c r="D82" i="30" s="1"/>
  <c r="BC71" i="31"/>
  <c r="C82" i="30" s="1"/>
  <c r="BK67" i="31"/>
  <c r="C78" i="29" s="1"/>
  <c r="BL67" i="31"/>
  <c r="D78" i="29" s="1"/>
  <c r="BD67" i="31"/>
  <c r="D78" i="30" s="1"/>
  <c r="BC67" i="31"/>
  <c r="C78" i="30" s="1"/>
  <c r="BK63" i="31"/>
  <c r="C74" i="29" s="1"/>
  <c r="BL63" i="31"/>
  <c r="D74" i="29" s="1"/>
  <c r="BD63" i="31"/>
  <c r="D74" i="30" s="1"/>
  <c r="BC63" i="31"/>
  <c r="C74" i="30" s="1"/>
  <c r="BK59" i="31"/>
  <c r="C70" i="29" s="1"/>
  <c r="BD59" i="31"/>
  <c r="D70" i="30" s="1"/>
  <c r="BC59" i="31"/>
  <c r="C70" i="30" s="1"/>
  <c r="BK55" i="31"/>
  <c r="C66" i="29" s="1"/>
  <c r="BL55" i="31"/>
  <c r="D66" i="29" s="1"/>
  <c r="BD55" i="31"/>
  <c r="D66" i="30" s="1"/>
  <c r="BC55" i="31"/>
  <c r="C66" i="30" s="1"/>
  <c r="BK51" i="31"/>
  <c r="C62" i="29" s="1"/>
  <c r="BD51" i="31"/>
  <c r="D62" i="30" s="1"/>
  <c r="BC51" i="31"/>
  <c r="C62" i="30" s="1"/>
  <c r="BL51" i="31"/>
  <c r="D62" i="29" s="1"/>
  <c r="BK47" i="31"/>
  <c r="C58" i="29" s="1"/>
  <c r="BL47" i="31"/>
  <c r="D58" i="29" s="1"/>
  <c r="BD47" i="31"/>
  <c r="D58" i="30" s="1"/>
  <c r="BC47" i="31"/>
  <c r="C58" i="30" s="1"/>
  <c r="BK43" i="31"/>
  <c r="C54" i="29" s="1"/>
  <c r="BL43" i="31"/>
  <c r="D54" i="29" s="1"/>
  <c r="BD43" i="31"/>
  <c r="D54" i="30" s="1"/>
  <c r="BC43" i="31"/>
  <c r="C54" i="30" s="1"/>
  <c r="BK39" i="31"/>
  <c r="C50" i="29" s="1"/>
  <c r="BL39" i="31"/>
  <c r="D50" i="29" s="1"/>
  <c r="BD39" i="31"/>
  <c r="D50" i="30" s="1"/>
  <c r="BC39" i="31"/>
  <c r="C50" i="30" s="1"/>
  <c r="BK35" i="31"/>
  <c r="C46" i="29" s="1"/>
  <c r="BL35" i="31"/>
  <c r="D46" i="29" s="1"/>
  <c r="BD35" i="31"/>
  <c r="D46" i="30" s="1"/>
  <c r="BC35" i="31"/>
  <c r="C46" i="30" s="1"/>
  <c r="BK31" i="31"/>
  <c r="C42" i="29" s="1"/>
  <c r="BL31" i="31"/>
  <c r="D42" i="29" s="1"/>
  <c r="BD31" i="31"/>
  <c r="D42" i="30" s="1"/>
  <c r="BC31" i="31"/>
  <c r="C42" i="30" s="1"/>
  <c r="BK27" i="31"/>
  <c r="C38" i="29" s="1"/>
  <c r="BD27" i="31"/>
  <c r="D38" i="30" s="1"/>
  <c r="BC27" i="31"/>
  <c r="C38" i="30" s="1"/>
  <c r="BL23" i="31"/>
  <c r="D34" i="29" s="1"/>
  <c r="BK23" i="31"/>
  <c r="C34" i="29" s="1"/>
  <c r="BD23" i="31"/>
  <c r="D34" i="30" s="1"/>
  <c r="BC23" i="31"/>
  <c r="C34" i="30" s="1"/>
  <c r="BL19" i="31"/>
  <c r="D30" i="29" s="1"/>
  <c r="BK19" i="31"/>
  <c r="C30" i="29" s="1"/>
  <c r="BD19" i="31"/>
  <c r="D30" i="30" s="1"/>
  <c r="BC19" i="31"/>
  <c r="C30" i="30" s="1"/>
  <c r="BL15" i="31"/>
  <c r="D26" i="29" s="1"/>
  <c r="BK15" i="31"/>
  <c r="C26" i="29" s="1"/>
  <c r="BD15" i="31"/>
  <c r="D26" i="30" s="1"/>
  <c r="BC15" i="31"/>
  <c r="C26" i="30" s="1"/>
  <c r="BL11" i="31"/>
  <c r="D22" i="29" s="1"/>
  <c r="BK11" i="31"/>
  <c r="C22" i="29" s="1"/>
  <c r="BD11" i="31"/>
  <c r="D22" i="30" s="1"/>
  <c r="BC11" i="31"/>
  <c r="C22" i="30" s="1"/>
  <c r="AU201" i="31"/>
  <c r="C213" i="27" s="1"/>
  <c r="AU197" i="31"/>
  <c r="C209" i="27" s="1"/>
  <c r="AU193" i="31"/>
  <c r="C205" i="27" s="1"/>
  <c r="AU189" i="31"/>
  <c r="C201" i="27" s="1"/>
  <c r="AU185" i="31"/>
  <c r="C197" i="27" s="1"/>
  <c r="AU181" i="31"/>
  <c r="C193" i="27" s="1"/>
  <c r="AU177" i="31"/>
  <c r="C189" i="27" s="1"/>
  <c r="AU173" i="31"/>
  <c r="C185" i="27" s="1"/>
  <c r="AU169" i="31"/>
  <c r="C181" i="27" s="1"/>
  <c r="AU165" i="31"/>
  <c r="C177" i="27" s="1"/>
  <c r="AU161" i="31"/>
  <c r="C173" i="27" s="1"/>
  <c r="AU157" i="31"/>
  <c r="C169" i="27" s="1"/>
  <c r="AU153" i="31"/>
  <c r="C165" i="27" s="1"/>
  <c r="AU149" i="31"/>
  <c r="C161" i="27" s="1"/>
  <c r="AU145" i="31"/>
  <c r="C157" i="27" s="1"/>
  <c r="AU141" i="31"/>
  <c r="C153" i="27" s="1"/>
  <c r="AU137" i="31"/>
  <c r="C149" i="27" s="1"/>
  <c r="AU133" i="31"/>
  <c r="C145" i="27" s="1"/>
  <c r="AU129" i="31"/>
  <c r="C141" i="27" s="1"/>
  <c r="AU125" i="31"/>
  <c r="C137" i="27" s="1"/>
  <c r="AU121" i="31"/>
  <c r="C133" i="27" s="1"/>
  <c r="AU117" i="31"/>
  <c r="C129" i="27" s="1"/>
  <c r="AU113" i="31"/>
  <c r="C125" i="27" s="1"/>
  <c r="AU109" i="31"/>
  <c r="C121" i="27" s="1"/>
  <c r="AU105" i="31"/>
  <c r="C117" i="27" s="1"/>
  <c r="AU101" i="31"/>
  <c r="C113" i="27" s="1"/>
  <c r="AU97" i="31"/>
  <c r="C109" i="27" s="1"/>
  <c r="AU93" i="31"/>
  <c r="C105" i="27" s="1"/>
  <c r="AU89" i="31"/>
  <c r="C101" i="27" s="1"/>
  <c r="AU85" i="31"/>
  <c r="C97" i="27" s="1"/>
  <c r="AU81" i="31"/>
  <c r="C93" i="27" s="1"/>
  <c r="AU77" i="31"/>
  <c r="C89" i="27" s="1"/>
  <c r="AU73" i="31"/>
  <c r="C85" i="27" s="1"/>
  <c r="AU69" i="31"/>
  <c r="C81" i="27" s="1"/>
  <c r="AU65" i="31"/>
  <c r="C77" i="27" s="1"/>
  <c r="AU61" i="31"/>
  <c r="C73" i="27" s="1"/>
  <c r="AU57" i="31"/>
  <c r="C69" i="27" s="1"/>
  <c r="AU53" i="31"/>
  <c r="C65" i="27" s="1"/>
  <c r="AU49" i="31"/>
  <c r="C61" i="27" s="1"/>
  <c r="AU45" i="31"/>
  <c r="C57" i="27" s="1"/>
  <c r="AU41" i="31"/>
  <c r="C53" i="27" s="1"/>
  <c r="AU37" i="31"/>
  <c r="C49" i="27" s="1"/>
  <c r="AU33" i="31"/>
  <c r="C45" i="27" s="1"/>
  <c r="AU29" i="31"/>
  <c r="C41" i="27" s="1"/>
  <c r="AU25" i="31"/>
  <c r="C37" i="27" s="1"/>
  <c r="AU21" i="31"/>
  <c r="C33" i="27" s="1"/>
  <c r="AU17" i="31"/>
  <c r="C29" i="27" s="1"/>
  <c r="AU13" i="31"/>
  <c r="C25" i="27" s="1"/>
  <c r="BC201" i="31"/>
  <c r="C212" i="30" s="1"/>
  <c r="BC185" i="31"/>
  <c r="C196" i="30" s="1"/>
  <c r="BC169" i="31"/>
  <c r="C180" i="30" s="1"/>
  <c r="BC153" i="31"/>
  <c r="C164" i="30" s="1"/>
  <c r="BC137" i="31"/>
  <c r="C148" i="30" s="1"/>
  <c r="BC121" i="31"/>
  <c r="C132" i="30" s="1"/>
  <c r="BC105" i="31"/>
  <c r="C116" i="30" s="1"/>
  <c r="BC89" i="31"/>
  <c r="C100" i="30" s="1"/>
  <c r="BC73" i="31"/>
  <c r="C84" i="30" s="1"/>
  <c r="BC57" i="31"/>
  <c r="C68" i="30" s="1"/>
  <c r="BC41" i="31"/>
  <c r="C52" i="30" s="1"/>
  <c r="BC25" i="31"/>
  <c r="C36" i="30" s="1"/>
  <c r="BD189" i="31"/>
  <c r="D200" i="30" s="1"/>
  <c r="BD173" i="31"/>
  <c r="D184" i="30" s="1"/>
  <c r="BD157" i="31"/>
  <c r="D168" i="30" s="1"/>
  <c r="BD141" i="31"/>
  <c r="D152" i="30" s="1"/>
  <c r="BD125" i="31"/>
  <c r="D136" i="30" s="1"/>
  <c r="BD109" i="31"/>
  <c r="D120" i="30" s="1"/>
  <c r="BD77" i="31"/>
  <c r="D88" i="30" s="1"/>
  <c r="BD61" i="31"/>
  <c r="D72" i="30" s="1"/>
  <c r="BD45" i="31"/>
  <c r="D56" i="30" s="1"/>
  <c r="BD29" i="31"/>
  <c r="D40" i="30" s="1"/>
  <c r="BD13" i="31"/>
  <c r="D24" i="30" s="1"/>
  <c r="BL123" i="31"/>
  <c r="D134" i="29" s="1"/>
  <c r="BC165" i="31"/>
  <c r="C176" i="30" s="1"/>
  <c r="BD137" i="31"/>
  <c r="D148" i="30" s="1"/>
  <c r="BD121" i="31"/>
  <c r="D132" i="30" s="1"/>
  <c r="BD57" i="31"/>
  <c r="D68" i="30" s="1"/>
  <c r="BL91" i="31"/>
  <c r="D102" i="29" s="1"/>
  <c r="AE201" i="31"/>
  <c r="C214" i="26" s="1"/>
  <c r="BK201" i="31"/>
  <c r="C212" i="29" s="1"/>
  <c r="BL201" i="31"/>
  <c r="D212" i="29" s="1"/>
  <c r="AE197" i="31"/>
  <c r="C210" i="26" s="1"/>
  <c r="BK197" i="31"/>
  <c r="C208" i="29" s="1"/>
  <c r="BL197" i="31"/>
  <c r="D208" i="29" s="1"/>
  <c r="AE193" i="31"/>
  <c r="C206" i="26" s="1"/>
  <c r="BK193" i="31"/>
  <c r="C204" i="29" s="1"/>
  <c r="BL193" i="31"/>
  <c r="D204" i="29" s="1"/>
  <c r="BK189" i="31"/>
  <c r="C200" i="29" s="1"/>
  <c r="BL189" i="31"/>
  <c r="D200" i="29" s="1"/>
  <c r="AE185" i="31"/>
  <c r="C198" i="26" s="1"/>
  <c r="BK185" i="31"/>
  <c r="C196" i="29" s="1"/>
  <c r="BL185" i="31"/>
  <c r="D196" i="29" s="1"/>
  <c r="AE181" i="31"/>
  <c r="C194" i="26" s="1"/>
  <c r="BK181" i="31"/>
  <c r="C192" i="29" s="1"/>
  <c r="BL181" i="31"/>
  <c r="D192" i="29" s="1"/>
  <c r="AE177" i="31"/>
  <c r="C190" i="26" s="1"/>
  <c r="BK177" i="31"/>
  <c r="C188" i="29" s="1"/>
  <c r="BL177" i="31"/>
  <c r="D188" i="29" s="1"/>
  <c r="AE173" i="31"/>
  <c r="C186" i="26" s="1"/>
  <c r="BK173" i="31"/>
  <c r="C184" i="29" s="1"/>
  <c r="BL173" i="31"/>
  <c r="D184" i="29" s="1"/>
  <c r="AE169" i="31"/>
  <c r="C182" i="26" s="1"/>
  <c r="BK169" i="31"/>
  <c r="C180" i="29" s="1"/>
  <c r="BL169" i="31"/>
  <c r="D180" i="29" s="1"/>
  <c r="BK165" i="31"/>
  <c r="C176" i="29" s="1"/>
  <c r="BL165" i="31"/>
  <c r="D176" i="29" s="1"/>
  <c r="AE161" i="31"/>
  <c r="C174" i="26" s="1"/>
  <c r="BK161" i="31"/>
  <c r="C172" i="29" s="1"/>
  <c r="BL161" i="31"/>
  <c r="D172" i="29" s="1"/>
  <c r="AE157" i="31"/>
  <c r="C170" i="26" s="1"/>
  <c r="BK157" i="31"/>
  <c r="C168" i="29" s="1"/>
  <c r="BL157" i="31"/>
  <c r="D168" i="29" s="1"/>
  <c r="BK153" i="31"/>
  <c r="C164" i="29" s="1"/>
  <c r="BL153" i="31"/>
  <c r="D164" i="29" s="1"/>
  <c r="BK149" i="31"/>
  <c r="C160" i="29" s="1"/>
  <c r="BL149" i="31"/>
  <c r="D160" i="29" s="1"/>
  <c r="BK145" i="31"/>
  <c r="C156" i="29" s="1"/>
  <c r="BL145" i="31"/>
  <c r="D156" i="29" s="1"/>
  <c r="BK141" i="31"/>
  <c r="C152" i="29" s="1"/>
  <c r="BL141" i="31"/>
  <c r="D152" i="29" s="1"/>
  <c r="BK137" i="31"/>
  <c r="C148" i="29" s="1"/>
  <c r="BL137" i="31"/>
  <c r="D148" i="29" s="1"/>
  <c r="BK133" i="31"/>
  <c r="C144" i="29" s="1"/>
  <c r="BL133" i="31"/>
  <c r="D144" i="29" s="1"/>
  <c r="BK129" i="31"/>
  <c r="C140" i="29" s="1"/>
  <c r="BL129" i="31"/>
  <c r="D140" i="29" s="1"/>
  <c r="BK125" i="31"/>
  <c r="C136" i="29" s="1"/>
  <c r="BL125" i="31"/>
  <c r="D136" i="29" s="1"/>
  <c r="BK121" i="31"/>
  <c r="C132" i="29" s="1"/>
  <c r="BL121" i="31"/>
  <c r="D132" i="29" s="1"/>
  <c r="BK117" i="31"/>
  <c r="C128" i="29" s="1"/>
  <c r="BL117" i="31"/>
  <c r="D128" i="29" s="1"/>
  <c r="BK113" i="31"/>
  <c r="C124" i="29" s="1"/>
  <c r="BL113" i="31"/>
  <c r="D124" i="29" s="1"/>
  <c r="BK109" i="31"/>
  <c r="C120" i="29" s="1"/>
  <c r="BL109" i="31"/>
  <c r="D120" i="29" s="1"/>
  <c r="BK105" i="31"/>
  <c r="C116" i="29" s="1"/>
  <c r="BL105" i="31"/>
  <c r="D116" i="29" s="1"/>
  <c r="BK101" i="31"/>
  <c r="C112" i="29" s="1"/>
  <c r="BL101" i="31"/>
  <c r="D112" i="29" s="1"/>
  <c r="BK97" i="31"/>
  <c r="C108" i="29" s="1"/>
  <c r="BL97" i="31"/>
  <c r="D108" i="29" s="1"/>
  <c r="BK93" i="31"/>
  <c r="C104" i="29" s="1"/>
  <c r="BL93" i="31"/>
  <c r="D104" i="29" s="1"/>
  <c r="BK89" i="31"/>
  <c r="C100" i="29" s="1"/>
  <c r="BL89" i="31"/>
  <c r="D100" i="29" s="1"/>
  <c r="BK85" i="31"/>
  <c r="C96" i="29" s="1"/>
  <c r="BL85" i="31"/>
  <c r="D96" i="29" s="1"/>
  <c r="BK81" i="31"/>
  <c r="C92" i="29" s="1"/>
  <c r="BL81" i="31"/>
  <c r="D92" i="29" s="1"/>
  <c r="BK77" i="31"/>
  <c r="C88" i="29" s="1"/>
  <c r="BL77" i="31"/>
  <c r="D88" i="29" s="1"/>
  <c r="BK73" i="31"/>
  <c r="C84" i="29" s="1"/>
  <c r="BL73" i="31"/>
  <c r="D84" i="29" s="1"/>
  <c r="BK69" i="31"/>
  <c r="C80" i="29" s="1"/>
  <c r="BL69" i="31"/>
  <c r="D80" i="29" s="1"/>
  <c r="BK65" i="31"/>
  <c r="C76" i="29" s="1"/>
  <c r="BL65" i="31"/>
  <c r="D76" i="29" s="1"/>
  <c r="BK61" i="31"/>
  <c r="C72" i="29" s="1"/>
  <c r="BL61" i="31"/>
  <c r="D72" i="29" s="1"/>
  <c r="BK57" i="31"/>
  <c r="C68" i="29" s="1"/>
  <c r="BL57" i="31"/>
  <c r="D68" i="29" s="1"/>
  <c r="BK53" i="31"/>
  <c r="C64" i="29" s="1"/>
  <c r="BL53" i="31"/>
  <c r="D64" i="29" s="1"/>
  <c r="BK49" i="31"/>
  <c r="C60" i="29" s="1"/>
  <c r="BL49" i="31"/>
  <c r="D60" i="29" s="1"/>
  <c r="BK45" i="31"/>
  <c r="C56" i="29" s="1"/>
  <c r="BL45" i="31"/>
  <c r="D56" i="29" s="1"/>
  <c r="BK41" i="31"/>
  <c r="C52" i="29" s="1"/>
  <c r="BL41" i="31"/>
  <c r="D52" i="29" s="1"/>
  <c r="BK37" i="31"/>
  <c r="C48" i="29" s="1"/>
  <c r="BL37" i="31"/>
  <c r="D48" i="29" s="1"/>
  <c r="BK33" i="31"/>
  <c r="C44" i="29" s="1"/>
  <c r="BL33" i="31"/>
  <c r="D44" i="29" s="1"/>
  <c r="BK29" i="31"/>
  <c r="C40" i="29" s="1"/>
  <c r="BL29" i="31"/>
  <c r="D40" i="29" s="1"/>
  <c r="BL25" i="31"/>
  <c r="D36" i="29" s="1"/>
  <c r="BK25" i="31"/>
  <c r="C36" i="29" s="1"/>
  <c r="BK21" i="31"/>
  <c r="C32" i="29" s="1"/>
  <c r="BL21" i="31"/>
  <c r="D32" i="29" s="1"/>
  <c r="BK17" i="31"/>
  <c r="C28" i="29" s="1"/>
  <c r="BL17" i="31"/>
  <c r="D28" i="29" s="1"/>
  <c r="BK13" i="31"/>
  <c r="C24" i="29" s="1"/>
  <c r="BL13" i="31"/>
  <c r="D24" i="29" s="1"/>
  <c r="BC193" i="31"/>
  <c r="C204" i="30" s="1"/>
  <c r="BC177" i="31"/>
  <c r="C188" i="30" s="1"/>
  <c r="BC161" i="31"/>
  <c r="C172" i="30" s="1"/>
  <c r="BC145" i="31"/>
  <c r="C156" i="30" s="1"/>
  <c r="BC129" i="31"/>
  <c r="C140" i="30" s="1"/>
  <c r="BC113" i="31"/>
  <c r="C124" i="30" s="1"/>
  <c r="BC97" i="31"/>
  <c r="C108" i="30" s="1"/>
  <c r="BC81" i="31"/>
  <c r="C92" i="30" s="1"/>
  <c r="BC65" i="31"/>
  <c r="C76" i="30" s="1"/>
  <c r="BC49" i="31"/>
  <c r="C60" i="30" s="1"/>
  <c r="BC33" i="31"/>
  <c r="C44" i="30" s="1"/>
  <c r="BC17" i="31"/>
  <c r="C28" i="30" s="1"/>
  <c r="BD197" i="31"/>
  <c r="D208" i="30" s="1"/>
  <c r="BD181" i="31"/>
  <c r="D192" i="30" s="1"/>
  <c r="BD165" i="31"/>
  <c r="D176" i="30" s="1"/>
  <c r="BD149" i="31"/>
  <c r="D160" i="30" s="1"/>
  <c r="BD133" i="31"/>
  <c r="D144" i="30" s="1"/>
  <c r="BD117" i="31"/>
  <c r="D128" i="30" s="1"/>
  <c r="BD101" i="31"/>
  <c r="D112" i="30" s="1"/>
  <c r="BD85" i="31"/>
  <c r="D96" i="30" s="1"/>
  <c r="BD69" i="31"/>
  <c r="D80" i="30" s="1"/>
  <c r="BD53" i="31"/>
  <c r="D64" i="30" s="1"/>
  <c r="BD37" i="31"/>
  <c r="D48" i="30" s="1"/>
  <c r="BD21" i="31"/>
  <c r="D32" i="30" s="1"/>
  <c r="BL187" i="31"/>
  <c r="D198" i="29" s="1"/>
  <c r="BL59" i="31"/>
  <c r="D70" i="29" s="1"/>
  <c r="AE137" i="31"/>
  <c r="C150" i="26" s="1"/>
  <c r="AF101" i="31"/>
  <c r="D114" i="26" s="1"/>
  <c r="AE73" i="31"/>
  <c r="C86" i="26" s="1"/>
  <c r="AF37" i="31"/>
  <c r="D50" i="26" s="1"/>
  <c r="W201" i="31"/>
  <c r="C213" i="25" s="1"/>
  <c r="W197" i="31"/>
  <c r="C209" i="25" s="1"/>
  <c r="W193" i="31"/>
  <c r="C205" i="25" s="1"/>
  <c r="W189" i="31"/>
  <c r="C201" i="25" s="1"/>
  <c r="W185" i="31"/>
  <c r="C197" i="25" s="1"/>
  <c r="W181" i="31"/>
  <c r="C193" i="25" s="1"/>
  <c r="W177" i="31"/>
  <c r="C189" i="25" s="1"/>
  <c r="W173" i="31"/>
  <c r="C185" i="25" s="1"/>
  <c r="W169" i="31"/>
  <c r="C181" i="25" s="1"/>
  <c r="W165" i="31"/>
  <c r="C177" i="25" s="1"/>
  <c r="W161" i="31"/>
  <c r="C173" i="25" s="1"/>
  <c r="W157" i="31"/>
  <c r="C169" i="25" s="1"/>
  <c r="X201" i="31"/>
  <c r="D213" i="25" s="1"/>
  <c r="X197" i="31"/>
  <c r="D209" i="25" s="1"/>
  <c r="X193" i="31"/>
  <c r="D205" i="25" s="1"/>
  <c r="X189" i="31"/>
  <c r="D201" i="25" s="1"/>
  <c r="X185" i="31"/>
  <c r="D197" i="25" s="1"/>
  <c r="X181" i="31"/>
  <c r="D193" i="25" s="1"/>
  <c r="X177" i="31"/>
  <c r="D189" i="25" s="1"/>
  <c r="X173" i="31"/>
  <c r="D185" i="25" s="1"/>
  <c r="X169" i="31"/>
  <c r="D181" i="25" s="1"/>
  <c r="X165" i="31"/>
  <c r="D177" i="25" s="1"/>
  <c r="X161" i="31"/>
  <c r="D173" i="25" s="1"/>
  <c r="X157" i="31"/>
  <c r="D169" i="25" s="1"/>
  <c r="Z201" i="31"/>
  <c r="F213" i="25" s="1"/>
  <c r="Z197" i="31"/>
  <c r="F209" i="25" s="1"/>
  <c r="Z193" i="31"/>
  <c r="F205" i="25" s="1"/>
  <c r="Z189" i="31"/>
  <c r="F201" i="25" s="1"/>
  <c r="Z185" i="31"/>
  <c r="F197" i="25" s="1"/>
  <c r="Z181" i="31"/>
  <c r="F193" i="25" s="1"/>
  <c r="Z177" i="31"/>
  <c r="F189" i="25" s="1"/>
  <c r="Z173" i="31"/>
  <c r="F185" i="25" s="1"/>
  <c r="Z169" i="31"/>
  <c r="F181" i="25" s="1"/>
  <c r="Z165" i="31"/>
  <c r="F177" i="25" s="1"/>
  <c r="Z161" i="31"/>
  <c r="F173" i="25" s="1"/>
  <c r="Z157" i="31"/>
  <c r="F169" i="25" s="1"/>
  <c r="AE189" i="31"/>
  <c r="C202" i="26" s="1"/>
  <c r="AE165" i="31"/>
  <c r="C178" i="26" s="1"/>
  <c r="AM201" i="31"/>
  <c r="C213" i="28" s="1"/>
  <c r="AF201" i="31"/>
  <c r="D214" i="26" s="1"/>
  <c r="AM197" i="31"/>
  <c r="C209" i="28" s="1"/>
  <c r="AF197" i="31"/>
  <c r="D210" i="26" s="1"/>
  <c r="AM193" i="31"/>
  <c r="C205" i="28" s="1"/>
  <c r="AF193" i="31"/>
  <c r="D206" i="26" s="1"/>
  <c r="AM189" i="31"/>
  <c r="C201" i="28" s="1"/>
  <c r="AF189" i="31"/>
  <c r="D202" i="26" s="1"/>
  <c r="AM185" i="31"/>
  <c r="C197" i="28" s="1"/>
  <c r="AF185" i="31"/>
  <c r="D198" i="26" s="1"/>
  <c r="AM181" i="31"/>
  <c r="C193" i="28" s="1"/>
  <c r="AF181" i="31"/>
  <c r="D194" i="26" s="1"/>
  <c r="AM177" i="31"/>
  <c r="C189" i="28" s="1"/>
  <c r="AF177" i="31"/>
  <c r="D190" i="26" s="1"/>
  <c r="AM173" i="31"/>
  <c r="C185" i="28" s="1"/>
  <c r="AF173" i="31"/>
  <c r="D186" i="26" s="1"/>
  <c r="AM169" i="31"/>
  <c r="C181" i="28" s="1"/>
  <c r="AF169" i="31"/>
  <c r="D182" i="26" s="1"/>
  <c r="AM165" i="31"/>
  <c r="C177" i="28" s="1"/>
  <c r="AF165" i="31"/>
  <c r="D178" i="26" s="1"/>
  <c r="AM161" i="31"/>
  <c r="C173" i="28" s="1"/>
  <c r="AF161" i="31"/>
  <c r="D174" i="26" s="1"/>
  <c r="AM157" i="31"/>
  <c r="C169" i="28" s="1"/>
  <c r="AF157" i="31"/>
  <c r="D170" i="26" s="1"/>
  <c r="AN201" i="31"/>
  <c r="D213" i="28" s="1"/>
  <c r="AN197" i="31"/>
  <c r="D209" i="28" s="1"/>
  <c r="AN193" i="31"/>
  <c r="D205" i="28" s="1"/>
  <c r="AN189" i="31"/>
  <c r="D201" i="28" s="1"/>
  <c r="AN185" i="31"/>
  <c r="D197" i="28" s="1"/>
  <c r="AN181" i="31"/>
  <c r="D193" i="28" s="1"/>
  <c r="AN177" i="31"/>
  <c r="D189" i="28" s="1"/>
  <c r="AN173" i="31"/>
  <c r="D185" i="28" s="1"/>
  <c r="AN169" i="31"/>
  <c r="D181" i="28" s="1"/>
  <c r="AN165" i="31"/>
  <c r="D177" i="28" s="1"/>
  <c r="AN161" i="31"/>
  <c r="D173" i="28" s="1"/>
  <c r="AN157" i="31"/>
  <c r="D169" i="28" s="1"/>
  <c r="W141" i="31"/>
  <c r="C153" i="25" s="1"/>
  <c r="W129" i="31"/>
  <c r="C141" i="25" s="1"/>
  <c r="W109" i="31"/>
  <c r="C121" i="25" s="1"/>
  <c r="W93" i="31"/>
  <c r="C105" i="25" s="1"/>
  <c r="W65" i="31"/>
  <c r="C77" i="25" s="1"/>
  <c r="W49" i="31"/>
  <c r="C61" i="25" s="1"/>
  <c r="X154" i="31"/>
  <c r="D166" i="25" s="1"/>
  <c r="X150" i="31"/>
  <c r="D162" i="25" s="1"/>
  <c r="X146" i="31"/>
  <c r="D158" i="25" s="1"/>
  <c r="AF143" i="31"/>
  <c r="D156" i="26" s="1"/>
  <c r="AE143" i="31"/>
  <c r="C156" i="26" s="1"/>
  <c r="X142" i="31"/>
  <c r="D154" i="25" s="1"/>
  <c r="X138" i="31"/>
  <c r="D150" i="25" s="1"/>
  <c r="X134" i="31"/>
  <c r="D146" i="25" s="1"/>
  <c r="X130" i="31"/>
  <c r="D142" i="25" s="1"/>
  <c r="AF127" i="31"/>
  <c r="D140" i="26" s="1"/>
  <c r="AE127" i="31"/>
  <c r="C140" i="26" s="1"/>
  <c r="X126" i="31"/>
  <c r="D138" i="25" s="1"/>
  <c r="X122" i="31"/>
  <c r="D134" i="25" s="1"/>
  <c r="X118" i="31"/>
  <c r="D130" i="25" s="1"/>
  <c r="X114" i="31"/>
  <c r="D126" i="25" s="1"/>
  <c r="AF111" i="31"/>
  <c r="D124" i="26" s="1"/>
  <c r="AE111" i="31"/>
  <c r="C124" i="26" s="1"/>
  <c r="X110" i="31"/>
  <c r="D122" i="25" s="1"/>
  <c r="X106" i="31"/>
  <c r="D118" i="25" s="1"/>
  <c r="X102" i="31"/>
  <c r="D114" i="25" s="1"/>
  <c r="X98" i="31"/>
  <c r="D110" i="25" s="1"/>
  <c r="AE95" i="31"/>
  <c r="C108" i="26" s="1"/>
  <c r="AF95" i="31"/>
  <c r="D108" i="26" s="1"/>
  <c r="X94" i="31"/>
  <c r="D106" i="25" s="1"/>
  <c r="X90" i="31"/>
  <c r="D102" i="25" s="1"/>
  <c r="X86" i="31"/>
  <c r="D98" i="25" s="1"/>
  <c r="X82" i="31"/>
  <c r="D94" i="25" s="1"/>
  <c r="AF79" i="31"/>
  <c r="D92" i="26" s="1"/>
  <c r="AE79" i="31"/>
  <c r="C92" i="26" s="1"/>
  <c r="X78" i="31"/>
  <c r="D90" i="25" s="1"/>
  <c r="X74" i="31"/>
  <c r="D86" i="25" s="1"/>
  <c r="X70" i="31"/>
  <c r="D82" i="25" s="1"/>
  <c r="X66" i="31"/>
  <c r="D78" i="25" s="1"/>
  <c r="AF63" i="31"/>
  <c r="D76" i="26" s="1"/>
  <c r="AE63" i="31"/>
  <c r="C76" i="26" s="1"/>
  <c r="X62" i="31"/>
  <c r="D74" i="25" s="1"/>
  <c r="X58" i="31"/>
  <c r="D70" i="25" s="1"/>
  <c r="X54" i="31"/>
  <c r="D66" i="25" s="1"/>
  <c r="X50" i="31"/>
  <c r="D62" i="25" s="1"/>
  <c r="AF47" i="31"/>
  <c r="D60" i="26" s="1"/>
  <c r="AE47" i="31"/>
  <c r="C60" i="26" s="1"/>
  <c r="X46" i="31"/>
  <c r="D58" i="25" s="1"/>
  <c r="X42" i="31"/>
  <c r="D54" i="25" s="1"/>
  <c r="X38" i="31"/>
  <c r="D50" i="25" s="1"/>
  <c r="X34" i="31"/>
  <c r="D46" i="25" s="1"/>
  <c r="AF31" i="31"/>
  <c r="D44" i="26" s="1"/>
  <c r="AE31" i="31"/>
  <c r="C44" i="26" s="1"/>
  <c r="X30" i="31"/>
  <c r="D42" i="25" s="1"/>
  <c r="X26" i="31"/>
  <c r="D38" i="25" s="1"/>
  <c r="X22" i="31"/>
  <c r="D34" i="25" s="1"/>
  <c r="X18" i="31"/>
  <c r="D30" i="25" s="1"/>
  <c r="AF15" i="31"/>
  <c r="D28" i="26" s="1"/>
  <c r="AE15" i="31"/>
  <c r="C28" i="26" s="1"/>
  <c r="X14" i="31"/>
  <c r="D26" i="25" s="1"/>
  <c r="X10" i="31"/>
  <c r="D22" i="25" s="1"/>
  <c r="X151" i="31"/>
  <c r="D163" i="25" s="1"/>
  <c r="Z151" i="31"/>
  <c r="F163" i="25" s="1"/>
  <c r="X147" i="31"/>
  <c r="D159" i="25" s="1"/>
  <c r="Z147" i="31"/>
  <c r="F159" i="25" s="1"/>
  <c r="Z143" i="31"/>
  <c r="F155" i="25" s="1"/>
  <c r="AN141" i="31"/>
  <c r="D153" i="28" s="1"/>
  <c r="X139" i="31"/>
  <c r="D151" i="25" s="1"/>
  <c r="Z139" i="31"/>
  <c r="F151" i="25" s="1"/>
  <c r="X135" i="31"/>
  <c r="D147" i="25" s="1"/>
  <c r="Z135" i="31"/>
  <c r="F147" i="25" s="1"/>
  <c r="X131" i="31"/>
  <c r="D143" i="25" s="1"/>
  <c r="Z131" i="31"/>
  <c r="F143" i="25" s="1"/>
  <c r="Z127" i="31"/>
  <c r="F139" i="25" s="1"/>
  <c r="AN125" i="31"/>
  <c r="D137" i="28" s="1"/>
  <c r="X123" i="31"/>
  <c r="D135" i="25" s="1"/>
  <c r="Z123" i="31"/>
  <c r="F135" i="25" s="1"/>
  <c r="X119" i="31"/>
  <c r="D131" i="25" s="1"/>
  <c r="Z119" i="31"/>
  <c r="F131" i="25" s="1"/>
  <c r="X115" i="31"/>
  <c r="D127" i="25" s="1"/>
  <c r="Z115" i="31"/>
  <c r="F127" i="25" s="1"/>
  <c r="Z111" i="31"/>
  <c r="F123" i="25" s="1"/>
  <c r="AN109" i="31"/>
  <c r="D121" i="28" s="1"/>
  <c r="X107" i="31"/>
  <c r="D119" i="25" s="1"/>
  <c r="Z107" i="31"/>
  <c r="F119" i="25" s="1"/>
  <c r="X103" i="31"/>
  <c r="D115" i="25" s="1"/>
  <c r="Z103" i="31"/>
  <c r="F115" i="25" s="1"/>
  <c r="X99" i="31"/>
  <c r="D111" i="25" s="1"/>
  <c r="Z99" i="31"/>
  <c r="F111" i="25" s="1"/>
  <c r="Z95" i="31"/>
  <c r="F107" i="25" s="1"/>
  <c r="AN93" i="31"/>
  <c r="D105" i="28" s="1"/>
  <c r="X91" i="31"/>
  <c r="D103" i="25" s="1"/>
  <c r="Z91" i="31"/>
  <c r="F103" i="25" s="1"/>
  <c r="X87" i="31"/>
  <c r="D99" i="25" s="1"/>
  <c r="Z87" i="31"/>
  <c r="F99" i="25" s="1"/>
  <c r="X83" i="31"/>
  <c r="D95" i="25" s="1"/>
  <c r="Z83" i="31"/>
  <c r="F95" i="25" s="1"/>
  <c r="Z79" i="31"/>
  <c r="F91" i="25" s="1"/>
  <c r="AN77" i="31"/>
  <c r="D89" i="28" s="1"/>
  <c r="X75" i="31"/>
  <c r="D87" i="25" s="1"/>
  <c r="Z75" i="31"/>
  <c r="F87" i="25" s="1"/>
  <c r="X71" i="31"/>
  <c r="D83" i="25" s="1"/>
  <c r="Z71" i="31"/>
  <c r="F83" i="25" s="1"/>
  <c r="X67" i="31"/>
  <c r="D79" i="25" s="1"/>
  <c r="Z67" i="31"/>
  <c r="F79" i="25" s="1"/>
  <c r="Z63" i="31"/>
  <c r="F75" i="25" s="1"/>
  <c r="AN61" i="31"/>
  <c r="D73" i="28" s="1"/>
  <c r="X59" i="31"/>
  <c r="D71" i="25" s="1"/>
  <c r="Z59" i="31"/>
  <c r="F71" i="25" s="1"/>
  <c r="X55" i="31"/>
  <c r="D67" i="25" s="1"/>
  <c r="Z55" i="31"/>
  <c r="F67" i="25" s="1"/>
  <c r="X51" i="31"/>
  <c r="D63" i="25" s="1"/>
  <c r="Z51" i="31"/>
  <c r="F63" i="25" s="1"/>
  <c r="Z47" i="31"/>
  <c r="F59" i="25" s="1"/>
  <c r="AN45" i="31"/>
  <c r="D57" i="28" s="1"/>
  <c r="X43" i="31"/>
  <c r="D55" i="25" s="1"/>
  <c r="Z43" i="31"/>
  <c r="F55" i="25" s="1"/>
  <c r="X39" i="31"/>
  <c r="D51" i="25" s="1"/>
  <c r="Z39" i="31"/>
  <c r="F51" i="25" s="1"/>
  <c r="X35" i="31"/>
  <c r="D47" i="25" s="1"/>
  <c r="Z35" i="31"/>
  <c r="F47" i="25" s="1"/>
  <c r="Z31" i="31"/>
  <c r="F43" i="25" s="1"/>
  <c r="AN29" i="31"/>
  <c r="D41" i="28" s="1"/>
  <c r="X27" i="31"/>
  <c r="D39" i="25" s="1"/>
  <c r="Z27" i="31"/>
  <c r="F39" i="25" s="1"/>
  <c r="X23" i="31"/>
  <c r="D35" i="25" s="1"/>
  <c r="Z23" i="31"/>
  <c r="F35" i="25" s="1"/>
  <c r="X19" i="31"/>
  <c r="D31" i="25" s="1"/>
  <c r="Z19" i="31"/>
  <c r="F31" i="25" s="1"/>
  <c r="Z15" i="31"/>
  <c r="F27" i="25" s="1"/>
  <c r="AN13" i="31"/>
  <c r="D25" i="28" s="1"/>
  <c r="X11" i="31"/>
  <c r="D23" i="25" s="1"/>
  <c r="Z11" i="31"/>
  <c r="F23" i="25" s="1"/>
  <c r="W145" i="31"/>
  <c r="C157" i="25" s="1"/>
  <c r="W125" i="31"/>
  <c r="C137" i="25" s="1"/>
  <c r="W113" i="31"/>
  <c r="C125" i="25" s="1"/>
  <c r="W97" i="31"/>
  <c r="C109" i="25" s="1"/>
  <c r="W81" i="31"/>
  <c r="C93" i="25" s="1"/>
  <c r="W77" i="31"/>
  <c r="C89" i="25" s="1"/>
  <c r="W61" i="31"/>
  <c r="C73" i="25" s="1"/>
  <c r="W45" i="31"/>
  <c r="C57" i="25" s="1"/>
  <c r="W33" i="31"/>
  <c r="C45" i="25" s="1"/>
  <c r="W29" i="31"/>
  <c r="C41" i="25" s="1"/>
  <c r="W17" i="31"/>
  <c r="C29" i="25" s="1"/>
  <c r="W13" i="31"/>
  <c r="C25" i="25" s="1"/>
  <c r="AN154" i="31"/>
  <c r="D166" i="28" s="1"/>
  <c r="AM154" i="31"/>
  <c r="C166" i="28" s="1"/>
  <c r="AF153" i="31"/>
  <c r="D166" i="26" s="1"/>
  <c r="Z152" i="31"/>
  <c r="F164" i="25" s="1"/>
  <c r="X152" i="31"/>
  <c r="D164" i="25" s="1"/>
  <c r="AN150" i="31"/>
  <c r="D162" i="28" s="1"/>
  <c r="AM150" i="31"/>
  <c r="C162" i="28" s="1"/>
  <c r="AE149" i="31"/>
  <c r="C162" i="26" s="1"/>
  <c r="Z148" i="31"/>
  <c r="F160" i="25" s="1"/>
  <c r="X148" i="31"/>
  <c r="D160" i="25" s="1"/>
  <c r="AN146" i="31"/>
  <c r="D158" i="28" s="1"/>
  <c r="AM146" i="31"/>
  <c r="C158" i="28" s="1"/>
  <c r="AF145" i="31"/>
  <c r="D158" i="26" s="1"/>
  <c r="AE145" i="31"/>
  <c r="C158" i="26" s="1"/>
  <c r="Z144" i="31"/>
  <c r="F156" i="25" s="1"/>
  <c r="X144" i="31"/>
  <c r="D156" i="25" s="1"/>
  <c r="AN142" i="31"/>
  <c r="D154" i="28" s="1"/>
  <c r="AM142" i="31"/>
  <c r="C154" i="28" s="1"/>
  <c r="AF141" i="31"/>
  <c r="D154" i="26" s="1"/>
  <c r="AE141" i="31"/>
  <c r="C154" i="26" s="1"/>
  <c r="Z140" i="31"/>
  <c r="F152" i="25" s="1"/>
  <c r="X140" i="31"/>
  <c r="D152" i="25" s="1"/>
  <c r="AN138" i="31"/>
  <c r="D150" i="28" s="1"/>
  <c r="AM138" i="31"/>
  <c r="C150" i="28" s="1"/>
  <c r="AF137" i="31"/>
  <c r="D150" i="26" s="1"/>
  <c r="Z136" i="31"/>
  <c r="F148" i="25" s="1"/>
  <c r="X136" i="31"/>
  <c r="D148" i="25" s="1"/>
  <c r="AN134" i="31"/>
  <c r="D146" i="28" s="1"/>
  <c r="AM134" i="31"/>
  <c r="C146" i="28" s="1"/>
  <c r="AE133" i="31"/>
  <c r="C146" i="26" s="1"/>
  <c r="Z132" i="31"/>
  <c r="F144" i="25" s="1"/>
  <c r="X132" i="31"/>
  <c r="D144" i="25" s="1"/>
  <c r="AN130" i="31"/>
  <c r="D142" i="28" s="1"/>
  <c r="AM130" i="31"/>
  <c r="C142" i="28" s="1"/>
  <c r="AF129" i="31"/>
  <c r="D142" i="26" s="1"/>
  <c r="AE129" i="31"/>
  <c r="C142" i="26" s="1"/>
  <c r="Z128" i="31"/>
  <c r="F140" i="25" s="1"/>
  <c r="X128" i="31"/>
  <c r="D140" i="25" s="1"/>
  <c r="AN126" i="31"/>
  <c r="D138" i="28" s="1"/>
  <c r="AM126" i="31"/>
  <c r="C138" i="28" s="1"/>
  <c r="AF125" i="31"/>
  <c r="D138" i="26" s="1"/>
  <c r="AE125" i="31"/>
  <c r="C138" i="26" s="1"/>
  <c r="Z124" i="31"/>
  <c r="F136" i="25" s="1"/>
  <c r="X124" i="31"/>
  <c r="D136" i="25" s="1"/>
  <c r="AN122" i="31"/>
  <c r="D134" i="28" s="1"/>
  <c r="AM122" i="31"/>
  <c r="C134" i="28" s="1"/>
  <c r="AF121" i="31"/>
  <c r="D134" i="26" s="1"/>
  <c r="Z120" i="31"/>
  <c r="F132" i="25" s="1"/>
  <c r="X120" i="31"/>
  <c r="D132" i="25" s="1"/>
  <c r="AN118" i="31"/>
  <c r="D130" i="28" s="1"/>
  <c r="AM118" i="31"/>
  <c r="C130" i="28" s="1"/>
  <c r="AE117" i="31"/>
  <c r="C130" i="26" s="1"/>
  <c r="Z116" i="31"/>
  <c r="F128" i="25" s="1"/>
  <c r="X116" i="31"/>
  <c r="D128" i="25" s="1"/>
  <c r="AN114" i="31"/>
  <c r="D126" i="28" s="1"/>
  <c r="AM114" i="31"/>
  <c r="C126" i="28" s="1"/>
  <c r="AF113" i="31"/>
  <c r="D126" i="26" s="1"/>
  <c r="AE113" i="31"/>
  <c r="C126" i="26" s="1"/>
  <c r="Z112" i="31"/>
  <c r="F124" i="25" s="1"/>
  <c r="X112" i="31"/>
  <c r="D124" i="25" s="1"/>
  <c r="AN110" i="31"/>
  <c r="D122" i="28" s="1"/>
  <c r="AM110" i="31"/>
  <c r="C122" i="28" s="1"/>
  <c r="AF109" i="31"/>
  <c r="D122" i="26" s="1"/>
  <c r="AE109" i="31"/>
  <c r="C122" i="26" s="1"/>
  <c r="Z108" i="31"/>
  <c r="F120" i="25" s="1"/>
  <c r="X108" i="31"/>
  <c r="D120" i="25" s="1"/>
  <c r="AN106" i="31"/>
  <c r="D118" i="28" s="1"/>
  <c r="AM106" i="31"/>
  <c r="C118" i="28" s="1"/>
  <c r="AF105" i="31"/>
  <c r="D118" i="26" s="1"/>
  <c r="Z104" i="31"/>
  <c r="F116" i="25" s="1"/>
  <c r="X104" i="31"/>
  <c r="D116" i="25" s="1"/>
  <c r="AN102" i="31"/>
  <c r="D114" i="28" s="1"/>
  <c r="AM102" i="31"/>
  <c r="C114" i="28" s="1"/>
  <c r="AE101" i="31"/>
  <c r="C114" i="26" s="1"/>
  <c r="Z100" i="31"/>
  <c r="F112" i="25" s="1"/>
  <c r="X100" i="31"/>
  <c r="D112" i="25" s="1"/>
  <c r="AN98" i="31"/>
  <c r="D110" i="28" s="1"/>
  <c r="AM98" i="31"/>
  <c r="C110" i="28" s="1"/>
  <c r="AF97" i="31"/>
  <c r="D110" i="26" s="1"/>
  <c r="AE97" i="31"/>
  <c r="C110" i="26" s="1"/>
  <c r="Z96" i="31"/>
  <c r="F108" i="25" s="1"/>
  <c r="X96" i="31"/>
  <c r="D108" i="25" s="1"/>
  <c r="AN94" i="31"/>
  <c r="D106" i="28" s="1"/>
  <c r="AM94" i="31"/>
  <c r="C106" i="28" s="1"/>
  <c r="AF93" i="31"/>
  <c r="D106" i="26" s="1"/>
  <c r="AE93" i="31"/>
  <c r="C106" i="26" s="1"/>
  <c r="Z92" i="31"/>
  <c r="F104" i="25" s="1"/>
  <c r="X92" i="31"/>
  <c r="D104" i="25" s="1"/>
  <c r="AN90" i="31"/>
  <c r="D102" i="28" s="1"/>
  <c r="AM90" i="31"/>
  <c r="C102" i="28" s="1"/>
  <c r="AF89" i="31"/>
  <c r="D102" i="26" s="1"/>
  <c r="Z88" i="31"/>
  <c r="F100" i="25" s="1"/>
  <c r="X88" i="31"/>
  <c r="D100" i="25" s="1"/>
  <c r="AN86" i="31"/>
  <c r="D98" i="28" s="1"/>
  <c r="AM86" i="31"/>
  <c r="C98" i="28" s="1"/>
  <c r="AE85" i="31"/>
  <c r="C98" i="26" s="1"/>
  <c r="Z84" i="31"/>
  <c r="F96" i="25" s="1"/>
  <c r="X84" i="31"/>
  <c r="D96" i="25" s="1"/>
  <c r="AN82" i="31"/>
  <c r="D94" i="28" s="1"/>
  <c r="AM82" i="31"/>
  <c r="C94" i="28" s="1"/>
  <c r="AF81" i="31"/>
  <c r="D94" i="26" s="1"/>
  <c r="AE81" i="31"/>
  <c r="C94" i="26" s="1"/>
  <c r="Z80" i="31"/>
  <c r="F92" i="25" s="1"/>
  <c r="X80" i="31"/>
  <c r="D92" i="25" s="1"/>
  <c r="AN78" i="31"/>
  <c r="D90" i="28" s="1"/>
  <c r="AM78" i="31"/>
  <c r="C90" i="28" s="1"/>
  <c r="AF77" i="31"/>
  <c r="D90" i="26" s="1"/>
  <c r="AE77" i="31"/>
  <c r="C90" i="26" s="1"/>
  <c r="Z76" i="31"/>
  <c r="F88" i="25" s="1"/>
  <c r="X76" i="31"/>
  <c r="D88" i="25" s="1"/>
  <c r="AN74" i="31"/>
  <c r="D86" i="28" s="1"/>
  <c r="AM74" i="31"/>
  <c r="C86" i="28" s="1"/>
  <c r="AF73" i="31"/>
  <c r="D86" i="26" s="1"/>
  <c r="Z72" i="31"/>
  <c r="F84" i="25" s="1"/>
  <c r="X72" i="31"/>
  <c r="D84" i="25" s="1"/>
  <c r="AN70" i="31"/>
  <c r="D82" i="28" s="1"/>
  <c r="AM70" i="31"/>
  <c r="C82" i="28" s="1"/>
  <c r="AE69" i="31"/>
  <c r="C82" i="26" s="1"/>
  <c r="Z68" i="31"/>
  <c r="F80" i="25" s="1"/>
  <c r="X68" i="31"/>
  <c r="D80" i="25" s="1"/>
  <c r="AN66" i="31"/>
  <c r="D78" i="28" s="1"/>
  <c r="AM66" i="31"/>
  <c r="C78" i="28" s="1"/>
  <c r="AF65" i="31"/>
  <c r="D78" i="26" s="1"/>
  <c r="AE65" i="31"/>
  <c r="C78" i="26" s="1"/>
  <c r="Z64" i="31"/>
  <c r="F76" i="25" s="1"/>
  <c r="X64" i="31"/>
  <c r="D76" i="25" s="1"/>
  <c r="AN62" i="31"/>
  <c r="D74" i="28" s="1"/>
  <c r="AM62" i="31"/>
  <c r="C74" i="28" s="1"/>
  <c r="AF61" i="31"/>
  <c r="D74" i="26" s="1"/>
  <c r="AE61" i="31"/>
  <c r="C74" i="26" s="1"/>
  <c r="Z60" i="31"/>
  <c r="F72" i="25" s="1"/>
  <c r="X60" i="31"/>
  <c r="D72" i="25" s="1"/>
  <c r="AN58" i="31"/>
  <c r="D70" i="28" s="1"/>
  <c r="AM58" i="31"/>
  <c r="C70" i="28" s="1"/>
  <c r="AF57" i="31"/>
  <c r="D70" i="26" s="1"/>
  <c r="Z56" i="31"/>
  <c r="F68" i="25" s="1"/>
  <c r="X56" i="31"/>
  <c r="D68" i="25" s="1"/>
  <c r="AN54" i="31"/>
  <c r="D66" i="28" s="1"/>
  <c r="AM54" i="31"/>
  <c r="C66" i="28" s="1"/>
  <c r="AE53" i="31"/>
  <c r="C66" i="26" s="1"/>
  <c r="Z52" i="31"/>
  <c r="F64" i="25" s="1"/>
  <c r="X52" i="31"/>
  <c r="D64" i="25" s="1"/>
  <c r="AN50" i="31"/>
  <c r="D62" i="28" s="1"/>
  <c r="AM50" i="31"/>
  <c r="C62" i="28" s="1"/>
  <c r="AF49" i="31"/>
  <c r="D62" i="26" s="1"/>
  <c r="AE49" i="31"/>
  <c r="C62" i="26" s="1"/>
  <c r="Z48" i="31"/>
  <c r="F60" i="25" s="1"/>
  <c r="X48" i="31"/>
  <c r="D60" i="25" s="1"/>
  <c r="AN46" i="31"/>
  <c r="D58" i="28" s="1"/>
  <c r="AM46" i="31"/>
  <c r="C58" i="28" s="1"/>
  <c r="AF45" i="31"/>
  <c r="D58" i="26" s="1"/>
  <c r="AE45" i="31"/>
  <c r="C58" i="26" s="1"/>
  <c r="Z44" i="31"/>
  <c r="F56" i="25" s="1"/>
  <c r="X44" i="31"/>
  <c r="D56" i="25" s="1"/>
  <c r="AN42" i="31"/>
  <c r="D54" i="28" s="1"/>
  <c r="AM42" i="31"/>
  <c r="C54" i="28" s="1"/>
  <c r="AF41" i="31"/>
  <c r="D54" i="26" s="1"/>
  <c r="AN38" i="31"/>
  <c r="D50" i="28" s="1"/>
  <c r="AM38" i="31"/>
  <c r="C50" i="28" s="1"/>
  <c r="AE37" i="31"/>
  <c r="C50" i="26" s="1"/>
  <c r="Z36" i="31"/>
  <c r="F48" i="25" s="1"/>
  <c r="X36" i="31"/>
  <c r="D48" i="25" s="1"/>
  <c r="AN34" i="31"/>
  <c r="D46" i="28" s="1"/>
  <c r="AM34" i="31"/>
  <c r="C46" i="28" s="1"/>
  <c r="AF33" i="31"/>
  <c r="D46" i="26" s="1"/>
  <c r="AE33" i="31"/>
  <c r="C46" i="26" s="1"/>
  <c r="Z32" i="31"/>
  <c r="F44" i="25" s="1"/>
  <c r="X32" i="31"/>
  <c r="D44" i="25" s="1"/>
  <c r="AN30" i="31"/>
  <c r="D42" i="28" s="1"/>
  <c r="AM30" i="31"/>
  <c r="C42" i="28" s="1"/>
  <c r="AF29" i="31"/>
  <c r="D42" i="26" s="1"/>
  <c r="AE29" i="31"/>
  <c r="C42" i="26" s="1"/>
  <c r="Z28" i="31"/>
  <c r="F40" i="25" s="1"/>
  <c r="X28" i="31"/>
  <c r="D40" i="25" s="1"/>
  <c r="AN26" i="31"/>
  <c r="D38" i="28" s="1"/>
  <c r="AM26" i="31"/>
  <c r="C38" i="28" s="1"/>
  <c r="AF25" i="31"/>
  <c r="D38" i="26" s="1"/>
  <c r="Z24" i="31"/>
  <c r="F36" i="25" s="1"/>
  <c r="X24" i="31"/>
  <c r="D36" i="25" s="1"/>
  <c r="AN22" i="31"/>
  <c r="D34" i="28" s="1"/>
  <c r="AM22" i="31"/>
  <c r="C34" i="28" s="1"/>
  <c r="AE21" i="31"/>
  <c r="C34" i="26" s="1"/>
  <c r="AN18" i="31"/>
  <c r="D30" i="28" s="1"/>
  <c r="AM18" i="31"/>
  <c r="C30" i="28" s="1"/>
  <c r="AF17" i="31"/>
  <c r="D30" i="26" s="1"/>
  <c r="AE17" i="31"/>
  <c r="C30" i="26" s="1"/>
  <c r="Z16" i="31"/>
  <c r="F28" i="25" s="1"/>
  <c r="X16" i="31"/>
  <c r="D28" i="25" s="1"/>
  <c r="AN14" i="31"/>
  <c r="D26" i="28" s="1"/>
  <c r="AM14" i="31"/>
  <c r="C26" i="28" s="1"/>
  <c r="AF13" i="31"/>
  <c r="D26" i="26" s="1"/>
  <c r="AE13" i="31"/>
  <c r="C26" i="26" s="1"/>
  <c r="AN10" i="31"/>
  <c r="D22" i="28" s="1"/>
  <c r="AM10" i="31"/>
  <c r="C22" i="28" s="1"/>
  <c r="W140" i="31"/>
  <c r="C152" i="25" s="1"/>
  <c r="W124" i="31"/>
  <c r="C136" i="25" s="1"/>
  <c r="W108" i="31"/>
  <c r="C120" i="25" s="1"/>
  <c r="W92" i="31"/>
  <c r="C104" i="25" s="1"/>
  <c r="W76" i="31"/>
  <c r="C88" i="25" s="1"/>
  <c r="W60" i="31"/>
  <c r="C72" i="25" s="1"/>
  <c r="W44" i="31"/>
  <c r="C56" i="25" s="1"/>
  <c r="W28" i="31"/>
  <c r="C40" i="25" s="1"/>
  <c r="AE153" i="31"/>
  <c r="C166" i="26" s="1"/>
  <c r="AE89" i="31"/>
  <c r="C102" i="26" s="1"/>
  <c r="AE25" i="31"/>
  <c r="C38" i="26" s="1"/>
  <c r="AF117" i="31"/>
  <c r="D130" i="26" s="1"/>
  <c r="AF53" i="31"/>
  <c r="D66" i="26" s="1"/>
  <c r="W152" i="31"/>
  <c r="C164" i="25" s="1"/>
  <c r="W136" i="31"/>
  <c r="C148" i="25" s="1"/>
  <c r="W120" i="31"/>
  <c r="C132" i="25" s="1"/>
  <c r="W104" i="31"/>
  <c r="C116" i="25" s="1"/>
  <c r="W88" i="31"/>
  <c r="C100" i="25" s="1"/>
  <c r="W72" i="31"/>
  <c r="C84" i="25" s="1"/>
  <c r="W56" i="31"/>
  <c r="C68" i="25" s="1"/>
  <c r="W24" i="31"/>
  <c r="C36" i="25" s="1"/>
  <c r="AE105" i="31"/>
  <c r="C118" i="26" s="1"/>
  <c r="AE41" i="31"/>
  <c r="C54" i="26" s="1"/>
  <c r="AF133" i="31"/>
  <c r="D146" i="26" s="1"/>
  <c r="AF69" i="31"/>
  <c r="D82" i="26" s="1"/>
  <c r="W148" i="31"/>
  <c r="C160" i="25" s="1"/>
  <c r="W132" i="31"/>
  <c r="C144" i="25" s="1"/>
  <c r="W116" i="31"/>
  <c r="C128" i="25" s="1"/>
  <c r="W100" i="31"/>
  <c r="C112" i="25" s="1"/>
  <c r="W84" i="31"/>
  <c r="C96" i="25" s="1"/>
  <c r="W68" i="31"/>
  <c r="C80" i="25" s="1"/>
  <c r="W52" i="31"/>
  <c r="C64" i="25" s="1"/>
  <c r="W36" i="31"/>
  <c r="C48" i="25" s="1"/>
  <c r="W20" i="31"/>
  <c r="C32" i="25" s="1"/>
  <c r="AE121" i="31"/>
  <c r="C134" i="26" s="1"/>
  <c r="AE57" i="31"/>
  <c r="C70" i="26" s="1"/>
  <c r="AF149" i="31"/>
  <c r="D162" i="26" s="1"/>
  <c r="AF85" i="31"/>
  <c r="D98" i="26" s="1"/>
  <c r="AF21" i="31"/>
  <c r="D34" i="26" s="1"/>
  <c r="AM147" i="31"/>
  <c r="C159" i="28" s="1"/>
  <c r="AM131" i="31"/>
  <c r="C143" i="28" s="1"/>
  <c r="AM115" i="31"/>
  <c r="C127" i="28" s="1"/>
  <c r="AM99" i="31"/>
  <c r="C111" i="28" s="1"/>
  <c r="AM83" i="31"/>
  <c r="C95" i="28" s="1"/>
  <c r="AM67" i="31"/>
  <c r="C79" i="28" s="1"/>
  <c r="AM51" i="31"/>
  <c r="C63" i="28" s="1"/>
  <c r="AM35" i="31"/>
  <c r="C47" i="28" s="1"/>
  <c r="AM19" i="31"/>
  <c r="C31" i="28" s="1"/>
  <c r="AE146" i="31"/>
  <c r="C159" i="26" s="1"/>
  <c r="AN143" i="31"/>
  <c r="D155" i="28" s="1"/>
  <c r="AE142" i="31"/>
  <c r="C155" i="26" s="1"/>
  <c r="AN139" i="31"/>
  <c r="D151" i="28" s="1"/>
  <c r="AN135" i="31"/>
  <c r="D147" i="28" s="1"/>
  <c r="AE134" i="31"/>
  <c r="C147" i="26" s="1"/>
  <c r="AN131" i="31"/>
  <c r="D143" i="28" s="1"/>
  <c r="AE130" i="31"/>
  <c r="C143" i="26" s="1"/>
  <c r="AE126" i="31"/>
  <c r="C139" i="26" s="1"/>
  <c r="AE118" i="31"/>
  <c r="C131" i="26" s="1"/>
  <c r="AN115" i="31"/>
  <c r="D127" i="28" s="1"/>
  <c r="AN111" i="31"/>
  <c r="D123" i="28" s="1"/>
  <c r="AE110" i="31"/>
  <c r="C123" i="26" s="1"/>
  <c r="AN107" i="31"/>
  <c r="D119" i="28" s="1"/>
  <c r="AE106" i="31"/>
  <c r="C119" i="26" s="1"/>
  <c r="AE102" i="31"/>
  <c r="C115" i="26" s="1"/>
  <c r="AN99" i="31"/>
  <c r="D111" i="28" s="1"/>
  <c r="AE98" i="31"/>
  <c r="C111" i="26" s="1"/>
  <c r="AN95" i="31"/>
  <c r="D107" i="28" s="1"/>
  <c r="AE94" i="31"/>
  <c r="C107" i="26" s="1"/>
  <c r="AE90" i="31"/>
  <c r="C103" i="26" s="1"/>
  <c r="AN87" i="31"/>
  <c r="D99" i="28" s="1"/>
  <c r="AE86" i="31"/>
  <c r="C99" i="26" s="1"/>
  <c r="AE46" i="31"/>
  <c r="C59" i="26" s="1"/>
  <c r="AN35" i="31"/>
  <c r="D47" i="28" s="1"/>
  <c r="AN27" i="31"/>
  <c r="D39" i="28" s="1"/>
  <c r="AN23" i="31"/>
  <c r="D35" i="28" s="1"/>
  <c r="AE22" i="31"/>
  <c r="C35" i="26" s="1"/>
  <c r="AN19" i="31"/>
  <c r="D31" i="28" s="1"/>
  <c r="AE18" i="31"/>
  <c r="C31" i="26" s="1"/>
  <c r="AN15" i="31"/>
  <c r="D27" i="28" s="1"/>
  <c r="AE14" i="31"/>
  <c r="C27" i="26" s="1"/>
  <c r="AN11" i="31"/>
  <c r="D23" i="28" s="1"/>
  <c r="AE10" i="31"/>
  <c r="C23" i="26" s="1"/>
  <c r="W151" i="31"/>
  <c r="C163" i="25" s="1"/>
  <c r="W147" i="31"/>
  <c r="C159" i="25" s="1"/>
  <c r="W143" i="31"/>
  <c r="C155" i="25" s="1"/>
  <c r="W139" i="31"/>
  <c r="C151" i="25" s="1"/>
  <c r="W135" i="31"/>
  <c r="C147" i="25" s="1"/>
  <c r="W131" i="31"/>
  <c r="C143" i="25" s="1"/>
  <c r="W127" i="31"/>
  <c r="C139" i="25" s="1"/>
  <c r="W123" i="31"/>
  <c r="C135" i="25" s="1"/>
  <c r="W119" i="31"/>
  <c r="C131" i="25" s="1"/>
  <c r="W115" i="31"/>
  <c r="C127" i="25" s="1"/>
  <c r="W111" i="31"/>
  <c r="C123" i="25" s="1"/>
  <c r="W107" i="31"/>
  <c r="C119" i="25" s="1"/>
  <c r="W103" i="31"/>
  <c r="C115" i="25" s="1"/>
  <c r="W99" i="31"/>
  <c r="C111" i="25" s="1"/>
  <c r="W95" i="31"/>
  <c r="C107" i="25" s="1"/>
  <c r="W91" i="31"/>
  <c r="C103" i="25" s="1"/>
  <c r="W87" i="31"/>
  <c r="C99" i="25" s="1"/>
  <c r="W83" i="31"/>
  <c r="C95" i="25" s="1"/>
  <c r="W79" i="31"/>
  <c r="C91" i="25" s="1"/>
  <c r="W75" i="31"/>
  <c r="C87" i="25" s="1"/>
  <c r="W71" i="31"/>
  <c r="C83" i="25" s="1"/>
  <c r="W67" i="31"/>
  <c r="C79" i="25" s="1"/>
  <c r="W63" i="31"/>
  <c r="C75" i="25" s="1"/>
  <c r="W59" i="31"/>
  <c r="C71" i="25" s="1"/>
  <c r="W55" i="31"/>
  <c r="C67" i="25" s="1"/>
  <c r="W51" i="31"/>
  <c r="C63" i="25" s="1"/>
  <c r="W47" i="31"/>
  <c r="C59" i="25" s="1"/>
  <c r="W43" i="31"/>
  <c r="C55" i="25" s="1"/>
  <c r="W39" i="31"/>
  <c r="C51" i="25" s="1"/>
  <c r="W35" i="31"/>
  <c r="C47" i="25" s="1"/>
  <c r="W31" i="31"/>
  <c r="C43" i="25" s="1"/>
  <c r="W27" i="31"/>
  <c r="C39" i="25" s="1"/>
  <c r="W23" i="31"/>
  <c r="C35" i="25" s="1"/>
  <c r="W19" i="31"/>
  <c r="C31" i="25" s="1"/>
  <c r="W15" i="31"/>
  <c r="C27" i="25" s="1"/>
  <c r="W11" i="31"/>
  <c r="C23" i="25" s="1"/>
  <c r="X153" i="31"/>
  <c r="D165" i="25" s="1"/>
  <c r="X149" i="31"/>
  <c r="D161" i="25" s="1"/>
  <c r="X145" i="31"/>
  <c r="D157" i="25" s="1"/>
  <c r="X141" i="31"/>
  <c r="D153" i="25" s="1"/>
  <c r="X137" i="31"/>
  <c r="D149" i="25" s="1"/>
  <c r="X133" i="31"/>
  <c r="D145" i="25" s="1"/>
  <c r="X129" i="31"/>
  <c r="D141" i="25" s="1"/>
  <c r="X125" i="31"/>
  <c r="D137" i="25" s="1"/>
  <c r="X121" i="31"/>
  <c r="D133" i="25" s="1"/>
  <c r="X117" i="31"/>
  <c r="D129" i="25" s="1"/>
  <c r="X113" i="31"/>
  <c r="D125" i="25" s="1"/>
  <c r="X109" i="31"/>
  <c r="D121" i="25" s="1"/>
  <c r="X105" i="31"/>
  <c r="D117" i="25" s="1"/>
  <c r="X101" i="31"/>
  <c r="D113" i="25" s="1"/>
  <c r="X97" i="31"/>
  <c r="D109" i="25" s="1"/>
  <c r="X93" i="31"/>
  <c r="D105" i="25" s="1"/>
  <c r="X89" i="31"/>
  <c r="D101" i="25" s="1"/>
  <c r="X85" i="31"/>
  <c r="D97" i="25" s="1"/>
  <c r="X81" i="31"/>
  <c r="D93" i="25" s="1"/>
  <c r="X77" i="31"/>
  <c r="D89" i="25" s="1"/>
  <c r="X73" i="31"/>
  <c r="D85" i="25" s="1"/>
  <c r="X69" i="31"/>
  <c r="D81" i="25" s="1"/>
  <c r="X65" i="31"/>
  <c r="D77" i="25" s="1"/>
  <c r="X61" i="31"/>
  <c r="D73" i="25" s="1"/>
  <c r="X57" i="31"/>
  <c r="D69" i="25" s="1"/>
  <c r="X53" i="31"/>
  <c r="D65" i="25" s="1"/>
  <c r="X49" i="31"/>
  <c r="D61" i="25" s="1"/>
  <c r="X45" i="31"/>
  <c r="D57" i="25" s="1"/>
  <c r="X41" i="31"/>
  <c r="D53" i="25" s="1"/>
  <c r="X37" i="31"/>
  <c r="D49" i="25" s="1"/>
  <c r="X33" i="31"/>
  <c r="D45" i="25" s="1"/>
  <c r="X29" i="31"/>
  <c r="D41" i="25" s="1"/>
  <c r="X25" i="31"/>
  <c r="D37" i="25" s="1"/>
  <c r="X21" i="31"/>
  <c r="D33" i="25" s="1"/>
  <c r="X17" i="31"/>
  <c r="D29" i="25" s="1"/>
  <c r="X13" i="31"/>
  <c r="D25" i="25" s="1"/>
  <c r="Z154" i="31"/>
  <c r="F166" i="25" s="1"/>
  <c r="Z150" i="31"/>
  <c r="F162" i="25" s="1"/>
  <c r="Z146" i="31"/>
  <c r="F158" i="25" s="1"/>
  <c r="Z142" i="31"/>
  <c r="F154" i="25" s="1"/>
  <c r="Z138" i="31"/>
  <c r="F150" i="25" s="1"/>
  <c r="Z134" i="31"/>
  <c r="F146" i="25" s="1"/>
  <c r="Z130" i="31"/>
  <c r="F142" i="25" s="1"/>
  <c r="Z126" i="31"/>
  <c r="F138" i="25" s="1"/>
  <c r="Z122" i="31"/>
  <c r="F134" i="25" s="1"/>
  <c r="Z118" i="31"/>
  <c r="F130" i="25" s="1"/>
  <c r="Z114" i="31"/>
  <c r="F126" i="25" s="1"/>
  <c r="Z110" i="31"/>
  <c r="F122" i="25" s="1"/>
  <c r="Z106" i="31"/>
  <c r="F118" i="25" s="1"/>
  <c r="Z102" i="31"/>
  <c r="F114" i="25" s="1"/>
  <c r="Z98" i="31"/>
  <c r="F110" i="25" s="1"/>
  <c r="Z94" i="31"/>
  <c r="F106" i="25" s="1"/>
  <c r="Z90" i="31"/>
  <c r="F102" i="25" s="1"/>
  <c r="Z86" i="31"/>
  <c r="F98" i="25" s="1"/>
  <c r="Z82" i="31"/>
  <c r="F94" i="25" s="1"/>
  <c r="Z78" i="31"/>
  <c r="F90" i="25" s="1"/>
  <c r="Z74" i="31"/>
  <c r="F86" i="25" s="1"/>
  <c r="Z70" i="31"/>
  <c r="F82" i="25" s="1"/>
  <c r="Z66" i="31"/>
  <c r="F78" i="25" s="1"/>
  <c r="Z62" i="31"/>
  <c r="F74" i="25" s="1"/>
  <c r="Z58" i="31"/>
  <c r="F70" i="25" s="1"/>
  <c r="Z54" i="31"/>
  <c r="F66" i="25" s="1"/>
  <c r="Z50" i="31"/>
  <c r="F62" i="25" s="1"/>
  <c r="Z46" i="31"/>
  <c r="F58" i="25" s="1"/>
  <c r="Z42" i="31"/>
  <c r="F54" i="25" s="1"/>
  <c r="Z38" i="31"/>
  <c r="F50" i="25" s="1"/>
  <c r="Z34" i="31"/>
  <c r="F46" i="25" s="1"/>
  <c r="Z30" i="31"/>
  <c r="F42" i="25" s="1"/>
  <c r="Z26" i="31"/>
  <c r="F38" i="25" s="1"/>
  <c r="Z22" i="31"/>
  <c r="F34" i="25" s="1"/>
  <c r="Z18" i="31"/>
  <c r="F30" i="25" s="1"/>
  <c r="Z14" i="31"/>
  <c r="F26" i="25" s="1"/>
  <c r="Z10" i="31"/>
  <c r="F22" i="25" s="1"/>
  <c r="AE147" i="31"/>
  <c r="C160" i="26" s="1"/>
  <c r="AE131" i="31"/>
  <c r="C144" i="26" s="1"/>
  <c r="AE115" i="31"/>
  <c r="C128" i="26" s="1"/>
  <c r="AE99" i="31"/>
  <c r="C112" i="26" s="1"/>
  <c r="AE83" i="31"/>
  <c r="C96" i="26" s="1"/>
  <c r="AE67" i="31"/>
  <c r="C80" i="26" s="1"/>
  <c r="AE51" i="31"/>
  <c r="C64" i="26" s="1"/>
  <c r="AE35" i="31"/>
  <c r="C48" i="26" s="1"/>
  <c r="AE19" i="31"/>
  <c r="C32" i="26" s="1"/>
  <c r="AF147" i="31"/>
  <c r="D160" i="26" s="1"/>
  <c r="AF142" i="31"/>
  <c r="D155" i="26" s="1"/>
  <c r="AF131" i="31"/>
  <c r="D144" i="26" s="1"/>
  <c r="AF126" i="31"/>
  <c r="D139" i="26" s="1"/>
  <c r="AF115" i="31"/>
  <c r="D128" i="26" s="1"/>
  <c r="AF110" i="31"/>
  <c r="D123" i="26" s="1"/>
  <c r="AF99" i="31"/>
  <c r="D112" i="26" s="1"/>
  <c r="AF94" i="31"/>
  <c r="D107" i="26" s="1"/>
  <c r="AF83" i="31"/>
  <c r="D96" i="26" s="1"/>
  <c r="AF67" i="31"/>
  <c r="D80" i="26" s="1"/>
  <c r="AF51" i="31"/>
  <c r="D64" i="26" s="1"/>
  <c r="AF46" i="31"/>
  <c r="D59" i="26" s="1"/>
  <c r="AF35" i="31"/>
  <c r="D48" i="26" s="1"/>
  <c r="AF19" i="31"/>
  <c r="D32" i="26" s="1"/>
  <c r="AF14" i="31"/>
  <c r="D27" i="26" s="1"/>
  <c r="AM143" i="31"/>
  <c r="C155" i="28" s="1"/>
  <c r="AM127" i="31"/>
  <c r="C139" i="28" s="1"/>
  <c r="AM111" i="31"/>
  <c r="C123" i="28" s="1"/>
  <c r="AM95" i="31"/>
  <c r="C107" i="28" s="1"/>
  <c r="AM79" i="31"/>
  <c r="C91" i="28" s="1"/>
  <c r="AM63" i="31"/>
  <c r="C75" i="28" s="1"/>
  <c r="AM47" i="31"/>
  <c r="C59" i="28" s="1"/>
  <c r="AM31" i="31"/>
  <c r="C43" i="28" s="1"/>
  <c r="AM15" i="31"/>
  <c r="C27" i="28" s="1"/>
  <c r="AN153" i="31"/>
  <c r="D165" i="28" s="1"/>
  <c r="AN137" i="31"/>
  <c r="D149" i="28" s="1"/>
  <c r="AN121" i="31"/>
  <c r="D133" i="28" s="1"/>
  <c r="AN105" i="31"/>
  <c r="D117" i="28" s="1"/>
  <c r="AN89" i="31"/>
  <c r="D101" i="28" s="1"/>
  <c r="AN73" i="31"/>
  <c r="D85" i="28" s="1"/>
  <c r="AN57" i="31"/>
  <c r="D69" i="28" s="1"/>
  <c r="AN41" i="31"/>
  <c r="D53" i="28" s="1"/>
  <c r="AN25" i="31"/>
  <c r="D37" i="28" s="1"/>
  <c r="AE154" i="31"/>
  <c r="C167" i="26" s="1"/>
  <c r="AN151" i="31"/>
  <c r="D163" i="28" s="1"/>
  <c r="AE150" i="31"/>
  <c r="C163" i="26" s="1"/>
  <c r="AN147" i="31"/>
  <c r="D159" i="28" s="1"/>
  <c r="AE138" i="31"/>
  <c r="C151" i="26" s="1"/>
  <c r="AN127" i="31"/>
  <c r="D139" i="28" s="1"/>
  <c r="AN123" i="31"/>
  <c r="D135" i="28" s="1"/>
  <c r="AE122" i="31"/>
  <c r="C135" i="26" s="1"/>
  <c r="AN119" i="31"/>
  <c r="D131" i="28" s="1"/>
  <c r="AE114" i="31"/>
  <c r="C127" i="26" s="1"/>
  <c r="AN103" i="31"/>
  <c r="D115" i="28" s="1"/>
  <c r="AN91" i="31"/>
  <c r="D103" i="28" s="1"/>
  <c r="AN83" i="31"/>
  <c r="D95" i="28" s="1"/>
  <c r="AE82" i="31"/>
  <c r="C95" i="26" s="1"/>
  <c r="AN79" i="31"/>
  <c r="D91" i="28" s="1"/>
  <c r="AE78" i="31"/>
  <c r="C91" i="26" s="1"/>
  <c r="AN75" i="31"/>
  <c r="D87" i="28" s="1"/>
  <c r="AE74" i="31"/>
  <c r="C87" i="26" s="1"/>
  <c r="AN71" i="31"/>
  <c r="D83" i="28" s="1"/>
  <c r="AE70" i="31"/>
  <c r="C83" i="26" s="1"/>
  <c r="AN67" i="31"/>
  <c r="D79" i="28" s="1"/>
  <c r="AE66" i="31"/>
  <c r="C79" i="26" s="1"/>
  <c r="AN63" i="31"/>
  <c r="D75" i="28" s="1"/>
  <c r="AE62" i="31"/>
  <c r="C75" i="26" s="1"/>
  <c r="AN59" i="31"/>
  <c r="D71" i="28" s="1"/>
  <c r="AE58" i="31"/>
  <c r="C71" i="26" s="1"/>
  <c r="AN55" i="31"/>
  <c r="D67" i="28" s="1"/>
  <c r="AE54" i="31"/>
  <c r="C67" i="26" s="1"/>
  <c r="AN51" i="31"/>
  <c r="D63" i="28" s="1"/>
  <c r="AE50" i="31"/>
  <c r="C63" i="26" s="1"/>
  <c r="AN47" i="31"/>
  <c r="D59" i="28" s="1"/>
  <c r="AN43" i="31"/>
  <c r="D55" i="28" s="1"/>
  <c r="AE42" i="31"/>
  <c r="C55" i="26" s="1"/>
  <c r="AN39" i="31"/>
  <c r="D51" i="28" s="1"/>
  <c r="AE38" i="31"/>
  <c r="C51" i="26" s="1"/>
  <c r="AE34" i="31"/>
  <c r="C47" i="26" s="1"/>
  <c r="AN31" i="31"/>
  <c r="D43" i="28" s="1"/>
  <c r="AE30" i="31"/>
  <c r="C43" i="26" s="1"/>
  <c r="AE26" i="31"/>
  <c r="C39" i="26" s="1"/>
  <c r="AM152" i="31"/>
  <c r="C164" i="28" s="1"/>
  <c r="AN152" i="31"/>
  <c r="D164" i="28" s="1"/>
  <c r="AM148" i="31"/>
  <c r="C160" i="28" s="1"/>
  <c r="AN148" i="31"/>
  <c r="D160" i="28" s="1"/>
  <c r="AM144" i="31"/>
  <c r="C156" i="28" s="1"/>
  <c r="AN144" i="31"/>
  <c r="D156" i="28" s="1"/>
  <c r="AM140" i="31"/>
  <c r="C152" i="28" s="1"/>
  <c r="AN140" i="31"/>
  <c r="D152" i="28" s="1"/>
  <c r="AM136" i="31"/>
  <c r="C148" i="28" s="1"/>
  <c r="AN136" i="31"/>
  <c r="D148" i="28" s="1"/>
  <c r="AM132" i="31"/>
  <c r="C144" i="28" s="1"/>
  <c r="AN132" i="31"/>
  <c r="D144" i="28" s="1"/>
  <c r="AM128" i="31"/>
  <c r="C140" i="28" s="1"/>
  <c r="AN128" i="31"/>
  <c r="D140" i="28" s="1"/>
  <c r="AM124" i="31"/>
  <c r="C136" i="28" s="1"/>
  <c r="AN124" i="31"/>
  <c r="D136" i="28" s="1"/>
  <c r="AM120" i="31"/>
  <c r="C132" i="28" s="1"/>
  <c r="AN120" i="31"/>
  <c r="D132" i="28" s="1"/>
  <c r="AM116" i="31"/>
  <c r="C128" i="28" s="1"/>
  <c r="AN116" i="31"/>
  <c r="D128" i="28" s="1"/>
  <c r="AM112" i="31"/>
  <c r="C124" i="28" s="1"/>
  <c r="AN112" i="31"/>
  <c r="D124" i="28" s="1"/>
  <c r="AM108" i="31"/>
  <c r="C120" i="28" s="1"/>
  <c r="AN108" i="31"/>
  <c r="D120" i="28" s="1"/>
  <c r="AM104" i="31"/>
  <c r="C116" i="28" s="1"/>
  <c r="AN104" i="31"/>
  <c r="D116" i="28" s="1"/>
  <c r="AM100" i="31"/>
  <c r="C112" i="28" s="1"/>
  <c r="AN100" i="31"/>
  <c r="D112" i="28" s="1"/>
  <c r="AM96" i="31"/>
  <c r="C108" i="28" s="1"/>
  <c r="AN96" i="31"/>
  <c r="D108" i="28" s="1"/>
  <c r="AM92" i="31"/>
  <c r="C104" i="28" s="1"/>
  <c r="AN92" i="31"/>
  <c r="D104" i="28" s="1"/>
  <c r="AM88" i="31"/>
  <c r="C100" i="28" s="1"/>
  <c r="AN88" i="31"/>
  <c r="D100" i="28" s="1"/>
  <c r="AM84" i="31"/>
  <c r="C96" i="28" s="1"/>
  <c r="AN84" i="31"/>
  <c r="D96" i="28" s="1"/>
  <c r="AM80" i="31"/>
  <c r="C92" i="28" s="1"/>
  <c r="AN80" i="31"/>
  <c r="D92" i="28" s="1"/>
  <c r="AM76" i="31"/>
  <c r="C88" i="28" s="1"/>
  <c r="AN76" i="31"/>
  <c r="D88" i="28" s="1"/>
  <c r="AM72" i="31"/>
  <c r="C84" i="28" s="1"/>
  <c r="AN72" i="31"/>
  <c r="D84" i="28" s="1"/>
  <c r="AM68" i="31"/>
  <c r="C80" i="28" s="1"/>
  <c r="AN68" i="31"/>
  <c r="D80" i="28" s="1"/>
  <c r="AM64" i="31"/>
  <c r="C76" i="28" s="1"/>
  <c r="AN64" i="31"/>
  <c r="D76" i="28" s="1"/>
  <c r="AM60" i="31"/>
  <c r="C72" i="28" s="1"/>
  <c r="AN60" i="31"/>
  <c r="D72" i="28" s="1"/>
  <c r="AM56" i="31"/>
  <c r="C68" i="28" s="1"/>
  <c r="AN56" i="31"/>
  <c r="D68" i="28" s="1"/>
  <c r="AM52" i="31"/>
  <c r="C64" i="28" s="1"/>
  <c r="AN52" i="31"/>
  <c r="D64" i="28" s="1"/>
  <c r="AM48" i="31"/>
  <c r="C60" i="28" s="1"/>
  <c r="AN48" i="31"/>
  <c r="D60" i="28" s="1"/>
  <c r="AM44" i="31"/>
  <c r="C56" i="28" s="1"/>
  <c r="AN44" i="31"/>
  <c r="D56" i="28" s="1"/>
  <c r="AM36" i="31"/>
  <c r="C48" i="28" s="1"/>
  <c r="AN36" i="31"/>
  <c r="D48" i="28" s="1"/>
  <c r="AM32" i="31"/>
  <c r="C44" i="28" s="1"/>
  <c r="AN32" i="31"/>
  <c r="D44" i="28" s="1"/>
  <c r="AM28" i="31"/>
  <c r="C40" i="28" s="1"/>
  <c r="AN28" i="31"/>
  <c r="D40" i="28" s="1"/>
  <c r="AM24" i="31"/>
  <c r="C36" i="28" s="1"/>
  <c r="AN24" i="31"/>
  <c r="D36" i="28" s="1"/>
  <c r="AM16" i="31"/>
  <c r="C28" i="28" s="1"/>
  <c r="AN16" i="31"/>
  <c r="D28" i="28" s="1"/>
  <c r="W154" i="31"/>
  <c r="C166" i="25" s="1"/>
  <c r="W150" i="31"/>
  <c r="C162" i="25" s="1"/>
  <c r="W146" i="31"/>
  <c r="C158" i="25" s="1"/>
  <c r="W142" i="31"/>
  <c r="C154" i="25" s="1"/>
  <c r="W138" i="31"/>
  <c r="C150" i="25" s="1"/>
  <c r="W134" i="31"/>
  <c r="C146" i="25" s="1"/>
  <c r="W130" i="31"/>
  <c r="C142" i="25" s="1"/>
  <c r="W126" i="31"/>
  <c r="C138" i="25" s="1"/>
  <c r="W122" i="31"/>
  <c r="C134" i="25" s="1"/>
  <c r="W118" i="31"/>
  <c r="C130" i="25" s="1"/>
  <c r="W114" i="31"/>
  <c r="C126" i="25" s="1"/>
  <c r="W110" i="31"/>
  <c r="C122" i="25" s="1"/>
  <c r="W106" i="31"/>
  <c r="C118" i="25" s="1"/>
  <c r="W102" i="31"/>
  <c r="C114" i="25" s="1"/>
  <c r="W98" i="31"/>
  <c r="C110" i="25" s="1"/>
  <c r="W94" i="31"/>
  <c r="C106" i="25" s="1"/>
  <c r="W90" i="31"/>
  <c r="C102" i="25" s="1"/>
  <c r="W86" i="31"/>
  <c r="C98" i="25" s="1"/>
  <c r="W82" i="31"/>
  <c r="C94" i="25" s="1"/>
  <c r="W78" i="31"/>
  <c r="C90" i="25" s="1"/>
  <c r="W74" i="31"/>
  <c r="C86" i="25" s="1"/>
  <c r="W70" i="31"/>
  <c r="C82" i="25" s="1"/>
  <c r="W66" i="31"/>
  <c r="C78" i="25" s="1"/>
  <c r="W62" i="31"/>
  <c r="C74" i="25" s="1"/>
  <c r="W58" i="31"/>
  <c r="C70" i="25" s="1"/>
  <c r="W54" i="31"/>
  <c r="C66" i="25" s="1"/>
  <c r="W50" i="31"/>
  <c r="C62" i="25" s="1"/>
  <c r="W46" i="31"/>
  <c r="C58" i="25" s="1"/>
  <c r="W42" i="31"/>
  <c r="C54" i="25" s="1"/>
  <c r="W38" i="31"/>
  <c r="C50" i="25" s="1"/>
  <c r="W34" i="31"/>
  <c r="C46" i="25" s="1"/>
  <c r="W30" i="31"/>
  <c r="C42" i="25" s="1"/>
  <c r="W26" i="31"/>
  <c r="C38" i="25" s="1"/>
  <c r="W22" i="31"/>
  <c r="C34" i="25" s="1"/>
  <c r="W18" i="31"/>
  <c r="C30" i="25" s="1"/>
  <c r="W14" i="31"/>
  <c r="C26" i="25" s="1"/>
  <c r="W10" i="31"/>
  <c r="C22" i="25" s="1"/>
  <c r="Z153" i="31"/>
  <c r="F165" i="25" s="1"/>
  <c r="Z149" i="31"/>
  <c r="F161" i="25" s="1"/>
  <c r="Z145" i="31"/>
  <c r="F157" i="25" s="1"/>
  <c r="Z141" i="31"/>
  <c r="F153" i="25" s="1"/>
  <c r="Z137" i="31"/>
  <c r="F149" i="25" s="1"/>
  <c r="Z133" i="31"/>
  <c r="F145" i="25" s="1"/>
  <c r="Z129" i="31"/>
  <c r="F141" i="25" s="1"/>
  <c r="Z125" i="31"/>
  <c r="F137" i="25" s="1"/>
  <c r="Z121" i="31"/>
  <c r="F133" i="25" s="1"/>
  <c r="Z117" i="31"/>
  <c r="F129" i="25" s="1"/>
  <c r="Z113" i="31"/>
  <c r="F125" i="25" s="1"/>
  <c r="Z109" i="31"/>
  <c r="F121" i="25" s="1"/>
  <c r="Z105" i="31"/>
  <c r="F117" i="25" s="1"/>
  <c r="Z101" i="31"/>
  <c r="F113" i="25" s="1"/>
  <c r="Z97" i="31"/>
  <c r="F109" i="25" s="1"/>
  <c r="Z93" i="31"/>
  <c r="F105" i="25" s="1"/>
  <c r="Z89" i="31"/>
  <c r="F101" i="25" s="1"/>
  <c r="Z85" i="31"/>
  <c r="F97" i="25" s="1"/>
  <c r="Z81" i="31"/>
  <c r="F93" i="25" s="1"/>
  <c r="Z77" i="31"/>
  <c r="F89" i="25" s="1"/>
  <c r="Z73" i="31"/>
  <c r="F85" i="25" s="1"/>
  <c r="Z69" i="31"/>
  <c r="F81" i="25" s="1"/>
  <c r="Z65" i="31"/>
  <c r="F77" i="25" s="1"/>
  <c r="Z61" i="31"/>
  <c r="F73" i="25" s="1"/>
  <c r="Z57" i="31"/>
  <c r="F69" i="25" s="1"/>
  <c r="Z53" i="31"/>
  <c r="F65" i="25" s="1"/>
  <c r="Z49" i="31"/>
  <c r="F61" i="25" s="1"/>
  <c r="Z45" i="31"/>
  <c r="F57" i="25" s="1"/>
  <c r="Z41" i="31"/>
  <c r="F53" i="25" s="1"/>
  <c r="Z37" i="31"/>
  <c r="F49" i="25" s="1"/>
  <c r="Z33" i="31"/>
  <c r="F45" i="25" s="1"/>
  <c r="Z29" i="31"/>
  <c r="F41" i="25" s="1"/>
  <c r="Z25" i="31"/>
  <c r="F37" i="25" s="1"/>
  <c r="Z21" i="31"/>
  <c r="F33" i="25" s="1"/>
  <c r="Z17" i="31"/>
  <c r="F29" i="25" s="1"/>
  <c r="Z13" i="31"/>
  <c r="F25" i="25" s="1"/>
  <c r="AE151" i="31"/>
  <c r="C164" i="26" s="1"/>
  <c r="AE135" i="31"/>
  <c r="C148" i="26" s="1"/>
  <c r="AE119" i="31"/>
  <c r="C132" i="26" s="1"/>
  <c r="AE103" i="31"/>
  <c r="C116" i="26" s="1"/>
  <c r="AE87" i="31"/>
  <c r="C100" i="26" s="1"/>
  <c r="AE71" i="31"/>
  <c r="C84" i="26" s="1"/>
  <c r="AE55" i="31"/>
  <c r="C68" i="26" s="1"/>
  <c r="AE39" i="31"/>
  <c r="C52" i="26" s="1"/>
  <c r="AE23" i="31"/>
  <c r="C36" i="26" s="1"/>
  <c r="AF151" i="31"/>
  <c r="D164" i="26" s="1"/>
  <c r="AF146" i="31"/>
  <c r="D159" i="26" s="1"/>
  <c r="AF135" i="31"/>
  <c r="D148" i="26" s="1"/>
  <c r="AF130" i="31"/>
  <c r="D143" i="26" s="1"/>
  <c r="AF119" i="31"/>
  <c r="D132" i="26" s="1"/>
  <c r="AF114" i="31"/>
  <c r="D127" i="26" s="1"/>
  <c r="AF103" i="31"/>
  <c r="D116" i="26" s="1"/>
  <c r="AF98" i="31"/>
  <c r="D111" i="26" s="1"/>
  <c r="AF87" i="31"/>
  <c r="D100" i="26" s="1"/>
  <c r="AF82" i="31"/>
  <c r="D95" i="26" s="1"/>
  <c r="AF71" i="31"/>
  <c r="D84" i="26" s="1"/>
  <c r="AF66" i="31"/>
  <c r="D79" i="26" s="1"/>
  <c r="AF55" i="31"/>
  <c r="D68" i="26" s="1"/>
  <c r="AF50" i="31"/>
  <c r="D63" i="26" s="1"/>
  <c r="AF39" i="31"/>
  <c r="D52" i="26" s="1"/>
  <c r="AF34" i="31"/>
  <c r="D47" i="26" s="1"/>
  <c r="AF23" i="31"/>
  <c r="D36" i="26" s="1"/>
  <c r="AF18" i="31"/>
  <c r="D31" i="26" s="1"/>
  <c r="AM139" i="31"/>
  <c r="C151" i="28" s="1"/>
  <c r="AM123" i="31"/>
  <c r="C135" i="28" s="1"/>
  <c r="AM107" i="31"/>
  <c r="C119" i="28" s="1"/>
  <c r="AM91" i="31"/>
  <c r="C103" i="28" s="1"/>
  <c r="AM75" i="31"/>
  <c r="C87" i="28" s="1"/>
  <c r="AM59" i="31"/>
  <c r="C71" i="28" s="1"/>
  <c r="AM43" i="31"/>
  <c r="C55" i="28" s="1"/>
  <c r="AM27" i="31"/>
  <c r="C39" i="28" s="1"/>
  <c r="AM11" i="31"/>
  <c r="C23" i="28" s="1"/>
  <c r="AN149" i="31"/>
  <c r="D161" i="28" s="1"/>
  <c r="AN133" i="31"/>
  <c r="D145" i="28" s="1"/>
  <c r="AN117" i="31"/>
  <c r="D129" i="28" s="1"/>
  <c r="AN101" i="31"/>
  <c r="D113" i="28" s="1"/>
  <c r="AN85" i="31"/>
  <c r="D97" i="28" s="1"/>
  <c r="AN69" i="31"/>
  <c r="D81" i="28" s="1"/>
  <c r="AN53" i="31"/>
  <c r="D65" i="28" s="1"/>
  <c r="AN37" i="31"/>
  <c r="D49" i="28" s="1"/>
  <c r="AN21" i="31"/>
  <c r="D33" i="28" s="1"/>
  <c r="AM153" i="31"/>
  <c r="C165" i="28" s="1"/>
  <c r="AF152" i="31"/>
  <c r="D165" i="26" s="1"/>
  <c r="AM149" i="31"/>
  <c r="C161" i="28" s="1"/>
  <c r="AF148" i="31"/>
  <c r="D161" i="26" s="1"/>
  <c r="AM145" i="31"/>
  <c r="C157" i="28" s="1"/>
  <c r="AF144" i="31"/>
  <c r="D157" i="26" s="1"/>
  <c r="AM141" i="31"/>
  <c r="C153" i="28" s="1"/>
  <c r="AF140" i="31"/>
  <c r="D153" i="26" s="1"/>
  <c r="AM137" i="31"/>
  <c r="C149" i="28" s="1"/>
  <c r="AF136" i="31"/>
  <c r="D149" i="26" s="1"/>
  <c r="AM133" i="31"/>
  <c r="C145" i="28" s="1"/>
  <c r="AF132" i="31"/>
  <c r="D145" i="26" s="1"/>
  <c r="AM129" i="31"/>
  <c r="C141" i="28" s="1"/>
  <c r="AF128" i="31"/>
  <c r="D141" i="26" s="1"/>
  <c r="AM125" i="31"/>
  <c r="C137" i="28" s="1"/>
  <c r="AF124" i="31"/>
  <c r="D137" i="26" s="1"/>
  <c r="AM121" i="31"/>
  <c r="C133" i="28" s="1"/>
  <c r="AF120" i="31"/>
  <c r="D133" i="26" s="1"/>
  <c r="AM117" i="31"/>
  <c r="C129" i="28" s="1"/>
  <c r="AF116" i="31"/>
  <c r="D129" i="26" s="1"/>
  <c r="AM113" i="31"/>
  <c r="C125" i="28" s="1"/>
  <c r="AF112" i="31"/>
  <c r="D125" i="26" s="1"/>
  <c r="AM109" i="31"/>
  <c r="C121" i="28" s="1"/>
  <c r="AF108" i="31"/>
  <c r="D121" i="26" s="1"/>
  <c r="AM105" i="31"/>
  <c r="C117" i="28" s="1"/>
  <c r="AF104" i="31"/>
  <c r="D117" i="26" s="1"/>
  <c r="AM101" i="31"/>
  <c r="C113" i="28" s="1"/>
  <c r="AF100" i="31"/>
  <c r="D113" i="26" s="1"/>
  <c r="AM97" i="31"/>
  <c r="C109" i="28" s="1"/>
  <c r="AF96" i="31"/>
  <c r="D109" i="26" s="1"/>
  <c r="AM93" i="31"/>
  <c r="C105" i="28" s="1"/>
  <c r="AF92" i="31"/>
  <c r="D105" i="26" s="1"/>
  <c r="AM89" i="31"/>
  <c r="C101" i="28" s="1"/>
  <c r="AF88" i="31"/>
  <c r="D101" i="26" s="1"/>
  <c r="AM85" i="31"/>
  <c r="C97" i="28" s="1"/>
  <c r="AF84" i="31"/>
  <c r="D97" i="26" s="1"/>
  <c r="AM81" i="31"/>
  <c r="C93" i="28" s="1"/>
  <c r="AF80" i="31"/>
  <c r="D93" i="26" s="1"/>
  <c r="AM77" i="31"/>
  <c r="C89" i="28" s="1"/>
  <c r="AF76" i="31"/>
  <c r="D89" i="26" s="1"/>
  <c r="AM73" i="31"/>
  <c r="C85" i="28" s="1"/>
  <c r="AF72" i="31"/>
  <c r="D85" i="26" s="1"/>
  <c r="AM69" i="31"/>
  <c r="C81" i="28" s="1"/>
  <c r="AF68" i="31"/>
  <c r="D81" i="26" s="1"/>
  <c r="AM65" i="31"/>
  <c r="C77" i="28" s="1"/>
  <c r="AF64" i="31"/>
  <c r="D77" i="26" s="1"/>
  <c r="AM61" i="31"/>
  <c r="C73" i="28" s="1"/>
  <c r="AF60" i="31"/>
  <c r="D73" i="26" s="1"/>
  <c r="AM57" i="31"/>
  <c r="C69" i="28" s="1"/>
  <c r="AF56" i="31"/>
  <c r="D69" i="26" s="1"/>
  <c r="AM53" i="31"/>
  <c r="C65" i="28" s="1"/>
  <c r="AF52" i="31"/>
  <c r="D65" i="26" s="1"/>
  <c r="AM49" i="31"/>
  <c r="C61" i="28" s="1"/>
  <c r="AF48" i="31"/>
  <c r="D61" i="26" s="1"/>
  <c r="AM45" i="31"/>
  <c r="C57" i="28" s="1"/>
  <c r="AF44" i="31"/>
  <c r="D57" i="26" s="1"/>
  <c r="AM41" i="31"/>
  <c r="C53" i="28" s="1"/>
  <c r="AM37" i="31"/>
  <c r="C49" i="28" s="1"/>
  <c r="AF36" i="31"/>
  <c r="D49" i="26" s="1"/>
  <c r="AM33" i="31"/>
  <c r="C45" i="28" s="1"/>
  <c r="AF32" i="31"/>
  <c r="D45" i="26" s="1"/>
  <c r="AM29" i="31"/>
  <c r="C41" i="28" s="1"/>
  <c r="AF28" i="31"/>
  <c r="D41" i="26" s="1"/>
  <c r="AM25" i="31"/>
  <c r="C37" i="28" s="1"/>
  <c r="AF24" i="31"/>
  <c r="D37" i="26" s="1"/>
  <c r="AM21" i="31"/>
  <c r="C33" i="28" s="1"/>
  <c r="AM17" i="31"/>
  <c r="C29" i="28" s="1"/>
  <c r="AF16" i="31"/>
  <c r="D29" i="26" s="1"/>
  <c r="AM13" i="31"/>
  <c r="C25" i="28" s="1"/>
  <c r="D25" i="26"/>
  <c r="W153" i="31"/>
  <c r="C165" i="25" s="1"/>
  <c r="W149" i="31"/>
  <c r="C161" i="25" s="1"/>
  <c r="W137" i="31"/>
  <c r="C149" i="25" s="1"/>
  <c r="W133" i="31"/>
  <c r="C145" i="25" s="1"/>
  <c r="W121" i="31"/>
  <c r="C133" i="25" s="1"/>
  <c r="W117" i="31"/>
  <c r="C129" i="25" s="1"/>
  <c r="W105" i="31"/>
  <c r="C117" i="25" s="1"/>
  <c r="W101" i="31"/>
  <c r="C113" i="25" s="1"/>
  <c r="W89" i="31"/>
  <c r="C101" i="25" s="1"/>
  <c r="W85" i="31"/>
  <c r="C97" i="25" s="1"/>
  <c r="W73" i="31"/>
  <c r="C85" i="25" s="1"/>
  <c r="W69" i="31"/>
  <c r="C81" i="25" s="1"/>
  <c r="W57" i="31"/>
  <c r="C69" i="25" s="1"/>
  <c r="W53" i="31"/>
  <c r="C65" i="25" s="1"/>
  <c r="W41" i="31"/>
  <c r="C53" i="25" s="1"/>
  <c r="W37" i="31"/>
  <c r="C49" i="25" s="1"/>
  <c r="W25" i="31"/>
  <c r="C37" i="25" s="1"/>
  <c r="W21" i="31"/>
  <c r="C33" i="25" s="1"/>
  <c r="X143" i="31"/>
  <c r="D155" i="25" s="1"/>
  <c r="X127" i="31"/>
  <c r="D139" i="25" s="1"/>
  <c r="X111" i="31"/>
  <c r="D123" i="25" s="1"/>
  <c r="X95" i="31"/>
  <c r="D107" i="25" s="1"/>
  <c r="X79" i="31"/>
  <c r="D91" i="25" s="1"/>
  <c r="X63" i="31"/>
  <c r="D75" i="25" s="1"/>
  <c r="X47" i="31"/>
  <c r="D59" i="25" s="1"/>
  <c r="X31" i="31"/>
  <c r="D43" i="25" s="1"/>
  <c r="X15" i="31"/>
  <c r="D27" i="25" s="1"/>
  <c r="AE144" i="31"/>
  <c r="C157" i="26" s="1"/>
  <c r="AE139" i="31"/>
  <c r="C152" i="26" s="1"/>
  <c r="AE128" i="31"/>
  <c r="C141" i="26" s="1"/>
  <c r="AE123" i="31"/>
  <c r="C136" i="26" s="1"/>
  <c r="AE112" i="31"/>
  <c r="C125" i="26" s="1"/>
  <c r="AE107" i="31"/>
  <c r="C120" i="26" s="1"/>
  <c r="AE96" i="31"/>
  <c r="C109" i="26" s="1"/>
  <c r="AE91" i="31"/>
  <c r="C104" i="26" s="1"/>
  <c r="AE80" i="31"/>
  <c r="C93" i="26" s="1"/>
  <c r="AE75" i="31"/>
  <c r="C88" i="26" s="1"/>
  <c r="AE64" i="31"/>
  <c r="C77" i="26" s="1"/>
  <c r="AE59" i="31"/>
  <c r="C72" i="26" s="1"/>
  <c r="AE48" i="31"/>
  <c r="C61" i="26" s="1"/>
  <c r="AE43" i="31"/>
  <c r="C56" i="26" s="1"/>
  <c r="AE32" i="31"/>
  <c r="C45" i="26" s="1"/>
  <c r="AE27" i="31"/>
  <c r="C40" i="26" s="1"/>
  <c r="AE16" i="31"/>
  <c r="C29" i="26" s="1"/>
  <c r="AE11" i="31"/>
  <c r="C24" i="26" s="1"/>
  <c r="AF150" i="31"/>
  <c r="D163" i="26" s="1"/>
  <c r="AF139" i="31"/>
  <c r="D152" i="26" s="1"/>
  <c r="AF134" i="31"/>
  <c r="D147" i="26" s="1"/>
  <c r="AF123" i="31"/>
  <c r="D136" i="26" s="1"/>
  <c r="AF118" i="31"/>
  <c r="D131" i="26" s="1"/>
  <c r="AF107" i="31"/>
  <c r="D120" i="26" s="1"/>
  <c r="AF102" i="31"/>
  <c r="D115" i="26" s="1"/>
  <c r="AF91" i="31"/>
  <c r="D104" i="26" s="1"/>
  <c r="AF86" i="31"/>
  <c r="D99" i="26" s="1"/>
  <c r="AF75" i="31"/>
  <c r="D88" i="26" s="1"/>
  <c r="AF70" i="31"/>
  <c r="D83" i="26" s="1"/>
  <c r="AF59" i="31"/>
  <c r="D72" i="26" s="1"/>
  <c r="AF54" i="31"/>
  <c r="D67" i="26" s="1"/>
  <c r="AF43" i="31"/>
  <c r="D56" i="26" s="1"/>
  <c r="AF38" i="31"/>
  <c r="D51" i="26" s="1"/>
  <c r="AF27" i="31"/>
  <c r="D40" i="26" s="1"/>
  <c r="AF22" i="31"/>
  <c r="D35" i="26" s="1"/>
  <c r="AF11" i="31"/>
  <c r="D24" i="26" s="1"/>
  <c r="AM151" i="31"/>
  <c r="C163" i="28" s="1"/>
  <c r="AM135" i="31"/>
  <c r="C147" i="28" s="1"/>
  <c r="AM119" i="31"/>
  <c r="C131" i="28" s="1"/>
  <c r="AM103" i="31"/>
  <c r="C115" i="28" s="1"/>
  <c r="AM87" i="31"/>
  <c r="C99" i="28" s="1"/>
  <c r="AM71" i="31"/>
  <c r="C83" i="28" s="1"/>
  <c r="AM55" i="31"/>
  <c r="C67" i="28" s="1"/>
  <c r="AM39" i="31"/>
  <c r="C51" i="28" s="1"/>
  <c r="AM23" i="31"/>
  <c r="C35" i="28" s="1"/>
  <c r="AN145" i="31"/>
  <c r="D157" i="28" s="1"/>
  <c r="AN129" i="31"/>
  <c r="D141" i="28" s="1"/>
  <c r="AN113" i="31"/>
  <c r="D125" i="28" s="1"/>
  <c r="AN97" i="31"/>
  <c r="D109" i="28" s="1"/>
  <c r="AN81" i="31"/>
  <c r="D93" i="28" s="1"/>
  <c r="AN65" i="31"/>
  <c r="D77" i="28" s="1"/>
  <c r="AN49" i="31"/>
  <c r="D61" i="28" s="1"/>
  <c r="AN33" i="31"/>
  <c r="D45" i="28" s="1"/>
  <c r="AN17" i="31"/>
  <c r="D29" i="28" s="1"/>
  <c r="U40" i="31" l="1"/>
  <c r="I51" i="24" s="1"/>
  <c r="AL40" i="31"/>
  <c r="J53" i="26" s="1"/>
  <c r="AY40" i="31"/>
  <c r="G52" i="27" s="1"/>
  <c r="BJ24" i="31"/>
  <c r="J35" i="30" s="1"/>
  <c r="AN40" i="31"/>
  <c r="D52" i="28" s="1"/>
  <c r="X40" i="31"/>
  <c r="D52" i="25" s="1"/>
  <c r="AV40" i="31"/>
  <c r="D52" i="27" s="1"/>
  <c r="S40" i="31"/>
  <c r="G51" i="24" s="1"/>
  <c r="V40" i="31"/>
  <c r="J51" i="24" s="1"/>
  <c r="AJ40" i="31"/>
  <c r="H53" i="26" s="1"/>
  <c r="AX40" i="31"/>
  <c r="F52" i="27" s="1"/>
  <c r="AI40" i="31"/>
  <c r="G53" i="26" s="1"/>
  <c r="AZ24" i="31"/>
  <c r="H36" i="27" s="1"/>
  <c r="BH56" i="31"/>
  <c r="H67" i="30" s="1"/>
  <c r="AM40" i="31"/>
  <c r="C52" i="28" s="1"/>
  <c r="Z40" i="31"/>
  <c r="F52" i="25" s="1"/>
  <c r="AU40" i="31"/>
  <c r="C52" i="27" s="1"/>
  <c r="BC40" i="31"/>
  <c r="C51" i="30" s="1"/>
  <c r="O40" i="31"/>
  <c r="C51" i="24" s="1"/>
  <c r="AB40" i="31"/>
  <c r="H52" i="25" s="1"/>
  <c r="AG40" i="31"/>
  <c r="E53" i="26" s="1"/>
  <c r="AP40" i="31"/>
  <c r="F52" i="28" s="1"/>
  <c r="BB40" i="31"/>
  <c r="J52" i="27" s="1"/>
  <c r="BH40" i="31"/>
  <c r="H51" i="30" s="1"/>
  <c r="BI40" i="31"/>
  <c r="I51" i="30" s="1"/>
  <c r="BE40" i="31"/>
  <c r="E51" i="30" s="1"/>
  <c r="P40" i="31"/>
  <c r="D51" i="24" s="1"/>
  <c r="AK40" i="31"/>
  <c r="I53" i="26" s="1"/>
  <c r="AO40" i="31"/>
  <c r="E52" i="28" s="1"/>
  <c r="AW40" i="31"/>
  <c r="E52" i="27" s="1"/>
  <c r="BJ40" i="31"/>
  <c r="J51" i="30" s="1"/>
  <c r="BG40" i="31"/>
  <c r="G51" i="30" s="1"/>
  <c r="BD40" i="31"/>
  <c r="D51" i="30" s="1"/>
  <c r="BK40" i="31"/>
  <c r="C51" i="29" s="1"/>
  <c r="R40" i="31"/>
  <c r="F51" i="24" s="1"/>
  <c r="AQ40" i="31"/>
  <c r="G52" i="28" s="1"/>
  <c r="BA40" i="31"/>
  <c r="I52" i="27" s="1"/>
  <c r="BF40" i="31"/>
  <c r="F51" i="30" s="1"/>
  <c r="AZ40" i="31"/>
  <c r="H52" i="27" s="1"/>
  <c r="BL40" i="31"/>
  <c r="D51" i="29" s="1"/>
  <c r="AE40" i="31"/>
  <c r="C53" i="26" s="1"/>
  <c r="Q40" i="31"/>
  <c r="E51" i="24" s="1"/>
  <c r="AD40" i="31"/>
  <c r="J52" i="25" s="1"/>
  <c r="AT40" i="31"/>
  <c r="J52" i="28" s="1"/>
  <c r="AF40" i="31"/>
  <c r="D53" i="26" s="1"/>
  <c r="W40" i="31"/>
  <c r="C52" i="25" s="1"/>
  <c r="T40" i="31"/>
  <c r="H51" i="24" s="1"/>
  <c r="AC40" i="31"/>
  <c r="I52" i="25" s="1"/>
  <c r="AH40" i="31"/>
  <c r="F53" i="26" s="1"/>
  <c r="U20" i="31"/>
  <c r="I31" i="24" s="1"/>
  <c r="AH20" i="31"/>
  <c r="F33" i="26" s="1"/>
  <c r="AX20" i="31"/>
  <c r="F32" i="27" s="1"/>
  <c r="AF20" i="31"/>
  <c r="D33" i="26" s="1"/>
  <c r="AN20" i="31"/>
  <c r="D32" i="28" s="1"/>
  <c r="AU20" i="31"/>
  <c r="C32" i="27" s="1"/>
  <c r="AM20" i="31"/>
  <c r="C32" i="28" s="1"/>
  <c r="AV20" i="31"/>
  <c r="D32" i="27" s="1"/>
  <c r="V20" i="31"/>
  <c r="J31" i="24" s="1"/>
  <c r="AI20" i="31"/>
  <c r="G33" i="26" s="1"/>
  <c r="AO20" i="31"/>
  <c r="E32" i="28" s="1"/>
  <c r="AY12" i="31"/>
  <c r="G24" i="27" s="1"/>
  <c r="AN12" i="31"/>
  <c r="D24" i="28" s="1"/>
  <c r="Y12" i="31"/>
  <c r="E24" i="25" s="1"/>
  <c r="BQ12" i="31"/>
  <c r="I23" i="29" s="1"/>
  <c r="AT12" i="31"/>
  <c r="J24" i="28" s="1"/>
  <c r="AK20" i="31"/>
  <c r="I33" i="26" s="1"/>
  <c r="AQ20" i="31"/>
  <c r="G32" i="28" s="1"/>
  <c r="BD20" i="31"/>
  <c r="D31" i="30" s="1"/>
  <c r="Z20" i="31"/>
  <c r="F32" i="25" s="1"/>
  <c r="BK20" i="31"/>
  <c r="C31" i="29" s="1"/>
  <c r="AB20" i="31"/>
  <c r="H32" i="25" s="1"/>
  <c r="AS20" i="31"/>
  <c r="I32" i="28" s="1"/>
  <c r="W12" i="31"/>
  <c r="C24" i="25" s="1"/>
  <c r="BO12" i="31"/>
  <c r="G23" i="29" s="1"/>
  <c r="BD12" i="31"/>
  <c r="D23" i="30" s="1"/>
  <c r="AO12" i="31"/>
  <c r="E24" i="28" s="1"/>
  <c r="AD12" i="31"/>
  <c r="J24" i="25" s="1"/>
  <c r="BL20" i="31"/>
  <c r="D31" i="29" s="1"/>
  <c r="AE20" i="31"/>
  <c r="C33" i="26" s="1"/>
  <c r="O20" i="31"/>
  <c r="C31" i="24" s="1"/>
  <c r="AR20" i="31"/>
  <c r="H32" i="28" s="1"/>
  <c r="AE12" i="31"/>
  <c r="C25" i="26" s="1"/>
  <c r="P12" i="31"/>
  <c r="D23" i="24" s="1"/>
  <c r="BH12" i="31"/>
  <c r="H23" i="30" s="1"/>
  <c r="AW12" i="31"/>
  <c r="E24" i="27" s="1"/>
  <c r="BN12" i="31"/>
  <c r="F23" i="29" s="1"/>
  <c r="X20" i="31"/>
  <c r="D32" i="25" s="1"/>
  <c r="AC20" i="31"/>
  <c r="I32" i="25" s="1"/>
  <c r="P20" i="31"/>
  <c r="D31" i="24" s="1"/>
  <c r="S20" i="31"/>
  <c r="G31" i="24" s="1"/>
  <c r="R20" i="31"/>
  <c r="F31" i="24" s="1"/>
  <c r="Y20" i="31"/>
  <c r="E32" i="25" s="1"/>
  <c r="AJ20" i="31"/>
  <c r="H33" i="26" s="1"/>
  <c r="BI20" i="31"/>
  <c r="I31" i="30" s="1"/>
  <c r="AI12" i="31"/>
  <c r="G25" i="26" s="1"/>
  <c r="X12" i="31"/>
  <c r="D24" i="25" s="1"/>
  <c r="BL12" i="31"/>
  <c r="D23" i="29" s="1"/>
  <c r="BA12" i="31"/>
  <c r="I24" i="27" s="1"/>
  <c r="AP12" i="31"/>
  <c r="F24" i="28" s="1"/>
  <c r="AD20" i="31"/>
  <c r="J32" i="25" s="1"/>
  <c r="T20" i="31"/>
  <c r="H31" i="24" s="1"/>
  <c r="Q20" i="31"/>
  <c r="E31" i="24" s="1"/>
  <c r="AL20" i="31"/>
  <c r="J33" i="26" s="1"/>
  <c r="AM12" i="31"/>
  <c r="C24" i="28" s="1"/>
  <c r="AB12" i="31"/>
  <c r="H24" i="25" s="1"/>
  <c r="Q12" i="31"/>
  <c r="E23" i="24" s="1"/>
  <c r="BE12" i="31"/>
  <c r="E23" i="30" s="1"/>
  <c r="AH12" i="31"/>
  <c r="F25" i="26" s="1"/>
  <c r="AA12" i="31"/>
  <c r="G24" i="25" s="1"/>
  <c r="BG12" i="31"/>
  <c r="G23" i="30" s="1"/>
  <c r="AJ12" i="31"/>
  <c r="H25" i="26" s="1"/>
  <c r="BP12" i="31"/>
  <c r="H23" i="29" s="1"/>
  <c r="AS12" i="31"/>
  <c r="I24" i="28" s="1"/>
  <c r="V12" i="31"/>
  <c r="J23" i="24" s="1"/>
  <c r="AL12" i="31"/>
  <c r="J25" i="26" s="1"/>
  <c r="AQ12" i="31"/>
  <c r="G24" i="28" s="1"/>
  <c r="T12" i="31"/>
  <c r="H23" i="24" s="1"/>
  <c r="AZ12" i="31"/>
  <c r="H24" i="27" s="1"/>
  <c r="AC12" i="31"/>
  <c r="I24" i="25" s="1"/>
  <c r="BI12" i="31"/>
  <c r="I23" i="30" s="1"/>
  <c r="Z12" i="31"/>
  <c r="F24" i="25" s="1"/>
  <c r="BF12" i="31"/>
  <c r="F23" i="30" s="1"/>
  <c r="AR36" i="31"/>
  <c r="H48" i="28" s="1"/>
  <c r="AS32" i="31"/>
  <c r="I44" i="28" s="1"/>
  <c r="AW32" i="31"/>
  <c r="E44" i="27" s="1"/>
  <c r="BG21" i="31"/>
  <c r="G32" i="30" s="1"/>
  <c r="AK32" i="31"/>
  <c r="I45" i="26" s="1"/>
  <c r="BB21" i="31"/>
  <c r="J33" i="27" s="1"/>
  <c r="AX53" i="31"/>
  <c r="F65" i="27" s="1"/>
  <c r="BH53" i="31"/>
  <c r="H64" i="30" s="1"/>
  <c r="BQ21" i="31"/>
  <c r="I32" i="29" s="1"/>
  <c r="BQ53" i="31"/>
  <c r="I64" i="29" s="1"/>
  <c r="AZ36" i="31"/>
  <c r="H48" i="27" s="1"/>
  <c r="AX21" i="31"/>
  <c r="F33" i="27" s="1"/>
  <c r="AW53" i="31"/>
  <c r="E65" i="27" s="1"/>
  <c r="BE21" i="31"/>
  <c r="E32" i="30" s="1"/>
  <c r="BE53" i="31"/>
  <c r="E64" i="30" s="1"/>
  <c r="BN21" i="31"/>
  <c r="F32" i="29" s="1"/>
  <c r="BN53" i="31"/>
  <c r="F64" i="29" s="1"/>
  <c r="AX12" i="31"/>
  <c r="F24" i="27" s="1"/>
  <c r="BB32" i="31"/>
  <c r="J44" i="27" s="1"/>
  <c r="AW21" i="31"/>
  <c r="E33" i="27" s="1"/>
  <c r="BA53" i="31"/>
  <c r="I65" i="27" s="1"/>
  <c r="BJ32" i="31"/>
  <c r="J43" i="30" s="1"/>
  <c r="BP21" i="31"/>
  <c r="H32" i="29" s="1"/>
  <c r="BP53" i="31"/>
  <c r="H64" i="29" s="1"/>
  <c r="AQ36" i="31"/>
  <c r="G48" i="28" s="1"/>
  <c r="AQ32" i="31"/>
  <c r="G44" i="28" s="1"/>
  <c r="AY32" i="31"/>
  <c r="G44" i="27" s="1"/>
  <c r="AZ21" i="31"/>
  <c r="H33" i="27" s="1"/>
  <c r="AZ53" i="31"/>
  <c r="H65" i="27" s="1"/>
  <c r="BF53" i="31"/>
  <c r="F64" i="30" s="1"/>
  <c r="BR21" i="31"/>
  <c r="J32" i="29" s="1"/>
  <c r="BR53" i="31"/>
  <c r="J64" i="29" s="1"/>
  <c r="AS36" i="31"/>
  <c r="I48" i="28" s="1"/>
  <c r="AT32" i="31"/>
  <c r="J44" i="28" s="1"/>
  <c r="AX32" i="31"/>
  <c r="F44" i="27" s="1"/>
  <c r="BH32" i="31"/>
  <c r="H43" i="30" s="1"/>
  <c r="BJ16" i="31"/>
  <c r="J27" i="30" s="1"/>
  <c r="AG28" i="31"/>
  <c r="E41" i="26" s="1"/>
  <c r="AI44" i="31"/>
  <c r="G57" i="26" s="1"/>
  <c r="AH60" i="31"/>
  <c r="F73" i="26" s="1"/>
  <c r="AJ60" i="31"/>
  <c r="H73" i="26" s="1"/>
  <c r="AP28" i="31"/>
  <c r="F40" i="28" s="1"/>
  <c r="AT28" i="31"/>
  <c r="J40" i="28" s="1"/>
  <c r="AS44" i="31"/>
  <c r="I56" i="28" s="1"/>
  <c r="AT60" i="31"/>
  <c r="J72" i="28" s="1"/>
  <c r="AZ44" i="31"/>
  <c r="H56" i="27" s="1"/>
  <c r="AY28" i="31"/>
  <c r="G40" i="27" s="1"/>
  <c r="BA44" i="31"/>
  <c r="I56" i="27" s="1"/>
  <c r="Y28" i="31"/>
  <c r="E40" i="25" s="1"/>
  <c r="AI28" i="31"/>
  <c r="G41" i="26" s="1"/>
  <c r="AJ44" i="31"/>
  <c r="H57" i="26" s="1"/>
  <c r="AL60" i="31"/>
  <c r="J73" i="26" s="1"/>
  <c r="AK60" i="31"/>
  <c r="I73" i="26" s="1"/>
  <c r="AP60" i="31"/>
  <c r="F72" i="28" s="1"/>
  <c r="AQ28" i="31"/>
  <c r="G40" i="28" s="1"/>
  <c r="AO44" i="31"/>
  <c r="E56" i="28" s="1"/>
  <c r="AR44" i="31"/>
  <c r="H56" i="28" s="1"/>
  <c r="AQ60" i="31"/>
  <c r="G72" i="28" s="1"/>
  <c r="AZ60" i="31"/>
  <c r="H72" i="27" s="1"/>
  <c r="AX28" i="31"/>
  <c r="F40" i="27" s="1"/>
  <c r="AY60" i="31"/>
  <c r="G72" i="27" s="1"/>
  <c r="BH60" i="31"/>
  <c r="H71" i="30" s="1"/>
  <c r="BF32" i="31"/>
  <c r="F43" i="30" s="1"/>
  <c r="AS28" i="31"/>
  <c r="I40" i="28" s="1"/>
  <c r="AT44" i="31"/>
  <c r="J56" i="28" s="1"/>
  <c r="AS60" i="31"/>
  <c r="I72" i="28" s="1"/>
  <c r="BA28" i="31"/>
  <c r="I40" i="27" s="1"/>
  <c r="AY44" i="31"/>
  <c r="G56" i="27" s="1"/>
  <c r="BA60" i="31"/>
  <c r="I72" i="27" s="1"/>
  <c r="BI32" i="31"/>
  <c r="I43" i="30" s="1"/>
  <c r="BI44" i="31"/>
  <c r="I55" i="30" s="1"/>
  <c r="BH28" i="31"/>
  <c r="H39" i="30" s="1"/>
  <c r="AW28" i="31"/>
  <c r="E40" i="27" s="1"/>
  <c r="AW44" i="31"/>
  <c r="E56" i="27" s="1"/>
  <c r="AX60" i="31"/>
  <c r="F72" i="27" s="1"/>
  <c r="BG16" i="31"/>
  <c r="G27" i="30" s="1"/>
  <c r="BI48" i="31"/>
  <c r="I59" i="30" s="1"/>
  <c r="BF16" i="31"/>
  <c r="F27" i="30" s="1"/>
  <c r="BI28" i="31"/>
  <c r="I39" i="30" s="1"/>
  <c r="BJ44" i="31"/>
  <c r="J55" i="30" s="1"/>
  <c r="BG48" i="31"/>
  <c r="G59" i="30" s="1"/>
  <c r="AZ28" i="31"/>
  <c r="H40" i="27" s="1"/>
  <c r="BB28" i="31"/>
  <c r="J40" i="27" s="1"/>
  <c r="BB44" i="31"/>
  <c r="J56" i="27" s="1"/>
  <c r="AW60" i="31"/>
  <c r="E72" i="27" s="1"/>
  <c r="BH16" i="31"/>
  <c r="H27" i="30" s="1"/>
  <c r="BH44" i="31"/>
  <c r="H55" i="30" s="1"/>
  <c r="BJ48" i="31"/>
  <c r="J59" i="30" s="1"/>
  <c r="BG44" i="31"/>
  <c r="G55" i="30" s="1"/>
  <c r="BJ28" i="31"/>
  <c r="J39" i="30" s="1"/>
  <c r="BI60" i="31"/>
  <c r="I71" i="30" s="1"/>
  <c r="BE28" i="31"/>
  <c r="E39" i="30" s="1"/>
  <c r="BJ36" i="31"/>
  <c r="J47" i="30" s="1"/>
  <c r="BG28" i="31"/>
  <c r="G39" i="30" s="1"/>
  <c r="BJ52" i="31"/>
  <c r="J63" i="30" s="1"/>
  <c r="AZ20" i="31"/>
  <c r="H32" i="27" s="1"/>
  <c r="BB20" i="31"/>
  <c r="J32" i="27" s="1"/>
  <c r="AP20" i="31"/>
  <c r="F32" i="28" s="1"/>
  <c r="AY36" i="31"/>
  <c r="G48" i="27" s="1"/>
  <c r="BA36" i="31"/>
  <c r="I48" i="27" s="1"/>
  <c r="AY52" i="31"/>
  <c r="G64" i="27" s="1"/>
  <c r="BA52" i="31"/>
  <c r="I64" i="27" s="1"/>
  <c r="BF20" i="31"/>
  <c r="F31" i="30" s="1"/>
  <c r="BG20" i="31"/>
  <c r="G31" i="30" s="1"/>
  <c r="BE16" i="31"/>
  <c r="E27" i="30" s="1"/>
  <c r="BQ16" i="31"/>
  <c r="I27" i="29" s="1"/>
  <c r="BO16" i="31"/>
  <c r="G27" i="29" s="1"/>
  <c r="BM16" i="31"/>
  <c r="E27" i="29" s="1"/>
  <c r="BP16" i="31"/>
  <c r="H27" i="29" s="1"/>
  <c r="BR16" i="31"/>
  <c r="J27" i="29" s="1"/>
  <c r="BN16" i="31"/>
  <c r="F27" i="29" s="1"/>
  <c r="BE32" i="31"/>
  <c r="E43" i="30" s="1"/>
  <c r="BQ32" i="31"/>
  <c r="I43" i="29" s="1"/>
  <c r="BO32" i="31"/>
  <c r="G43" i="29" s="1"/>
  <c r="BM32" i="31"/>
  <c r="E43" i="29" s="1"/>
  <c r="BP32" i="31"/>
  <c r="H43" i="29" s="1"/>
  <c r="BR32" i="31"/>
  <c r="J43" i="29" s="1"/>
  <c r="BN32" i="31"/>
  <c r="F43" i="29" s="1"/>
  <c r="BQ48" i="31"/>
  <c r="I59" i="29" s="1"/>
  <c r="BO48" i="31"/>
  <c r="G59" i="29" s="1"/>
  <c r="BM48" i="31"/>
  <c r="E59" i="29" s="1"/>
  <c r="BP48" i="31"/>
  <c r="H59" i="29" s="1"/>
  <c r="BR48" i="31"/>
  <c r="J59" i="29" s="1"/>
  <c r="BN48" i="31"/>
  <c r="F59" i="29" s="1"/>
  <c r="BE20" i="31"/>
  <c r="E31" i="30" s="1"/>
  <c r="BR20" i="31"/>
  <c r="J31" i="29" s="1"/>
  <c r="BQ20" i="31"/>
  <c r="I31" i="29" s="1"/>
  <c r="BO20" i="31"/>
  <c r="G31" i="29" s="1"/>
  <c r="BM20" i="31"/>
  <c r="E31" i="29" s="1"/>
  <c r="BP20" i="31"/>
  <c r="H31" i="29" s="1"/>
  <c r="BN20" i="31"/>
  <c r="F31" i="29" s="1"/>
  <c r="BE36" i="31"/>
  <c r="E47" i="30" s="1"/>
  <c r="BR36" i="31"/>
  <c r="J47" i="29" s="1"/>
  <c r="BQ36" i="31"/>
  <c r="I47" i="29" s="1"/>
  <c r="BO36" i="31"/>
  <c r="G47" i="29" s="1"/>
  <c r="BM36" i="31"/>
  <c r="E47" i="29" s="1"/>
  <c r="BP36" i="31"/>
  <c r="H47" i="29" s="1"/>
  <c r="BN36" i="31"/>
  <c r="F47" i="29" s="1"/>
  <c r="BE52" i="31"/>
  <c r="E63" i="30" s="1"/>
  <c r="BR52" i="31"/>
  <c r="J63" i="29" s="1"/>
  <c r="BQ52" i="31"/>
  <c r="I63" i="29" s="1"/>
  <c r="BO52" i="31"/>
  <c r="G63" i="29" s="1"/>
  <c r="BM52" i="31"/>
  <c r="E63" i="29" s="1"/>
  <c r="BN52" i="31"/>
  <c r="F63" i="29" s="1"/>
  <c r="BP52" i="31"/>
  <c r="H63" i="29" s="1"/>
  <c r="AZ52" i="31"/>
  <c r="H64" i="27" s="1"/>
  <c r="AW20" i="31"/>
  <c r="E32" i="27" s="1"/>
  <c r="AX36" i="31"/>
  <c r="F48" i="27" s="1"/>
  <c r="AX52" i="31"/>
  <c r="F64" i="27" s="1"/>
  <c r="BG52" i="31"/>
  <c r="G63" i="30" s="1"/>
  <c r="BF36" i="31"/>
  <c r="F47" i="30" s="1"/>
  <c r="BJ20" i="31"/>
  <c r="J31" i="30" s="1"/>
  <c r="BE24" i="31"/>
  <c r="E35" i="30" s="1"/>
  <c r="BQ24" i="31"/>
  <c r="I35" i="29" s="1"/>
  <c r="BO24" i="31"/>
  <c r="G35" i="29" s="1"/>
  <c r="BM24" i="31"/>
  <c r="E35" i="29" s="1"/>
  <c r="BR24" i="31"/>
  <c r="J35" i="29" s="1"/>
  <c r="BN24" i="31"/>
  <c r="F35" i="29" s="1"/>
  <c r="BP24" i="31"/>
  <c r="H35" i="29" s="1"/>
  <c r="BQ40" i="31"/>
  <c r="I51" i="29" s="1"/>
  <c r="BO40" i="31"/>
  <c r="G51" i="29" s="1"/>
  <c r="BM40" i="31"/>
  <c r="E51" i="29" s="1"/>
  <c r="BN40" i="31"/>
  <c r="F51" i="29" s="1"/>
  <c r="BR40" i="31"/>
  <c r="J51" i="29" s="1"/>
  <c r="BP40" i="31"/>
  <c r="H51" i="29" s="1"/>
  <c r="BE56" i="31"/>
  <c r="E67" i="30" s="1"/>
  <c r="BQ56" i="31"/>
  <c r="I67" i="29" s="1"/>
  <c r="BO56" i="31"/>
  <c r="G67" i="29" s="1"/>
  <c r="BM56" i="31"/>
  <c r="E67" i="29" s="1"/>
  <c r="BR56" i="31"/>
  <c r="J67" i="29" s="1"/>
  <c r="BN56" i="31"/>
  <c r="F67" i="29" s="1"/>
  <c r="BP56" i="31"/>
  <c r="H67" i="29" s="1"/>
  <c r="AY20" i="31"/>
  <c r="G32" i="27" s="1"/>
  <c r="BA20" i="31"/>
  <c r="I32" i="27" s="1"/>
  <c r="AW36" i="31"/>
  <c r="E48" i="27" s="1"/>
  <c r="AW52" i="31"/>
  <c r="E64" i="27" s="1"/>
  <c r="BG36" i="31"/>
  <c r="G47" i="30" s="1"/>
  <c r="BH36" i="31"/>
  <c r="H47" i="30" s="1"/>
  <c r="BH52" i="31"/>
  <c r="H63" i="30" s="1"/>
  <c r="BR28" i="31"/>
  <c r="J39" i="29" s="1"/>
  <c r="BQ28" i="31"/>
  <c r="I39" i="29" s="1"/>
  <c r="BO28" i="31"/>
  <c r="G39" i="29" s="1"/>
  <c r="BM28" i="31"/>
  <c r="E39" i="29" s="1"/>
  <c r="BN28" i="31"/>
  <c r="F39" i="29" s="1"/>
  <c r="BP28" i="31"/>
  <c r="H39" i="29" s="1"/>
  <c r="BF44" i="31"/>
  <c r="F55" i="30" s="1"/>
  <c r="BR44" i="31"/>
  <c r="J55" i="29" s="1"/>
  <c r="BQ44" i="31"/>
  <c r="I55" i="29" s="1"/>
  <c r="BO44" i="31"/>
  <c r="G55" i="29" s="1"/>
  <c r="BM44" i="31"/>
  <c r="E55" i="29" s="1"/>
  <c r="BN44" i="31"/>
  <c r="F55" i="29" s="1"/>
  <c r="BP44" i="31"/>
  <c r="H55" i="29" s="1"/>
  <c r="BF60" i="31"/>
  <c r="F71" i="30" s="1"/>
  <c r="BQ60" i="31"/>
  <c r="I71" i="29" s="1"/>
  <c r="BO60" i="31"/>
  <c r="G71" i="29" s="1"/>
  <c r="BM60" i="31"/>
  <c r="E71" i="29" s="1"/>
  <c r="BR60" i="31"/>
  <c r="J71" i="29" s="1"/>
  <c r="BN60" i="31"/>
  <c r="F71" i="29" s="1"/>
  <c r="BP60" i="31"/>
  <c r="H71" i="29" s="1"/>
  <c r="N5" i="31"/>
  <c r="N3" i="31" a="1"/>
  <c r="N3" i="31" s="1"/>
  <c r="N9" i="31"/>
  <c r="L16" i="23"/>
  <c r="L17" i="23"/>
  <c r="L15" i="23"/>
  <c r="F61" i="31"/>
  <c r="F62" i="31"/>
  <c r="F63" i="31"/>
  <c r="F64" i="31"/>
  <c r="F65" i="31"/>
  <c r="F66" i="31"/>
  <c r="F67" i="31"/>
  <c r="F68" i="31"/>
  <c r="F69" i="31"/>
  <c r="F70" i="31"/>
  <c r="F71" i="31"/>
  <c r="F72" i="31"/>
  <c r="F73" i="31"/>
  <c r="F74" i="31"/>
  <c r="F75" i="31"/>
  <c r="F76" i="31"/>
  <c r="F77" i="31"/>
  <c r="F78" i="31"/>
  <c r="F79" i="31"/>
  <c r="F80" i="31"/>
  <c r="F81" i="31"/>
  <c r="F82" i="31"/>
  <c r="F83" i="31"/>
  <c r="F84" i="31"/>
  <c r="F85" i="31"/>
  <c r="F86" i="31"/>
  <c r="F87" i="31"/>
  <c r="F88" i="31"/>
  <c r="F89" i="31"/>
  <c r="F90" i="31"/>
  <c r="F91" i="31"/>
  <c r="F92" i="31"/>
  <c r="F93" i="31"/>
  <c r="F94" i="31"/>
  <c r="F95" i="31"/>
  <c r="F96" i="31"/>
  <c r="F97" i="31"/>
  <c r="F98" i="31"/>
  <c r="F99" i="31"/>
  <c r="F100" i="31"/>
  <c r="F101" i="31"/>
  <c r="F102" i="31"/>
  <c r="F103" i="31"/>
  <c r="F104" i="31"/>
  <c r="F105" i="31"/>
  <c r="F106" i="31"/>
  <c r="F107" i="31"/>
  <c r="F108" i="31"/>
  <c r="F109" i="31"/>
  <c r="F110" i="31"/>
  <c r="F111" i="31"/>
  <c r="F112" i="31"/>
  <c r="F113" i="31"/>
  <c r="F114" i="31"/>
  <c r="F115" i="31"/>
  <c r="F116" i="31"/>
  <c r="F117" i="31"/>
  <c r="F118" i="31"/>
  <c r="F119" i="31"/>
  <c r="F120" i="31"/>
  <c r="F121" i="31"/>
  <c r="F122" i="31"/>
  <c r="F123" i="31"/>
  <c r="F124" i="31"/>
  <c r="F125" i="31"/>
  <c r="F126" i="31"/>
  <c r="F127" i="31"/>
  <c r="F128" i="31"/>
  <c r="F129" i="31"/>
  <c r="F130" i="31"/>
  <c r="F131" i="31"/>
  <c r="F132" i="31"/>
  <c r="F133" i="31"/>
  <c r="F134" i="31"/>
  <c r="F135" i="31"/>
  <c r="F136" i="31"/>
  <c r="F137" i="31"/>
  <c r="F138" i="31"/>
  <c r="F139" i="31"/>
  <c r="F140" i="31"/>
  <c r="F141" i="31"/>
  <c r="F142" i="31"/>
  <c r="F143" i="31"/>
  <c r="F144" i="31"/>
  <c r="F145" i="31"/>
  <c r="F146" i="31"/>
  <c r="F147" i="31"/>
  <c r="F148" i="31"/>
  <c r="F149" i="31"/>
  <c r="F150" i="31"/>
  <c r="F151" i="31"/>
  <c r="F152" i="31"/>
  <c r="F153" i="31"/>
  <c r="F154" i="31"/>
  <c r="F155" i="31"/>
  <c r="F156" i="31"/>
  <c r="F157" i="31"/>
  <c r="F158" i="31"/>
  <c r="F159" i="31"/>
  <c r="F160" i="31"/>
  <c r="F161" i="31"/>
  <c r="F162" i="31"/>
  <c r="F163" i="31"/>
  <c r="F164" i="31"/>
  <c r="F165" i="31"/>
  <c r="F166" i="31"/>
  <c r="F167" i="31"/>
  <c r="F168" i="31"/>
  <c r="F169" i="31"/>
  <c r="F170" i="31"/>
  <c r="F171" i="31"/>
  <c r="F172" i="31"/>
  <c r="F173" i="31"/>
  <c r="F174" i="31"/>
  <c r="F175" i="31"/>
  <c r="F176" i="31"/>
  <c r="F177" i="31"/>
  <c r="F178" i="31"/>
  <c r="F179" i="31"/>
  <c r="F180" i="31"/>
  <c r="F181" i="31"/>
  <c r="F182" i="31"/>
  <c r="F183" i="31"/>
  <c r="F184" i="31"/>
  <c r="F185" i="31"/>
  <c r="F186" i="31"/>
  <c r="F187" i="31"/>
  <c r="F188" i="31"/>
  <c r="F189" i="31"/>
  <c r="F190" i="31"/>
  <c r="F191" i="31"/>
  <c r="F192" i="31"/>
  <c r="F193" i="31"/>
  <c r="F194" i="31"/>
  <c r="F195" i="31"/>
  <c r="F196" i="31"/>
  <c r="F197" i="31"/>
  <c r="F198" i="31"/>
  <c r="F199" i="31"/>
  <c r="F200" i="31"/>
  <c r="F201" i="31"/>
  <c r="F202" i="31"/>
  <c r="F203" i="31"/>
  <c r="C203" i="31"/>
  <c r="C212" i="23" s="1"/>
  <c r="N6" i="31" l="1"/>
  <c r="BG6" i="31" s="1"/>
  <c r="G17" i="30" s="1"/>
  <c r="F6" i="31"/>
  <c r="N8" i="31"/>
  <c r="BJ8" i="31" s="1"/>
  <c r="J19" i="30" s="1"/>
  <c r="F8" i="31"/>
  <c r="N7" i="31"/>
  <c r="BF7" i="31" s="1"/>
  <c r="F18" i="30" s="1"/>
  <c r="F7" i="31"/>
  <c r="BP5" i="31"/>
  <c r="H16" i="29" s="1"/>
  <c r="BR5" i="31"/>
  <c r="J16" i="29" s="1"/>
  <c r="BQ5" i="31"/>
  <c r="I16" i="29" s="1"/>
  <c r="BO5" i="31"/>
  <c r="G16" i="29" s="1"/>
  <c r="BM5" i="31"/>
  <c r="E16" i="29" s="1"/>
  <c r="BN5" i="31"/>
  <c r="F16" i="29" s="1"/>
  <c r="BR9" i="31"/>
  <c r="J20" i="29" s="1"/>
  <c r="BQ9" i="31"/>
  <c r="I20" i="29" s="1"/>
  <c r="BP9" i="31"/>
  <c r="H20" i="29" s="1"/>
  <c r="BO9" i="31"/>
  <c r="G20" i="29" s="1"/>
  <c r="BN9" i="31"/>
  <c r="F20" i="29" s="1"/>
  <c r="BM9" i="31"/>
  <c r="E20" i="29" s="1"/>
  <c r="BH9" i="31"/>
  <c r="H20" i="30" s="1"/>
  <c r="BI9" i="31"/>
  <c r="I20" i="30" s="1"/>
  <c r="BG9" i="31"/>
  <c r="G20" i="30" s="1"/>
  <c r="BE9" i="31"/>
  <c r="E20" i="30" s="1"/>
  <c r="BF9" i="31"/>
  <c r="F20" i="30" s="1"/>
  <c r="BJ9" i="31"/>
  <c r="J20" i="30" s="1"/>
  <c r="BI5" i="31"/>
  <c r="I16" i="30" s="1"/>
  <c r="BF5" i="31"/>
  <c r="F16" i="30" s="1"/>
  <c r="BJ5" i="31"/>
  <c r="J16" i="30" s="1"/>
  <c r="BH5" i="31"/>
  <c r="H16" i="30" s="1"/>
  <c r="BG5" i="31"/>
  <c r="G16" i="30" s="1"/>
  <c r="BE5" i="31"/>
  <c r="E16" i="30" s="1"/>
  <c r="AZ9" i="31"/>
  <c r="H21" i="27" s="1"/>
  <c r="AW9" i="31"/>
  <c r="E21" i="27" s="1"/>
  <c r="BB9" i="31"/>
  <c r="J21" i="27" s="1"/>
  <c r="AX9" i="31"/>
  <c r="F21" i="27" s="1"/>
  <c r="BA9" i="31"/>
  <c r="I21" i="27" s="1"/>
  <c r="AY9" i="31"/>
  <c r="G21" i="27" s="1"/>
  <c r="BB5" i="31"/>
  <c r="J17" i="27" s="1"/>
  <c r="BA5" i="31"/>
  <c r="I17" i="27" s="1"/>
  <c r="AW5" i="31"/>
  <c r="E17" i="27" s="1"/>
  <c r="AX5" i="31"/>
  <c r="F17" i="27" s="1"/>
  <c r="AY5" i="31"/>
  <c r="G17" i="27" s="1"/>
  <c r="AZ5" i="31"/>
  <c r="H17" i="27" s="1"/>
  <c r="AR9" i="31"/>
  <c r="H21" i="28" s="1"/>
  <c r="AS9" i="31"/>
  <c r="I21" i="28" s="1"/>
  <c r="AP9" i="31"/>
  <c r="F21" i="28" s="1"/>
  <c r="AT9" i="31"/>
  <c r="J21" i="28" s="1"/>
  <c r="AQ9" i="31"/>
  <c r="G21" i="28" s="1"/>
  <c r="AO9" i="31"/>
  <c r="E21" i="28" s="1"/>
  <c r="AT6" i="31"/>
  <c r="J18" i="28" s="1"/>
  <c r="AR6" i="31"/>
  <c r="H18" i="28" s="1"/>
  <c r="AS5" i="31"/>
  <c r="I17" i="28" s="1"/>
  <c r="AQ5" i="31"/>
  <c r="G17" i="28" s="1"/>
  <c r="AR5" i="31"/>
  <c r="H17" i="28" s="1"/>
  <c r="AO5" i="31"/>
  <c r="E17" i="28" s="1"/>
  <c r="AT5" i="31"/>
  <c r="J17" i="28" s="1"/>
  <c r="AP5" i="31"/>
  <c r="F17" i="28" s="1"/>
  <c r="AL9" i="31"/>
  <c r="J22" i="26" s="1"/>
  <c r="AK9" i="31"/>
  <c r="I22" i="26" s="1"/>
  <c r="AJ9" i="31"/>
  <c r="H22" i="26" s="1"/>
  <c r="AH9" i="31"/>
  <c r="F22" i="26" s="1"/>
  <c r="AI9" i="31"/>
  <c r="G22" i="26" s="1"/>
  <c r="AG9" i="31"/>
  <c r="E22" i="26" s="1"/>
  <c r="AH6" i="31"/>
  <c r="F19" i="26" s="1"/>
  <c r="AJ6" i="31"/>
  <c r="H19" i="26" s="1"/>
  <c r="AI5" i="31"/>
  <c r="G18" i="26" s="1"/>
  <c r="AG5" i="31"/>
  <c r="E18" i="26" s="1"/>
  <c r="AL5" i="31"/>
  <c r="J18" i="26" s="1"/>
  <c r="AK5" i="31"/>
  <c r="I18" i="26" s="1"/>
  <c r="AJ5" i="31"/>
  <c r="H18" i="26" s="1"/>
  <c r="AH5" i="31"/>
  <c r="F18" i="26" s="1"/>
  <c r="D5" i="31" a="1"/>
  <c r="AD9" i="31"/>
  <c r="J21" i="25" s="1"/>
  <c r="AA9" i="31"/>
  <c r="G21" i="25" s="1"/>
  <c r="AC9" i="31"/>
  <c r="I21" i="25" s="1"/>
  <c r="AB9" i="31"/>
  <c r="H21" i="25" s="1"/>
  <c r="Y9" i="31"/>
  <c r="E21" i="25" s="1"/>
  <c r="AC6" i="31"/>
  <c r="I18" i="25" s="1"/>
  <c r="AA6" i="31"/>
  <c r="G18" i="25" s="1"/>
  <c r="AD5" i="31"/>
  <c r="J17" i="25" s="1"/>
  <c r="Z5" i="31"/>
  <c r="F17" i="25" s="1"/>
  <c r="AB5" i="31"/>
  <c r="H17" i="25" s="1"/>
  <c r="AC5" i="31"/>
  <c r="I17" i="25" s="1"/>
  <c r="Y5" i="31"/>
  <c r="E17" i="25" s="1"/>
  <c r="AA5" i="31"/>
  <c r="G17" i="25" s="1"/>
  <c r="Q5" i="31"/>
  <c r="E16" i="24" s="1"/>
  <c r="R5" i="31"/>
  <c r="F16" i="24" s="1"/>
  <c r="Q9" i="31"/>
  <c r="E20" i="24" s="1"/>
  <c r="R9" i="31"/>
  <c r="F20" i="24" s="1"/>
  <c r="Q6" i="31"/>
  <c r="E17" i="24" s="1"/>
  <c r="V9" i="31"/>
  <c r="J20" i="24" s="1"/>
  <c r="U9" i="31"/>
  <c r="I20" i="24" s="1"/>
  <c r="S9" i="31"/>
  <c r="G20" i="24" s="1"/>
  <c r="O9" i="31"/>
  <c r="C20" i="24" s="1"/>
  <c r="T9" i="31"/>
  <c r="H20" i="24" s="1"/>
  <c r="V5" i="31"/>
  <c r="J16" i="24" s="1"/>
  <c r="U5" i="31"/>
  <c r="I16" i="24" s="1"/>
  <c r="S5" i="31"/>
  <c r="G16" i="24" s="1"/>
  <c r="T5" i="31"/>
  <c r="H16" i="24" s="1"/>
  <c r="O5" i="31"/>
  <c r="C16" i="24" s="1"/>
  <c r="P9" i="31"/>
  <c r="D20" i="24" s="1"/>
  <c r="P5" i="31"/>
  <c r="D16" i="24" s="1"/>
  <c r="U14" i="15"/>
  <c r="BK9" i="31"/>
  <c r="C20" i="29" s="1"/>
  <c r="BL9" i="31"/>
  <c r="D20" i="29" s="1"/>
  <c r="BD9" i="31"/>
  <c r="D20" i="30" s="1"/>
  <c r="BC9" i="31"/>
  <c r="C20" i="30" s="1"/>
  <c r="AU9" i="31"/>
  <c r="C21" i="27" s="1"/>
  <c r="AV9" i="31"/>
  <c r="D21" i="27" s="1"/>
  <c r="BL6" i="31"/>
  <c r="D17" i="29" s="1"/>
  <c r="AU6" i="31"/>
  <c r="C18" i="27" s="1"/>
  <c r="BD6" i="31"/>
  <c r="D17" i="30" s="1"/>
  <c r="BK5" i="31"/>
  <c r="C16" i="29" s="1"/>
  <c r="BD5" i="31"/>
  <c r="D16" i="30" s="1"/>
  <c r="BL5" i="31"/>
  <c r="D16" i="29" s="1"/>
  <c r="BC5" i="31"/>
  <c r="C16" i="30" s="1"/>
  <c r="AV5" i="31"/>
  <c r="D17" i="27" s="1"/>
  <c r="AU5" i="31"/>
  <c r="C17" i="27" s="1"/>
  <c r="AN5" i="31"/>
  <c r="D17" i="28" s="1"/>
  <c r="AF5" i="31"/>
  <c r="D18" i="26" s="1"/>
  <c r="X5" i="31"/>
  <c r="D17" i="25" s="1"/>
  <c r="AM5" i="31"/>
  <c r="C17" i="28" s="1"/>
  <c r="W5" i="31"/>
  <c r="C17" i="25" s="1"/>
  <c r="AE5" i="31"/>
  <c r="C18" i="26" s="1"/>
  <c r="AM9" i="31"/>
  <c r="C21" i="28" s="1"/>
  <c r="W9" i="31"/>
  <c r="C21" i="25" s="1"/>
  <c r="Z9" i="31"/>
  <c r="F21" i="25" s="1"/>
  <c r="AN9" i="31"/>
  <c r="D21" i="28" s="1"/>
  <c r="AF9" i="31"/>
  <c r="D22" i="26" s="1"/>
  <c r="X9" i="31"/>
  <c r="D21" i="25" s="1"/>
  <c r="AE9" i="31"/>
  <c r="C22" i="26" s="1"/>
  <c r="X6" i="31"/>
  <c r="D18" i="25" s="1"/>
  <c r="AF6" i="31" l="1"/>
  <c r="D19" i="26" s="1"/>
  <c r="AM6" i="31"/>
  <c r="C18" i="28" s="1"/>
  <c r="AI6" i="31"/>
  <c r="G19" i="26" s="1"/>
  <c r="AE6" i="31"/>
  <c r="C19" i="26" s="1"/>
  <c r="U6" i="31"/>
  <c r="I17" i="24" s="1"/>
  <c r="AO8" i="31"/>
  <c r="E20" i="28" s="1"/>
  <c r="W8" i="31"/>
  <c r="C20" i="25" s="1"/>
  <c r="AQ8" i="31"/>
  <c r="G20" i="28" s="1"/>
  <c r="BF8" i="31"/>
  <c r="F19" i="30" s="1"/>
  <c r="AD8" i="31"/>
  <c r="J20" i="25" s="1"/>
  <c r="AY8" i="31"/>
  <c r="G20" i="27" s="1"/>
  <c r="X8" i="31"/>
  <c r="D20" i="25" s="1"/>
  <c r="AB8" i="31"/>
  <c r="H20" i="25" s="1"/>
  <c r="BB8" i="31"/>
  <c r="J20" i="27" s="1"/>
  <c r="Z8" i="31"/>
  <c r="F20" i="25" s="1"/>
  <c r="P8" i="31"/>
  <c r="D19" i="24" s="1"/>
  <c r="S8" i="31"/>
  <c r="G19" i="24" s="1"/>
  <c r="AA8" i="31"/>
  <c r="G20" i="25" s="1"/>
  <c r="AH8" i="31"/>
  <c r="F21" i="26" s="1"/>
  <c r="BA8" i="31"/>
  <c r="I20" i="27" s="1"/>
  <c r="AN8" i="31"/>
  <c r="D20" i="28" s="1"/>
  <c r="T8" i="31"/>
  <c r="H19" i="24" s="1"/>
  <c r="AC8" i="31"/>
  <c r="I20" i="25" s="1"/>
  <c r="AI8" i="31"/>
  <c r="G21" i="26" s="1"/>
  <c r="AL8" i="31"/>
  <c r="J21" i="26" s="1"/>
  <c r="AU8" i="31"/>
  <c r="C20" i="27" s="1"/>
  <c r="AE8" i="31"/>
  <c r="C21" i="26" s="1"/>
  <c r="AV8" i="31"/>
  <c r="D20" i="27" s="1"/>
  <c r="AT8" i="31"/>
  <c r="J20" i="28" s="1"/>
  <c r="BD8" i="31"/>
  <c r="D19" i="30" s="1"/>
  <c r="Q8" i="31"/>
  <c r="E19" i="24" s="1"/>
  <c r="AR8" i="31"/>
  <c r="H20" i="28" s="1"/>
  <c r="BI8" i="31"/>
  <c r="I19" i="30" s="1"/>
  <c r="AF8" i="31"/>
  <c r="D21" i="26" s="1"/>
  <c r="BL8" i="31"/>
  <c r="D19" i="29" s="1"/>
  <c r="U8" i="31"/>
  <c r="I19" i="24" s="1"/>
  <c r="AJ8" i="31"/>
  <c r="H21" i="26" s="1"/>
  <c r="BK8" i="31"/>
  <c r="C19" i="29" s="1"/>
  <c r="AM8" i="31"/>
  <c r="C20" i="28" s="1"/>
  <c r="BC8" i="31"/>
  <c r="C19" i="30" s="1"/>
  <c r="V8" i="31"/>
  <c r="J19" i="24" s="1"/>
  <c r="AG8" i="31"/>
  <c r="E21" i="26" s="1"/>
  <c r="BG8" i="31"/>
  <c r="G19" i="30" s="1"/>
  <c r="O8" i="31"/>
  <c r="C19" i="24" s="1"/>
  <c r="AS8" i="31"/>
  <c r="I20" i="28" s="1"/>
  <c r="AZ8" i="31"/>
  <c r="H20" i="27" s="1"/>
  <c r="AX8" i="31"/>
  <c r="F20" i="27" s="1"/>
  <c r="BE8" i="31"/>
  <c r="E19" i="30" s="1"/>
  <c r="R8" i="31"/>
  <c r="F19" i="24" s="1"/>
  <c r="Y8" i="31"/>
  <c r="E20" i="25" s="1"/>
  <c r="AK8" i="31"/>
  <c r="I21" i="26" s="1"/>
  <c r="AP8" i="31"/>
  <c r="F20" i="28" s="1"/>
  <c r="AW8" i="31"/>
  <c r="E20" i="27" s="1"/>
  <c r="BH8" i="31"/>
  <c r="H19" i="30" s="1"/>
  <c r="AF7" i="31"/>
  <c r="D20" i="26" s="1"/>
  <c r="Z6" i="31"/>
  <c r="F18" i="25" s="1"/>
  <c r="AV6" i="31"/>
  <c r="D18" i="27" s="1"/>
  <c r="P6" i="31"/>
  <c r="D17" i="24" s="1"/>
  <c r="AG6" i="31"/>
  <c r="E19" i="26" s="1"/>
  <c r="AP6" i="31"/>
  <c r="F18" i="28" s="1"/>
  <c r="AL6" i="31"/>
  <c r="J19" i="26" s="1"/>
  <c r="AD6" i="31"/>
  <c r="J18" i="25" s="1"/>
  <c r="BA6" i="31"/>
  <c r="I18" i="27" s="1"/>
  <c r="V6" i="31"/>
  <c r="J17" i="24" s="1"/>
  <c r="BB6" i="31"/>
  <c r="J18" i="27" s="1"/>
  <c r="AB6" i="31"/>
  <c r="H18" i="25" s="1"/>
  <c r="T6" i="31"/>
  <c r="H17" i="24" s="1"/>
  <c r="R6" i="31"/>
  <c r="F17" i="24" s="1"/>
  <c r="AQ6" i="31"/>
  <c r="G18" i="28" s="1"/>
  <c r="Q7" i="31"/>
  <c r="E18" i="24" s="1"/>
  <c r="AX7" i="31"/>
  <c r="F19" i="27" s="1"/>
  <c r="S7" i="31"/>
  <c r="G18" i="24" s="1"/>
  <c r="V7" i="31"/>
  <c r="J18" i="24" s="1"/>
  <c r="R7" i="31"/>
  <c r="F18" i="24" s="1"/>
  <c r="X7" i="31"/>
  <c r="D19" i="25" s="1"/>
  <c r="AG7" i="31"/>
  <c r="E20" i="26" s="1"/>
  <c r="BB7" i="31"/>
  <c r="J19" i="27" s="1"/>
  <c r="AH7" i="31"/>
  <c r="F20" i="26" s="1"/>
  <c r="AT7" i="31"/>
  <c r="J19" i="28" s="1"/>
  <c r="P7" i="31"/>
  <c r="D18" i="24" s="1"/>
  <c r="AS7" i="31"/>
  <c r="I19" i="28" s="1"/>
  <c r="AK7" i="31"/>
  <c r="I20" i="26" s="1"/>
  <c r="AM7" i="31"/>
  <c r="C19" i="28" s="1"/>
  <c r="AV7" i="31"/>
  <c r="D19" i="27" s="1"/>
  <c r="BC7" i="31"/>
  <c r="C18" i="30" s="1"/>
  <c r="Y7" i="31"/>
  <c r="E19" i="25" s="1"/>
  <c r="AI7" i="31"/>
  <c r="G20" i="26" s="1"/>
  <c r="AQ7" i="31"/>
  <c r="G19" i="28" s="1"/>
  <c r="BJ7" i="31"/>
  <c r="J18" i="30" s="1"/>
  <c r="Z7" i="31"/>
  <c r="F19" i="25" s="1"/>
  <c r="AU7" i="31"/>
  <c r="C19" i="27" s="1"/>
  <c r="BD7" i="31"/>
  <c r="D18" i="30" s="1"/>
  <c r="O7" i="31"/>
  <c r="C18" i="24" s="1"/>
  <c r="AB7" i="31"/>
  <c r="H19" i="25" s="1"/>
  <c r="AL7" i="31"/>
  <c r="J20" i="26" s="1"/>
  <c r="AR7" i="31"/>
  <c r="H19" i="28" s="1"/>
  <c r="BG7" i="31"/>
  <c r="G18" i="30" s="1"/>
  <c r="AN7" i="31"/>
  <c r="D19" i="28" s="1"/>
  <c r="AA7" i="31"/>
  <c r="G19" i="25" s="1"/>
  <c r="AJ7" i="31"/>
  <c r="H20" i="26" s="1"/>
  <c r="W7" i="31"/>
  <c r="C19" i="25" s="1"/>
  <c r="BK7" i="31"/>
  <c r="C18" i="29" s="1"/>
  <c r="T7" i="31"/>
  <c r="H18" i="24" s="1"/>
  <c r="AC7" i="31"/>
  <c r="I19" i="25" s="1"/>
  <c r="AP7" i="31"/>
  <c r="F19" i="28" s="1"/>
  <c r="AW7" i="31"/>
  <c r="E19" i="27" s="1"/>
  <c r="AE7" i="31"/>
  <c r="C20" i="26" s="1"/>
  <c r="BL7" i="31"/>
  <c r="D18" i="29" s="1"/>
  <c r="U7" i="31"/>
  <c r="I18" i="24" s="1"/>
  <c r="AD7" i="31"/>
  <c r="J19" i="25" s="1"/>
  <c r="AO7" i="31"/>
  <c r="E19" i="28" s="1"/>
  <c r="AZ7" i="31"/>
  <c r="H19" i="27" s="1"/>
  <c r="AX6" i="31"/>
  <c r="F18" i="27" s="1"/>
  <c r="AW6" i="31"/>
  <c r="E18" i="27" s="1"/>
  <c r="W6" i="31"/>
  <c r="C18" i="25" s="1"/>
  <c r="AN6" i="31"/>
  <c r="D18" i="28" s="1"/>
  <c r="BK6" i="31"/>
  <c r="C17" i="29" s="1"/>
  <c r="BC6" i="31"/>
  <c r="C17" i="30" s="1"/>
  <c r="O6" i="31"/>
  <c r="C17" i="24" s="1"/>
  <c r="S6" i="31"/>
  <c r="G17" i="24" s="1"/>
  <c r="Y6" i="31"/>
  <c r="E18" i="25" s="1"/>
  <c r="AK6" i="31"/>
  <c r="I19" i="26" s="1"/>
  <c r="AS6" i="31"/>
  <c r="I18" i="28" s="1"/>
  <c r="AO6" i="31"/>
  <c r="E18" i="28" s="1"/>
  <c r="AZ6" i="31"/>
  <c r="H18" i="27" s="1"/>
  <c r="BF6" i="31"/>
  <c r="F17" i="30" s="1"/>
  <c r="AY6" i="31"/>
  <c r="G18" i="27" s="1"/>
  <c r="BJ6" i="31"/>
  <c r="J17" i="30" s="1"/>
  <c r="BA7" i="31"/>
  <c r="I19" i="27" s="1"/>
  <c r="BH6" i="31"/>
  <c r="H17" i="30" s="1"/>
  <c r="BI6" i="31"/>
  <c r="I17" i="30" s="1"/>
  <c r="BH7" i="31"/>
  <c r="H18" i="30" s="1"/>
  <c r="BE7" i="31"/>
  <c r="E18" i="30" s="1"/>
  <c r="AY7" i="31"/>
  <c r="G19" i="27" s="1"/>
  <c r="BE6" i="31"/>
  <c r="E17" i="30" s="1"/>
  <c r="BI7" i="31"/>
  <c r="I18" i="30" s="1"/>
  <c r="BR8" i="31"/>
  <c r="J19" i="29" s="1"/>
  <c r="BQ8" i="31"/>
  <c r="I19" i="29" s="1"/>
  <c r="BN8" i="31"/>
  <c r="F19" i="29" s="1"/>
  <c r="BM8" i="31"/>
  <c r="E19" i="29" s="1"/>
  <c r="BP8" i="31"/>
  <c r="H19" i="29" s="1"/>
  <c r="BO8" i="31"/>
  <c r="G19" i="29" s="1"/>
  <c r="BN7" i="31"/>
  <c r="F18" i="29" s="1"/>
  <c r="BM7" i="31"/>
  <c r="E18" i="29" s="1"/>
  <c r="BP7" i="31"/>
  <c r="H18" i="29" s="1"/>
  <c r="BO7" i="31"/>
  <c r="G18" i="29" s="1"/>
  <c r="BR7" i="31"/>
  <c r="J18" i="29" s="1"/>
  <c r="BQ7" i="31"/>
  <c r="I18" i="29" s="1"/>
  <c r="BP6" i="31"/>
  <c r="H17" i="29" s="1"/>
  <c r="BO6" i="31"/>
  <c r="G17" i="29" s="1"/>
  <c r="BR6" i="31"/>
  <c r="J17" i="29" s="1"/>
  <c r="BQ6" i="31"/>
  <c r="I17" i="29" s="1"/>
  <c r="BN6" i="31"/>
  <c r="F17" i="29" s="1"/>
  <c r="BM6" i="31"/>
  <c r="E17" i="29" s="1"/>
  <c r="D5" i="31"/>
  <c r="A16" i="24" l="1" a="1"/>
  <c r="A16" i="2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<sst xmlns="http://schemas.openxmlformats.org/spreadsheetml/2006/main" count="18481" uniqueCount="924">
  <si>
    <t>La siguiente herramienta tiene por objetivo que usted implemente la actualización del protocolo TMERT (MINSAL, 2024), considerando los pasos establecidos por el protocolo. Está diseñada de manera tal que usted siga las instrucciones necesarias para completar el proceso de identificacion inicial y avanzada, de una forma sencilla y práctica, evitando potenciales errores en el trascurso de la aplicación.</t>
  </si>
  <si>
    <t>PASOS A SEGUIR</t>
  </si>
  <si>
    <r>
      <t xml:space="preserve">1.- En el apartado </t>
    </r>
    <r>
      <rPr>
        <b/>
        <sz val="12"/>
        <color rgb="FF535353"/>
        <rFont val="ACHS Nueva Sans"/>
      </rPr>
      <t>ANTECEDENTES GENERALES</t>
    </r>
    <r>
      <rPr>
        <sz val="12"/>
        <color rgb="FF535353"/>
        <rFont val="ACHS Nueva Sans"/>
      </rPr>
      <t xml:space="preserve"> debe completar la información relacionada con la empresa y sus sucursales o centros de trabajo.</t>
    </r>
  </si>
  <si>
    <r>
      <t xml:space="preserve">2.- En el apartado </t>
    </r>
    <r>
      <rPr>
        <b/>
        <sz val="12"/>
        <color rgb="FF535353"/>
        <rFont val="ACHS Nueva Sans"/>
      </rPr>
      <t>CARACTERIZACIÓN DEL RIESGO</t>
    </r>
    <r>
      <rPr>
        <sz val="12"/>
        <color rgb="FF535353"/>
        <rFont val="ACHS Nueva Sans"/>
      </rPr>
      <t xml:space="preserve"> usted deberá identificar puestos de trabajo y tareas los cuales posteriormente aplicará la identificación inicial y avanzada. Es importante llenar todos los campos ya que se identifican los determinantes de la exposición.</t>
    </r>
  </si>
  <si>
    <r>
      <t xml:space="preserve">3.- En el apartado </t>
    </r>
    <r>
      <rPr>
        <b/>
        <sz val="12"/>
        <color rgb="FF535353"/>
        <rFont val="ACHS Nueva Sans"/>
      </rPr>
      <t>IDENTIFICACIÓN INICIAL</t>
    </r>
    <r>
      <rPr>
        <sz val="12"/>
        <color rgb="FF535353"/>
        <rFont val="ACHS Nueva Sans"/>
      </rPr>
      <t xml:space="preserve"> usted deberá aplicar a cada puesto de trabajo, las 7 preguntas iniciales, con el objetivo de detectar la presencia de factores de riesgos de TMERT.</t>
    </r>
  </si>
  <si>
    <r>
      <t xml:space="preserve">4. En el apartado </t>
    </r>
    <r>
      <rPr>
        <b/>
        <sz val="12"/>
        <color rgb="FF535353"/>
        <rFont val="ACHS Nueva Sans"/>
      </rPr>
      <t>IDENTIFICACION AVANZADA</t>
    </r>
    <r>
      <rPr>
        <sz val="12"/>
        <color rgb="FF535353"/>
        <rFont val="ACHS Nueva Sans"/>
      </rPr>
      <t xml:space="preserve"> se dispondrá de las tablas de identificación avanzada para condiciones aceptables y críticas, por cada factor de riesgo.</t>
    </r>
  </si>
  <si>
    <r>
      <rPr>
        <b/>
        <sz val="24"/>
        <color rgb="FF008000"/>
        <rFont val="ACHS Nueva Sans"/>
      </rPr>
      <t>¡</t>
    </r>
    <r>
      <rPr>
        <b/>
        <sz val="20"/>
        <color rgb="FF008000"/>
        <rFont val="ACHS Nueva Sans"/>
      </rPr>
      <t xml:space="preserve"> IMPORTANTE </t>
    </r>
    <r>
      <rPr>
        <b/>
        <sz val="24"/>
        <color rgb="FF008000"/>
        <rFont val="ACHS Nueva Sans"/>
      </rPr>
      <t>!</t>
    </r>
    <r>
      <rPr>
        <b/>
        <sz val="14"/>
        <color rgb="FF008000"/>
        <rFont val="ACHS Nueva Sans"/>
      </rPr>
      <t xml:space="preserve">
</t>
    </r>
    <r>
      <rPr>
        <b/>
        <sz val="15"/>
        <color rgb="FF008000"/>
        <rFont val="ACHS Nueva Sans"/>
      </rPr>
      <t xml:space="preserve">Para efectos de solicitar una evaluación específica del riesgo a la ACHS, deberá haber completado todos estos pasos. </t>
    </r>
  </si>
  <si>
    <t>1. ANTECEDENTES DE LA EMPRESA</t>
  </si>
  <si>
    <t>Razón Social</t>
  </si>
  <si>
    <t>RUT Empresa</t>
  </si>
  <si>
    <t>Actividad Económica</t>
  </si>
  <si>
    <t>Código CIIU</t>
  </si>
  <si>
    <t xml:space="preserve">Dirección </t>
  </si>
  <si>
    <t>Comuna</t>
  </si>
  <si>
    <t>Nombre Representante Legal</t>
  </si>
  <si>
    <t>Organismo administrador al que está adherido</t>
  </si>
  <si>
    <t>Fecha inicio</t>
  </si>
  <si>
    <t>2.- CENTRO DE TRABAJO O LUGAR DE TRABAJO</t>
  </si>
  <si>
    <t>Nombre del centro de trabajo</t>
  </si>
  <si>
    <t>Dirección</t>
  </si>
  <si>
    <t>Nº de trabajadores centro de trabajo</t>
  </si>
  <si>
    <t>Hombres</t>
  </si>
  <si>
    <t>Mujeres</t>
  </si>
  <si>
    <t>3.- RESPONSABLE IMPLEMENTACIÓN PROTOCOLO</t>
  </si>
  <si>
    <t>Nombre responsable</t>
  </si>
  <si>
    <t>Cargo</t>
  </si>
  <si>
    <t>Correo electrónico</t>
  </si>
  <si>
    <t>Teléfono</t>
  </si>
  <si>
    <t>N°</t>
  </si>
  <si>
    <t>Área de trabajo</t>
  </si>
  <si>
    <t>Puesto de trabajo</t>
  </si>
  <si>
    <t>Tareas del puesto de trabajo</t>
  </si>
  <si>
    <t>Descripción de la tarea</t>
  </si>
  <si>
    <t>Horario de funcionamiento</t>
  </si>
  <si>
    <t>Horas extras</t>
  </si>
  <si>
    <t>N° Trabajadores Expuestos</t>
  </si>
  <si>
    <t>Tipo de contrato</t>
  </si>
  <si>
    <t xml:space="preserve">Tipo de remuneración </t>
  </si>
  <si>
    <t>Duración (min)</t>
  </si>
  <si>
    <t>Pausas de Trabajo</t>
  </si>
  <si>
    <t>Rotación de tarea</t>
  </si>
  <si>
    <t>Equipos y Herramienta</t>
  </si>
  <si>
    <t>Características de los ambientes y espacios de trabajo (Espacios, barreras arquitectónicas, flujo de tránsito)</t>
  </si>
  <si>
    <t>Características y disposición espacial del puesto de trabajo (Ubicación de los elementos de trabajo, disposición física del espacio de trabajo)</t>
  </si>
  <si>
    <t>Características y herramientas utilizadas (Descripción de equipos, herramientas utilizadas, herramientas vibrantes, uso de EPP)</t>
  </si>
  <si>
    <t>Por dia</t>
  </si>
  <si>
    <t>Por semana</t>
  </si>
  <si>
    <t xml:space="preserve">Hombre </t>
  </si>
  <si>
    <t>Mujer</t>
  </si>
  <si>
    <t>Packing</t>
  </si>
  <si>
    <t>Seleccionadora línea cítricos 1</t>
  </si>
  <si>
    <t>Empacado</t>
  </si>
  <si>
    <t>Seleción desde cinta transportadora de la fruta y disponerla en las cajas.</t>
  </si>
  <si>
    <t>8:00 a 16:00</t>
  </si>
  <si>
    <t>Indefinido</t>
  </si>
  <si>
    <t>fijo + bono producción</t>
  </si>
  <si>
    <t>1 pausa                         (10:00 a 10:10)</t>
  </si>
  <si>
    <t>NO</t>
  </si>
  <si>
    <t>---</t>
  </si>
  <si>
    <t>linea de producción (cinta transportadora) con 6 trabajadores x lado.</t>
  </si>
  <si>
    <t>mesón seleccionador a una altura de 95 cm y bandeja superior portadora de caja a 140 cm</t>
  </si>
  <si>
    <t>Sin uso de equipos o herramientas manuales</t>
  </si>
  <si>
    <t xml:space="preserve">Faena </t>
  </si>
  <si>
    <t>Operador excavadora</t>
  </si>
  <si>
    <t>carga de camión</t>
  </si>
  <si>
    <t>Operación de excavadora para carga de camiones con tierra.</t>
  </si>
  <si>
    <t>8:00 a 18:00</t>
  </si>
  <si>
    <t>plazo fijo</t>
  </si>
  <si>
    <t>variable</t>
  </si>
  <si>
    <t>2 pausas                    (11:00 a 11:15 y 16:00 a 16:15)</t>
  </si>
  <si>
    <t>Excavadora Volvo EC750E</t>
  </si>
  <si>
    <t>Excavadora Volvo Modelo EC750E. Esta es una excavadora de oruga y su año de fabricacion es 2020.</t>
  </si>
  <si>
    <t>Trabajo repetitivo de miembros superiores.</t>
  </si>
  <si>
    <t>Postura de trabajo estática</t>
  </si>
  <si>
    <t>Manipulación manual de cargas</t>
  </si>
  <si>
    <t>Manejo manual de pacientes	/ personas</t>
  </si>
  <si>
    <t>Vibración de cuerpo completo</t>
  </si>
  <si>
    <t>Vibración segmento mano – brazo</t>
  </si>
  <si>
    <t>Resultado identificación inicial</t>
  </si>
  <si>
    <r>
      <rPr>
        <b/>
        <sz val="9"/>
        <color theme="1"/>
        <rFont val="ACHS Nueva Sans"/>
      </rPr>
      <t>¿Existe una o más tareas donde utilice las manos y miembros superiores con una duración total de una hora o más durante la jornada laboral y con un tiempo total de 5 o más horas a la semana?</t>
    </r>
    <r>
      <rPr>
        <sz val="9"/>
        <color theme="1"/>
        <rFont val="ACHS Nueva Sans"/>
      </rPr>
      <t xml:space="preserve"> Donde tenga que movilizar, levantar, empujar, encajar, sostener, posicionar, armar, limpiar, apretar, lanzar, cortar, presionar, desarmar, atornillar, desatornillar, digitar con presión, comprimir, ubicar, moldear, traccionar.</t>
    </r>
  </si>
  <si>
    <r>
      <rPr>
        <b/>
        <sz val="9"/>
        <color theme="1"/>
        <rFont val="ACHS Nueva Sans"/>
      </rPr>
      <t>¿Existen posturas de trabajo estáticas de cabeza/cuello, tronco y/o miembros superiores e inferiores, mantenidas por más de 4 segundos consecutivamente?</t>
    </r>
    <r>
      <rPr>
        <sz val="9"/>
        <color theme="1"/>
        <rFont val="ACHS Nueva Sans"/>
      </rPr>
      <t xml:space="preserve"> Donde se observe estar sentado, cabeza inclinada hacia adelante o atrás, mirada situada en planos bajo nivel medio de tórax o pecho, cabeza rotada permanentemente hacia algún lado, mirada situada en planos sobre el nivel de cabeza, hombros situados por delante de las caderas de manera continua, tronco rotado o inclinado para sostener o movilizar objetos.</t>
    </r>
  </si>
  <si>
    <r>
      <t xml:space="preserve">Para el Levantamiento/Descenso/Transporte: </t>
    </r>
    <r>
      <rPr>
        <b/>
        <sz val="9"/>
        <color theme="1"/>
        <rFont val="ACHS Nueva Sans"/>
      </rPr>
      <t>¿Existe levantamiento, descenso o transporte manual de un objeto de 3kg o más?</t>
    </r>
    <r>
      <rPr>
        <sz val="9"/>
        <color theme="1"/>
        <rFont val="ACHS Nueva Sans"/>
      </rPr>
      <t xml:space="preserve"> Se observa que levanta, sostiene, trasporta, desplaza, moviliza, ubica con precisión ordenando, empuja, arrastra o tracciona, apila, paletiza.</t>
    </r>
  </si>
  <si>
    <r>
      <t xml:space="preserve">Tracción/Empuje </t>
    </r>
    <r>
      <rPr>
        <b/>
        <sz val="9"/>
        <color theme="1"/>
        <rFont val="ACHS Nueva Sans"/>
      </rPr>
      <t>¿Existe empuje o arrastre de una carga utilizando el cuerpo completo con 1 o 2 manos?</t>
    </r>
    <r>
      <rPr>
        <sz val="9"/>
        <color theme="1"/>
        <rFont val="ACHS Nueva Sans"/>
      </rPr>
      <t xml:space="preserve"> Se observa el empuje y/o arrastre de diferentes maneras carros, plataformas con rueda, superficies deslizantes, detención de objetos en movimiento, camillas, camas, sillas de rueda, paletizadores, grúas de uso manual mecanizadas, formas de tracción y empuje hechizas, carretillas. No se considera empuje y  arrastre carros motorizados y controlados manualmente (conducción)</t>
    </r>
  </si>
  <si>
    <r>
      <rPr>
        <b/>
        <sz val="9"/>
        <color theme="1"/>
        <rFont val="ACHS Nueva Sans"/>
      </rPr>
      <t xml:space="preserve">¿Se realiza alguna actividad que requiere fuerza para empujar, tirar, levantar, descender, transferir o de alguna manera mover o sostener una persona o parte del cuerpo de una persona? </t>
    </r>
    <r>
      <rPr>
        <sz val="9"/>
        <color theme="1"/>
        <rFont val="ACHS Nueva Sans"/>
      </rPr>
      <t>*NOTA: La condición a identificar debe incluir la actividad de manipulación, ya sea que se realice con o sin dispositivos de asistencia. Esta condición está determinada por el riesgo asociado a las características de la carga humana que requiere control sensible de la masa corporal por parte del operador.</t>
    </r>
  </si>
  <si>
    <r>
      <rPr>
        <b/>
        <sz val="9"/>
        <color theme="1"/>
        <rFont val="ACHS Nueva Sans"/>
      </rPr>
      <t>¿Están los trabajadores/as expuestos/as a vibraciones por una fuente de vibración de cuerpo entero perceptible por el trabajador/a?</t>
    </r>
    <r>
      <rPr>
        <sz val="9"/>
        <color theme="1"/>
        <rFont val="ACHS Nueva Sans"/>
      </rPr>
      <t xml:space="preserve"> Se presenta en cercanía de máquinas donde se percibe la vibración, superficies vibrantes donde se está de pie o sentado como en maquinaria pesada y de conducción sentados o de pie.</t>
    </r>
  </si>
  <si>
    <r>
      <rPr>
        <b/>
        <sz val="9"/>
        <color theme="1"/>
        <rFont val="ACHS Nueva Sans"/>
      </rPr>
      <t>¿Están los trabajadores/as en contacto con una fuente de vibración del segmento mano - brazo? Y ¿esta condición es frecuente o inherente a la tarea realizada?</t>
    </r>
    <r>
      <rPr>
        <sz val="9"/>
        <color theme="1"/>
        <rFont val="ACHS Nueva Sans"/>
      </rPr>
      <t>. Se presenta en situaciones de manejo de herramientas neumáticas o eléctricas, atornilladores o destornilladores neumáticos o eléctricos, uso de herramientas con impacto como martillos, cinceles, herramientas percutoras como taladros o grandes percutores</t>
    </r>
  </si>
  <si>
    <t>SI</t>
  </si>
  <si>
    <t>4.-Trabajo repetitivo de miembros superiores.</t>
  </si>
  <si>
    <t>5.-Postura de trabajo estática</t>
  </si>
  <si>
    <t>6.-Manipulación manual de cargas</t>
  </si>
  <si>
    <t>7.-Manipulación manual de cargas</t>
  </si>
  <si>
    <t>8.-Manejo manual de pacientes</t>
  </si>
  <si>
    <t>9.-Vibración de cuerpo completo</t>
  </si>
  <si>
    <t>10.-Vibración segmento mano – brazo</t>
  </si>
  <si>
    <t>¿Existe una o más tareas donde utilice las manos y miembros superiores con una duración total de una hora o más durante la jornada laboral y con un tiempo total de 5 o más horas a la semana? Donde tenga que movilizar, levantar, empujar, encajar, sostener, posicionar, armar, limpiar, apretar, lanzar, cortar, presionar, desarmar, atornillar, desatornillar, digitar con presión, comprimir, ubicar, moldear, traccionar.</t>
  </si>
  <si>
    <t>¿Existen posturas de trabajo estáticas de cabeza/cuello, tronco y/o miembros superiores e inferiores, mantenidas por más de 4 segundos consecutivamente? Donde se observe estar sentado, cabeza inclinada hacia adelante o atrás, mirada situada en planos bajo nivel medio de tórax o pecho, cabeza rotada permanentemente hacia algún lado, mirada situada en planos sobre el nivel de cabeza, hombros situados por delante de las caderas de manera continua, tronco rotado o inclinado para sostener o movilizar objetos.</t>
  </si>
  <si>
    <t>Para el Levantamiento/Descenso/Transporte: ¿Existe levantamiento, descenso o transporte manual de un objeto de 3kg o más? Se observa que levanta, sostiene, trasporta, desplaza, moviliza, ubica con precisión ordenando, empuja, arrastra o tracciona, apila, paletiza.</t>
  </si>
  <si>
    <t>Tracción/Empuje ¿Existe empuje o arrastre de una carga utilizando el cuerpo completo con 1 o 2 manos? Se observa el empuje y/o arrastre de diferentes maneras carros, plataformas con rueda, superficies deslizantes, detención de objetos en movimiento, camillas, camas, sillas de rueda, paletizadores, grúas de uso manual mecanizadas, formas de tracción y empuje hechizas, carretillas. No se considera empuje y  arrastre carros motorizados y controlados manualmente (conducción)</t>
  </si>
  <si>
    <t>¿Se realiza alguna actividad que requiere fuerza para empujar, tirar, levantar, descender, transferir o de alguna manera mover o sostener una persona o parte del cuerpo de una persona? *NOTA: La condición a identificar debe incluir la actividad de manipulación, ya sea que se realice con o sin dispositivos de asistencia. Esta condición está determinada por el riesgo asociado a las características de la carga humana que requiere control sensible de la masa corporal por parte del operador.</t>
  </si>
  <si>
    <t>¿Están los trabajadores/as expuestos/as a vibraciones por una fuente de vibración de cuerpo entero perceptible por el trabajador/a? Se presenta en cercanía de máquinas donde se percibe la vibración, superficies vibrantes donde se está de pie o sentado como en maquinaria pesada y de conducción sentados o de pie.</t>
  </si>
  <si>
    <t>¿Están los trabajadores/as en contacto con una fuente de vibración del segmento mano - brazo? Y ¿esta condición es frecuente o inherente a la tarea realizada?. Se presenta en situaciones de manejo de herramientas neumáticas o eléctricas, atornilladores o destornilladores neumáticos o eléctricos, uso de herramientas con impacto como martillos, cinceles, herramientas percutoras como taladros o grandes percutores</t>
  </si>
  <si>
    <t>Tabla II. IDENTIFICACIÓN AVANZADA – Trabajo Repetitivo de Miembros Superiores– Condición Aceptable</t>
  </si>
  <si>
    <t>Tabla VI. IDENTIFICACIÓN AVANZADA – Tarea(s) Repetitiva(s) de miembros superiores –– Condición Crítica</t>
  </si>
  <si>
    <t>Plan de acción</t>
  </si>
  <si>
    <t>¿Los miembros superiores trabajan por menos del 50% de la duración total de la tarea repetitiva?</t>
  </si>
  <si>
    <t>¿Los codos se mantienen por debajo del nivel de los hombros por al menos el 90% del total de la duración de la(s) tarea(s) repetitiva?</t>
  </si>
  <si>
    <t>¿Existe esfuerzo moderado ejercido por el trabajador (Percepción de Esfuerzo máximo 4 según Escala de Borg CR-10) ejercidas por el trabajador por no más de 1 hora mientras dura la(s) tarea(s) repetitiva?</t>
  </si>
  <si>
    <t>Ausencias de esfuerzo máximo (esfuerzo percibido = 5 o más en la Escala de Borg CR-10)</t>
  </si>
  <si>
    <t>Presencia de pausas (excluyendo la pausa para almuerzo) que al menos duren 8 minutos cada 2 horas.</t>
  </si>
  <si>
    <t>¿Se realiza la tarea repetitiva durante menos de 8 horas al día?</t>
  </si>
  <si>
    <t>Condición Aceptable</t>
  </si>
  <si>
    <t>¿Las acciones técnicas del miembro superior son tan rápidas que no se pueden contar con una simple observación directa?</t>
  </si>
  <si>
    <t>Uno o ambos brazos están realizando la tarea con el codo sobre el nivel del hombro por el
50% o más, del tiempo total de trabajo repetitivo</t>
  </si>
  <si>
    <t>¿Se utiliza agarre en “pinza" (o todo tipo de tomada usando las puntas de los dedos) por
más del 80% de la duración total del trabajo repetitivo?</t>
  </si>
  <si>
    <t>¿Se aplica fuerza máxima por el trabajador (esfuerzo percibido = 5 o más en la Escala de Borg CR-10) por 10% o más del tiempo total de la tarea repetitiva?</t>
  </si>
  <si>
    <t>¿No hay más de una pausa (Incluyendo el almuerzo) en un turno de 6 a 8 horas?</t>
  </si>
  <si>
    <t>¿La duración total de las tareas repetitivas excede 8 horas dentro de un turno?</t>
  </si>
  <si>
    <t>Condición Crítica</t>
  </si>
  <si>
    <t>Fecha registro</t>
  </si>
  <si>
    <t>Medidas de control (administrativas)</t>
  </si>
  <si>
    <t>Medidas de control (Ingeniería)</t>
  </si>
  <si>
    <t>Responsable aplicación medida</t>
  </si>
  <si>
    <t>Fecha de aplicación</t>
  </si>
  <si>
    <t>Evidencia</t>
  </si>
  <si>
    <t>Tabla III. IDENTIFICACIÓN AVANZADA – Tarea(s) con Posturas Estáticas e incómodas de Trabajo – Condición Aceptable</t>
  </si>
  <si>
    <t>Tabla VII. IDENTIFICACIÓN AVANZADA – Tarea(s) con Posturas Estáticas de Trabajo – Condición Crítica</t>
  </si>
  <si>
    <t>Identificación de posturas de cabeza y tronco</t>
  </si>
  <si>
    <t>Identificación de posturas de miembros superiores     (Evaluar miembro con mayor exigencia)</t>
  </si>
  <si>
    <t>Identificación de posturas de Miembros Inferiores   (Evaluar miembro con mayor exigencia)</t>
  </si>
  <si>
    <t>Identificación de posturas de miembros superiores                            (Evaluar miembro con mayor exigencia)</t>
  </si>
  <si>
    <t>Identificación de posturas de Miembros Inferiores                                                  (Evaluar miembro con mayor exigencia)</t>
  </si>
  <si>
    <t>¿Las posturas de tronco y cuello son simétricas?</t>
  </si>
  <si>
    <t>En caso de haber flexión de tronco (inclinación hacia delante), ¿es menor a 20º?, o en caso de existir extensión (inclinación hacia atrás), ¿el tronco está totalmente apoyado?</t>
  </si>
  <si>
    <t>Si existe flexión de tronco entre 20º y 60º, ¿este se encuentra totalmente apoyado?</t>
  </si>
  <si>
    <t>¿Está ausente la extensión de cuello?</t>
  </si>
  <si>
    <t>En caso de que exista flexión de cuello, ¿no supera los 25º?</t>
  </si>
  <si>
    <t>Estando la cabeza inclinada hacia atrás (extensión), ¿se encuentra totalmente apoyada?, o en caso de inclinación anterior (flexión), ¿está a menos de 25º?</t>
  </si>
  <si>
    <t>Si está sentado, ¿la curvatura de la espalda se mantiene no forzada?</t>
  </si>
  <si>
    <t>Miembro con mayor exigencia</t>
  </si>
  <si>
    <t>¿Están ausentes las posturas de MMSS separadas del cuerpo, elevadas sobre nivel de
hombro de manera sostenida y no apoyadas?</t>
  </si>
  <si>
    <t>¿Los hombros no se encuentran levantados?</t>
  </si>
  <si>
    <t>Estando el brazo sin apoyo completo, ¿La elevación del miembro superior es menor a 20°?</t>
  </si>
  <si>
    <t>Con el brazo totalmente apoyado, ¿la elevación del miembro superior no supera los 60°?</t>
  </si>
  <si>
    <t>¿Están ausentes la flexión / extensión extrema de codo y la rotación extrema de antebrazo?</t>
  </si>
  <si>
    <t>¿Está ausente el giro extremo del antebrazo?</t>
  </si>
  <si>
    <t>¿Está ausente la flexión extrema de rodilla?</t>
  </si>
  <si>
    <t>En postura de pie ¿La rodilla no está en flexión?</t>
  </si>
  <si>
    <t>¿El tobillo está en posición neutra?</t>
  </si>
  <si>
    <t>¿Están ausentes las posiciones cuclillas y arrodillado?</t>
  </si>
  <si>
    <t>Cuando está sentado, ¿El ángulo de la rodilla está entre 90º y 135º?</t>
  </si>
  <si>
    <t>¿La postura de tronco o la postura de cuello están en rangos extremos?</t>
  </si>
  <si>
    <t>¿Existe flexión de tronco (inclinación hacia adelante) de 60° o más?</t>
  </si>
  <si>
    <t>¿Existe flexión de tronco (aun cuando sea levemente) durante más de 4 minutos?</t>
  </si>
  <si>
    <t>¿Está la cabeza extendida (inclinada hacia atrás) sin apoyo?</t>
  </si>
  <si>
    <t>¿Está la cabeza en flexión (inclinación hacia adelante) de 85° o más?</t>
  </si>
  <si>
    <t>¿Está la cabeza en flexión (aun cuando sea levemente) durante más de 8 minutos?</t>
  </si>
  <si>
    <t>Si está sentado, ¿la espalda (región lumbar) está forzada y no logra mantener la curvatura natural?</t>
  </si>
  <si>
    <t>¿Hay posturas de brazos que los trabajadores relaten como muy incomodas y que les
impiden el normal desenvolvimiento?</t>
  </si>
  <si>
    <t>¿Los hombros se encuentran levantados sobre los 60°?</t>
  </si>
  <si>
    <t>¿Los hombros se encuentran levantados (aún cuando sea levemente) durante más de 3 minutos?</t>
  </si>
  <si>
    <t>¿Hay flexión / extensión extrema de codo y rotación extrema de antebrazo?</t>
  </si>
  <si>
    <t>¿Hay giro extremo de muñeca?</t>
  </si>
  <si>
    <t>¿Hay flexión extrema de rodilla (posición de cuclillas o sentado en los talones)?</t>
  </si>
  <si>
    <t>Estando en postura de pie, ¿la rodilla se encuentra en flexión leve sostenida?</t>
  </si>
  <si>
    <t>¿El tobillo se encuentra en una posición extrema de flexión o extensión?</t>
  </si>
  <si>
    <t>¿Se adoptan posiciones en cuclillas y/o arrodillado de la rodilla?</t>
  </si>
  <si>
    <t>Estando sentado, ¿la angulación de rodilla es menor de 90° y mayor de 135°?</t>
  </si>
  <si>
    <t>Izquierda</t>
  </si>
  <si>
    <t>Derecha</t>
  </si>
  <si>
    <t>IDENTIFICACIÓN AVANZADA – Tarea(s) con MMC: Levantamiento, Descenso y Transporte de cargas de 3kg o más – Condición Aceptable</t>
  </si>
  <si>
    <t>IDENTIFICACIÓN AVANZADA – Tarea(s) con MMC: Levantamiento, Descenso y Transporte de cargas de 3kg o más – Condición Crítica</t>
  </si>
  <si>
    <t>Condición.  Levantamiento / descenso y transporte manual de carga</t>
  </si>
  <si>
    <t>Peso de carga. Levantamiento/descenso manual de carga</t>
  </si>
  <si>
    <t>Transporte manual de carga. ¿El peso acumulado transportado* es menor a los valores recomendados?</t>
  </si>
  <si>
    <t>Levantamiento / descenso y transporte manual de carga</t>
  </si>
  <si>
    <t>Presencia de tarea de levantamiento/descenso y transporte de carga con condiciones de diseño y frecuencia que exceden los valores máximos sugeridos</t>
  </si>
  <si>
    <t>Condición crítica: presencia de tarea de levantamiento/descenso y transporte con peso de la carga que exceda los siguientes límites</t>
  </si>
  <si>
    <t>Ambiente de trabajo</t>
  </si>
  <si>
    <t>Característica de la carga</t>
  </si>
  <si>
    <t>Horas de trabajo</t>
  </si>
  <si>
    <t>3 kg a 5 kg</t>
  </si>
  <si>
    <t>5,1 kg a 10 kg</t>
  </si>
  <si>
    <t>Sobre de 10 kg</t>
  </si>
  <si>
    <t>Distancia &lt;= 10 metros</t>
  </si>
  <si>
    <t>Distancia &gt; 10 metros</t>
  </si>
  <si>
    <t>Posición vertical</t>
  </si>
  <si>
    <t>Desplazamiento vertical</t>
  </si>
  <si>
    <t>Distancia horizontal</t>
  </si>
  <si>
    <t>Asimetría</t>
  </si>
  <si>
    <t>Frecuencia</t>
  </si>
  <si>
    <t>Hombres (18-45 años)</t>
  </si>
  <si>
    <t>Mujeres (18-45 años)</t>
  </si>
  <si>
    <t>Hombres (&lt;18 o &gt;45 años)</t>
  </si>
  <si>
    <t>Mujeres (&lt;18 o &gt;45 años)</t>
  </si>
  <si>
    <t>Mujer embarazada</t>
  </si>
  <si>
    <t>Distancia de transporte de 20 mt o más</t>
  </si>
  <si>
    <t>Distancia de transporte menos de 20 mt</t>
  </si>
  <si>
    <t>La temperatura en donde se realiza la tarea está entre los 18° y 26° (grados Celsius).</t>
  </si>
  <si>
    <t>El piso se encuentra en buenas condiciones (regular, seco y estable)</t>
  </si>
  <si>
    <t>El espacio de trabajo permite el normal movimiento de los trabajadores (sin generar posturas incómodas) durante el levantamiento/descenso y/o transporte</t>
  </si>
  <si>
    <t>El tamaño de la carga permite la visibilidad y movimientos normales del trabajador</t>
  </si>
  <si>
    <t>El centro de gravedad de la carga es estable</t>
  </si>
  <si>
    <t>La carga permite su agarre sin riesgo de cortes, compresión o quemaduras.</t>
  </si>
  <si>
    <t>La tarea de levantamiento/descenso o transporte de carga dura menos de 8 horas.</t>
  </si>
  <si>
    <t>Se observa ausencia de asimetría (Ej: cuerpo rotado, torsión y/o inclinación de tronco)</t>
  </si>
  <si>
    <t>La carga es mantenida cerca del cuerpo</t>
  </si>
  <si>
    <t>El desplazamiento vertical de la carga se realiza entre las caderas y los hombros</t>
  </si>
  <si>
    <t>Frecuencia máxima de MMC: el levantamiento/descenso es menor a 5 veces por minuto</t>
  </si>
  <si>
    <t>Frecuencia máxima de MMC: el levantamiento/descenso es menor a 1 vez por minuto</t>
  </si>
  <si>
    <t>Ausencia de cargas mayores a 10 kg</t>
  </si>
  <si>
    <t>8 hr = 10.000 kg</t>
  </si>
  <si>
    <t>1 hora = 1.500 kilos</t>
  </si>
  <si>
    <t>1 minuto = 30 kilos</t>
  </si>
  <si>
    <t>8 hr = 6.000 kg</t>
  </si>
  <si>
    <t>1 hora = 750 kilos</t>
  </si>
  <si>
    <t>1 minuto = 15 kilos</t>
  </si>
  <si>
    <t>Presencia de temperatura extrema (bajo 16° o superior a los 26° grados Celsius) y sin ropa adecuada que proteja de las temperaturas extremas</t>
  </si>
  <si>
    <t>Presencia de suelo resbaladizo, irregular o inestable</t>
  </si>
  <si>
    <t>Presencia de espacio insuficiente para el levantamiento/descenso y transporte de carga que genera posturas incómodas o restricción en el movimiento.</t>
  </si>
  <si>
    <t>El tamaño de la carga reduce la visión del trabajador y/o dificulta su movimiento</t>
  </si>
  <si>
    <t>El centro de gravedad de la carga no es estable (ej.: líquidos, elementos que se mueven dentro de la carga)</t>
  </si>
  <si>
    <t>La forma/configuración de la carga presenta bordes, superficies o protuberancias afiladas</t>
  </si>
  <si>
    <t>Las superficies de contacto son demasiado frías o demasiado calientes</t>
  </si>
  <si>
    <t>La tarea de levantamiento/descenso o transporte de carga dura más de 8 hrs.</t>
  </si>
  <si>
    <t>La ubicación de las manos al inicio o final del levantamiento/descenso de una carga es superior a 155 cm o inferior a 20 cm</t>
  </si>
  <si>
    <t>La distancia vertical entre el origen y el destino del objeto manipulado es mayor a 135 cm</t>
  </si>
  <si>
    <t>La distancia horizontal entre el cuerpo y las manos (nudillos) es superior a 55 cm correspondiente a la zona de alcance máximo de brazos</t>
  </si>
  <si>
    <t>Rotación o inclinación extrema del tronco sin movimientos de los pies</t>
  </si>
  <si>
    <t>Corta duración: más de 15 levant./desc. por min, en una tarea que no supere los 60 min seguidos en el turno de trabajo y seguida de al menos 60 min de desc. o tarea liviana (que no implique MMC)</t>
  </si>
  <si>
    <t>Media duración: + de 12 levant/desc por min, en una tarea que no supere los 120 min seguidos en el turno de trabajo y seguida de al menos 30 min de descanso o tarea liviana (que no implique MMC).</t>
  </si>
  <si>
    <t>Larga duración: más de 8 levantamientos/descensos por minuto, en una tarea que supere los 120 minutos seguidos en el turno de trabajo</t>
  </si>
  <si>
    <t>25 kg</t>
  </si>
  <si>
    <t>20 kg</t>
  </si>
  <si>
    <t>15 kg</t>
  </si>
  <si>
    <t>3 kg</t>
  </si>
  <si>
    <t>6.000 kg en 8 hr</t>
  </si>
  <si>
    <t>10.000 kg en 8 hr</t>
  </si>
  <si>
    <t>IDENTIFICACIÓN AVANZADA – Tarea(s) Empuje y arrastre de carga – Condición Aceptable</t>
  </si>
  <si>
    <t>IDENTIFICACIÓN AVANZADA – Tarea(s) Empuje y arrastre de carga -Identificación avanzada – Condición Crítica</t>
  </si>
  <si>
    <t>Característica del carro o transpaleta</t>
  </si>
  <si>
    <t>Magnitud de
la Fuerza</t>
  </si>
  <si>
    <t>Duración</t>
  </si>
  <si>
    <t>Altura aplicación
de la Fuerza</t>
  </si>
  <si>
    <t>Postura</t>
  </si>
  <si>
    <t>Zona de agarre</t>
  </si>
  <si>
    <t>Dirección
de la Fuerza</t>
  </si>
  <si>
    <t>Esfuerzo físico</t>
  </si>
  <si>
    <t>El piso  en buenas condiciones (regular, compacto, seco y estable) y sin pendiente.</t>
  </si>
  <si>
    <t>Presencia de vías/caminos donde se permite el normal desplazamiento
(espacio suficiente para el desplazamiento).</t>
  </si>
  <si>
    <t>El carro o transpaleta cargada permite la visibilidad y
movimientos normales del trabajador.</t>
  </si>
  <si>
    <t>El centro de gravedad de la carga es estable.</t>
  </si>
  <si>
    <t>El carro o transpaleta permite su agarre sin riesgo de
cortes, compresión o quemaduras.</t>
  </si>
  <si>
    <t>Presencia de ruedas grandes o pequeñas en buen estado.</t>
  </si>
  <si>
    <t>Presencia de ruedas grandes o pequeñas adecuadas al
tipo de carro, peso de la carga y vías de desplazamiento.</t>
  </si>
  <si>
    <t>Método dinamómetro (*): la fuerza inicial no supera los 10
kgs de fuerza y la fuerza de sustentación no supera los 5 kgs
de fuerza.
Método Escala de Borg: los trabajadores perciben leve
esfuerzo físico (valor 2 o menos en escala de Borg) durante
la tarea (s) de empuje y arrastre de carga</t>
  </si>
  <si>
    <t>La(s) tarea(s) de empuje y arrastre de carga duran hasta
8 hrs. diaria.</t>
  </si>
  <si>
    <t>La fuerza se realiza entre las caderas y la zona media del
tronco.</t>
  </si>
  <si>
    <t>La fuerza de empuje o arrastre es aplicada con el tronco
recto (sin flexión o torsión).</t>
  </si>
  <si>
    <t>Las manos están delante del cuerpo y entre los hombros
cuando se realiza la fuerza de empuje o arrastre.</t>
  </si>
  <si>
    <t>Presencia de vías/caminos donde se restringen los movimientos.</t>
  </si>
  <si>
    <t>El carro o transpaleta reduce la vista del operador y/o
dificulta su movimiento.</t>
  </si>
  <si>
    <t>La carga es inestable.</t>
  </si>
  <si>
    <t>El carro o transpaleta tienen condiciones peligrosas
(bordes, superficies o protuberancias afiladas, etc) que
pueden lesionar al trabajador.</t>
  </si>
  <si>
    <t>Presencia de ruedas grandes o pequeñas en mal estado,
rotas, desgastadas o con poca mantención.</t>
  </si>
  <si>
    <t>Presencia de ruedas grandes o pequeñas inadecuadas al
tipo de carro, peso de la carga y vías de desplazamiento.</t>
  </si>
  <si>
    <t>La tarea de levantamiento/descenso o transporte de
carga dura más de 8 hrs.</t>
  </si>
  <si>
    <t>Método dinamómetro (*):
1. Fuerza inicial es superior a 36 kgs. (Hombres) o 24 kgs.
(Mujeres).
2. Fuerza de sustentación es superior a 25 kgs. (Hombres)
y 15 kgs. (Mujeres).
Método Escala de Borg: los trabajadores perciben alto nivel
de esfuerzo físico (valor 8 o más en escala de Borg) durante
la (s) tarea (s) de empuje y arrastre de carga (Para obtener la
información debe preguntar a los trabajadores utilizando la
escala de Borg al final de este anexo).</t>
  </si>
  <si>
    <t>Durante el desplazamiento la carga requiere de un levantamiento parcial, mientras se empuja o arrastra.</t>
  </si>
  <si>
    <t>La fuerza de empuje o arrastre es realizada con movimientos bruscos o de manera poco controlada.</t>
  </si>
  <si>
    <t>La fuerza de empuje o arrastre es aplicada con el tronco
en flexión o torsión significativa</t>
  </si>
  <si>
    <t>Las manos no están delante del cuerpo o fuera del ancho
de los hombros cuando se realiza la fuerza de empuje o
arrastre.</t>
  </si>
  <si>
    <t>La fuerza de empuje o arrastre es aplicada sobre los 150 cm
o bajo los 60 cm.</t>
  </si>
  <si>
    <t>La(s) tarea(s) de empuje y arrastre de carga duran más
de 8 hrs. diaria.</t>
  </si>
  <si>
    <t>IDENTIFICACIÓN AVANZADA – Tarea(s) Manejo manual de personas/pacientes – Condición Aceptable</t>
  </si>
  <si>
    <t>IDENTIFICACIÓN AVANZADA – Tarea(s) Manejo manual de personas/pacientes – Condición Crítica</t>
  </si>
  <si>
    <t>Aplicación
de la fuerza</t>
  </si>
  <si>
    <t>Equipamiento</t>
  </si>
  <si>
    <t>Ambiente y
espacios</t>
  </si>
  <si>
    <t>Organización</t>
  </si>
  <si>
    <t>Entrenamiento</t>
  </si>
  <si>
    <t>En promedio, por turno, el trabajador realiza 6 o menos
MMP que superen los 15 kg. cada uno.</t>
  </si>
  <si>
    <t>Ausencia de asimetría (Ej: cuerpo rotado, torsión y/o inclinación
de tronco).</t>
  </si>
  <si>
    <t>El paciente es mantenido cerca del cuerpo del trabajador.</t>
  </si>
  <si>
    <t>El MMP se realiza entre la altura nudillo suelo y la altura
codo suelo (°).</t>
  </si>
  <si>
    <t>Cuenta con camas regulables en altura.</t>
  </si>
  <si>
    <t>Existe y se utilizan de forma correcta las ayudas mecánicas.</t>
  </si>
  <si>
    <t>Existen programas de mantenimiento de las ayudas mecánicas,
de sillas de rueda y camillas.</t>
  </si>
  <si>
    <t>La iluminación permite visualizar todos los elementos en
el espacio de trabajo y la temperatura son adecuadas está
entre 19° y 25° grados Celsius.</t>
  </si>
  <si>
    <t>Existe suficiente espacio para moverse libremente y para
utilizar las ayudas mecánicas existentes.</t>
  </si>
  <si>
    <t>Presencia de suelo en salas, pasillos y otros que permiten el normal desplazamiento de sillas de rueda y camillas.</t>
  </si>
  <si>
    <t>Existe un programa institucional para la prevención del riego
por MMP: evaluación de riesgo, clasificación de pacientes
(según nivel de asistencia requerida, peso, etc.), monitoreo de
la salud de los trabajadores, etc.</t>
  </si>
  <si>
    <t>Existen procedimientos escritos e informados de MMP de
acuerdo con el peso y características del paciente.</t>
  </si>
  <si>
    <t>La organización del trabajo permite distribuir las tareas
de MMP a lo largo de la jornada e incluye periodos de
descanso dentro de ella.</t>
  </si>
  <si>
    <t>Al menos un 75 % de los trabajadores del servicio/unidad
recibieron capacitación teórico-práctico en MMP en los
últimos 12 meses.</t>
  </si>
  <si>
    <t>En promedio, por turno, el trabajador realiza 12 o más
MMP que superen los 15 kgs. cada uno.</t>
  </si>
  <si>
    <t>El MMP se realiza bajo las rodillas o sobre la altura codo suelo</t>
  </si>
  <si>
    <t>La distancia horizontal entre el cuerpo y el paciente manipulado es superior a 63 cm.</t>
  </si>
  <si>
    <t>Torsión extrema del tronco sin movimientos de los pies.</t>
  </si>
  <si>
    <t>Las camas no son regulables y tienen una altura inferior a 70 cm.</t>
  </si>
  <si>
    <t>Las camas tienen ninguna o solo 2 ruedas.</t>
  </si>
  <si>
    <t>El trabajador hace todo el esfuerzo en el manejo del paciente ya que no se utiliza ningún tipo de ayudas mecánicas.</t>
  </si>
  <si>
    <t>No existe programa de mantenimiento de las ayudas mecánicas ni de sillas de rueda o camillas.</t>
  </si>
  <si>
    <t>La temperatura ambiente es menor a 18° o superior a 26° grados Celsius y no se cuenta con ropa que proteja de las temperaturas extremas.</t>
  </si>
  <si>
    <t>Existe menos de 90 cm de espacio entre la cama y la pared o entre las camas, o menos de 120 cm. al final de la cama.</t>
  </si>
  <si>
    <t>Presencia de suelo resbaladizo, irregular o inestable en salas o pasillos.</t>
  </si>
  <si>
    <t>La organización carece de un sistema de clasificación del paciente (según nivel de asistencia, peso, etc.).</t>
  </si>
  <si>
    <t>La organización no cuenta con procedimientos escritos e informados de MMP de acuerdo con el peso y características del paciente.</t>
  </si>
  <si>
    <t>La organización del trabajo genera concentración de tareas de MMP en ciertos horarios de trabajo y no cuenta con pausas de
descanso durante la jornada.</t>
  </si>
  <si>
    <t>Un 50 % o menos de los trabajadores del servicio/unidad recibieron capacitación teórico-práctico en MMP en los últimos 18
meses.</t>
  </si>
  <si>
    <t>Tabla IV. IDENTIFICACIÓN AVANZADA – Tarea(s) con vibraciones segmento mano-brazo  – Condición aceptable</t>
  </si>
  <si>
    <t>¿Se usan herramientas de acción rotatoria (con generación de torque)?</t>
  </si>
  <si>
    <t>¿Se usan herramientas percutoras o de impacto?</t>
  </si>
  <si>
    <t>Los fabricantes o suministradores de las herramientas no advierten que su uso presenta riesgo derivados de las vibraciones</t>
  </si>
  <si>
    <t>Si los fabricantes o proveedores de maquinaria que se utiliza indican las aceleraciones equivalentes para los ejes X, Y, Z ¿Se sobrepasa el límite de acción de 2,5 m/s2?</t>
  </si>
  <si>
    <t>¿Existe desconocimiento por parte de los trabajadores/as sobre la exposición a vibración de mano-brazo y sus consecuencias?</t>
  </si>
  <si>
    <t>¿Algunos de los trabajadores relata dolor, hormigueo, entumecimiento o alteraciones de la circulación de las manos después de utilizar las herramientas?</t>
  </si>
  <si>
    <t>¿Se debe operar maquinarias o herramientas vibrantes por periodos prolongados mayores a 30 minutos todos los días? Se define como límite inferior de 0,5 horas
según D.S 594.</t>
  </si>
  <si>
    <t>¿Las herramientas que se utilizan no están diseñadas para la tarea realizada? ¿Las herramientas son hechizas?</t>
  </si>
  <si>
    <t>Tabla V. IDENTIFICACIÓN AVANZADA – Tarea(s) con vibraciones de cuerpo completo  – Condición aceptable</t>
  </si>
  <si>
    <t>¿Se debe operar maquinaria vibrante por periodos prolongados de tiempo todos los días o gran parte de la jornada laboral? Se define como límite inferior de 0,5 horas según D.S 594</t>
  </si>
  <si>
    <t>En la conducción de vehículos, ¿Se está expuesto a choques o movimientos bruscos?</t>
  </si>
  <si>
    <t>¿Los vehículos o maquinarias vibrantes se encuentran sin mantención?</t>
  </si>
  <si>
    <t>¿Se conduce por vías poco o mal mantenidas?</t>
  </si>
  <si>
    <t>Junto con la presencia de vibración, ¿Se adoptan posturas forzadas o estáticas para realizar las tareas?</t>
  </si>
  <si>
    <t>Junto con la presencia de vibración, ¿Se realiza manejo manual de carga en la tarea realizada por el trabajador o trabajadora?</t>
  </si>
  <si>
    <t>Los fabricantes o suministradores de la maquinaria que se utiliza no advierten del riesgo de la exposición a vibración</t>
  </si>
  <si>
    <t>Si los fabricantes o proveedores de maquinaria que se utiliza indican las aceleraciones equivalentes en los Ejes X, Y, Z ¿Estos sobrepasan los siguientes valores: 0,35 m/s2 para el eje X; 0,35m/s2 para el eje Y; 0,50 para el eje Z?</t>
  </si>
  <si>
    <t>¿Existe desconocimiento por parte de los trabajadores sobre los riesgos relacionados con las vibraciones de cuerpo entero?</t>
  </si>
  <si>
    <t>¿No se han hecho capacitaciones a las y los trabajadores que se identifican realizando tareas expuesto a vibraciones de cuerpo entero?</t>
  </si>
  <si>
    <t>¿Hay reportes de dolores de espalda baja (lumbar), media (toráxica), alta (toráxica – cuello) de los trabajadores sometidos a vibración de cuerpo completo?</t>
  </si>
  <si>
    <t>Tarea</t>
  </si>
  <si>
    <t>Nivel de riesgo</t>
  </si>
  <si>
    <t>Factor de riesgo</t>
  </si>
  <si>
    <t>area 3</t>
  </si>
  <si>
    <t>area 4</t>
  </si>
  <si>
    <t>area 5</t>
  </si>
  <si>
    <t>area 6</t>
  </si>
  <si>
    <t>area 7</t>
  </si>
  <si>
    <t>area 8</t>
  </si>
  <si>
    <t>area 9</t>
  </si>
  <si>
    <t>area 10</t>
  </si>
  <si>
    <t>puesto 3</t>
  </si>
  <si>
    <t>puesto 4</t>
  </si>
  <si>
    <t>puesto 5</t>
  </si>
  <si>
    <t>tarea 3</t>
  </si>
  <si>
    <t>tarea 4</t>
  </si>
  <si>
    <t>tarea 5</t>
  </si>
  <si>
    <t>tarea 6</t>
  </si>
  <si>
    <t>tarea 7</t>
  </si>
  <si>
    <t>tarea 8</t>
  </si>
  <si>
    <t>tarea 9</t>
  </si>
  <si>
    <t>tarea 10</t>
  </si>
  <si>
    <t>puesto 6</t>
  </si>
  <si>
    <t>puesto 7</t>
  </si>
  <si>
    <t>puesto 8</t>
  </si>
  <si>
    <t>puesto 9</t>
  </si>
  <si>
    <t>puesto 10</t>
  </si>
  <si>
    <t>puesto 11</t>
  </si>
  <si>
    <t>puesto 12</t>
  </si>
  <si>
    <t>puesto 13</t>
  </si>
  <si>
    <t>puesto 14</t>
  </si>
  <si>
    <t>puesto 15</t>
  </si>
  <si>
    <t>puesto 16</t>
  </si>
  <si>
    <t>puesto 17</t>
  </si>
  <si>
    <t>puesto 18</t>
  </si>
  <si>
    <t>puesto 19</t>
  </si>
  <si>
    <t>puesto 20</t>
  </si>
  <si>
    <t>puesto 21</t>
  </si>
  <si>
    <t>puesto 22</t>
  </si>
  <si>
    <t>puesto 23</t>
  </si>
  <si>
    <t>puesto 24</t>
  </si>
  <si>
    <t>puesto 25</t>
  </si>
  <si>
    <t>puesto 26</t>
  </si>
  <si>
    <t>puesto 27</t>
  </si>
  <si>
    <t>puesto 28</t>
  </si>
  <si>
    <t>puesto 29</t>
  </si>
  <si>
    <t>puesto 30</t>
  </si>
  <si>
    <t>puesto 31</t>
  </si>
  <si>
    <t>puesto 32</t>
  </si>
  <si>
    <t>puesto 33</t>
  </si>
  <si>
    <t>puesto 34</t>
  </si>
  <si>
    <t>puesto 35</t>
  </si>
  <si>
    <t>puesto 36</t>
  </si>
  <si>
    <t>puesto 37</t>
  </si>
  <si>
    <t>puesto 38</t>
  </si>
  <si>
    <t>puesto 39</t>
  </si>
  <si>
    <t>puesto 40</t>
  </si>
  <si>
    <t>puesto 41</t>
  </si>
  <si>
    <t>puesto 42</t>
  </si>
  <si>
    <t>puesto 43</t>
  </si>
  <si>
    <t>puesto 44</t>
  </si>
  <si>
    <t>puesto 45</t>
  </si>
  <si>
    <t>puesto 46</t>
  </si>
  <si>
    <t>puesto 47</t>
  </si>
  <si>
    <t>puesto 48</t>
  </si>
  <si>
    <t>puesto 49</t>
  </si>
  <si>
    <t>puesto 50</t>
  </si>
  <si>
    <t>puesto 51</t>
  </si>
  <si>
    <t>puesto 52</t>
  </si>
  <si>
    <t>puesto 53</t>
  </si>
  <si>
    <t>puesto 54</t>
  </si>
  <si>
    <t>puesto 55</t>
  </si>
  <si>
    <t>puesto 56</t>
  </si>
  <si>
    <t>puesto 57</t>
  </si>
  <si>
    <t>puesto 58</t>
  </si>
  <si>
    <t>puesto 59</t>
  </si>
  <si>
    <t>puesto 60</t>
  </si>
  <si>
    <t>puesto 61</t>
  </si>
  <si>
    <t>puesto 62</t>
  </si>
  <si>
    <t>puesto 63</t>
  </si>
  <si>
    <t>puesto 64</t>
  </si>
  <si>
    <t>puesto 65</t>
  </si>
  <si>
    <t>puesto 66</t>
  </si>
  <si>
    <t>puesto 67</t>
  </si>
  <si>
    <t>puesto 68</t>
  </si>
  <si>
    <t>puesto 69</t>
  </si>
  <si>
    <t>puesto 70</t>
  </si>
  <si>
    <t>puesto 71</t>
  </si>
  <si>
    <t>puesto 72</t>
  </si>
  <si>
    <t>puesto 73</t>
  </si>
  <si>
    <t>puesto 74</t>
  </si>
  <si>
    <t>puesto 75</t>
  </si>
  <si>
    <t>puesto 76</t>
  </si>
  <si>
    <t>puesto 77</t>
  </si>
  <si>
    <t>puesto 78</t>
  </si>
  <si>
    <t>puesto 79</t>
  </si>
  <si>
    <t>puesto 80</t>
  </si>
  <si>
    <t>puesto 81</t>
  </si>
  <si>
    <t>puesto 82</t>
  </si>
  <si>
    <t>puesto 83</t>
  </si>
  <si>
    <t>puesto 84</t>
  </si>
  <si>
    <t>puesto 85</t>
  </si>
  <si>
    <t>puesto 86</t>
  </si>
  <si>
    <t>puesto 87</t>
  </si>
  <si>
    <t>puesto 88</t>
  </si>
  <si>
    <t>puesto 89</t>
  </si>
  <si>
    <t>puesto 90</t>
  </si>
  <si>
    <t>puesto 91</t>
  </si>
  <si>
    <t>puesto 92</t>
  </si>
  <si>
    <t>puesto 93</t>
  </si>
  <si>
    <t>puesto 94</t>
  </si>
  <si>
    <t>puesto 95</t>
  </si>
  <si>
    <t>puesto 96</t>
  </si>
  <si>
    <t>puesto 97</t>
  </si>
  <si>
    <t>puesto 98</t>
  </si>
  <si>
    <t>puesto 99</t>
  </si>
  <si>
    <t>puesto 100</t>
  </si>
  <si>
    <t>puesto 101</t>
  </si>
  <si>
    <t>puesto 102</t>
  </si>
  <si>
    <t>puesto 103</t>
  </si>
  <si>
    <t>puesto 104</t>
  </si>
  <si>
    <t>puesto 105</t>
  </si>
  <si>
    <t>puesto 106</t>
  </si>
  <si>
    <t>puesto 107</t>
  </si>
  <si>
    <t>puesto 108</t>
  </si>
  <si>
    <t>puesto 109</t>
  </si>
  <si>
    <t>puesto 110</t>
  </si>
  <si>
    <t>puesto 111</t>
  </si>
  <si>
    <t>puesto 112</t>
  </si>
  <si>
    <t>puesto 113</t>
  </si>
  <si>
    <t>puesto 114</t>
  </si>
  <si>
    <t>puesto 115</t>
  </si>
  <si>
    <t>puesto 116</t>
  </si>
  <si>
    <t>puesto 117</t>
  </si>
  <si>
    <t>puesto 118</t>
  </si>
  <si>
    <t>puesto 119</t>
  </si>
  <si>
    <t>puesto 120</t>
  </si>
  <si>
    <t>puesto 121</t>
  </si>
  <si>
    <t>puesto 122</t>
  </si>
  <si>
    <t>puesto 123</t>
  </si>
  <si>
    <t>puesto 124</t>
  </si>
  <si>
    <t>puesto 125</t>
  </si>
  <si>
    <t>puesto 126</t>
  </si>
  <si>
    <t>puesto 127</t>
  </si>
  <si>
    <t>puesto 128</t>
  </si>
  <si>
    <t>puesto 129</t>
  </si>
  <si>
    <t>puesto 130</t>
  </si>
  <si>
    <t>puesto 131</t>
  </si>
  <si>
    <t>puesto 132</t>
  </si>
  <si>
    <t>puesto 133</t>
  </si>
  <si>
    <t>puesto 134</t>
  </si>
  <si>
    <t>puesto 135</t>
  </si>
  <si>
    <t>puesto 136</t>
  </si>
  <si>
    <t>puesto 137</t>
  </si>
  <si>
    <t>puesto 138</t>
  </si>
  <si>
    <t>puesto 139</t>
  </si>
  <si>
    <t>puesto 140</t>
  </si>
  <si>
    <t>puesto 141</t>
  </si>
  <si>
    <t>puesto 142</t>
  </si>
  <si>
    <t>puesto 143</t>
  </si>
  <si>
    <t>puesto 144</t>
  </si>
  <si>
    <t>puesto 145</t>
  </si>
  <si>
    <t>puesto 146</t>
  </si>
  <si>
    <t>puesto 147</t>
  </si>
  <si>
    <t>puesto 148</t>
  </si>
  <si>
    <t>puesto 149</t>
  </si>
  <si>
    <t>puesto 150</t>
  </si>
  <si>
    <t>puesto 151</t>
  </si>
  <si>
    <t>puesto 152</t>
  </si>
  <si>
    <t>puesto 153</t>
  </si>
  <si>
    <t>puesto 154</t>
  </si>
  <si>
    <t>puesto 155</t>
  </si>
  <si>
    <t>puesto 156</t>
  </si>
  <si>
    <t>puesto 157</t>
  </si>
  <si>
    <t>puesto 158</t>
  </si>
  <si>
    <t>puesto 159</t>
  </si>
  <si>
    <t>puesto 160</t>
  </si>
  <si>
    <t>puesto 161</t>
  </si>
  <si>
    <t>puesto 162</t>
  </si>
  <si>
    <t>puesto 163</t>
  </si>
  <si>
    <t>puesto 164</t>
  </si>
  <si>
    <t>puesto 165</t>
  </si>
  <si>
    <t>puesto 166</t>
  </si>
  <si>
    <t>puesto 167</t>
  </si>
  <si>
    <t>puesto 168</t>
  </si>
  <si>
    <t>puesto 169</t>
  </si>
  <si>
    <t>puesto 170</t>
  </si>
  <si>
    <t>puesto 171</t>
  </si>
  <si>
    <t>puesto 172</t>
  </si>
  <si>
    <t>puesto 173</t>
  </si>
  <si>
    <t>puesto 174</t>
  </si>
  <si>
    <t>puesto 175</t>
  </si>
  <si>
    <t>puesto 176</t>
  </si>
  <si>
    <t>puesto 177</t>
  </si>
  <si>
    <t>puesto 178</t>
  </si>
  <si>
    <t>puesto 179</t>
  </si>
  <si>
    <t>puesto 180</t>
  </si>
  <si>
    <t>puesto 181</t>
  </si>
  <si>
    <t>puesto 182</t>
  </si>
  <si>
    <t>puesto 183</t>
  </si>
  <si>
    <t>puesto 184</t>
  </si>
  <si>
    <t>puesto 185</t>
  </si>
  <si>
    <t>puesto 186</t>
  </si>
  <si>
    <t>puesto 187</t>
  </si>
  <si>
    <t>puesto 188</t>
  </si>
  <si>
    <t>puesto 189</t>
  </si>
  <si>
    <t>puesto 190</t>
  </si>
  <si>
    <t>puesto 191</t>
  </si>
  <si>
    <t>puesto 192</t>
  </si>
  <si>
    <t>puesto 193</t>
  </si>
  <si>
    <t>puesto 194</t>
  </si>
  <si>
    <t>puesto 195</t>
  </si>
  <si>
    <t>puesto 196</t>
  </si>
  <si>
    <t>puesto 197</t>
  </si>
  <si>
    <t>puesto 198</t>
  </si>
  <si>
    <t>puesto 199</t>
  </si>
  <si>
    <t>area 11</t>
  </si>
  <si>
    <t>area 12</t>
  </si>
  <si>
    <t>area 13</t>
  </si>
  <si>
    <t>area 14</t>
  </si>
  <si>
    <t>area 15</t>
  </si>
  <si>
    <t>area 16</t>
  </si>
  <si>
    <t>area 17</t>
  </si>
  <si>
    <t>area 18</t>
  </si>
  <si>
    <t>area 19</t>
  </si>
  <si>
    <t>area 20</t>
  </si>
  <si>
    <t>area 21</t>
  </si>
  <si>
    <t>area 22</t>
  </si>
  <si>
    <t>area 23</t>
  </si>
  <si>
    <t>area 24</t>
  </si>
  <si>
    <t>area 25</t>
  </si>
  <si>
    <t>area 26</t>
  </si>
  <si>
    <t>area 27</t>
  </si>
  <si>
    <t>area 28</t>
  </si>
  <si>
    <t>area 29</t>
  </si>
  <si>
    <t>area 30</t>
  </si>
  <si>
    <t>area 31</t>
  </si>
  <si>
    <t>area 32</t>
  </si>
  <si>
    <t>area 33</t>
  </si>
  <si>
    <t>area 34</t>
  </si>
  <si>
    <t>area 35</t>
  </si>
  <si>
    <t>area 36</t>
  </si>
  <si>
    <t>area 37</t>
  </si>
  <si>
    <t>area 38</t>
  </si>
  <si>
    <t>area 39</t>
  </si>
  <si>
    <t>area 40</t>
  </si>
  <si>
    <t>area 41</t>
  </si>
  <si>
    <t>area 42</t>
  </si>
  <si>
    <t>area 43</t>
  </si>
  <si>
    <t>area 44</t>
  </si>
  <si>
    <t>area 45</t>
  </si>
  <si>
    <t>area 46</t>
  </si>
  <si>
    <t>area 47</t>
  </si>
  <si>
    <t>area 48</t>
  </si>
  <si>
    <t>area 49</t>
  </si>
  <si>
    <t>area 50</t>
  </si>
  <si>
    <t>area 51</t>
  </si>
  <si>
    <t>area 52</t>
  </si>
  <si>
    <t>area 53</t>
  </si>
  <si>
    <t>area 54</t>
  </si>
  <si>
    <t>area 55</t>
  </si>
  <si>
    <t>area 56</t>
  </si>
  <si>
    <t>area 57</t>
  </si>
  <si>
    <t>area 58</t>
  </si>
  <si>
    <t>area 59</t>
  </si>
  <si>
    <t>area 60</t>
  </si>
  <si>
    <t>area 61</t>
  </si>
  <si>
    <t>area 62</t>
  </si>
  <si>
    <t>area 63</t>
  </si>
  <si>
    <t>area 64</t>
  </si>
  <si>
    <t>area 65</t>
  </si>
  <si>
    <t>area 66</t>
  </si>
  <si>
    <t>area 67</t>
  </si>
  <si>
    <t>area 68</t>
  </si>
  <si>
    <t>area 69</t>
  </si>
  <si>
    <t>area 70</t>
  </si>
  <si>
    <t>area 71</t>
  </si>
  <si>
    <t>area 72</t>
  </si>
  <si>
    <t>area 73</t>
  </si>
  <si>
    <t>area 74</t>
  </si>
  <si>
    <t>area 75</t>
  </si>
  <si>
    <t>area 76</t>
  </si>
  <si>
    <t>area 77</t>
  </si>
  <si>
    <t>area 78</t>
  </si>
  <si>
    <t>area 79</t>
  </si>
  <si>
    <t>area 80</t>
  </si>
  <si>
    <t>area 81</t>
  </si>
  <si>
    <t>area 82</t>
  </si>
  <si>
    <t>area 83</t>
  </si>
  <si>
    <t>area 84</t>
  </si>
  <si>
    <t>area 85</t>
  </si>
  <si>
    <t>area 86</t>
  </si>
  <si>
    <t>area 87</t>
  </si>
  <si>
    <t>area 88</t>
  </si>
  <si>
    <t>area 89</t>
  </si>
  <si>
    <t>area 90</t>
  </si>
  <si>
    <t>area 91</t>
  </si>
  <si>
    <t>area 92</t>
  </si>
  <si>
    <t>area 93</t>
  </si>
  <si>
    <t>area 94</t>
  </si>
  <si>
    <t>area 95</t>
  </si>
  <si>
    <t>area 96</t>
  </si>
  <si>
    <t>area 97</t>
  </si>
  <si>
    <t>area 98</t>
  </si>
  <si>
    <t>area 99</t>
  </si>
  <si>
    <t>area 100</t>
  </si>
  <si>
    <t>area 101</t>
  </si>
  <si>
    <t>area 102</t>
  </si>
  <si>
    <t>area 103</t>
  </si>
  <si>
    <t>area 104</t>
  </si>
  <si>
    <t>area 105</t>
  </si>
  <si>
    <t>area 106</t>
  </si>
  <si>
    <t>area 107</t>
  </si>
  <si>
    <t>area 108</t>
  </si>
  <si>
    <t>area 109</t>
  </si>
  <si>
    <t>area 110</t>
  </si>
  <si>
    <t>area 111</t>
  </si>
  <si>
    <t>area 112</t>
  </si>
  <si>
    <t>area 113</t>
  </si>
  <si>
    <t>area 114</t>
  </si>
  <si>
    <t>area 115</t>
  </si>
  <si>
    <t>area 116</t>
  </si>
  <si>
    <t>area 117</t>
  </si>
  <si>
    <t>area 118</t>
  </si>
  <si>
    <t>area 119</t>
  </si>
  <si>
    <t>area 120</t>
  </si>
  <si>
    <t>area 121</t>
  </si>
  <si>
    <t>area 122</t>
  </si>
  <si>
    <t>area 123</t>
  </si>
  <si>
    <t>area 124</t>
  </si>
  <si>
    <t>area 125</t>
  </si>
  <si>
    <t>area 126</t>
  </si>
  <si>
    <t>area 127</t>
  </si>
  <si>
    <t>area 128</t>
  </si>
  <si>
    <t>area 129</t>
  </si>
  <si>
    <t>area 130</t>
  </si>
  <si>
    <t>area 131</t>
  </si>
  <si>
    <t>area 132</t>
  </si>
  <si>
    <t>area 133</t>
  </si>
  <si>
    <t>area 134</t>
  </si>
  <si>
    <t>area 135</t>
  </si>
  <si>
    <t>area 136</t>
  </si>
  <si>
    <t>area 137</t>
  </si>
  <si>
    <t>area 138</t>
  </si>
  <si>
    <t>area 139</t>
  </si>
  <si>
    <t>area 140</t>
  </si>
  <si>
    <t>area 141</t>
  </si>
  <si>
    <t>area 142</t>
  </si>
  <si>
    <t>area 143</t>
  </si>
  <si>
    <t>area 144</t>
  </si>
  <si>
    <t>area 145</t>
  </si>
  <si>
    <t>area 146</t>
  </si>
  <si>
    <t>area 147</t>
  </si>
  <si>
    <t>area 148</t>
  </si>
  <si>
    <t>area 149</t>
  </si>
  <si>
    <t>area 150</t>
  </si>
  <si>
    <t>area 151</t>
  </si>
  <si>
    <t>area 152</t>
  </si>
  <si>
    <t>area 153</t>
  </si>
  <si>
    <t>area 154</t>
  </si>
  <si>
    <t>area 155</t>
  </si>
  <si>
    <t>area 156</t>
  </si>
  <si>
    <t>area 157</t>
  </si>
  <si>
    <t>area 158</t>
  </si>
  <si>
    <t>area 159</t>
  </si>
  <si>
    <t>area 160</t>
  </si>
  <si>
    <t>area 161</t>
  </si>
  <si>
    <t>area 162</t>
  </si>
  <si>
    <t>area 163</t>
  </si>
  <si>
    <t>area 164</t>
  </si>
  <si>
    <t>area 165</t>
  </si>
  <si>
    <t>area 166</t>
  </si>
  <si>
    <t>area 167</t>
  </si>
  <si>
    <t>area 168</t>
  </si>
  <si>
    <t>area 169</t>
  </si>
  <si>
    <t>area 170</t>
  </si>
  <si>
    <t>area 171</t>
  </si>
  <si>
    <t>area 172</t>
  </si>
  <si>
    <t>area 173</t>
  </si>
  <si>
    <t>area 174</t>
  </si>
  <si>
    <t>area 175</t>
  </si>
  <si>
    <t>area 176</t>
  </si>
  <si>
    <t>area 177</t>
  </si>
  <si>
    <t>area 178</t>
  </si>
  <si>
    <t>area 179</t>
  </si>
  <si>
    <t>area 180</t>
  </si>
  <si>
    <t>area 181</t>
  </si>
  <si>
    <t>area 182</t>
  </si>
  <si>
    <t>area 183</t>
  </si>
  <si>
    <t>area 184</t>
  </si>
  <si>
    <t>area 185</t>
  </si>
  <si>
    <t>area 186</t>
  </si>
  <si>
    <t>area 187</t>
  </si>
  <si>
    <t>area 188</t>
  </si>
  <si>
    <t>area 189</t>
  </si>
  <si>
    <t>area 190</t>
  </si>
  <si>
    <t>area 191</t>
  </si>
  <si>
    <t>area 192</t>
  </si>
  <si>
    <t>area 193</t>
  </si>
  <si>
    <t>area 194</t>
  </si>
  <si>
    <t>area 195</t>
  </si>
  <si>
    <t>area 196</t>
  </si>
  <si>
    <t>area 197</t>
  </si>
  <si>
    <t>area 198</t>
  </si>
  <si>
    <t>area 199</t>
  </si>
  <si>
    <t>tarea 11</t>
  </si>
  <si>
    <t>tarea 12</t>
  </si>
  <si>
    <t>tarea 13</t>
  </si>
  <si>
    <t>tarea 14</t>
  </si>
  <si>
    <t>tarea 15</t>
  </si>
  <si>
    <t>tarea 16</t>
  </si>
  <si>
    <t>tarea 17</t>
  </si>
  <si>
    <t>tarea 18</t>
  </si>
  <si>
    <t>tarea 19</t>
  </si>
  <si>
    <t>tarea 20</t>
  </si>
  <si>
    <t>tarea 21</t>
  </si>
  <si>
    <t>tarea 22</t>
  </si>
  <si>
    <t>tarea 23</t>
  </si>
  <si>
    <t>tarea 24</t>
  </si>
  <si>
    <t>tarea 25</t>
  </si>
  <si>
    <t>tarea 26</t>
  </si>
  <si>
    <t>tarea 27</t>
  </si>
  <si>
    <t>tarea 28</t>
  </si>
  <si>
    <t>tarea 29</t>
  </si>
  <si>
    <t>tarea 30</t>
  </si>
  <si>
    <t>tarea 31</t>
  </si>
  <si>
    <t>tarea 32</t>
  </si>
  <si>
    <t>tarea 33</t>
  </si>
  <si>
    <t>tarea 34</t>
  </si>
  <si>
    <t>tarea 35</t>
  </si>
  <si>
    <t>tarea 36</t>
  </si>
  <si>
    <t>tarea 37</t>
  </si>
  <si>
    <t>tarea 38</t>
  </si>
  <si>
    <t>tarea 39</t>
  </si>
  <si>
    <t>tarea 40</t>
  </si>
  <si>
    <t>tarea 41</t>
  </si>
  <si>
    <t>tarea 42</t>
  </si>
  <si>
    <t>tarea 43</t>
  </si>
  <si>
    <t>tarea 44</t>
  </si>
  <si>
    <t>tarea 45</t>
  </si>
  <si>
    <t>tarea 46</t>
  </si>
  <si>
    <t>tarea 47</t>
  </si>
  <si>
    <t>tarea 48</t>
  </si>
  <si>
    <t>tarea 49</t>
  </si>
  <si>
    <t>tarea 50</t>
  </si>
  <si>
    <t>tarea 51</t>
  </si>
  <si>
    <t>tarea 52</t>
  </si>
  <si>
    <t>tarea 53</t>
  </si>
  <si>
    <t>tarea 54</t>
  </si>
  <si>
    <t>tarea 55</t>
  </si>
  <si>
    <t>tarea 56</t>
  </si>
  <si>
    <t>tarea 57</t>
  </si>
  <si>
    <t>tarea 58</t>
  </si>
  <si>
    <t>tarea 59</t>
  </si>
  <si>
    <t>tarea 60</t>
  </si>
  <si>
    <t>tarea 61</t>
  </si>
  <si>
    <t>tarea 62</t>
  </si>
  <si>
    <t>tarea 63</t>
  </si>
  <si>
    <t>tarea 64</t>
  </si>
  <si>
    <t>tarea 65</t>
  </si>
  <si>
    <t>tarea 66</t>
  </si>
  <si>
    <t>tarea 67</t>
  </si>
  <si>
    <t>tarea 68</t>
  </si>
  <si>
    <t>tarea 69</t>
  </si>
  <si>
    <t>tarea 70</t>
  </si>
  <si>
    <t>tarea 71</t>
  </si>
  <si>
    <t>tarea 72</t>
  </si>
  <si>
    <t>tarea 73</t>
  </si>
  <si>
    <t>tarea 74</t>
  </si>
  <si>
    <t>tarea 75</t>
  </si>
  <si>
    <t>tarea 76</t>
  </si>
  <si>
    <t>tarea 77</t>
  </si>
  <si>
    <t>tarea 78</t>
  </si>
  <si>
    <t>tarea 79</t>
  </si>
  <si>
    <t>tarea 80</t>
  </si>
  <si>
    <t>tarea 81</t>
  </si>
  <si>
    <t>tarea 82</t>
  </si>
  <si>
    <t>tarea 83</t>
  </si>
  <si>
    <t>tarea 84</t>
  </si>
  <si>
    <t>tarea 85</t>
  </si>
  <si>
    <t>tarea 86</t>
  </si>
  <si>
    <t>tarea 87</t>
  </si>
  <si>
    <t>tarea 88</t>
  </si>
  <si>
    <t>tarea 89</t>
  </si>
  <si>
    <t>tarea 90</t>
  </si>
  <si>
    <t>tarea 91</t>
  </si>
  <si>
    <t>tarea 92</t>
  </si>
  <si>
    <t>tarea 93</t>
  </si>
  <si>
    <t>tarea 94</t>
  </si>
  <si>
    <t>tarea 95</t>
  </si>
  <si>
    <t>tarea 96</t>
  </si>
  <si>
    <t>tarea 97</t>
  </si>
  <si>
    <t>tarea 98</t>
  </si>
  <si>
    <t>tarea 99</t>
  </si>
  <si>
    <t>tarea 100</t>
  </si>
  <si>
    <t>tarea 101</t>
  </si>
  <si>
    <t>tarea 102</t>
  </si>
  <si>
    <t>tarea 103</t>
  </si>
  <si>
    <t>tarea 104</t>
  </si>
  <si>
    <t>tarea 105</t>
  </si>
  <si>
    <t>tarea 106</t>
  </si>
  <si>
    <t>tarea 107</t>
  </si>
  <si>
    <t>tarea 108</t>
  </si>
  <si>
    <t>tarea 109</t>
  </si>
  <si>
    <t>tarea 110</t>
  </si>
  <si>
    <t>tarea 111</t>
  </si>
  <si>
    <t>tarea 112</t>
  </si>
  <si>
    <t>tarea 113</t>
  </si>
  <si>
    <t>tarea 114</t>
  </si>
  <si>
    <t>tarea 115</t>
  </si>
  <si>
    <t>tarea 116</t>
  </si>
  <si>
    <t>tarea 117</t>
  </si>
  <si>
    <t>tarea 118</t>
  </si>
  <si>
    <t>tarea 119</t>
  </si>
  <si>
    <t>tarea 120</t>
  </si>
  <si>
    <t>tarea 121</t>
  </si>
  <si>
    <t>tarea 122</t>
  </si>
  <si>
    <t>tarea 123</t>
  </si>
  <si>
    <t>tarea 124</t>
  </si>
  <si>
    <t>tarea 125</t>
  </si>
  <si>
    <t>tarea 126</t>
  </si>
  <si>
    <t>tarea 127</t>
  </si>
  <si>
    <t>tarea 128</t>
  </si>
  <si>
    <t>tarea 129</t>
  </si>
  <si>
    <t>tarea 130</t>
  </si>
  <si>
    <t>tarea 131</t>
  </si>
  <si>
    <t>tarea 132</t>
  </si>
  <si>
    <t>tarea 133</t>
  </si>
  <si>
    <t>tarea 134</t>
  </si>
  <si>
    <t>tarea 135</t>
  </si>
  <si>
    <t>tarea 136</t>
  </si>
  <si>
    <t>tarea 137</t>
  </si>
  <si>
    <t>tarea 138</t>
  </si>
  <si>
    <t>tarea 139</t>
  </si>
  <si>
    <t>tarea 140</t>
  </si>
  <si>
    <t>tarea 141</t>
  </si>
  <si>
    <t>tarea 142</t>
  </si>
  <si>
    <t>tarea 143</t>
  </si>
  <si>
    <t>tarea 144</t>
  </si>
  <si>
    <t>tarea 145</t>
  </si>
  <si>
    <t>tarea 146</t>
  </si>
  <si>
    <t>tarea 147</t>
  </si>
  <si>
    <t>tarea 148</t>
  </si>
  <si>
    <t>tarea 149</t>
  </si>
  <si>
    <t>tarea 150</t>
  </si>
  <si>
    <t>tarea 151</t>
  </si>
  <si>
    <t>tarea 152</t>
  </si>
  <si>
    <t>tarea 153</t>
  </si>
  <si>
    <t>tarea 154</t>
  </si>
  <si>
    <t>tarea 155</t>
  </si>
  <si>
    <t>tarea 156</t>
  </si>
  <si>
    <t>tarea 157</t>
  </si>
  <si>
    <t>tarea 158</t>
  </si>
  <si>
    <t>tarea 159</t>
  </si>
  <si>
    <t>tarea 160</t>
  </si>
  <si>
    <t>tarea 161</t>
  </si>
  <si>
    <t>tarea 162</t>
  </si>
  <si>
    <t>tarea 163</t>
  </si>
  <si>
    <t>tarea 164</t>
  </si>
  <si>
    <t>tarea 165</t>
  </si>
  <si>
    <t>tarea 166</t>
  </si>
  <si>
    <t>tarea 167</t>
  </si>
  <si>
    <t>tarea 168</t>
  </si>
  <si>
    <t>tarea 169</t>
  </si>
  <si>
    <t>tarea 170</t>
  </si>
  <si>
    <t>tarea 171</t>
  </si>
  <si>
    <t>tarea 172</t>
  </si>
  <si>
    <t>tarea 173</t>
  </si>
  <si>
    <t>tarea 174</t>
  </si>
  <si>
    <t>tarea 175</t>
  </si>
  <si>
    <t>tarea 176</t>
  </si>
  <si>
    <t>tarea 177</t>
  </si>
  <si>
    <t>tarea 178</t>
  </si>
  <si>
    <t>tarea 179</t>
  </si>
  <si>
    <t>tarea 180</t>
  </si>
  <si>
    <t>tarea 181</t>
  </si>
  <si>
    <t>tarea 182</t>
  </si>
  <si>
    <t>tarea 183</t>
  </si>
  <si>
    <t>tarea 184</t>
  </si>
  <si>
    <t>tarea 185</t>
  </si>
  <si>
    <t>tarea 186</t>
  </si>
  <si>
    <t>tarea 187</t>
  </si>
  <si>
    <t>tarea 188</t>
  </si>
  <si>
    <t>tarea 189</t>
  </si>
  <si>
    <t>tarea 190</t>
  </si>
  <si>
    <t>tarea 191</t>
  </si>
  <si>
    <t>tarea 192</t>
  </si>
  <si>
    <t>tarea 193</t>
  </si>
  <si>
    <t>tarea 194</t>
  </si>
  <si>
    <t>tarea 195</t>
  </si>
  <si>
    <t>tarea 196</t>
  </si>
  <si>
    <t>tarea 197</t>
  </si>
  <si>
    <t>tarea 198</t>
  </si>
  <si>
    <t>tarea 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</si>
</sst>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3"/>
      <color theme="0"/>
      <name val="Arial"/>
      <family val="2"/>
    </font>
    <font>
      <b/>
      <sz val="12"/>
      <color theme="1"/>
      <name val="Calibri"/>
      <family val="2"/>
      <scheme val="minor"/>
    </font>
    <font>
      <b/>
      <sz val="13"/>
      <color theme="1" tint="0.249977111117893"/>
      <name val="Arial"/>
      <family val="2"/>
    </font>
    <font>
      <b/>
      <i/>
      <sz val="13"/>
      <color theme="1" tint="0.34998626667073579"/>
      <name val="Arial"/>
      <family val="2"/>
    </font>
    <font>
      <b/>
      <sz val="14"/>
      <color theme="0"/>
      <name val="Calibri"/>
      <family val="2"/>
      <scheme val="minor"/>
    </font>
    <font>
      <sz val="8"/>
      <name val="Calibri"/>
      <family val="2"/>
      <scheme val="minor"/>
    </font>
    <font>
      <sz val="11"/>
      <color theme="1"/>
      <name val="ACHS Nueva Sans"/>
    </font>
    <font>
      <b/>
      <sz val="11"/>
      <color theme="1"/>
      <name val="ACHS Nueva Sans"/>
    </font>
    <font>
      <sz val="12"/>
      <color rgb="FF535353"/>
      <name val="ACHS Nueva Sans"/>
    </font>
    <font>
      <b/>
      <sz val="13"/>
      <color rgb="FF535353"/>
      <name val="ACHS Nueva Sans ExtraBold"/>
    </font>
    <font>
      <b/>
      <sz val="12"/>
      <color rgb="FF535353"/>
      <name val="ACHS Nueva Sans"/>
    </font>
    <font>
      <b/>
      <sz val="14"/>
      <color rgb="FF008000"/>
      <name val="ACHS Nueva Sans"/>
    </font>
    <font>
      <b/>
      <sz val="24"/>
      <color rgb="FF008000"/>
      <name val="ACHS Nueva Sans"/>
    </font>
    <font>
      <b/>
      <sz val="20"/>
      <color rgb="FF008000"/>
      <name val="ACHS Nueva Sans"/>
    </font>
    <font>
      <b/>
      <sz val="15"/>
      <color rgb="FF008000"/>
      <name val="ACHS Nueva Sans"/>
    </font>
    <font>
      <b/>
      <sz val="11"/>
      <color theme="0"/>
      <name val="ACHS Nueva Sans"/>
    </font>
    <font>
      <b/>
      <sz val="12"/>
      <color theme="1"/>
      <name val="ACHS Nueva Sans"/>
    </font>
    <font>
      <sz val="12"/>
      <color theme="1"/>
      <name val="ACHS Nueva Sans"/>
    </font>
    <font>
      <b/>
      <sz val="10"/>
      <color theme="1"/>
      <name val="ACHS Nueva Sans"/>
    </font>
    <font>
      <b/>
      <sz val="10"/>
      <color theme="0"/>
      <name val="Arial"/>
      <family val="2"/>
    </font>
    <font>
      <b/>
      <sz val="10"/>
      <color theme="1"/>
      <name val="Calibri"/>
      <family val="2"/>
      <scheme val="minor"/>
    </font>
    <font>
      <b/>
      <sz val="10"/>
      <color theme="0"/>
      <name val="ACHS Nueva Sans"/>
    </font>
    <font>
      <sz val="10"/>
      <color theme="1"/>
      <name val="ACHS Nueva Sans"/>
    </font>
    <font>
      <b/>
      <sz val="9"/>
      <color theme="0"/>
      <name val="ACHS Nueva Sans"/>
    </font>
    <font>
      <sz val="9"/>
      <color theme="0"/>
      <name val="ACHS Nueva Sans"/>
    </font>
    <font>
      <sz val="9"/>
      <color theme="1"/>
      <name val="ACHS Nueva Sans"/>
    </font>
    <font>
      <b/>
      <sz val="9"/>
      <color theme="1"/>
      <name val="ACHS Nueva Sans"/>
    </font>
    <font>
      <b/>
      <sz val="10"/>
      <color theme="0"/>
      <name val="Calibri"/>
      <family val="2"/>
      <scheme val="minor"/>
    </font>
    <font>
      <sz val="10"/>
      <color theme="0"/>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sz val="7"/>
      <color theme="1"/>
      <name val="ACHS Nueva Sans"/>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6" tint="0.59999389629810485"/>
        <bgColor indexed="64"/>
      </patternFill>
    </fill>
    <fill>
      <patternFill patternType="solid">
        <fgColor rgb="FF15BF45"/>
        <bgColor indexed="64"/>
      </patternFill>
    </fill>
    <fill>
      <patternFill patternType="solid">
        <fgColor rgb="FFE9EADD"/>
        <bgColor indexed="64"/>
      </patternFill>
    </fill>
    <fill>
      <patternFill patternType="solid">
        <fgColor theme="6" tint="0.39997558519241921"/>
        <bgColor indexed="64"/>
      </patternFill>
    </fill>
    <fill>
      <patternFill patternType="solid">
        <fgColor rgb="FFFF0000"/>
        <bgColor indexed="64"/>
      </patternFill>
    </fill>
    <fill>
      <patternFill patternType="solid">
        <fgColor rgb="FFFFFF00"/>
        <bgColor indexed="64"/>
      </patternFill>
    </fill>
    <fill>
      <patternFill patternType="solid">
        <fgColor rgb="FF13C045"/>
        <bgColor indexed="64"/>
      </patternFill>
    </fill>
    <fill>
      <patternFill patternType="solid">
        <fgColor rgb="FF81DF81"/>
        <bgColor indexed="64"/>
      </patternFill>
    </fill>
    <fill>
      <patternFill patternType="solid">
        <fgColor rgb="FFC3D69B"/>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59999389629810485"/>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67">
    <xf numFmtId="0" fontId="0" fillId="0" borderId="0" xfId="0"/>
    <xf numFmtId="0" fontId="1" fillId="0" borderId="2" xfId="0" applyFont="1" applyBorder="1" applyAlignment="1">
      <alignment horizontal="center" vertical="center" wrapText="1"/>
    </xf>
    <xf numFmtId="0" fontId="0" fillId="3" borderId="0" xfId="0" applyFill="1"/>
    <xf numFmtId="0" fontId="0" fillId="0" borderId="0" xfId="0" applyAlignment="1">
      <alignment vertical="center"/>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indent="1"/>
    </xf>
    <xf numFmtId="0" fontId="5" fillId="3" borderId="0" xfId="0" applyFont="1" applyFill="1" applyAlignment="1">
      <alignment vertical="center" wrapText="1"/>
    </xf>
    <xf numFmtId="0" fontId="0" fillId="2" borderId="2" xfId="0" applyFill="1" applyBorder="1" applyAlignment="1">
      <alignment horizontal="left" vertical="center" wrapText="1" indent="1"/>
    </xf>
    <xf numFmtId="0" fontId="0" fillId="0" borderId="2" xfId="0" applyBorder="1" applyAlignment="1" applyProtection="1">
      <alignment horizontal="left" vertical="center" wrapText="1" indent="1"/>
      <protection locked="0"/>
    </xf>
    <xf numFmtId="49" fontId="0" fillId="0" borderId="2" xfId="0" applyNumberFormat="1" applyBorder="1" applyAlignment="1" applyProtection="1">
      <alignment horizontal="left" vertical="center" wrapText="1" indent="1"/>
      <protection locked="0"/>
    </xf>
    <xf numFmtId="14" fontId="0" fillId="0" borderId="2" xfId="0" applyNumberFormat="1" applyBorder="1" applyAlignment="1" applyProtection="1">
      <alignment horizontal="left" vertical="center" wrapText="1" indent="1"/>
      <protection locked="0"/>
    </xf>
    <xf numFmtId="0" fontId="3" fillId="0" borderId="0" xfId="0" applyFont="1"/>
    <xf numFmtId="0" fontId="2" fillId="0" borderId="0" xfId="0" applyFont="1" applyAlignment="1">
      <alignment vertical="center"/>
    </xf>
    <xf numFmtId="0" fontId="0" fillId="5" borderId="0" xfId="0" applyFill="1" applyAlignment="1">
      <alignment horizontal="left" indent="1"/>
    </xf>
    <xf numFmtId="0" fontId="0" fillId="5" borderId="0" xfId="0" applyFill="1"/>
    <xf numFmtId="0" fontId="8" fillId="5" borderId="2" xfId="0" applyFont="1" applyFill="1" applyBorder="1" applyAlignment="1">
      <alignment horizontal="center" vertical="center" wrapText="1"/>
    </xf>
    <xf numFmtId="0" fontId="4" fillId="0" borderId="0" xfId="0" applyFont="1" applyAlignment="1">
      <alignment horizontal="left" vertical="center"/>
    </xf>
    <xf numFmtId="0" fontId="3" fillId="3" borderId="0" xfId="0" applyFont="1" applyFill="1" applyAlignment="1">
      <alignment vertical="center" wrapText="1"/>
    </xf>
    <xf numFmtId="0" fontId="0" fillId="9" borderId="2" xfId="0" applyFill="1" applyBorder="1"/>
    <xf numFmtId="0" fontId="0" fillId="9" borderId="1" xfId="0" applyFill="1" applyBorder="1"/>
    <xf numFmtId="0" fontId="0" fillId="12" borderId="2" xfId="0" applyFill="1" applyBorder="1"/>
    <xf numFmtId="0" fontId="1" fillId="12" borderId="2" xfId="0" applyFont="1" applyFill="1" applyBorder="1"/>
    <xf numFmtId="0" fontId="1" fillId="9" borderId="1" xfId="0" applyFont="1" applyFill="1" applyBorder="1"/>
    <xf numFmtId="0" fontId="1" fillId="9" borderId="2" xfId="0" applyFont="1" applyFill="1" applyBorder="1"/>
    <xf numFmtId="0" fontId="0" fillId="12" borderId="2" xfId="0" applyFill="1" applyBorder="1" applyAlignment="1">
      <alignment vertical="top" wrapText="1"/>
    </xf>
    <xf numFmtId="0" fontId="0" fillId="13" borderId="2" xfId="0" applyFill="1" applyBorder="1" applyAlignment="1">
      <alignment vertical="top" wrapText="1"/>
    </xf>
    <xf numFmtId="0" fontId="0" fillId="13" borderId="2" xfId="0" applyFill="1" applyBorder="1"/>
    <xf numFmtId="0" fontId="1" fillId="14" borderId="1" xfId="0" applyFont="1" applyFill="1" applyBorder="1"/>
    <xf numFmtId="0" fontId="1" fillId="14" borderId="2" xfId="0" applyFont="1" applyFill="1" applyBorder="1"/>
    <xf numFmtId="0" fontId="0" fillId="14" borderId="1" xfId="0" applyFill="1" applyBorder="1"/>
    <xf numFmtId="0" fontId="0" fillId="14" borderId="2" xfId="0" applyFill="1" applyBorder="1"/>
    <xf numFmtId="0" fontId="0" fillId="5" borderId="10" xfId="0" applyFill="1" applyBorder="1"/>
    <xf numFmtId="0" fontId="1" fillId="5" borderId="2" xfId="0" applyFont="1" applyFill="1" applyBorder="1"/>
    <xf numFmtId="0" fontId="0" fillId="5" borderId="2" xfId="0" applyFill="1" applyBorder="1"/>
    <xf numFmtId="0" fontId="1" fillId="5" borderId="1" xfId="0" applyFont="1" applyFill="1" applyBorder="1"/>
    <xf numFmtId="0" fontId="0" fillId="5" borderId="1" xfId="0" applyFill="1" applyBorder="1"/>
    <xf numFmtId="0" fontId="1" fillId="11" borderId="1" xfId="0" applyFont="1" applyFill="1" applyBorder="1"/>
    <xf numFmtId="0" fontId="1" fillId="11" borderId="2" xfId="0" applyFont="1" applyFill="1" applyBorder="1"/>
    <xf numFmtId="0" fontId="0" fillId="11" borderId="1" xfId="0" applyFill="1" applyBorder="1"/>
    <xf numFmtId="0" fontId="0" fillId="11" borderId="2" xfId="0" applyFill="1" applyBorder="1"/>
    <xf numFmtId="0" fontId="1" fillId="15" borderId="1" xfId="0" applyFont="1" applyFill="1" applyBorder="1"/>
    <xf numFmtId="0" fontId="1" fillId="15" borderId="2" xfId="0" applyFont="1" applyFill="1" applyBorder="1"/>
    <xf numFmtId="0" fontId="0" fillId="15" borderId="1" xfId="0" applyFill="1" applyBorder="1"/>
    <xf numFmtId="0" fontId="0" fillId="15" borderId="2" xfId="0" applyFill="1" applyBorder="1"/>
    <xf numFmtId="0" fontId="1" fillId="16" borderId="1" xfId="0" applyFont="1" applyFill="1" applyBorder="1"/>
    <xf numFmtId="0" fontId="1" fillId="16" borderId="2" xfId="0" applyFont="1" applyFill="1" applyBorder="1"/>
    <xf numFmtId="0" fontId="0" fillId="16" borderId="1" xfId="0" applyFill="1" applyBorder="1"/>
    <xf numFmtId="0" fontId="0" fillId="16" borderId="2" xfId="0" applyFill="1" applyBorder="1"/>
    <xf numFmtId="0" fontId="1" fillId="17" borderId="1" xfId="0" applyFont="1" applyFill="1" applyBorder="1"/>
    <xf numFmtId="0" fontId="0" fillId="17" borderId="1" xfId="0" applyFill="1" applyBorder="1"/>
    <xf numFmtId="0" fontId="0" fillId="17" borderId="2" xfId="0" applyFill="1" applyBorder="1"/>
    <xf numFmtId="0" fontId="13" fillId="0" borderId="0" xfId="0" applyFont="1" applyAlignment="1">
      <alignment horizontal="left" vertical="center" indent="1"/>
    </xf>
    <xf numFmtId="0" fontId="10" fillId="3" borderId="2" xfId="0" applyFont="1" applyFill="1" applyBorder="1" applyAlignment="1" applyProtection="1">
      <alignment horizontal="center" vertical="center" wrapText="1"/>
      <protection locked="0"/>
    </xf>
    <xf numFmtId="0" fontId="11" fillId="0" borderId="2" xfId="0" applyFont="1" applyBorder="1" applyAlignment="1">
      <alignment horizontal="center" vertical="center" wrapText="1"/>
    </xf>
    <xf numFmtId="0" fontId="10" fillId="0" borderId="2" xfId="0" applyFont="1" applyBorder="1" applyAlignment="1" applyProtection="1">
      <alignment horizontal="left" vertical="center" wrapText="1" indent="1"/>
      <protection locked="0"/>
    </xf>
    <xf numFmtId="0" fontId="1" fillId="13" borderId="2" xfId="0" applyFont="1" applyFill="1" applyBorder="1" applyAlignment="1">
      <alignment horizontal="center" vertical="center"/>
    </xf>
    <xf numFmtId="0" fontId="1" fillId="12" borderId="2" xfId="0" applyFont="1" applyFill="1" applyBorder="1" applyAlignment="1">
      <alignment horizontal="center" vertical="center"/>
    </xf>
    <xf numFmtId="0" fontId="19" fillId="5" borderId="6" xfId="0" applyFont="1" applyFill="1" applyBorder="1" applyAlignment="1">
      <alignment horizontal="center" vertical="center" wrapText="1"/>
    </xf>
    <xf numFmtId="0" fontId="10" fillId="0" borderId="6" xfId="0" applyFont="1" applyBorder="1" applyAlignment="1" applyProtection="1">
      <alignment horizontal="center" vertical="center" wrapText="1"/>
      <protection locked="0"/>
    </xf>
    <xf numFmtId="0" fontId="20" fillId="3" borderId="0" xfId="0" applyFont="1" applyFill="1" applyAlignment="1">
      <alignment vertical="center" wrapText="1"/>
    </xf>
    <xf numFmtId="0" fontId="21" fillId="3" borderId="0" xfId="0" applyFont="1" applyFill="1" applyAlignment="1">
      <alignment vertical="center" wrapText="1"/>
    </xf>
    <xf numFmtId="0" fontId="10" fillId="8" borderId="2" xfId="0" applyFont="1" applyFill="1" applyBorder="1" applyAlignment="1" applyProtection="1">
      <alignment horizontal="left" vertical="center" wrapText="1" indent="1"/>
      <protection locked="0"/>
    </xf>
    <xf numFmtId="0" fontId="10" fillId="0" borderId="0" xfId="0" applyFont="1" applyAlignment="1">
      <alignment horizontal="left" indent="1"/>
    </xf>
    <xf numFmtId="0" fontId="10" fillId="7" borderId="6" xfId="0" applyFont="1" applyFill="1" applyBorder="1" applyAlignment="1" applyProtection="1">
      <alignment horizontal="center" vertical="center" wrapText="1"/>
      <protection locked="0"/>
    </xf>
    <xf numFmtId="0" fontId="10" fillId="8" borderId="2" xfId="0" applyFont="1" applyFill="1" applyBorder="1" applyAlignment="1" applyProtection="1">
      <alignment horizontal="center" vertical="center" wrapText="1"/>
      <protection locked="0"/>
    </xf>
    <xf numFmtId="0" fontId="19" fillId="5" borderId="10" xfId="0" applyFont="1" applyFill="1" applyBorder="1" applyAlignment="1">
      <alignment horizontal="center" vertical="center" wrapText="1"/>
    </xf>
    <xf numFmtId="0" fontId="10" fillId="0" borderId="0" xfId="0" applyFont="1"/>
    <xf numFmtId="0" fontId="10" fillId="5" borderId="0" xfId="0" applyFont="1" applyFill="1" applyAlignment="1">
      <alignment horizontal="left" indent="1"/>
    </xf>
    <xf numFmtId="0" fontId="10" fillId="0" borderId="2" xfId="0" quotePrefix="1" applyFont="1" applyBorder="1" applyAlignment="1" applyProtection="1">
      <alignment horizontal="left" vertical="center" wrapText="1" indent="1"/>
      <protection locked="0"/>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0" fontId="19" fillId="5" borderId="7"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0" fillId="0" borderId="2" xfId="0" applyBorder="1"/>
    <xf numFmtId="0" fontId="10" fillId="0" borderId="8" xfId="0" applyFont="1" applyBorder="1" applyAlignment="1" applyProtection="1">
      <alignment horizontal="center" vertical="center" wrapText="1"/>
      <protection locked="0"/>
    </xf>
    <xf numFmtId="0" fontId="19" fillId="5" borderId="12" xfId="0" applyFont="1" applyFill="1" applyBorder="1" applyAlignment="1">
      <alignment horizontal="center" vertical="center" wrapText="1"/>
    </xf>
    <xf numFmtId="0" fontId="10" fillId="3" borderId="6" xfId="0" applyFont="1" applyFill="1" applyBorder="1" applyAlignment="1" applyProtection="1">
      <alignment horizontal="center" vertical="center" wrapText="1"/>
      <protection locked="0"/>
    </xf>
    <xf numFmtId="0" fontId="19" fillId="5" borderId="13" xfId="0" applyFont="1" applyFill="1" applyBorder="1" applyAlignment="1">
      <alignment horizontal="center" vertical="center" wrapText="1"/>
    </xf>
    <xf numFmtId="0" fontId="10" fillId="8" borderId="6" xfId="0" applyFont="1" applyFill="1" applyBorder="1" applyAlignment="1" applyProtection="1">
      <alignment horizontal="left" vertical="center" wrapText="1" indent="1"/>
      <protection locked="0"/>
    </xf>
    <xf numFmtId="0" fontId="10" fillId="0" borderId="10" xfId="0" applyFont="1" applyBorder="1" applyAlignment="1" applyProtection="1">
      <alignment horizontal="center" vertical="center" wrapText="1"/>
      <protection locked="0"/>
    </xf>
    <xf numFmtId="0" fontId="11" fillId="0" borderId="6" xfId="0" applyFont="1" applyBorder="1" applyAlignment="1">
      <alignment horizontal="center" vertical="center" wrapText="1"/>
    </xf>
    <xf numFmtId="0" fontId="10" fillId="0" borderId="15" xfId="0" applyFont="1" applyBorder="1" applyAlignment="1" applyProtection="1">
      <alignment horizontal="center" vertical="center" wrapText="1"/>
      <protection locked="0"/>
    </xf>
    <xf numFmtId="0" fontId="10" fillId="0" borderId="6" xfId="0" applyFont="1" applyBorder="1" applyAlignment="1" applyProtection="1">
      <alignment horizontal="left" vertical="center" wrapText="1" indent="1"/>
      <protection locked="0"/>
    </xf>
    <xf numFmtId="0" fontId="19" fillId="5" borderId="11" xfId="0" applyFont="1" applyFill="1" applyBorder="1" applyAlignment="1">
      <alignment horizontal="center" vertical="center" wrapText="1"/>
    </xf>
    <xf numFmtId="0" fontId="10" fillId="8" borderId="6" xfId="0" applyFont="1" applyFill="1" applyBorder="1" applyAlignment="1" applyProtection="1">
      <alignment horizontal="center" vertical="center" wrapText="1"/>
      <protection locked="0"/>
    </xf>
    <xf numFmtId="0" fontId="0" fillId="0" borderId="6" xfId="0" applyBorder="1"/>
    <xf numFmtId="0" fontId="0" fillId="0" borderId="15" xfId="0" applyBorder="1"/>
    <xf numFmtId="0" fontId="19" fillId="5" borderId="15" xfId="0" applyFont="1" applyFill="1" applyBorder="1" applyAlignment="1">
      <alignment horizontal="center" vertical="center" wrapText="1"/>
    </xf>
    <xf numFmtId="0" fontId="1" fillId="0" borderId="6" xfId="0" applyFont="1" applyBorder="1" applyAlignment="1">
      <alignment horizontal="center" vertical="center" wrapText="1"/>
    </xf>
    <xf numFmtId="0" fontId="19" fillId="5" borderId="7" xfId="0" applyFont="1" applyFill="1" applyBorder="1" applyAlignment="1">
      <alignment vertical="center" wrapText="1"/>
    </xf>
    <xf numFmtId="0" fontId="19" fillId="5" borderId="11" xfId="0" applyFont="1" applyFill="1" applyBorder="1" applyAlignment="1">
      <alignment vertical="center" wrapText="1"/>
    </xf>
    <xf numFmtId="0" fontId="10" fillId="7" borderId="15" xfId="0" applyFont="1" applyFill="1" applyBorder="1" applyAlignment="1" applyProtection="1">
      <alignment horizontal="center" vertical="center" wrapText="1"/>
      <protection locked="0"/>
    </xf>
    <xf numFmtId="0" fontId="19" fillId="5" borderId="12" xfId="0" applyFont="1" applyFill="1" applyBorder="1" applyAlignment="1">
      <alignment vertical="center" wrapText="1"/>
    </xf>
    <xf numFmtId="0" fontId="22" fillId="3" borderId="0" xfId="0" applyFont="1" applyFill="1" applyAlignment="1">
      <alignment vertical="center" wrapText="1"/>
    </xf>
    <xf numFmtId="0" fontId="10" fillId="11" borderId="6" xfId="0" applyFont="1" applyFill="1" applyBorder="1" applyAlignment="1" applyProtection="1">
      <alignment horizontal="center" vertical="center" wrapText="1"/>
      <protection locked="0"/>
    </xf>
    <xf numFmtId="0" fontId="2" fillId="0" borderId="0" xfId="0" applyFont="1"/>
    <xf numFmtId="0" fontId="2" fillId="5" borderId="0" xfId="0" applyFont="1" applyFill="1" applyAlignment="1">
      <alignment horizontal="left" indent="1"/>
    </xf>
    <xf numFmtId="0" fontId="2" fillId="3" borderId="0" xfId="0" applyFont="1" applyFill="1"/>
    <xf numFmtId="0" fontId="25" fillId="5"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6" fillId="0" borderId="2" xfId="0" applyFont="1" applyBorder="1" applyAlignment="1" applyProtection="1">
      <alignment horizontal="left" vertical="center" wrapText="1" indent="1"/>
      <protection locked="0"/>
    </xf>
    <xf numFmtId="0" fontId="26" fillId="0" borderId="2" xfId="0" applyFont="1" applyBorder="1" applyAlignment="1" applyProtection="1">
      <alignment horizontal="center" vertical="center" wrapText="1"/>
      <protection locked="0"/>
    </xf>
    <xf numFmtId="0" fontId="25" fillId="5" borderId="0" xfId="0" applyFont="1" applyFill="1" applyAlignment="1">
      <alignment horizontal="left" vertical="center" indent="1"/>
    </xf>
    <xf numFmtId="0" fontId="26" fillId="5" borderId="0" xfId="0" applyFont="1" applyFill="1" applyAlignment="1">
      <alignment horizontal="left" indent="1"/>
    </xf>
    <xf numFmtId="0" fontId="26" fillId="3" borderId="0" xfId="0" applyFont="1" applyFill="1"/>
    <xf numFmtId="0" fontId="26" fillId="3" borderId="0" xfId="0" applyFont="1" applyFill="1" applyAlignment="1">
      <alignment horizontal="left" wrapText="1"/>
    </xf>
    <xf numFmtId="0" fontId="22" fillId="6" borderId="2" xfId="0" applyFont="1" applyFill="1" applyBorder="1" applyAlignment="1">
      <alignment horizontal="left" vertical="center" indent="1"/>
    </xf>
    <xf numFmtId="0" fontId="22" fillId="3" borderId="0" xfId="0" applyFont="1" applyFill="1" applyAlignment="1">
      <alignment horizontal="left" vertical="center" indent="1"/>
    </xf>
    <xf numFmtId="0" fontId="26" fillId="3" borderId="0" xfId="0" applyFont="1" applyFill="1" applyAlignment="1">
      <alignment horizontal="left" indent="1"/>
    </xf>
    <xf numFmtId="0" fontId="26" fillId="3" borderId="2" xfId="0" applyFont="1" applyFill="1" applyBorder="1" applyAlignment="1" applyProtection="1">
      <alignment horizontal="center" vertical="center" wrapText="1"/>
      <protection locked="0"/>
    </xf>
    <xf numFmtId="0" fontId="24" fillId="3" borderId="0" xfId="0" applyFont="1" applyFill="1" applyAlignment="1">
      <alignment horizontal="left" vertical="center" indent="1"/>
    </xf>
    <xf numFmtId="0" fontId="2" fillId="3" borderId="0" xfId="0" applyFont="1" applyFill="1" applyAlignment="1">
      <alignment horizontal="left" indent="1"/>
    </xf>
    <xf numFmtId="0" fontId="26" fillId="0" borderId="2" xfId="0" applyFont="1" applyBorder="1" applyAlignment="1">
      <alignment horizontal="center" vertical="center" wrapText="1"/>
    </xf>
    <xf numFmtId="0" fontId="26" fillId="0" borderId="2" xfId="0" quotePrefix="1" applyFont="1" applyBorder="1" applyAlignment="1" applyProtection="1">
      <alignment horizontal="left" vertical="center" wrapText="1" indent="1"/>
      <protection locked="0"/>
    </xf>
    <xf numFmtId="0" fontId="26" fillId="0" borderId="2" xfId="0" applyFont="1" applyBorder="1" applyAlignment="1">
      <alignment horizontal="center" vertical="center"/>
    </xf>
    <xf numFmtId="0" fontId="27" fillId="5" borderId="2" xfId="0" applyFont="1" applyFill="1" applyBorder="1" applyAlignment="1">
      <alignment horizontal="center" vertical="center" wrapText="1"/>
    </xf>
    <xf numFmtId="0" fontId="27" fillId="5" borderId="7"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9" fillId="2" borderId="2" xfId="0" applyFont="1" applyFill="1" applyBorder="1" applyAlignment="1">
      <alignment horizontal="center" vertical="center" wrapText="1"/>
    </xf>
    <xf numFmtId="0" fontId="26" fillId="0" borderId="0" xfId="0" applyFont="1"/>
    <xf numFmtId="0" fontId="26" fillId="0" borderId="0" xfId="0" applyFont="1" applyAlignment="1">
      <alignment horizontal="left" indent="1"/>
    </xf>
    <xf numFmtId="0" fontId="26" fillId="3" borderId="0" xfId="0" applyFont="1" applyFill="1" applyAlignment="1">
      <alignment vertical="center" wrapText="1"/>
    </xf>
    <xf numFmtId="0" fontId="32" fillId="0" borderId="0" xfId="0" applyFont="1"/>
    <xf numFmtId="0" fontId="2" fillId="0" borderId="2" xfId="0" applyFont="1" applyBorder="1"/>
    <xf numFmtId="0" fontId="33" fillId="0" borderId="0" xfId="0" applyFont="1"/>
    <xf numFmtId="0" fontId="27" fillId="5" borderId="11" xfId="0" applyFont="1" applyFill="1" applyBorder="1" applyAlignment="1">
      <alignment horizontal="center" vertical="center" wrapText="1"/>
    </xf>
    <xf numFmtId="0" fontId="27" fillId="5" borderId="9" xfId="0" applyFont="1" applyFill="1" applyBorder="1" applyAlignment="1">
      <alignment horizontal="center" vertical="center" wrapText="1"/>
    </xf>
    <xf numFmtId="0" fontId="27" fillId="5" borderId="8" xfId="0" applyFont="1" applyFill="1" applyBorder="1" applyAlignment="1">
      <alignment horizontal="center" vertical="center" wrapText="1"/>
    </xf>
    <xf numFmtId="0" fontId="29" fillId="0" borderId="6" xfId="0" applyFont="1" applyBorder="1" applyAlignment="1" applyProtection="1">
      <alignment horizontal="center" vertical="center" wrapText="1"/>
      <protection locked="0"/>
    </xf>
    <xf numFmtId="0" fontId="29" fillId="0" borderId="8" xfId="0" applyFont="1" applyBorder="1" applyAlignment="1" applyProtection="1">
      <alignment horizontal="center" vertical="center" wrapText="1"/>
      <protection locked="0"/>
    </xf>
    <xf numFmtId="0" fontId="33" fillId="0" borderId="6" xfId="0" applyFont="1" applyBorder="1"/>
    <xf numFmtId="0" fontId="34" fillId="0" borderId="0" xfId="0" applyFont="1"/>
    <xf numFmtId="0" fontId="30" fillId="0" borderId="2" xfId="0" applyFont="1" applyBorder="1" applyAlignment="1">
      <alignment horizontal="center" vertical="center" wrapText="1"/>
    </xf>
    <xf numFmtId="0" fontId="29" fillId="0" borderId="2" xfId="0" applyFont="1" applyBorder="1" applyAlignment="1" applyProtection="1">
      <alignment horizontal="left" vertical="center" wrapText="1" indent="1"/>
      <protection locked="0"/>
    </xf>
    <xf numFmtId="0" fontId="29" fillId="8" borderId="2" xfId="0" applyFont="1" applyFill="1" applyBorder="1" applyAlignment="1" applyProtection="1">
      <alignment horizontal="center" vertical="center" wrapText="1"/>
      <protection locked="0"/>
    </xf>
    <xf numFmtId="0" fontId="29" fillId="8" borderId="2" xfId="0" applyFont="1" applyFill="1" applyBorder="1" applyAlignment="1" applyProtection="1">
      <alignment horizontal="left" vertical="center" wrapText="1" indent="1"/>
      <protection locked="0"/>
    </xf>
    <xf numFmtId="0" fontId="29" fillId="3" borderId="2" xfId="0" applyFont="1" applyFill="1" applyBorder="1" applyAlignment="1" applyProtection="1">
      <alignment horizontal="center" vertical="center" wrapText="1"/>
      <protection locked="0"/>
    </xf>
    <xf numFmtId="0" fontId="33" fillId="0" borderId="2" xfId="0" applyFont="1" applyBorder="1"/>
    <xf numFmtId="0" fontId="29" fillId="0" borderId="0" xfId="0" applyFont="1" applyAlignment="1">
      <alignment horizontal="left" indent="1"/>
    </xf>
    <xf numFmtId="0" fontId="33" fillId="3" borderId="0" xfId="0" applyFont="1" applyFill="1"/>
    <xf numFmtId="0" fontId="30" fillId="3" borderId="0" xfId="0" applyFont="1" applyFill="1" applyAlignment="1">
      <alignment vertical="center" wrapText="1"/>
    </xf>
    <xf numFmtId="0" fontId="29" fillId="3" borderId="0" xfId="0" applyFont="1" applyFill="1" applyAlignment="1">
      <alignment vertical="center" wrapText="1"/>
    </xf>
    <xf numFmtId="0" fontId="27" fillId="5" borderId="13" xfId="0" applyFont="1" applyFill="1" applyBorder="1" applyAlignment="1">
      <alignment horizontal="center" vertical="center" wrapText="1"/>
    </xf>
    <xf numFmtId="0" fontId="30" fillId="0" borderId="6" xfId="0" applyFont="1" applyBorder="1" applyAlignment="1">
      <alignment horizontal="center" vertical="center" wrapText="1"/>
    </xf>
    <xf numFmtId="0" fontId="29" fillId="0" borderId="6" xfId="0" applyFont="1" applyBorder="1" applyAlignment="1" applyProtection="1">
      <alignment horizontal="left" vertical="center" wrapText="1" indent="1"/>
      <protection locked="0"/>
    </xf>
    <xf numFmtId="0" fontId="29" fillId="3" borderId="6" xfId="0" applyFont="1" applyFill="1" applyBorder="1" applyAlignment="1" applyProtection="1">
      <alignment horizontal="center" vertical="center" wrapText="1"/>
      <protection locked="0"/>
    </xf>
    <xf numFmtId="0" fontId="29" fillId="8" borderId="6" xfId="0" applyFont="1" applyFill="1" applyBorder="1" applyAlignment="1" applyProtection="1">
      <alignment horizontal="left" vertical="center" wrapText="1" indent="1"/>
      <protection locked="0"/>
    </xf>
    <xf numFmtId="14" fontId="33" fillId="0" borderId="2" xfId="0" applyNumberFormat="1" applyFont="1" applyBorder="1"/>
    <xf numFmtId="0" fontId="36" fillId="8" borderId="2" xfId="0" applyFont="1" applyFill="1" applyBorder="1" applyAlignment="1" applyProtection="1">
      <alignment horizontal="center" vertical="center" wrapText="1"/>
      <protection locked="0"/>
    </xf>
    <xf numFmtId="0" fontId="26" fillId="0" borderId="2" xfId="0" quotePrefix="1" applyFont="1" applyBorder="1" applyAlignment="1" applyProtection="1">
      <alignment horizontal="center" vertical="center" wrapText="1"/>
      <protection locked="0"/>
    </xf>
    <xf numFmtId="0" fontId="4" fillId="0" borderId="0" xfId="0" applyFont="1" applyAlignment="1">
      <alignment horizontal="left" vertical="center"/>
    </xf>
    <xf numFmtId="0" fontId="12" fillId="0" borderId="0" xfId="0" applyFont="1" applyAlignment="1">
      <alignment horizontal="left" vertical="center" wrapText="1"/>
    </xf>
    <xf numFmtId="0" fontId="15" fillId="6" borderId="0" xfId="0" applyFont="1" applyFill="1" applyAlignment="1">
      <alignment horizontal="center" vertical="center" wrapText="1"/>
    </xf>
    <xf numFmtId="0" fontId="12" fillId="0" borderId="0" xfId="0" applyFont="1" applyAlignment="1">
      <alignment horizontal="left" vertical="top" wrapText="1"/>
    </xf>
    <xf numFmtId="0" fontId="22" fillId="6" borderId="2" xfId="0" applyFont="1" applyFill="1" applyBorder="1" applyAlignment="1">
      <alignment horizontal="left" vertical="center" indent="1"/>
    </xf>
    <xf numFmtId="0" fontId="26" fillId="3" borderId="3" xfId="0" applyFont="1" applyFill="1" applyBorder="1" applyAlignment="1" applyProtection="1">
      <alignment horizontal="center" vertical="center"/>
      <protection locked="0"/>
    </xf>
    <xf numFmtId="0" fontId="26" fillId="3" borderId="4"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0" fontId="26" fillId="3" borderId="2" xfId="0" applyFont="1" applyFill="1" applyBorder="1" applyAlignment="1" applyProtection="1">
      <alignment horizontal="center" vertical="center" wrapText="1"/>
      <protection locked="0"/>
    </xf>
    <xf numFmtId="0" fontId="2" fillId="3" borderId="0" xfId="0" applyFont="1" applyFill="1" applyAlignment="1">
      <alignment horizontal="left" vertical="center" wrapText="1"/>
    </xf>
    <xf numFmtId="0" fontId="26" fillId="3" borderId="2" xfId="0" applyFont="1" applyFill="1" applyBorder="1" applyAlignment="1" applyProtection="1">
      <alignment horizontal="left" vertical="center" wrapText="1" indent="1"/>
      <protection locked="0"/>
    </xf>
    <xf numFmtId="0" fontId="26" fillId="3" borderId="3" xfId="0" applyFont="1" applyFill="1" applyBorder="1" applyAlignment="1" applyProtection="1">
      <alignment horizontal="center" vertical="center" wrapText="1"/>
      <protection locked="0"/>
    </xf>
    <xf numFmtId="0" fontId="26" fillId="3" borderId="4" xfId="0" applyFont="1" applyFill="1" applyBorder="1" applyAlignment="1" applyProtection="1">
      <alignment horizontal="center" vertical="center" wrapText="1"/>
      <protection locked="0"/>
    </xf>
    <xf numFmtId="0" fontId="26" fillId="3" borderId="1" xfId="0" applyFont="1" applyFill="1" applyBorder="1" applyAlignment="1" applyProtection="1">
      <alignment horizontal="center" vertical="center" wrapText="1"/>
      <protection locked="0"/>
    </xf>
    <xf numFmtId="0" fontId="26" fillId="3" borderId="2" xfId="0" applyFont="1" applyFill="1" applyBorder="1" applyAlignment="1" applyProtection="1">
      <alignment horizontal="center" vertical="center"/>
      <protection locked="0"/>
    </xf>
    <xf numFmtId="0" fontId="23" fillId="0" borderId="0" xfId="0" applyFont="1" applyAlignment="1">
      <alignment horizontal="left" vertical="center"/>
    </xf>
    <xf numFmtId="0" fontId="26" fillId="3" borderId="3" xfId="0" applyFont="1" applyFill="1" applyBorder="1" applyAlignment="1" applyProtection="1">
      <alignment horizontal="left" vertical="center" wrapText="1" indent="1"/>
      <protection locked="0"/>
    </xf>
    <xf numFmtId="0" fontId="26" fillId="3" borderId="4" xfId="0" applyFont="1" applyFill="1" applyBorder="1" applyAlignment="1" applyProtection="1">
      <alignment horizontal="left" vertical="center" wrapText="1" indent="1"/>
      <protection locked="0"/>
    </xf>
    <xf numFmtId="0" fontId="26" fillId="3" borderId="1" xfId="0" applyFont="1" applyFill="1" applyBorder="1" applyAlignment="1" applyProtection="1">
      <alignment horizontal="left" vertical="center" wrapText="1" indent="1"/>
      <protection locked="0"/>
    </xf>
    <xf numFmtId="0" fontId="22" fillId="6" borderId="2" xfId="0" applyFont="1" applyFill="1" applyBorder="1" applyAlignment="1">
      <alignment horizontal="left" vertical="center" wrapText="1" indent="1"/>
    </xf>
    <xf numFmtId="0" fontId="25" fillId="5" borderId="3"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6"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4" fillId="3" borderId="0" xfId="0" applyFont="1" applyFill="1" applyAlignment="1">
      <alignment horizontal="left" vertical="center" wrapText="1"/>
    </xf>
    <xf numFmtId="0" fontId="28" fillId="10" borderId="7" xfId="0" applyFont="1" applyFill="1" applyBorder="1" applyAlignment="1">
      <alignment horizontal="center" vertical="center"/>
    </xf>
    <xf numFmtId="0" fontId="28" fillId="10" borderId="6" xfId="0" applyFont="1" applyFill="1" applyBorder="1" applyAlignment="1">
      <alignment horizontal="center" vertical="center"/>
    </xf>
    <xf numFmtId="0" fontId="27" fillId="5" borderId="3"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7" fillId="5" borderId="7"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1" fillId="17" borderId="0" xfId="0" applyFont="1" applyFill="1" applyAlignment="1">
      <alignment horizontal="center"/>
    </xf>
    <xf numFmtId="0" fontId="1" fillId="17" borderId="10" xfId="0" applyFont="1" applyFill="1" applyBorder="1" applyAlignment="1">
      <alignment horizontal="center"/>
    </xf>
    <xf numFmtId="0" fontId="1" fillId="15" borderId="0" xfId="0" applyFont="1" applyFill="1" applyAlignment="1">
      <alignment horizontal="center"/>
    </xf>
    <xf numFmtId="0" fontId="1" fillId="15" borderId="10" xfId="0" applyFont="1" applyFill="1" applyBorder="1" applyAlignment="1">
      <alignment horizontal="center"/>
    </xf>
    <xf numFmtId="0" fontId="1" fillId="15" borderId="3" xfId="0" applyFont="1" applyFill="1" applyBorder="1" applyAlignment="1">
      <alignment horizontal="center"/>
    </xf>
    <xf numFmtId="0" fontId="1" fillId="15" borderId="1" xfId="0" applyFont="1" applyFill="1" applyBorder="1" applyAlignment="1">
      <alignment horizontal="center"/>
    </xf>
    <xf numFmtId="0" fontId="1" fillId="16" borderId="0" xfId="0" applyFont="1" applyFill="1" applyAlignment="1">
      <alignment horizontal="center"/>
    </xf>
    <xf numFmtId="0" fontId="1" fillId="16" borderId="10" xfId="0" applyFont="1" applyFill="1" applyBorder="1" applyAlignment="1">
      <alignment horizontal="center"/>
    </xf>
    <xf numFmtId="0" fontId="1" fillId="16" borderId="3" xfId="0" applyFont="1" applyFill="1" applyBorder="1" applyAlignment="1">
      <alignment horizontal="center"/>
    </xf>
    <xf numFmtId="0" fontId="1" fillId="16" borderId="1" xfId="0" applyFont="1" applyFill="1" applyBorder="1" applyAlignment="1">
      <alignment horizontal="center"/>
    </xf>
    <xf numFmtId="0" fontId="1" fillId="5" borderId="0" xfId="0" applyFont="1" applyFill="1" applyAlignment="1">
      <alignment horizontal="center"/>
    </xf>
    <xf numFmtId="0" fontId="1" fillId="5" borderId="10" xfId="0" applyFont="1" applyFill="1" applyBorder="1" applyAlignment="1">
      <alignment horizontal="center"/>
    </xf>
    <xf numFmtId="0" fontId="1" fillId="5" borderId="3" xfId="0" applyFont="1" applyFill="1" applyBorder="1" applyAlignment="1">
      <alignment horizontal="center"/>
    </xf>
    <xf numFmtId="0" fontId="1" fillId="5" borderId="1" xfId="0" applyFont="1" applyFill="1" applyBorder="1" applyAlignment="1">
      <alignment horizontal="center"/>
    </xf>
    <xf numFmtId="0" fontId="1" fillId="11" borderId="0" xfId="0" applyFont="1" applyFill="1" applyAlignment="1">
      <alignment horizontal="center"/>
    </xf>
    <xf numFmtId="0" fontId="1" fillId="11" borderId="10" xfId="0" applyFont="1" applyFill="1" applyBorder="1" applyAlignment="1">
      <alignment horizontal="center"/>
    </xf>
    <xf numFmtId="0" fontId="1" fillId="11" borderId="3" xfId="0" applyFont="1" applyFill="1" applyBorder="1" applyAlignment="1">
      <alignment horizontal="center"/>
    </xf>
    <xf numFmtId="0" fontId="1" fillId="11" borderId="1" xfId="0" applyFont="1" applyFill="1" applyBorder="1" applyAlignment="1">
      <alignment horizontal="center"/>
    </xf>
    <xf numFmtId="0" fontId="1" fillId="9" borderId="3" xfId="0" applyFont="1" applyFill="1" applyBorder="1" applyAlignment="1">
      <alignment horizontal="center"/>
    </xf>
    <xf numFmtId="0" fontId="1" fillId="9" borderId="1" xfId="0" applyFont="1" applyFill="1" applyBorder="1" applyAlignment="1">
      <alignment horizontal="center"/>
    </xf>
    <xf numFmtId="0" fontId="1" fillId="9" borderId="0" xfId="0" applyFont="1" applyFill="1" applyAlignment="1">
      <alignment horizontal="center"/>
    </xf>
    <xf numFmtId="0" fontId="1" fillId="9" borderId="10" xfId="0" applyFont="1" applyFill="1" applyBorder="1" applyAlignment="1">
      <alignment horizontal="center"/>
    </xf>
    <xf numFmtId="0" fontId="1" fillId="14" borderId="0" xfId="0" applyFont="1" applyFill="1" applyAlignment="1">
      <alignment horizontal="center"/>
    </xf>
    <xf numFmtId="0" fontId="1" fillId="14" borderId="10" xfId="0" applyFont="1" applyFill="1" applyBorder="1" applyAlignment="1">
      <alignment horizontal="center"/>
    </xf>
    <xf numFmtId="0" fontId="1" fillId="14" borderId="3" xfId="0" applyFont="1" applyFill="1" applyBorder="1" applyAlignment="1">
      <alignment horizontal="center"/>
    </xf>
    <xf numFmtId="0" fontId="1" fillId="14" borderId="1" xfId="0" applyFont="1" applyFill="1" applyBorder="1" applyAlignment="1">
      <alignment horizontal="center"/>
    </xf>
    <xf numFmtId="0" fontId="22" fillId="3" borderId="0" xfId="0" applyFont="1" applyFill="1" applyAlignment="1">
      <alignment horizontal="center" vertical="center" wrapText="1"/>
    </xf>
    <xf numFmtId="0" fontId="25" fillId="5" borderId="11" xfId="0" applyFont="1" applyFill="1" applyBorder="1" applyAlignment="1">
      <alignment horizontal="center" vertical="center" wrapText="1"/>
    </xf>
    <xf numFmtId="0" fontId="25" fillId="5" borderId="12" xfId="0" applyFont="1" applyFill="1" applyBorder="1" applyAlignment="1">
      <alignment horizontal="center" vertical="center" wrapText="1"/>
    </xf>
    <xf numFmtId="0" fontId="29" fillId="0" borderId="7" xfId="0" applyFont="1" applyBorder="1" applyAlignment="1" applyProtection="1">
      <alignment horizontal="center" vertical="center" wrapText="1"/>
      <protection locked="0"/>
    </xf>
    <xf numFmtId="0" fontId="29" fillId="0" borderId="5" xfId="0" applyFont="1" applyBorder="1" applyAlignment="1" applyProtection="1">
      <alignment horizontal="center" vertical="center" wrapText="1"/>
      <protection locked="0"/>
    </xf>
    <xf numFmtId="0" fontId="27" fillId="5" borderId="5" xfId="0" applyFont="1" applyFill="1" applyBorder="1" applyAlignment="1">
      <alignment horizontal="center" vertical="center" wrapText="1"/>
    </xf>
    <xf numFmtId="0" fontId="27" fillId="5" borderId="12" xfId="0" applyFont="1" applyFill="1" applyBorder="1" applyAlignment="1">
      <alignment horizontal="center" vertical="center" wrapText="1"/>
    </xf>
    <xf numFmtId="0" fontId="25" fillId="5" borderId="13" xfId="0" applyFont="1" applyFill="1" applyBorder="1" applyAlignment="1">
      <alignment horizontal="center" vertical="center" wrapText="1"/>
    </xf>
    <xf numFmtId="0" fontId="29" fillId="0" borderId="11" xfId="0" applyFont="1" applyBorder="1" applyAlignment="1" applyProtection="1">
      <alignment horizontal="center" vertical="center" wrapText="1"/>
      <protection locked="0"/>
    </xf>
    <xf numFmtId="0" fontId="29" fillId="0" borderId="9" xfId="0" applyFont="1" applyBorder="1" applyAlignment="1" applyProtection="1">
      <alignment horizontal="center" vertical="center" wrapText="1"/>
      <protection locked="0"/>
    </xf>
    <xf numFmtId="0" fontId="27" fillId="5" borderId="11" xfId="0" applyFont="1" applyFill="1" applyBorder="1" applyAlignment="1">
      <alignment horizontal="center" vertical="center" wrapText="1"/>
    </xf>
    <xf numFmtId="0" fontId="27" fillId="5" borderId="9"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31" fillId="5" borderId="12" xfId="0" applyFont="1" applyFill="1" applyBorder="1" applyAlignment="1">
      <alignment horizontal="center" vertical="center" wrapText="1"/>
    </xf>
    <xf numFmtId="0" fontId="31" fillId="5" borderId="13" xfId="0" applyFont="1" applyFill="1" applyBorder="1" applyAlignment="1">
      <alignment horizontal="center" vertical="center" wrapText="1"/>
    </xf>
    <xf numFmtId="0" fontId="29" fillId="7" borderId="7" xfId="0" applyFont="1" applyFill="1" applyBorder="1" applyAlignment="1" applyProtection="1">
      <alignment horizontal="center" vertical="center" wrapText="1"/>
      <protection locked="0"/>
    </xf>
    <xf numFmtId="0" fontId="29" fillId="7" borderId="5" xfId="0" applyFont="1" applyFill="1" applyBorder="1" applyAlignment="1" applyProtection="1">
      <alignment horizontal="center" vertical="center" wrapText="1"/>
      <protection locked="0"/>
    </xf>
    <xf numFmtId="0" fontId="27" fillId="5" borderId="4" xfId="0" applyFont="1" applyFill="1" applyBorder="1" applyAlignment="1">
      <alignment horizontal="center" vertical="center" wrapText="1"/>
    </xf>
    <xf numFmtId="0" fontId="27" fillId="5" borderId="11" xfId="0" applyFont="1" applyFill="1" applyBorder="1" applyAlignment="1">
      <alignment vertical="center" wrapText="1"/>
    </xf>
    <xf numFmtId="0" fontId="27" fillId="5" borderId="12" xfId="0" applyFont="1" applyFill="1" applyBorder="1" applyAlignment="1">
      <alignment vertical="center" wrapText="1"/>
    </xf>
    <xf numFmtId="0" fontId="29" fillId="11" borderId="7" xfId="0" applyFont="1" applyFill="1" applyBorder="1" applyAlignment="1" applyProtection="1">
      <alignment horizontal="center" vertical="center" wrapText="1"/>
      <protection locked="0"/>
    </xf>
    <xf numFmtId="0" fontId="29" fillId="11" borderId="5" xfId="0" applyFont="1" applyFill="1" applyBorder="1" applyAlignment="1" applyProtection="1">
      <alignment horizontal="center" vertical="center" wrapText="1"/>
      <protection locked="0"/>
    </xf>
    <xf numFmtId="0" fontId="30" fillId="3" borderId="0" xfId="0" applyFont="1" applyFill="1" applyAlignment="1">
      <alignment horizontal="center" vertical="center" wrapText="1"/>
    </xf>
    <xf numFmtId="0" fontId="27" fillId="5" borderId="3" xfId="0" applyFont="1" applyFill="1" applyBorder="1" applyAlignment="1">
      <alignment vertical="center" wrapText="1"/>
    </xf>
    <xf numFmtId="0" fontId="27" fillId="5" borderId="4" xfId="0" applyFont="1" applyFill="1" applyBorder="1" applyAlignment="1">
      <alignment vertical="center" wrapText="1"/>
    </xf>
    <xf numFmtId="0" fontId="27" fillId="5" borderId="1" xfId="0" applyFont="1" applyFill="1" applyBorder="1" applyAlignment="1">
      <alignment vertical="center" wrapText="1"/>
    </xf>
    <xf numFmtId="0" fontId="35" fillId="5" borderId="11" xfId="0" applyFont="1" applyFill="1" applyBorder="1" applyAlignment="1">
      <alignment horizontal="center" vertical="center" wrapText="1"/>
    </xf>
    <xf numFmtId="0" fontId="35" fillId="5" borderId="12"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10" fillId="0" borderId="13" xfId="0"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19" fillId="5" borderId="2"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10" fillId="7" borderId="7" xfId="0" applyFont="1" applyFill="1" applyBorder="1" applyAlignment="1" applyProtection="1">
      <alignment horizontal="center" vertical="center" wrapText="1"/>
      <protection locked="0"/>
    </xf>
    <xf numFmtId="0" fontId="10" fillId="7" borderId="5" xfId="0" applyFont="1" applyFill="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9" fillId="5"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19" fillId="5" borderId="13" xfId="0" applyFont="1" applyFill="1" applyBorder="1" applyAlignment="1">
      <alignment horizontal="center" vertical="center" wrapText="1"/>
    </xf>
    <xf numFmtId="0" fontId="10" fillId="7" borderId="13" xfId="0" applyFont="1" applyFill="1" applyBorder="1" applyAlignment="1" applyProtection="1">
      <alignment horizontal="center" vertical="center" wrapText="1"/>
      <protection locked="0"/>
    </xf>
    <xf numFmtId="0" fontId="10" fillId="7" borderId="14" xfId="0" applyFont="1" applyFill="1" applyBorder="1" applyAlignment="1" applyProtection="1">
      <alignment horizontal="center" vertical="center" wrapText="1"/>
      <protection locked="0"/>
    </xf>
    <xf numFmtId="0" fontId="8" fillId="5" borderId="1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10" fillId="0" borderId="11"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8" fillId="5" borderId="11" xfId="0" applyFont="1" applyFill="1" applyBorder="1" applyAlignment="1">
      <alignment horizontal="center" vertical="center" wrapText="1"/>
    </xf>
    <xf numFmtId="0" fontId="10" fillId="0" borderId="12"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cellXfs>
  <cellStyles count="1">
    <cellStyle name="Normal" xfId="0" builtinId="0"/>
  </cellStyles>
  <dxfs count="63">
    <dxf>
      <fill>
        <patternFill>
          <bgColor rgb="FFFFC7CE"/>
        </patternFill>
      </fill>
    </dxf>
    <dxf>
      <fill>
        <patternFill>
          <bgColor rgb="FF81DF81"/>
        </patternFill>
      </fill>
    </dxf>
    <dxf>
      <font>
        <color rgb="FF00B050"/>
      </font>
      <fill>
        <patternFill>
          <bgColor rgb="FF00B050"/>
        </patternFill>
      </fill>
      <border>
        <left/>
        <right/>
        <top/>
        <bottom/>
      </border>
    </dxf>
    <dxf>
      <fill>
        <patternFill>
          <bgColor rgb="FF92D050"/>
        </patternFill>
      </fill>
    </dxf>
    <dxf>
      <font>
        <color rgb="FF9C0006"/>
      </font>
      <fill>
        <patternFill>
          <bgColor rgb="FFFFC7CE"/>
        </patternFill>
      </fill>
    </dxf>
    <dxf>
      <fill>
        <patternFill>
          <bgColor rgb="FFFFC7CE"/>
        </patternFill>
      </fill>
    </dxf>
    <dxf>
      <fill>
        <patternFill>
          <bgColor rgb="FF81DF81"/>
        </patternFill>
      </fill>
    </dxf>
    <dxf>
      <font>
        <color rgb="FF00B050"/>
      </font>
      <fill>
        <patternFill>
          <bgColor rgb="FF00B050"/>
        </patternFill>
      </fill>
      <border>
        <left/>
        <right/>
        <top/>
        <bottom/>
      </border>
    </dxf>
    <dxf>
      <fill>
        <patternFill>
          <bgColor rgb="FF92D050"/>
        </patternFill>
      </fill>
    </dxf>
    <dxf>
      <font>
        <color rgb="FF9C0006"/>
      </font>
      <fill>
        <patternFill>
          <bgColor rgb="FFFFC7CE"/>
        </patternFill>
      </fill>
    </dxf>
    <dxf>
      <fill>
        <patternFill>
          <bgColor rgb="FFFFC7CE"/>
        </patternFill>
      </fill>
    </dxf>
    <dxf>
      <fill>
        <patternFill>
          <bgColor rgb="FF81DF81"/>
        </patternFill>
      </fill>
    </dxf>
    <dxf>
      <font>
        <color rgb="FF00B050"/>
      </font>
      <fill>
        <patternFill>
          <bgColor rgb="FF00B050"/>
        </patternFill>
      </fill>
      <border>
        <left/>
        <right/>
        <top/>
        <bottom/>
      </border>
    </dxf>
    <dxf>
      <fill>
        <patternFill>
          <bgColor rgb="FFFFFF00"/>
        </patternFill>
      </fill>
    </dxf>
    <dxf>
      <font>
        <color rgb="FF9C0006"/>
      </font>
      <fill>
        <patternFill>
          <bgColor rgb="FFFFC7CE"/>
        </patternFill>
      </fill>
    </dxf>
    <dxf>
      <font>
        <color rgb="FF00B050"/>
      </font>
      <fill>
        <patternFill>
          <bgColor rgb="FF00B050"/>
        </patternFill>
      </fill>
      <border>
        <left/>
        <right/>
        <top/>
        <bottom/>
        <vertical/>
        <horizontal/>
      </border>
    </dxf>
    <dxf>
      <fill>
        <patternFill>
          <bgColor rgb="FFFFC7CE"/>
        </patternFill>
      </fill>
    </dxf>
    <dxf>
      <fill>
        <patternFill>
          <bgColor rgb="FF81DF81"/>
        </patternFill>
      </fill>
    </dxf>
    <dxf>
      <fill>
        <patternFill>
          <bgColor rgb="FF92D050"/>
        </patternFill>
      </fill>
    </dxf>
    <dxf>
      <font>
        <color rgb="FF9C0006"/>
      </font>
      <fill>
        <patternFill>
          <bgColor rgb="FFFFC7CE"/>
        </patternFill>
      </fill>
    </dxf>
    <dxf>
      <fill>
        <patternFill>
          <bgColor rgb="FF81DF81"/>
        </patternFill>
      </fill>
    </dxf>
    <dxf>
      <fill>
        <patternFill>
          <bgColor rgb="FFFF8181"/>
        </patternFill>
      </fill>
    </dxf>
    <dxf>
      <fill>
        <patternFill>
          <bgColor rgb="FFFFFF00"/>
        </patternFill>
      </fill>
    </dxf>
    <dxf>
      <font>
        <color rgb="FF9C0006"/>
      </font>
      <fill>
        <patternFill>
          <bgColor rgb="FFFFC7CE"/>
        </patternFill>
      </fill>
    </dxf>
    <dxf>
      <font>
        <color rgb="FF00B050"/>
      </font>
      <fill>
        <patternFill>
          <bgColor rgb="FF00B050"/>
        </patternFill>
      </fill>
      <border>
        <left/>
        <right/>
        <top/>
        <bottom/>
        <vertical/>
        <horizontal/>
      </border>
    </dxf>
    <dxf>
      <fill>
        <patternFill>
          <bgColor rgb="FFFFC7CE"/>
        </patternFill>
      </fill>
    </dxf>
    <dxf>
      <fill>
        <patternFill>
          <bgColor rgb="FF81DF81"/>
        </patternFill>
      </fill>
    </dxf>
    <dxf>
      <fill>
        <patternFill>
          <bgColor rgb="FF92D050"/>
        </patternFill>
      </fill>
    </dxf>
    <dxf>
      <font>
        <color rgb="FF9C0006"/>
      </font>
      <fill>
        <patternFill>
          <bgColor rgb="FFFFC7CE"/>
        </patternFill>
      </fill>
    </dxf>
    <dxf>
      <fill>
        <patternFill>
          <bgColor rgb="FF81DF81"/>
        </patternFill>
      </fill>
    </dxf>
    <dxf>
      <fill>
        <patternFill>
          <bgColor rgb="FFFF8181"/>
        </patternFill>
      </fill>
    </dxf>
    <dxf>
      <fill>
        <patternFill>
          <bgColor rgb="FFFFFF00"/>
        </patternFill>
      </fill>
    </dxf>
    <dxf>
      <font>
        <color rgb="FF9C0006"/>
      </font>
      <fill>
        <patternFill>
          <bgColor rgb="FFFFC7CE"/>
        </patternFill>
      </fill>
    </dxf>
    <dxf>
      <font>
        <color rgb="FF00B050"/>
      </font>
      <fill>
        <patternFill>
          <bgColor rgb="FF00B050"/>
        </patternFill>
      </fill>
      <border>
        <left/>
        <right/>
        <top/>
        <bottom/>
        <vertical/>
        <horizontal/>
      </border>
    </dxf>
    <dxf>
      <fill>
        <patternFill>
          <bgColor rgb="FFFFC7CE"/>
        </patternFill>
      </fill>
    </dxf>
    <dxf>
      <fill>
        <patternFill>
          <bgColor rgb="FF81DF81"/>
        </patternFill>
      </fill>
    </dxf>
    <dxf>
      <fill>
        <patternFill>
          <bgColor rgb="FF92D050"/>
        </patternFill>
      </fill>
    </dxf>
    <dxf>
      <font>
        <color rgb="FF9C0006"/>
      </font>
      <fill>
        <patternFill>
          <bgColor rgb="FFFFC7CE"/>
        </patternFill>
      </fill>
    </dxf>
    <dxf>
      <fill>
        <patternFill>
          <bgColor rgb="FF81DF81"/>
        </patternFill>
      </fill>
    </dxf>
    <dxf>
      <fill>
        <patternFill>
          <bgColor rgb="FFFF8181"/>
        </patternFill>
      </fill>
    </dxf>
    <dxf>
      <fill>
        <patternFill>
          <bgColor rgb="FFFFFF00"/>
        </patternFill>
      </fill>
    </dxf>
    <dxf>
      <font>
        <color rgb="FF9C0006"/>
      </font>
      <fill>
        <patternFill>
          <bgColor rgb="FFFFC7CE"/>
        </patternFill>
      </fill>
    </dxf>
    <dxf>
      <font>
        <color rgb="FF00B050"/>
      </font>
      <fill>
        <patternFill>
          <bgColor rgb="FF00B050"/>
        </patternFill>
      </fill>
      <border>
        <left/>
        <right/>
        <top/>
        <bottom/>
        <vertical/>
        <horizontal/>
      </border>
    </dxf>
    <dxf>
      <fill>
        <patternFill>
          <bgColor rgb="FFFFC7CE"/>
        </patternFill>
      </fill>
    </dxf>
    <dxf>
      <fill>
        <patternFill>
          <bgColor rgb="FF81DF81"/>
        </patternFill>
      </fill>
    </dxf>
    <dxf>
      <fill>
        <patternFill>
          <bgColor rgb="FF92D050"/>
        </patternFill>
      </fill>
    </dxf>
    <dxf>
      <font>
        <color rgb="FF9C0006"/>
      </font>
      <fill>
        <patternFill>
          <bgColor rgb="FFFFC7CE"/>
        </patternFill>
      </fill>
    </dxf>
    <dxf>
      <fill>
        <patternFill>
          <bgColor rgb="FF81DF81"/>
        </patternFill>
      </fill>
    </dxf>
    <dxf>
      <fill>
        <patternFill>
          <bgColor rgb="FFFF8181"/>
        </patternFill>
      </fill>
    </dxf>
    <dxf>
      <fill>
        <patternFill>
          <bgColor rgb="FFFFFF00"/>
        </patternFill>
      </fill>
    </dxf>
    <dxf>
      <font>
        <color rgb="FF9C0006"/>
      </font>
      <fill>
        <patternFill>
          <bgColor rgb="FFFFC7CE"/>
        </patternFill>
      </fill>
    </dxf>
    <dxf>
      <font>
        <color rgb="FF00B050"/>
      </font>
      <fill>
        <patternFill>
          <bgColor rgb="FF00B050"/>
        </patternFill>
      </fill>
      <border>
        <left/>
        <right/>
        <top/>
        <bottom/>
      </border>
    </dxf>
    <dxf>
      <fill>
        <patternFill>
          <bgColor rgb="FFFFC7CE"/>
        </patternFill>
      </fill>
    </dxf>
    <dxf>
      <fill>
        <patternFill>
          <bgColor rgb="FF81DF81"/>
        </patternFill>
      </fill>
    </dxf>
    <dxf>
      <fill>
        <patternFill>
          <bgColor rgb="FF92D050"/>
        </patternFill>
      </fill>
    </dxf>
    <dxf>
      <font>
        <color rgb="FF9C0006"/>
      </font>
      <fill>
        <patternFill>
          <bgColor rgb="FFFFC7CE"/>
        </patternFill>
      </fill>
    </dxf>
    <dxf>
      <fill>
        <patternFill>
          <bgColor rgb="FF81DF81"/>
        </patternFill>
      </fill>
    </dxf>
    <dxf>
      <fill>
        <patternFill>
          <bgColor rgb="FFFF8181"/>
        </patternFill>
      </fill>
    </dxf>
    <dxf>
      <font>
        <color rgb="FF9C0006"/>
      </font>
      <fill>
        <patternFill>
          <bgColor rgb="FFFFC7CE"/>
        </patternFill>
      </fill>
    </dxf>
    <dxf>
      <font>
        <color rgb="FF9C0006"/>
      </font>
      <fill>
        <patternFill>
          <bgColor rgb="FFFFC7CE"/>
        </patternFill>
      </fill>
    </dxf>
    <dxf>
      <font>
        <color auto="1"/>
      </font>
      <fill>
        <patternFill>
          <bgColor rgb="FF92D050"/>
        </patternFill>
      </fill>
    </dxf>
    <dxf>
      <fill>
        <patternFill>
          <bgColor rgb="FFFF8181"/>
        </patternFill>
      </fill>
    </dxf>
    <dxf>
      <fill>
        <patternFill>
          <bgColor rgb="FF81DF81"/>
        </patternFill>
      </fill>
    </dxf>
  </dxfs>
  <tableStyles count="0" defaultTableStyle="TableStyleMedium2" defaultPivotStyle="PivotStyleLight16"/>
  <colors>
    <mruColors>
      <color rgb="FF81DF81"/>
      <color rgb="FF15BF45"/>
      <color rgb="FFC3D69B"/>
      <color rgb="FF9C0006"/>
      <color rgb="FFFFC7CE"/>
      <color rgb="FF92D050"/>
      <color rgb="FFFF8181"/>
      <color rgb="FFFF5050"/>
      <color rgb="FFFFA3A3"/>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4'!A1"/><Relationship Id="rId3" Type="http://schemas.openxmlformats.org/officeDocument/2006/relationships/image" Target="../media/image3.png"/><Relationship Id="rId7" Type="http://schemas.openxmlformats.org/officeDocument/2006/relationships/hyperlink" Target="#'3'!A1"/><Relationship Id="rId12" Type="http://schemas.openxmlformats.org/officeDocument/2006/relationships/hyperlink" Target="#'2'!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1'!A1"/><Relationship Id="rId11" Type="http://schemas.openxmlformats.org/officeDocument/2006/relationships/hyperlink" Target="#'10'!A1"/><Relationship Id="rId5" Type="http://schemas.openxmlformats.org/officeDocument/2006/relationships/hyperlink" Target="#'0'!A1"/><Relationship Id="rId10" Type="http://schemas.openxmlformats.org/officeDocument/2006/relationships/hyperlink" Target="#'9'!A1"/><Relationship Id="rId4" Type="http://schemas.openxmlformats.org/officeDocument/2006/relationships/hyperlink" Target="#'6'!A1"/><Relationship Id="rId9" Type="http://schemas.openxmlformats.org/officeDocument/2006/relationships/hyperlink" Target="#'5'!A1"/></Relationships>
</file>

<file path=xl/drawings/_rels/drawing2.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1'!A1"/><Relationship Id="rId7" Type="http://schemas.openxmlformats.org/officeDocument/2006/relationships/image" Target="../media/image3.png"/><Relationship Id="rId2" Type="http://schemas.openxmlformats.org/officeDocument/2006/relationships/hyperlink" Target="#'0'!A1"/><Relationship Id="rId1" Type="http://schemas.openxmlformats.org/officeDocument/2006/relationships/hyperlink" Target="#'6'!A1"/><Relationship Id="rId6" Type="http://schemas.openxmlformats.org/officeDocument/2006/relationships/hyperlink" Target="#'5'!A1"/><Relationship Id="rId5" Type="http://schemas.openxmlformats.org/officeDocument/2006/relationships/hyperlink" Target="#'4'!A1"/><Relationship Id="rId10" Type="http://schemas.openxmlformats.org/officeDocument/2006/relationships/hyperlink" Target="#'10'!A1"/><Relationship Id="rId4" Type="http://schemas.openxmlformats.org/officeDocument/2006/relationships/hyperlink" Target="#'3'!A1"/><Relationship Id="rId9" Type="http://schemas.openxmlformats.org/officeDocument/2006/relationships/hyperlink" Target="#'9'!A1"/></Relationships>
</file>

<file path=xl/drawings/_rels/drawing3.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image" Target="../media/image3.png"/><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4.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image" Target="../media/image3.png"/><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5.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image" Target="../media/image3.png"/><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6.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7.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8.xml.rels><?xml version="1.0" encoding="UTF-8" standalone="yes"?>
<Relationships xmlns="http://schemas.openxmlformats.org/package/2006/relationships"><Relationship Id="rId8" Type="http://schemas.openxmlformats.org/officeDocument/2006/relationships/hyperlink" Target="#'6'!A1"/><Relationship Id="rId3" Type="http://schemas.openxmlformats.org/officeDocument/2006/relationships/hyperlink" Target="#'0'!A1"/><Relationship Id="rId7" Type="http://schemas.openxmlformats.org/officeDocument/2006/relationships/hyperlink" Target="#'5'!A1"/><Relationship Id="rId12" Type="http://schemas.openxmlformats.org/officeDocument/2006/relationships/hyperlink" Target="#'10'!A1"/><Relationship Id="rId2" Type="http://schemas.openxmlformats.org/officeDocument/2006/relationships/hyperlink" Target="#'7'!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hyperlink" Target="#'9'!A1"/><Relationship Id="rId5" Type="http://schemas.openxmlformats.org/officeDocument/2006/relationships/hyperlink" Target="#'3'!A1"/><Relationship Id="rId10" Type="http://schemas.openxmlformats.org/officeDocument/2006/relationships/hyperlink" Target="#'2'!A1"/><Relationship Id="rId4" Type="http://schemas.openxmlformats.org/officeDocument/2006/relationships/hyperlink" Target="#'1'!A1"/><Relationship Id="rId9" Type="http://schemas.openxmlformats.org/officeDocument/2006/relationships/hyperlink" Target="#'8'!A1"/></Relationships>
</file>

<file path=xl/drawings/_rels/drawing9.xml.rels><?xml version="1.0" encoding="UTF-8" standalone="yes"?>
<Relationships xmlns="http://schemas.openxmlformats.org/package/2006/relationships"><Relationship Id="rId8" Type="http://schemas.openxmlformats.org/officeDocument/2006/relationships/hyperlink" Target="#'8'!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hyperlink" Target="#'10'!A1"/><Relationship Id="rId5" Type="http://schemas.openxmlformats.org/officeDocument/2006/relationships/hyperlink" Target="#'3'!A1"/><Relationship Id="rId10" Type="http://schemas.openxmlformats.org/officeDocument/2006/relationships/hyperlink" Target="#'9'!A1"/><Relationship Id="rId4" Type="http://schemas.openxmlformats.org/officeDocument/2006/relationships/hyperlink" Target="#'1'!A1"/><Relationship Id="rId9" Type="http://schemas.openxmlformats.org/officeDocument/2006/relationships/hyperlink" Target="#'2'!A1"/></Relationships>
</file>

<file path=xl/drawings/_rels/drawing10.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11.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12.xml.rels><?xml version="1.0" encoding="UTF-8" standalone="yes"?>
<Relationships xmlns="http://schemas.openxmlformats.org/package/2006/relationships"><Relationship Id="rId8" Type="http://schemas.openxmlformats.org/officeDocument/2006/relationships/hyperlink" Target="#'2'!A1"/><Relationship Id="rId3" Type="http://schemas.openxmlformats.org/officeDocument/2006/relationships/hyperlink" Target="#'0'!A1"/><Relationship Id="rId7" Type="http://schemas.openxmlformats.org/officeDocument/2006/relationships/hyperlink" Target="#'5'!A1"/><Relationship Id="rId2" Type="http://schemas.openxmlformats.org/officeDocument/2006/relationships/hyperlink" Target="#'6'!A1"/><Relationship Id="rId1" Type="http://schemas.openxmlformats.org/officeDocument/2006/relationships/image" Target="../media/image4.png"/><Relationship Id="rId6" Type="http://schemas.openxmlformats.org/officeDocument/2006/relationships/hyperlink" Target="#'4'!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1'!A1"/><Relationship Id="rId9" Type="http://schemas.openxmlformats.org/officeDocument/2006/relationships/hyperlink" Target="#'9'!A1"/></Relationships>
</file>

<file path=xl/drawings/_rels/drawing13.xml.rels><?xml version="1.0" encoding="UTF-8" standalone="yes"?>
<Relationships xmlns="http://schemas.openxmlformats.org/package/2006/relationships"><Relationship Id="rId8" Type="http://schemas.openxmlformats.org/officeDocument/2006/relationships/hyperlink" Target="#'6'!A1"/><Relationship Id="rId3" Type="http://schemas.openxmlformats.org/officeDocument/2006/relationships/hyperlink" Target="#'1'!A1"/><Relationship Id="rId7" Type="http://schemas.openxmlformats.org/officeDocument/2006/relationships/hyperlink" Target="#'5'!A1"/><Relationship Id="rId2" Type="http://schemas.openxmlformats.org/officeDocument/2006/relationships/hyperlink" Target="#'0'!A1"/><Relationship Id="rId1" Type="http://schemas.openxmlformats.org/officeDocument/2006/relationships/image" Target="../media/image4.png"/><Relationship Id="rId6" Type="http://schemas.openxmlformats.org/officeDocument/2006/relationships/hyperlink" Target="#'4'!A1"/><Relationship Id="rId11" Type="http://schemas.openxmlformats.org/officeDocument/2006/relationships/hyperlink" Target="#'11'!A1"/><Relationship Id="rId5" Type="http://schemas.openxmlformats.org/officeDocument/2006/relationships/hyperlink" Target="#'3'!A1"/><Relationship Id="rId10" Type="http://schemas.openxmlformats.org/officeDocument/2006/relationships/hyperlink" Target="#'10'!A1"/><Relationship Id="rId4" Type="http://schemas.openxmlformats.org/officeDocument/2006/relationships/hyperlink" Target="#'2'!A1"/><Relationship Id="rId9" Type="http://schemas.openxmlformats.org/officeDocument/2006/relationships/hyperlink" Target="#'9'!A1"/></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3</xdr:row>
      <xdr:rowOff>45357</xdr:rowOff>
    </xdr:from>
    <xdr:to>
      <xdr:col>19</xdr:col>
      <xdr:colOff>31749</xdr:colOff>
      <xdr:row>35</xdr:row>
      <xdr:rowOff>21386</xdr:rowOff>
    </xdr:to>
    <xdr:pic>
      <xdr:nvPicPr>
        <xdr:cNvPr id="41" name="Gráfico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75" y="589643"/>
          <a:ext cx="13350874" cy="6126457"/>
        </a:xfrm>
        <a:prstGeom prst="rect">
          <a:avLst/>
        </a:prstGeom>
      </xdr:spPr>
    </xdr:pic>
    <xdr:clientData/>
  </xdr:twoCellAnchor>
  <xdr:twoCellAnchor>
    <xdr:from>
      <xdr:col>0</xdr:col>
      <xdr:colOff>12170</xdr:colOff>
      <xdr:row>0</xdr:row>
      <xdr:rowOff>10582</xdr:rowOff>
    </xdr:from>
    <xdr:to>
      <xdr:col>19</xdr:col>
      <xdr:colOff>23813</xdr:colOff>
      <xdr:row>4</xdr:row>
      <xdr:rowOff>370417</xdr:rowOff>
    </xdr:to>
    <xdr:sp macro="" textlink="">
      <xdr:nvSpPr>
        <xdr:cNvPr id="2" name="Rectángulo 1">
          <a:extLst>
            <a:ext uri="{FF2B5EF4-FFF2-40B4-BE49-F238E27FC236}">
              <a16:creationId xmlns:a16="http://schemas.microsoft.com/office/drawing/2014/main" id="{00000000-0008-0000-0000-000002000000}"/>
            </a:ext>
          </a:extLst>
        </xdr:cNvPr>
        <xdr:cNvSpPr/>
      </xdr:nvSpPr>
      <xdr:spPr>
        <a:xfrm>
          <a:off x="12170" y="10582"/>
          <a:ext cx="13362518" cy="1090085"/>
        </a:xfrm>
        <a:prstGeom prst="rect">
          <a:avLst/>
        </a:prstGeom>
        <a:solidFill>
          <a:srgbClr val="E9EA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0</xdr:col>
      <xdr:colOff>0</xdr:colOff>
      <xdr:row>0</xdr:row>
      <xdr:rowOff>0</xdr:rowOff>
    </xdr:from>
    <xdr:to>
      <xdr:col>19</xdr:col>
      <xdr:colOff>23813</xdr:colOff>
      <xdr:row>2</xdr:row>
      <xdr:rowOff>56445</xdr:rowOff>
    </xdr:to>
    <xdr:sp macro="" textlink="">
      <xdr:nvSpPr>
        <xdr:cNvPr id="3" name="Rectángulo 2">
          <a:extLst>
            <a:ext uri="{FF2B5EF4-FFF2-40B4-BE49-F238E27FC236}">
              <a16:creationId xmlns:a16="http://schemas.microsoft.com/office/drawing/2014/main" id="{00000000-0008-0000-0000-000003000000}"/>
            </a:ext>
          </a:extLst>
        </xdr:cNvPr>
        <xdr:cNvSpPr/>
      </xdr:nvSpPr>
      <xdr:spPr>
        <a:xfrm>
          <a:off x="0" y="0"/>
          <a:ext cx="13374688" cy="421570"/>
        </a:xfrm>
        <a:prstGeom prst="rect">
          <a:avLst/>
        </a:prstGeom>
        <a:solidFill>
          <a:srgbClr val="15BF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0</xdr:col>
      <xdr:colOff>0</xdr:colOff>
      <xdr:row>0</xdr:row>
      <xdr:rowOff>27867</xdr:rowOff>
    </xdr:from>
    <xdr:to>
      <xdr:col>13</xdr:col>
      <xdr:colOff>417444</xdr:colOff>
      <xdr:row>1</xdr:row>
      <xdr:rowOff>130904</xdr:rowOff>
    </xdr:to>
    <xdr:sp macro="" textlink="">
      <xdr:nvSpPr>
        <xdr:cNvPr id="5" name="CuadroTexto 4">
          <a:extLst>
            <a:ext uri="{FF2B5EF4-FFF2-40B4-BE49-F238E27FC236}">
              <a16:creationId xmlns:a16="http://schemas.microsoft.com/office/drawing/2014/main" id="{00000000-0008-0000-0000-000005000000}"/>
            </a:ext>
          </a:extLst>
        </xdr:cNvPr>
        <xdr:cNvSpPr txBox="1"/>
      </xdr:nvSpPr>
      <xdr:spPr>
        <a:xfrm>
          <a:off x="0" y="211311"/>
          <a:ext cx="9815444" cy="286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clientData/>
  </xdr:twoCellAnchor>
  <xdr:twoCellAnchor>
    <xdr:from>
      <xdr:col>17</xdr:col>
      <xdr:colOff>137583</xdr:colOff>
      <xdr:row>0</xdr:row>
      <xdr:rowOff>98017</xdr:rowOff>
    </xdr:from>
    <xdr:to>
      <xdr:col>18</xdr:col>
      <xdr:colOff>132467</xdr:colOff>
      <xdr:row>2</xdr:row>
      <xdr:rowOff>1334</xdr:rowOff>
    </xdr:to>
    <xdr:grpSp>
      <xdr:nvGrpSpPr>
        <xdr:cNvPr id="25" name="Grupo 24">
          <a:extLst>
            <a:ext uri="{FF2B5EF4-FFF2-40B4-BE49-F238E27FC236}">
              <a16:creationId xmlns:a16="http://schemas.microsoft.com/office/drawing/2014/main" id="{00000000-0008-0000-0000-000019000000}"/>
            </a:ext>
          </a:extLst>
        </xdr:cNvPr>
        <xdr:cNvGrpSpPr/>
      </xdr:nvGrpSpPr>
      <xdr:grpSpPr>
        <a:xfrm>
          <a:off x="12498916" y="98017"/>
          <a:ext cx="746301" cy="263150"/>
          <a:chOff x="303388" y="1241778"/>
          <a:chExt cx="747889" cy="259668"/>
        </a:xfrm>
      </xdr:grpSpPr>
      <xdr:sp macro="" textlink="">
        <xdr:nvSpPr>
          <xdr:cNvPr id="26" name="Documento 35">
            <a:extLst>
              <a:ext uri="{FF2B5EF4-FFF2-40B4-BE49-F238E27FC236}">
                <a16:creationId xmlns:a16="http://schemas.microsoft.com/office/drawing/2014/main" id="{00000000-0008-0000-0000-00001A000000}"/>
              </a:ext>
            </a:extLst>
          </xdr:cNvPr>
          <xdr:cNvSpPr/>
        </xdr:nvSpPr>
        <xdr:spPr>
          <a:xfrm rot="10800000" flipH="1">
            <a:off x="303388" y="1241778"/>
            <a:ext cx="747889" cy="225778"/>
          </a:xfrm>
          <a:prstGeom prst="flowChartDocumen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27" name="CuadroTexto 26">
            <a:extLst>
              <a:ext uri="{FF2B5EF4-FFF2-40B4-BE49-F238E27FC236}">
                <a16:creationId xmlns:a16="http://schemas.microsoft.com/office/drawing/2014/main" id="{00000000-0008-0000-0000-00001B000000}"/>
              </a:ext>
            </a:extLst>
          </xdr:cNvPr>
          <xdr:cNvSpPr txBox="1"/>
        </xdr:nvSpPr>
        <xdr:spPr>
          <a:xfrm>
            <a:off x="331605" y="1255888"/>
            <a:ext cx="665827" cy="245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000"/>
              <a:t>V.4/2024</a:t>
            </a:r>
          </a:p>
        </xdr:txBody>
      </xdr:sp>
    </xdr:grpSp>
    <xdr:clientData/>
  </xdr:twoCellAnchor>
  <xdr:twoCellAnchor editAs="oneCell">
    <xdr:from>
      <xdr:col>16</xdr:col>
      <xdr:colOff>87664</xdr:colOff>
      <xdr:row>2</xdr:row>
      <xdr:rowOff>134939</xdr:rowOff>
    </xdr:from>
    <xdr:to>
      <xdr:col>17</xdr:col>
      <xdr:colOff>707057</xdr:colOff>
      <xdr:row>4</xdr:row>
      <xdr:rowOff>306361</xdr:rowOff>
    </xdr:to>
    <xdr:pic>
      <xdr:nvPicPr>
        <xdr:cNvPr id="28" name="Imagen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9739"/>
        <a:stretch/>
      </xdr:blipFill>
      <xdr:spPr>
        <a:xfrm>
          <a:off x="11717235" y="497796"/>
          <a:ext cx="1372322" cy="534279"/>
        </a:xfrm>
        <a:prstGeom prst="rect">
          <a:avLst/>
        </a:prstGeom>
      </xdr:spPr>
    </xdr:pic>
    <xdr:clientData/>
  </xdr:twoCellAnchor>
  <xdr:twoCellAnchor>
    <xdr:from>
      <xdr:col>10</xdr:col>
      <xdr:colOff>598195</xdr:colOff>
      <xdr:row>6</xdr:row>
      <xdr:rowOff>27067</xdr:rowOff>
    </xdr:from>
    <xdr:to>
      <xdr:col>12</xdr:col>
      <xdr:colOff>498929</xdr:colOff>
      <xdr:row>7</xdr:row>
      <xdr:rowOff>217713</xdr:rowOff>
    </xdr:to>
    <xdr:grpSp>
      <xdr:nvGrpSpPr>
        <xdr:cNvPr id="43" name="Grupo 42">
          <a:hlinkClick xmlns:r="http://schemas.openxmlformats.org/officeDocument/2006/relationships" r:id="rId4"/>
          <a:extLst>
            <a:ext uri="{FF2B5EF4-FFF2-40B4-BE49-F238E27FC236}">
              <a16:creationId xmlns:a16="http://schemas.microsoft.com/office/drawing/2014/main" id="{00000000-0008-0000-0000-00002B000000}"/>
            </a:ext>
          </a:extLst>
        </xdr:cNvPr>
        <xdr:cNvGrpSpPr/>
      </xdr:nvGrpSpPr>
      <xdr:grpSpPr>
        <a:xfrm>
          <a:off x="7699612" y="1381734"/>
          <a:ext cx="1403567" cy="402312"/>
          <a:chOff x="5384986" y="937192"/>
          <a:chExt cx="1364576" cy="238676"/>
        </a:xfrm>
      </xdr:grpSpPr>
      <xdr:sp macro="" textlink="">
        <xdr:nvSpPr>
          <xdr:cNvPr id="44" name="Rectángulo redondeado 31">
            <a:extLst>
              <a:ext uri="{FF2B5EF4-FFF2-40B4-BE49-F238E27FC236}">
                <a16:creationId xmlns:a16="http://schemas.microsoft.com/office/drawing/2014/main" id="{00000000-0008-0000-0000-00002C000000}"/>
              </a:ext>
            </a:extLst>
          </xdr:cNvPr>
          <xdr:cNvSpPr/>
        </xdr:nvSpPr>
        <xdr:spPr>
          <a:xfrm>
            <a:off x="5431690" y="954254"/>
            <a:ext cx="1317872" cy="181417"/>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800">
                <a:solidFill>
                  <a:schemeClr val="bg1">
                    <a:lumMod val="50000"/>
                  </a:schemeClr>
                </a:solidFill>
                <a:latin typeface="ACHS Nueva Sans" pitchFamily="2" charset="0"/>
              </a:rPr>
              <a:t>      IA - Empuje/Arrastre</a:t>
            </a:r>
          </a:p>
        </xdr:txBody>
      </xdr:sp>
      <xdr:sp macro="" textlink="">
        <xdr:nvSpPr>
          <xdr:cNvPr id="45" name="Elipse 44">
            <a:extLst>
              <a:ext uri="{FF2B5EF4-FFF2-40B4-BE49-F238E27FC236}">
                <a16:creationId xmlns:a16="http://schemas.microsoft.com/office/drawing/2014/main" id="{00000000-0008-0000-0000-00002D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800" b="1">
                <a:latin typeface="ACHS Nueva Sans" pitchFamily="2" charset="0"/>
              </a:rPr>
              <a:t>7</a:t>
            </a:r>
          </a:p>
        </xdr:txBody>
      </xdr:sp>
    </xdr:grpSp>
    <xdr:clientData/>
  </xdr:twoCellAnchor>
  <xdr:twoCellAnchor>
    <xdr:from>
      <xdr:col>2</xdr:col>
      <xdr:colOff>105836</xdr:colOff>
      <xdr:row>4</xdr:row>
      <xdr:rowOff>66416</xdr:rowOff>
    </xdr:from>
    <xdr:to>
      <xdr:col>3</xdr:col>
      <xdr:colOff>364069</xdr:colOff>
      <xdr:row>4</xdr:row>
      <xdr:rowOff>323849</xdr:rowOff>
    </xdr:to>
    <xdr:sp macro="" textlink="">
      <xdr:nvSpPr>
        <xdr:cNvPr id="46" name="Rectángulo redondeado 5">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a:off x="1195919" y="786083"/>
          <a:ext cx="1009650" cy="257433"/>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0</xdr:col>
      <xdr:colOff>256695</xdr:colOff>
      <xdr:row>6</xdr:row>
      <xdr:rowOff>37743</xdr:rowOff>
    </xdr:from>
    <xdr:to>
      <xdr:col>2</xdr:col>
      <xdr:colOff>223308</xdr:colOff>
      <xdr:row>7</xdr:row>
      <xdr:rowOff>109751</xdr:rowOff>
    </xdr:to>
    <xdr:grpSp>
      <xdr:nvGrpSpPr>
        <xdr:cNvPr id="47" name="Grupo 46">
          <a:extLst>
            <a:ext uri="{FF2B5EF4-FFF2-40B4-BE49-F238E27FC236}">
              <a16:creationId xmlns:a16="http://schemas.microsoft.com/office/drawing/2014/main" id="{00000000-0008-0000-0000-00002F000000}"/>
            </a:ext>
          </a:extLst>
        </xdr:cNvPr>
        <xdr:cNvGrpSpPr/>
      </xdr:nvGrpSpPr>
      <xdr:grpSpPr>
        <a:xfrm>
          <a:off x="256695" y="1392410"/>
          <a:ext cx="1056696" cy="283674"/>
          <a:chOff x="2057400" y="901697"/>
          <a:chExt cx="1091082" cy="288000"/>
        </a:xfrm>
      </xdr:grpSpPr>
      <xdr:sp macro="" textlink="">
        <xdr:nvSpPr>
          <xdr:cNvPr id="48" name="Rectángulo redondeado 8">
            <a:hlinkClick xmlns:r="http://schemas.openxmlformats.org/officeDocument/2006/relationships" r:id="rId6"/>
            <a:extLst>
              <a:ext uri="{FF2B5EF4-FFF2-40B4-BE49-F238E27FC236}">
                <a16:creationId xmlns:a16="http://schemas.microsoft.com/office/drawing/2014/main" id="{00000000-0008-0000-0000-000030000000}"/>
              </a:ext>
            </a:extLst>
          </xdr:cNvPr>
          <xdr:cNvSpPr/>
        </xdr:nvSpPr>
        <xdr:spPr>
          <a:xfrm>
            <a:off x="2124902" y="907825"/>
            <a:ext cx="1023580"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9" name="Elipse 48">
            <a:extLst>
              <a:ext uri="{FF2B5EF4-FFF2-40B4-BE49-F238E27FC236}">
                <a16:creationId xmlns:a16="http://schemas.microsoft.com/office/drawing/2014/main" id="{00000000-0008-0000-0000-000031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3</xdr:col>
      <xdr:colOff>616883</xdr:colOff>
      <xdr:row>6</xdr:row>
      <xdr:rowOff>46824</xdr:rowOff>
    </xdr:from>
    <xdr:to>
      <xdr:col>5</xdr:col>
      <xdr:colOff>514352</xdr:colOff>
      <xdr:row>7</xdr:row>
      <xdr:rowOff>113454</xdr:rowOff>
    </xdr:to>
    <xdr:grpSp>
      <xdr:nvGrpSpPr>
        <xdr:cNvPr id="50" name="Grupo 49">
          <a:hlinkClick xmlns:r="http://schemas.openxmlformats.org/officeDocument/2006/relationships" r:id="rId7"/>
          <a:extLst>
            <a:ext uri="{FF2B5EF4-FFF2-40B4-BE49-F238E27FC236}">
              <a16:creationId xmlns:a16="http://schemas.microsoft.com/office/drawing/2014/main" id="{00000000-0008-0000-0000-000032000000}"/>
            </a:ext>
          </a:extLst>
        </xdr:cNvPr>
        <xdr:cNvGrpSpPr/>
      </xdr:nvGrpSpPr>
      <xdr:grpSpPr>
        <a:xfrm>
          <a:off x="2458383" y="1401491"/>
          <a:ext cx="1400302" cy="278296"/>
          <a:chOff x="5391150" y="920750"/>
          <a:chExt cx="1265815" cy="294782"/>
        </a:xfrm>
      </xdr:grpSpPr>
      <xdr:sp macro="" textlink="">
        <xdr:nvSpPr>
          <xdr:cNvPr id="51" name="Rectángulo redondeado 14">
            <a:extLst>
              <a:ext uri="{FF2B5EF4-FFF2-40B4-BE49-F238E27FC236}">
                <a16:creationId xmlns:a16="http://schemas.microsoft.com/office/drawing/2014/main" id="{00000000-0008-0000-0000-000033000000}"/>
              </a:ext>
            </a:extLst>
          </xdr:cNvPr>
          <xdr:cNvSpPr/>
        </xdr:nvSpPr>
        <xdr:spPr>
          <a:xfrm>
            <a:off x="5520432" y="925289"/>
            <a:ext cx="1136533" cy="27216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inicial</a:t>
            </a:r>
          </a:p>
        </xdr:txBody>
      </xdr:sp>
      <xdr:sp macro="" textlink="">
        <xdr:nvSpPr>
          <xdr:cNvPr id="52" name="Elipse 51">
            <a:extLst>
              <a:ext uri="{FF2B5EF4-FFF2-40B4-BE49-F238E27FC236}">
                <a16:creationId xmlns:a16="http://schemas.microsoft.com/office/drawing/2014/main" id="{00000000-0008-0000-00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5</xdr:col>
      <xdr:colOff>539981</xdr:colOff>
      <xdr:row>6</xdr:row>
      <xdr:rowOff>31749</xdr:rowOff>
    </xdr:from>
    <xdr:to>
      <xdr:col>7</xdr:col>
      <xdr:colOff>501650</xdr:colOff>
      <xdr:row>7</xdr:row>
      <xdr:rowOff>127614</xdr:rowOff>
    </xdr:to>
    <xdr:grpSp>
      <xdr:nvGrpSpPr>
        <xdr:cNvPr id="53" name="Grupo 52">
          <a:hlinkClick xmlns:r="http://schemas.openxmlformats.org/officeDocument/2006/relationships" r:id="rId8"/>
          <a:extLst>
            <a:ext uri="{FF2B5EF4-FFF2-40B4-BE49-F238E27FC236}">
              <a16:creationId xmlns:a16="http://schemas.microsoft.com/office/drawing/2014/main" id="{00000000-0008-0000-0000-000035000000}"/>
            </a:ext>
          </a:extLst>
        </xdr:cNvPr>
        <xdr:cNvGrpSpPr/>
      </xdr:nvGrpSpPr>
      <xdr:grpSpPr>
        <a:xfrm>
          <a:off x="3884314" y="1386416"/>
          <a:ext cx="1464503" cy="307531"/>
          <a:chOff x="5391150" y="920750"/>
          <a:chExt cx="1493663" cy="302730"/>
        </a:xfrm>
      </xdr:grpSpPr>
      <xdr:sp macro="" textlink="">
        <xdr:nvSpPr>
          <xdr:cNvPr id="54" name="Rectángulo redondeado 25">
            <a:extLst>
              <a:ext uri="{FF2B5EF4-FFF2-40B4-BE49-F238E27FC236}">
                <a16:creationId xmlns:a16="http://schemas.microsoft.com/office/drawing/2014/main" id="{00000000-0008-0000-00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0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7</xdr:col>
      <xdr:colOff>520580</xdr:colOff>
      <xdr:row>6</xdr:row>
      <xdr:rowOff>21167</xdr:rowOff>
    </xdr:from>
    <xdr:to>
      <xdr:col>9</xdr:col>
      <xdr:colOff>458258</xdr:colOff>
      <xdr:row>7</xdr:row>
      <xdr:rowOff>123825</xdr:rowOff>
    </xdr:to>
    <xdr:grpSp>
      <xdr:nvGrpSpPr>
        <xdr:cNvPr id="56" name="Grupo 55">
          <a:hlinkClick xmlns:r="http://schemas.openxmlformats.org/officeDocument/2006/relationships" r:id="rId9"/>
          <a:extLst>
            <a:ext uri="{FF2B5EF4-FFF2-40B4-BE49-F238E27FC236}">
              <a16:creationId xmlns:a16="http://schemas.microsoft.com/office/drawing/2014/main" id="{00000000-0008-0000-0000-000038000000}"/>
            </a:ext>
          </a:extLst>
        </xdr:cNvPr>
        <xdr:cNvGrpSpPr/>
      </xdr:nvGrpSpPr>
      <xdr:grpSpPr>
        <a:xfrm>
          <a:off x="5367747" y="1375834"/>
          <a:ext cx="1440511" cy="314324"/>
          <a:chOff x="5391151" y="920750"/>
          <a:chExt cx="1359012" cy="253055"/>
        </a:xfrm>
      </xdr:grpSpPr>
      <xdr:sp macro="" textlink="">
        <xdr:nvSpPr>
          <xdr:cNvPr id="57" name="Rectángulo redondeado 28">
            <a:extLst>
              <a:ext uri="{FF2B5EF4-FFF2-40B4-BE49-F238E27FC236}">
                <a16:creationId xmlns:a16="http://schemas.microsoft.com/office/drawing/2014/main" id="{00000000-0008-0000-00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0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9</xdr:col>
      <xdr:colOff>464139</xdr:colOff>
      <xdr:row>6</xdr:row>
      <xdr:rowOff>27113</xdr:rowOff>
    </xdr:from>
    <xdr:to>
      <xdr:col>10</xdr:col>
      <xdr:colOff>582083</xdr:colOff>
      <xdr:row>7</xdr:row>
      <xdr:rowOff>104685</xdr:rowOff>
    </xdr:to>
    <xdr:grpSp>
      <xdr:nvGrpSpPr>
        <xdr:cNvPr id="59" name="Grupo 58">
          <a:hlinkClick xmlns:r="http://schemas.openxmlformats.org/officeDocument/2006/relationships" r:id="rId4"/>
          <a:extLst>
            <a:ext uri="{FF2B5EF4-FFF2-40B4-BE49-F238E27FC236}">
              <a16:creationId xmlns:a16="http://schemas.microsoft.com/office/drawing/2014/main" id="{00000000-0008-0000-0000-00003B000000}"/>
            </a:ext>
          </a:extLst>
        </xdr:cNvPr>
        <xdr:cNvGrpSpPr/>
      </xdr:nvGrpSpPr>
      <xdr:grpSpPr>
        <a:xfrm>
          <a:off x="6814139" y="1381780"/>
          <a:ext cx="869361" cy="289238"/>
          <a:chOff x="5373192" y="958083"/>
          <a:chExt cx="919112" cy="208003"/>
        </a:xfrm>
      </xdr:grpSpPr>
      <xdr:sp macro="" textlink="">
        <xdr:nvSpPr>
          <xdr:cNvPr id="60" name="Rectángulo redondeado 31">
            <a:extLst>
              <a:ext uri="{FF2B5EF4-FFF2-40B4-BE49-F238E27FC236}">
                <a16:creationId xmlns:a16="http://schemas.microsoft.com/office/drawing/2014/main" id="{00000000-0008-0000-0000-00003C000000}"/>
              </a:ext>
            </a:extLst>
          </xdr:cNvPr>
          <xdr:cNvSpPr/>
        </xdr:nvSpPr>
        <xdr:spPr>
          <a:xfrm>
            <a:off x="5458703" y="975985"/>
            <a:ext cx="833601" cy="1566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0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12</xdr:col>
      <xdr:colOff>503297</xdr:colOff>
      <xdr:row>5</xdr:row>
      <xdr:rowOff>208009</xdr:rowOff>
    </xdr:from>
    <xdr:to>
      <xdr:col>13</xdr:col>
      <xdr:colOff>617008</xdr:colOff>
      <xdr:row>7</xdr:row>
      <xdr:rowOff>99996</xdr:rowOff>
    </xdr:to>
    <xdr:grpSp>
      <xdr:nvGrpSpPr>
        <xdr:cNvPr id="62" name="Grupo 61">
          <a:hlinkClick xmlns:r="http://schemas.openxmlformats.org/officeDocument/2006/relationships" r:id="rId4"/>
          <a:extLst>
            <a:ext uri="{FF2B5EF4-FFF2-40B4-BE49-F238E27FC236}">
              <a16:creationId xmlns:a16="http://schemas.microsoft.com/office/drawing/2014/main" id="{00000000-0008-0000-0000-00003E000000}"/>
            </a:ext>
          </a:extLst>
        </xdr:cNvPr>
        <xdr:cNvGrpSpPr/>
      </xdr:nvGrpSpPr>
      <xdr:grpSpPr>
        <a:xfrm>
          <a:off x="9107547" y="1351009"/>
          <a:ext cx="865128" cy="315320"/>
          <a:chOff x="5385224" y="951559"/>
          <a:chExt cx="837543" cy="224060"/>
        </a:xfrm>
      </xdr:grpSpPr>
      <xdr:sp macro="" textlink="">
        <xdr:nvSpPr>
          <xdr:cNvPr id="63" name="Rectángulo redondeado 31">
            <a:extLst>
              <a:ext uri="{FF2B5EF4-FFF2-40B4-BE49-F238E27FC236}">
                <a16:creationId xmlns:a16="http://schemas.microsoft.com/office/drawing/2014/main" id="{00000000-0008-0000-0000-00003F000000}"/>
              </a:ext>
            </a:extLst>
          </xdr:cNvPr>
          <xdr:cNvSpPr/>
        </xdr:nvSpPr>
        <xdr:spPr>
          <a:xfrm>
            <a:off x="5438786" y="984463"/>
            <a:ext cx="783981" cy="18473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0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16</xdr:col>
      <xdr:colOff>344714</xdr:colOff>
      <xdr:row>6</xdr:row>
      <xdr:rowOff>13155</xdr:rowOff>
    </xdr:from>
    <xdr:to>
      <xdr:col>19</xdr:col>
      <xdr:colOff>335642</xdr:colOff>
      <xdr:row>7</xdr:row>
      <xdr:rowOff>136070</xdr:rowOff>
    </xdr:to>
    <xdr:grpSp>
      <xdr:nvGrpSpPr>
        <xdr:cNvPr id="68" name="Grupo 67">
          <a:hlinkClick xmlns:r="http://schemas.openxmlformats.org/officeDocument/2006/relationships" r:id="rId4"/>
          <a:extLst>
            <a:ext uri="{FF2B5EF4-FFF2-40B4-BE49-F238E27FC236}">
              <a16:creationId xmlns:a16="http://schemas.microsoft.com/office/drawing/2014/main" id="{00000000-0008-0000-0000-000044000000}"/>
            </a:ext>
          </a:extLst>
        </xdr:cNvPr>
        <xdr:cNvGrpSpPr/>
      </xdr:nvGrpSpPr>
      <xdr:grpSpPr>
        <a:xfrm>
          <a:off x="11954631" y="1367822"/>
          <a:ext cx="1694844" cy="334581"/>
          <a:chOff x="5323443" y="920749"/>
          <a:chExt cx="1333790" cy="292117"/>
        </a:xfrm>
      </xdr:grpSpPr>
      <xdr:sp macro="" textlink="">
        <xdr:nvSpPr>
          <xdr:cNvPr id="69" name="Rectángulo redondeado 31">
            <a:hlinkClick xmlns:r="http://schemas.openxmlformats.org/officeDocument/2006/relationships" r:id="rId10"/>
            <a:extLst>
              <a:ext uri="{FF2B5EF4-FFF2-40B4-BE49-F238E27FC236}">
                <a16:creationId xmlns:a16="http://schemas.microsoft.com/office/drawing/2014/main" id="{00000000-0008-0000-0000-000045000000}"/>
              </a:ext>
            </a:extLst>
          </xdr:cNvPr>
          <xdr:cNvSpPr/>
        </xdr:nvSpPr>
        <xdr:spPr>
          <a:xfrm>
            <a:off x="5460447" y="934182"/>
            <a:ext cx="1196786" cy="25948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800">
                <a:solidFill>
                  <a:schemeClr val="bg1">
                    <a:lumMod val="50000"/>
                  </a:schemeClr>
                </a:solidFill>
                <a:latin typeface="ACHS Nueva Sans" pitchFamily="2" charset="0"/>
              </a:rPr>
              <a:t>            IA - Vibr</a:t>
            </a:r>
            <a:r>
              <a:rPr lang="es-CL" sz="800" baseline="0">
                <a:solidFill>
                  <a:schemeClr val="bg1">
                    <a:lumMod val="50000"/>
                  </a:schemeClr>
                </a:solidFill>
                <a:latin typeface="ACHS Nueva Sans" pitchFamily="2" charset="0"/>
              </a:rPr>
              <a:t> Mano/brazo</a:t>
            </a:r>
            <a:endParaRPr lang="es-CL" sz="800">
              <a:solidFill>
                <a:schemeClr val="bg1">
                  <a:lumMod val="50000"/>
                </a:schemeClr>
              </a:solidFill>
              <a:latin typeface="ACHS Nueva Sans" pitchFamily="2" charset="0"/>
            </a:endParaRPr>
          </a:p>
        </xdr:txBody>
      </xdr:sp>
      <xdr:sp macro="" textlink="">
        <xdr:nvSpPr>
          <xdr:cNvPr id="70" name="Elipse 69">
            <a:extLst>
              <a:ext uri="{FF2B5EF4-FFF2-40B4-BE49-F238E27FC236}">
                <a16:creationId xmlns:a16="http://schemas.microsoft.com/office/drawing/2014/main" id="{00000000-0008-0000-0000-000046000000}"/>
              </a:ext>
            </a:extLst>
          </xdr:cNvPr>
          <xdr:cNvSpPr/>
        </xdr:nvSpPr>
        <xdr:spPr>
          <a:xfrm>
            <a:off x="5323443" y="920749"/>
            <a:ext cx="335231" cy="292117"/>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700" b="1">
                <a:latin typeface="ACHS Nueva Sans" pitchFamily="2" charset="0"/>
              </a:rPr>
              <a:t>10</a:t>
            </a:r>
          </a:p>
        </xdr:txBody>
      </xdr:sp>
    </xdr:grpSp>
    <xdr:clientData/>
  </xdr:twoCellAnchor>
  <xdr:twoCellAnchor>
    <xdr:from>
      <xdr:col>13</xdr:col>
      <xdr:colOff>662671</xdr:colOff>
      <xdr:row>5</xdr:row>
      <xdr:rowOff>206503</xdr:rowOff>
    </xdr:from>
    <xdr:to>
      <xdr:col>16</xdr:col>
      <xdr:colOff>299357</xdr:colOff>
      <xdr:row>7</xdr:row>
      <xdr:rowOff>199571</xdr:rowOff>
    </xdr:to>
    <xdr:grpSp>
      <xdr:nvGrpSpPr>
        <xdr:cNvPr id="105" name="Grupo 104">
          <a:hlinkClick xmlns:r="http://schemas.openxmlformats.org/officeDocument/2006/relationships" r:id="rId4"/>
          <a:extLst>
            <a:ext uri="{FF2B5EF4-FFF2-40B4-BE49-F238E27FC236}">
              <a16:creationId xmlns:a16="http://schemas.microsoft.com/office/drawing/2014/main" id="{00000000-0008-0000-0000-000069000000}"/>
            </a:ext>
          </a:extLst>
        </xdr:cNvPr>
        <xdr:cNvGrpSpPr/>
      </xdr:nvGrpSpPr>
      <xdr:grpSpPr>
        <a:xfrm>
          <a:off x="10018338" y="1349503"/>
          <a:ext cx="1890936" cy="416401"/>
          <a:chOff x="5385039" y="959407"/>
          <a:chExt cx="1026701" cy="192866"/>
        </a:xfrm>
      </xdr:grpSpPr>
      <xdr:sp macro="" textlink="">
        <xdr:nvSpPr>
          <xdr:cNvPr id="106" name="Rectángulo redondeado 31">
            <a:hlinkClick xmlns:r="http://schemas.openxmlformats.org/officeDocument/2006/relationships" r:id="rId11"/>
            <a:extLst>
              <a:ext uri="{FF2B5EF4-FFF2-40B4-BE49-F238E27FC236}">
                <a16:creationId xmlns:a16="http://schemas.microsoft.com/office/drawing/2014/main" id="{00000000-0008-0000-0000-00006A000000}"/>
              </a:ext>
            </a:extLst>
          </xdr:cNvPr>
          <xdr:cNvSpPr/>
        </xdr:nvSpPr>
        <xdr:spPr>
          <a:xfrm>
            <a:off x="5476394" y="959407"/>
            <a:ext cx="935346" cy="19286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107" name="Elipse 106">
            <a:extLst>
              <a:ext uri="{FF2B5EF4-FFF2-40B4-BE49-F238E27FC236}">
                <a16:creationId xmlns:a16="http://schemas.microsoft.com/office/drawing/2014/main" id="{00000000-0008-0000-0000-00006B000000}"/>
              </a:ext>
            </a:extLst>
          </xdr:cNvPr>
          <xdr:cNvSpPr/>
        </xdr:nvSpPr>
        <xdr:spPr>
          <a:xfrm>
            <a:off x="5385039" y="971191"/>
            <a:ext cx="221035" cy="17493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600" b="1">
                <a:latin typeface="ACHS Nueva Sans" pitchFamily="2" charset="0"/>
              </a:rPr>
              <a:t>9</a:t>
            </a:r>
          </a:p>
        </xdr:txBody>
      </xdr:sp>
    </xdr:grpSp>
    <xdr:clientData/>
  </xdr:twoCellAnchor>
  <xdr:twoCellAnchor>
    <xdr:from>
      <xdr:col>2</xdr:col>
      <xdr:colOff>236594</xdr:colOff>
      <xdr:row>6</xdr:row>
      <xdr:rowOff>39418</xdr:rowOff>
    </xdr:from>
    <xdr:to>
      <xdr:col>3</xdr:col>
      <xdr:colOff>607484</xdr:colOff>
      <xdr:row>7</xdr:row>
      <xdr:rowOff>111739</xdr:rowOff>
    </xdr:to>
    <xdr:grpSp>
      <xdr:nvGrpSpPr>
        <xdr:cNvPr id="65" name="Grupo 64">
          <a:hlinkClick xmlns:r="http://schemas.openxmlformats.org/officeDocument/2006/relationships" r:id="rId12"/>
          <a:extLst>
            <a:ext uri="{FF2B5EF4-FFF2-40B4-BE49-F238E27FC236}">
              <a16:creationId xmlns:a16="http://schemas.microsoft.com/office/drawing/2014/main" id="{00000000-0008-0000-0000-000041000000}"/>
            </a:ext>
          </a:extLst>
        </xdr:cNvPr>
        <xdr:cNvGrpSpPr/>
      </xdr:nvGrpSpPr>
      <xdr:grpSpPr>
        <a:xfrm>
          <a:off x="1326677" y="1394085"/>
          <a:ext cx="1122307" cy="283987"/>
          <a:chOff x="3727450" y="914399"/>
          <a:chExt cx="1331700" cy="294368"/>
        </a:xfrm>
      </xdr:grpSpPr>
      <xdr:sp macro="" textlink="">
        <xdr:nvSpPr>
          <xdr:cNvPr id="66" name="Rectángulo redondeado 11">
            <a:extLst>
              <a:ext uri="{FF2B5EF4-FFF2-40B4-BE49-F238E27FC236}">
                <a16:creationId xmlns:a16="http://schemas.microsoft.com/office/drawing/2014/main" id="{00000000-0008-0000-0000-000042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67" name="Elipse 66">
            <a:extLst>
              <a:ext uri="{FF2B5EF4-FFF2-40B4-BE49-F238E27FC236}">
                <a16:creationId xmlns:a16="http://schemas.microsoft.com/office/drawing/2014/main" id="{00000000-0008-0000-0000-000043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34394</xdr:rowOff>
    </xdr:from>
    <xdr:to>
      <xdr:col>25</xdr:col>
      <xdr:colOff>19276</xdr:colOff>
      <xdr:row>8</xdr:row>
      <xdr:rowOff>209219</xdr:rowOff>
    </xdr:to>
    <xdr:sp macro="" textlink="">
      <xdr:nvSpPr>
        <xdr:cNvPr id="38" name="Rectángulo 37">
          <a:extLst>
            <a:ext uri="{FF2B5EF4-FFF2-40B4-BE49-F238E27FC236}">
              <a16:creationId xmlns:a16="http://schemas.microsoft.com/office/drawing/2014/main" id="{00000000-0008-0000-0100-000026000000}"/>
            </a:ext>
          </a:extLst>
        </xdr:cNvPr>
        <xdr:cNvSpPr/>
      </xdr:nvSpPr>
      <xdr:spPr>
        <a:xfrm>
          <a:off x="0" y="401446"/>
          <a:ext cx="18210374" cy="1279652"/>
        </a:xfrm>
        <a:prstGeom prst="rect">
          <a:avLst/>
        </a:prstGeom>
        <a:solidFill>
          <a:srgbClr val="E9EAD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15</xdr:col>
      <xdr:colOff>243773</xdr:colOff>
      <xdr:row>7</xdr:row>
      <xdr:rowOff>31394</xdr:rowOff>
    </xdr:from>
    <xdr:to>
      <xdr:col>17</xdr:col>
      <xdr:colOff>331613</xdr:colOff>
      <xdr:row>8</xdr:row>
      <xdr:rowOff>119941</xdr:rowOff>
    </xdr:to>
    <xdr:grpSp>
      <xdr:nvGrpSpPr>
        <xdr:cNvPr id="5" name="Grupo 4">
          <a:hlinkClick xmlns:r="http://schemas.openxmlformats.org/officeDocument/2006/relationships" r:id="rId1"/>
          <a:extLst>
            <a:ext uri="{FF2B5EF4-FFF2-40B4-BE49-F238E27FC236}">
              <a16:creationId xmlns:a16="http://schemas.microsoft.com/office/drawing/2014/main" id="{00000000-0008-0000-0100-000005000000}"/>
            </a:ext>
          </a:extLst>
        </xdr:cNvPr>
        <xdr:cNvGrpSpPr/>
      </xdr:nvGrpSpPr>
      <xdr:grpSpPr>
        <a:xfrm>
          <a:off x="11124875" y="1290631"/>
          <a:ext cx="1594619" cy="303802"/>
          <a:chOff x="5384986" y="937192"/>
          <a:chExt cx="1395641" cy="238676"/>
        </a:xfrm>
      </xdr:grpSpPr>
      <xdr:sp macro="" textlink="">
        <xdr:nvSpPr>
          <xdr:cNvPr id="7" name="Rectángulo redondeado 31">
            <a:extLst>
              <a:ext uri="{FF2B5EF4-FFF2-40B4-BE49-F238E27FC236}">
                <a16:creationId xmlns:a16="http://schemas.microsoft.com/office/drawing/2014/main" id="{00000000-0008-0000-0100-000007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17" name="Elipse 16">
            <a:extLst>
              <a:ext uri="{FF2B5EF4-FFF2-40B4-BE49-F238E27FC236}">
                <a16:creationId xmlns:a16="http://schemas.microsoft.com/office/drawing/2014/main" id="{00000000-0008-0000-0100-000011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0</xdr:col>
      <xdr:colOff>0</xdr:colOff>
      <xdr:row>0</xdr:row>
      <xdr:rowOff>10232</xdr:rowOff>
    </xdr:from>
    <xdr:to>
      <xdr:col>25</xdr:col>
      <xdr:colOff>9072</xdr:colOff>
      <xdr:row>2</xdr:row>
      <xdr:rowOff>66677</xdr:rowOff>
    </xdr:to>
    <xdr:sp macro="" textlink="">
      <xdr:nvSpPr>
        <xdr:cNvPr id="2" name="Rectángulo 1">
          <a:extLst>
            <a:ext uri="{FF2B5EF4-FFF2-40B4-BE49-F238E27FC236}">
              <a16:creationId xmlns:a16="http://schemas.microsoft.com/office/drawing/2014/main" id="{00000000-0008-0000-0100-000002000000}"/>
            </a:ext>
          </a:extLst>
        </xdr:cNvPr>
        <xdr:cNvSpPr/>
      </xdr:nvSpPr>
      <xdr:spPr>
        <a:xfrm>
          <a:off x="0" y="10232"/>
          <a:ext cx="18133786" cy="419302"/>
        </a:xfrm>
        <a:prstGeom prst="rect">
          <a:avLst/>
        </a:prstGeom>
        <a:solidFill>
          <a:srgbClr val="15BF4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0</xdr:col>
      <xdr:colOff>305163</xdr:colOff>
      <xdr:row>2</xdr:row>
      <xdr:rowOff>173532</xdr:rowOff>
    </xdr:from>
    <xdr:to>
      <xdr:col>17</xdr:col>
      <xdr:colOff>617009</xdr:colOff>
      <xdr:row>6</xdr:row>
      <xdr:rowOff>16444</xdr:rowOff>
    </xdr:to>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305163" y="538657"/>
          <a:ext cx="12710221" cy="676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s-CL" sz="23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INSTRUCCIONES HERRAMIENTA CARACTERIZACION E IDENTIFICACION FACTORES DE RIESGO TMERT</a:t>
          </a:r>
        </a:p>
      </xdr:txBody>
    </xdr:sp>
    <xdr:clientData/>
  </xdr:twoCellAnchor>
  <xdr:twoCellAnchor>
    <xdr:from>
      <xdr:col>0</xdr:col>
      <xdr:colOff>0</xdr:colOff>
      <xdr:row>0</xdr:row>
      <xdr:rowOff>49916</xdr:rowOff>
    </xdr:from>
    <xdr:to>
      <xdr:col>13</xdr:col>
      <xdr:colOff>417444</xdr:colOff>
      <xdr:row>1</xdr:row>
      <xdr:rowOff>152952</xdr:rowOff>
    </xdr:to>
    <xdr:sp macro="" textlink="">
      <xdr:nvSpPr>
        <xdr:cNvPr id="4" name="CuadroTexto 3">
          <a:extLst>
            <a:ext uri="{FF2B5EF4-FFF2-40B4-BE49-F238E27FC236}">
              <a16:creationId xmlns:a16="http://schemas.microsoft.com/office/drawing/2014/main" id="{00000000-0008-0000-0100-000004000000}"/>
            </a:ext>
          </a:extLst>
        </xdr:cNvPr>
        <xdr:cNvSpPr txBox="1"/>
      </xdr:nvSpPr>
      <xdr:spPr>
        <a:xfrm>
          <a:off x="0" y="49916"/>
          <a:ext cx="9799569" cy="28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clientData/>
  </xdr:twoCellAnchor>
  <xdr:twoCellAnchor>
    <xdr:from>
      <xdr:col>0</xdr:col>
      <xdr:colOff>225545</xdr:colOff>
      <xdr:row>7</xdr:row>
      <xdr:rowOff>49576</xdr:rowOff>
    </xdr:from>
    <xdr:to>
      <xdr:col>2</xdr:col>
      <xdr:colOff>282223</xdr:colOff>
      <xdr:row>8</xdr:row>
      <xdr:rowOff>77612</xdr:rowOff>
    </xdr:to>
    <xdr:sp macro="" textlink="">
      <xdr:nvSpPr>
        <xdr:cNvPr id="6" name="Rectángulo redondeado 5">
          <a:hlinkClick xmlns:r="http://schemas.openxmlformats.org/officeDocument/2006/relationships" r:id="rId2"/>
          <a:extLst>
            <a:ext uri="{FF2B5EF4-FFF2-40B4-BE49-F238E27FC236}">
              <a16:creationId xmlns:a16="http://schemas.microsoft.com/office/drawing/2014/main" id="{00000000-0008-0000-0100-000006000000}"/>
            </a:ext>
          </a:extLst>
        </xdr:cNvPr>
        <xdr:cNvSpPr/>
      </xdr:nvSpPr>
      <xdr:spPr>
        <a:xfrm>
          <a:off x="225545" y="1601798"/>
          <a:ext cx="1150289" cy="246758"/>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351009</xdr:colOff>
      <xdr:row>7</xdr:row>
      <xdr:rowOff>43127</xdr:rowOff>
    </xdr:from>
    <xdr:to>
      <xdr:col>4</xdr:col>
      <xdr:colOff>345722</xdr:colOff>
      <xdr:row>8</xdr:row>
      <xdr:rowOff>111960</xdr:rowOff>
    </xdr:to>
    <xdr:grpSp>
      <xdr:nvGrpSpPr>
        <xdr:cNvPr id="8" name="Grupo 7">
          <a:extLst>
            <a:ext uri="{FF2B5EF4-FFF2-40B4-BE49-F238E27FC236}">
              <a16:creationId xmlns:a16="http://schemas.microsoft.com/office/drawing/2014/main" id="{00000000-0008-0000-0100-000008000000}"/>
            </a:ext>
          </a:extLst>
        </xdr:cNvPr>
        <xdr:cNvGrpSpPr/>
      </xdr:nvGrpSpPr>
      <xdr:grpSpPr>
        <a:xfrm>
          <a:off x="1438043" y="1302364"/>
          <a:ext cx="1501493" cy="284088"/>
          <a:chOff x="2057400" y="901697"/>
          <a:chExt cx="1178253" cy="288000"/>
        </a:xfrm>
      </xdr:grpSpPr>
      <xdr:sp macro="" textlink="">
        <xdr:nvSpPr>
          <xdr:cNvPr id="9" name="Rectángulo redondeado 8">
            <a:hlinkClick xmlns:r="http://schemas.openxmlformats.org/officeDocument/2006/relationships" r:id="rId3"/>
            <a:extLst>
              <a:ext uri="{FF2B5EF4-FFF2-40B4-BE49-F238E27FC236}">
                <a16:creationId xmlns:a16="http://schemas.microsoft.com/office/drawing/2014/main" id="{00000000-0008-0000-0100-000009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10" name="Elipse 9">
            <a:extLst>
              <a:ext uri="{FF2B5EF4-FFF2-40B4-BE49-F238E27FC236}">
                <a16:creationId xmlns:a16="http://schemas.microsoft.com/office/drawing/2014/main" id="{00000000-0008-0000-0100-00000A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6</xdr:col>
      <xdr:colOff>479416</xdr:colOff>
      <xdr:row>7</xdr:row>
      <xdr:rowOff>44801</xdr:rowOff>
    </xdr:from>
    <xdr:to>
      <xdr:col>9</xdr:col>
      <xdr:colOff>84665</xdr:colOff>
      <xdr:row>8</xdr:row>
      <xdr:rowOff>126999</xdr:rowOff>
    </xdr:to>
    <xdr:grpSp>
      <xdr:nvGrpSpPr>
        <xdr:cNvPr id="14" name="Grupo 13">
          <a:hlinkClick xmlns:r="http://schemas.openxmlformats.org/officeDocument/2006/relationships" r:id="rId4"/>
          <a:extLst>
            <a:ext uri="{FF2B5EF4-FFF2-40B4-BE49-F238E27FC236}">
              <a16:creationId xmlns:a16="http://schemas.microsoft.com/office/drawing/2014/main" id="{00000000-0008-0000-0100-00000E000000}"/>
            </a:ext>
          </a:extLst>
        </xdr:cNvPr>
        <xdr:cNvGrpSpPr/>
      </xdr:nvGrpSpPr>
      <xdr:grpSpPr>
        <a:xfrm>
          <a:off x="4580009" y="1304038"/>
          <a:ext cx="1865419" cy="297453"/>
          <a:chOff x="5391150" y="920750"/>
          <a:chExt cx="1610100" cy="294782"/>
        </a:xfrm>
      </xdr:grpSpPr>
      <xdr:sp macro="" textlink="">
        <xdr:nvSpPr>
          <xdr:cNvPr id="15" name="Rectángulo redondeado 14">
            <a:extLst>
              <a:ext uri="{FF2B5EF4-FFF2-40B4-BE49-F238E27FC236}">
                <a16:creationId xmlns:a16="http://schemas.microsoft.com/office/drawing/2014/main" id="{00000000-0008-0000-0100-00000F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16" name="Elipse 15">
            <a:extLst>
              <a:ext uri="{FF2B5EF4-FFF2-40B4-BE49-F238E27FC236}">
                <a16:creationId xmlns:a16="http://schemas.microsoft.com/office/drawing/2014/main" id="{00000000-0008-0000-0100-000010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9</xdr:col>
      <xdr:colOff>154867</xdr:colOff>
      <xdr:row>7</xdr:row>
      <xdr:rowOff>43745</xdr:rowOff>
    </xdr:from>
    <xdr:to>
      <xdr:col>11</xdr:col>
      <xdr:colOff>380999</xdr:colOff>
      <xdr:row>8</xdr:row>
      <xdr:rowOff>134057</xdr:rowOff>
    </xdr:to>
    <xdr:grpSp>
      <xdr:nvGrpSpPr>
        <xdr:cNvPr id="25" name="Grupo 24">
          <a:hlinkClick xmlns:r="http://schemas.openxmlformats.org/officeDocument/2006/relationships" r:id="rId5"/>
          <a:extLst>
            <a:ext uri="{FF2B5EF4-FFF2-40B4-BE49-F238E27FC236}">
              <a16:creationId xmlns:a16="http://schemas.microsoft.com/office/drawing/2014/main" id="{00000000-0008-0000-0100-000019000000}"/>
            </a:ext>
          </a:extLst>
        </xdr:cNvPr>
        <xdr:cNvGrpSpPr/>
      </xdr:nvGrpSpPr>
      <xdr:grpSpPr>
        <a:xfrm>
          <a:off x="6515630" y="1302982"/>
          <a:ext cx="1732911" cy="305567"/>
          <a:chOff x="5391150" y="920750"/>
          <a:chExt cx="1493663" cy="302730"/>
        </a:xfrm>
      </xdr:grpSpPr>
      <xdr:sp macro="" textlink="">
        <xdr:nvSpPr>
          <xdr:cNvPr id="26" name="Rectángulo redondeado 25">
            <a:extLst>
              <a:ext uri="{FF2B5EF4-FFF2-40B4-BE49-F238E27FC236}">
                <a16:creationId xmlns:a16="http://schemas.microsoft.com/office/drawing/2014/main" id="{00000000-0008-0000-0100-00001A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27" name="Elipse 26">
            <a:extLst>
              <a:ext uri="{FF2B5EF4-FFF2-40B4-BE49-F238E27FC236}">
                <a16:creationId xmlns:a16="http://schemas.microsoft.com/office/drawing/2014/main" id="{00000000-0008-0000-0100-00001B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11</xdr:col>
      <xdr:colOff>440268</xdr:colOff>
      <xdr:row>7</xdr:row>
      <xdr:rowOff>32104</xdr:rowOff>
    </xdr:from>
    <xdr:to>
      <xdr:col>13</xdr:col>
      <xdr:colOff>493890</xdr:colOff>
      <xdr:row>8</xdr:row>
      <xdr:rowOff>119946</xdr:rowOff>
    </xdr:to>
    <xdr:grpSp>
      <xdr:nvGrpSpPr>
        <xdr:cNvPr id="28" name="Grupo 27">
          <a:hlinkClick xmlns:r="http://schemas.openxmlformats.org/officeDocument/2006/relationships" r:id="rId6"/>
          <a:extLst>
            <a:ext uri="{FF2B5EF4-FFF2-40B4-BE49-F238E27FC236}">
              <a16:creationId xmlns:a16="http://schemas.microsoft.com/office/drawing/2014/main" id="{00000000-0008-0000-0100-00001C000000}"/>
            </a:ext>
          </a:extLst>
        </xdr:cNvPr>
        <xdr:cNvGrpSpPr/>
      </xdr:nvGrpSpPr>
      <xdr:grpSpPr>
        <a:xfrm>
          <a:off x="8307810" y="1291341"/>
          <a:ext cx="1560402" cy="303097"/>
          <a:chOff x="5391151" y="920750"/>
          <a:chExt cx="1359012" cy="253055"/>
        </a:xfrm>
      </xdr:grpSpPr>
      <xdr:sp macro="" textlink="">
        <xdr:nvSpPr>
          <xdr:cNvPr id="29" name="Rectángulo redondeado 28">
            <a:extLst>
              <a:ext uri="{FF2B5EF4-FFF2-40B4-BE49-F238E27FC236}">
                <a16:creationId xmlns:a16="http://schemas.microsoft.com/office/drawing/2014/main" id="{00000000-0008-0000-0100-00001D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30" name="Elipse 29">
            <a:extLst>
              <a:ext uri="{FF2B5EF4-FFF2-40B4-BE49-F238E27FC236}">
                <a16:creationId xmlns:a16="http://schemas.microsoft.com/office/drawing/2014/main" id="{00000000-0008-0000-0100-00001E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13</xdr:col>
      <xdr:colOff>555275</xdr:colOff>
      <xdr:row>7</xdr:row>
      <xdr:rowOff>34029</xdr:rowOff>
    </xdr:from>
    <xdr:to>
      <xdr:col>15</xdr:col>
      <xdr:colOff>155224</xdr:colOff>
      <xdr:row>8</xdr:row>
      <xdr:rowOff>127000</xdr:rowOff>
    </xdr:to>
    <xdr:grpSp>
      <xdr:nvGrpSpPr>
        <xdr:cNvPr id="31" name="Grupo 30">
          <a:hlinkClick xmlns:r="http://schemas.openxmlformats.org/officeDocument/2006/relationships" r:id="rId1"/>
          <a:extLst>
            <a:ext uri="{FF2B5EF4-FFF2-40B4-BE49-F238E27FC236}">
              <a16:creationId xmlns:a16="http://schemas.microsoft.com/office/drawing/2014/main" id="{00000000-0008-0000-0100-00001F000000}"/>
            </a:ext>
          </a:extLst>
        </xdr:cNvPr>
        <xdr:cNvGrpSpPr/>
      </xdr:nvGrpSpPr>
      <xdr:grpSpPr>
        <a:xfrm>
          <a:off x="9929597" y="1293266"/>
          <a:ext cx="1106729" cy="308226"/>
          <a:chOff x="5373192" y="951805"/>
          <a:chExt cx="941655" cy="214281"/>
        </a:xfrm>
      </xdr:grpSpPr>
      <xdr:sp macro="" textlink="">
        <xdr:nvSpPr>
          <xdr:cNvPr id="32" name="Rectángulo redondeado 31">
            <a:extLst>
              <a:ext uri="{FF2B5EF4-FFF2-40B4-BE49-F238E27FC236}">
                <a16:creationId xmlns:a16="http://schemas.microsoft.com/office/drawing/2014/main" id="{00000000-0008-0000-0100-000020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33" name="Elipse 32">
            <a:extLst>
              <a:ext uri="{FF2B5EF4-FFF2-40B4-BE49-F238E27FC236}">
                <a16:creationId xmlns:a16="http://schemas.microsoft.com/office/drawing/2014/main" id="{00000000-0008-0000-0100-000021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18</xdr:col>
      <xdr:colOff>142874</xdr:colOff>
      <xdr:row>0</xdr:row>
      <xdr:rowOff>112003</xdr:rowOff>
    </xdr:from>
    <xdr:to>
      <xdr:col>19</xdr:col>
      <xdr:colOff>701323</xdr:colOff>
      <xdr:row>1</xdr:row>
      <xdr:rowOff>147819</xdr:rowOff>
    </xdr:to>
    <xdr:grpSp>
      <xdr:nvGrpSpPr>
        <xdr:cNvPr id="35" name="Grupo 34">
          <a:extLst>
            <a:ext uri="{FF2B5EF4-FFF2-40B4-BE49-F238E27FC236}">
              <a16:creationId xmlns:a16="http://schemas.microsoft.com/office/drawing/2014/main" id="{00000000-0008-0000-0100-000023000000}"/>
            </a:ext>
          </a:extLst>
        </xdr:cNvPr>
        <xdr:cNvGrpSpPr/>
      </xdr:nvGrpSpPr>
      <xdr:grpSpPr>
        <a:xfrm>
          <a:off x="13284145" y="112003"/>
          <a:ext cx="752178" cy="218782"/>
          <a:chOff x="303388" y="1241778"/>
          <a:chExt cx="747889" cy="256143"/>
        </a:xfrm>
      </xdr:grpSpPr>
      <xdr:sp macro="" textlink="">
        <xdr:nvSpPr>
          <xdr:cNvPr id="36" name="Documento 35">
            <a:extLst>
              <a:ext uri="{FF2B5EF4-FFF2-40B4-BE49-F238E27FC236}">
                <a16:creationId xmlns:a16="http://schemas.microsoft.com/office/drawing/2014/main" id="{00000000-0008-0000-0100-000024000000}"/>
              </a:ext>
            </a:extLst>
          </xdr:cNvPr>
          <xdr:cNvSpPr/>
        </xdr:nvSpPr>
        <xdr:spPr>
          <a:xfrm rot="10800000" flipH="1">
            <a:off x="303388" y="1241778"/>
            <a:ext cx="747889" cy="225778"/>
          </a:xfrm>
          <a:prstGeom prst="flowChartDocumen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37" name="CuadroTexto 36">
            <a:extLst>
              <a:ext uri="{FF2B5EF4-FFF2-40B4-BE49-F238E27FC236}">
                <a16:creationId xmlns:a16="http://schemas.microsoft.com/office/drawing/2014/main" id="{00000000-0008-0000-0100-000025000000}"/>
              </a:ext>
            </a:extLst>
          </xdr:cNvPr>
          <xdr:cNvSpPr txBox="1"/>
        </xdr:nvSpPr>
        <xdr:spPr>
          <a:xfrm>
            <a:off x="331605" y="1255888"/>
            <a:ext cx="658819" cy="242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L" sz="1000"/>
              <a:t>V.2/2024</a:t>
            </a:r>
          </a:p>
        </xdr:txBody>
      </xdr:sp>
    </xdr:grpSp>
    <xdr:clientData/>
  </xdr:twoCellAnchor>
  <xdr:twoCellAnchor editAs="oneCell">
    <xdr:from>
      <xdr:col>17</xdr:col>
      <xdr:colOff>291924</xdr:colOff>
      <xdr:row>2</xdr:row>
      <xdr:rowOff>129119</xdr:rowOff>
    </xdr:from>
    <xdr:to>
      <xdr:col>19</xdr:col>
      <xdr:colOff>707587</xdr:colOff>
      <xdr:row>5</xdr:row>
      <xdr:rowOff>123195</xdr:rowOff>
    </xdr:to>
    <xdr:pic>
      <xdr:nvPicPr>
        <xdr:cNvPr id="39" name="Imagen 38">
          <a:extLst>
            <a:ext uri="{FF2B5EF4-FFF2-40B4-BE49-F238E27FC236}">
              <a16:creationId xmlns:a16="http://schemas.microsoft.com/office/drawing/2014/main" id="{00000000-0008-0000-0100-000027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9739"/>
        <a:stretch/>
      </xdr:blipFill>
      <xdr:spPr>
        <a:xfrm>
          <a:off x="12690299" y="494244"/>
          <a:ext cx="1368163" cy="541764"/>
        </a:xfrm>
        <a:prstGeom prst="rect">
          <a:avLst/>
        </a:prstGeom>
      </xdr:spPr>
    </xdr:pic>
    <xdr:clientData/>
  </xdr:twoCellAnchor>
  <xdr:twoCellAnchor>
    <xdr:from>
      <xdr:col>17</xdr:col>
      <xdr:colOff>404992</xdr:colOff>
      <xdr:row>7</xdr:row>
      <xdr:rowOff>32280</xdr:rowOff>
    </xdr:from>
    <xdr:to>
      <xdr:col>19</xdr:col>
      <xdr:colOff>486835</xdr:colOff>
      <xdr:row>8</xdr:row>
      <xdr:rowOff>119946</xdr:rowOff>
    </xdr:to>
    <xdr:grpSp>
      <xdr:nvGrpSpPr>
        <xdr:cNvPr id="18" name="Grupo 17">
          <a:hlinkClick xmlns:r="http://schemas.openxmlformats.org/officeDocument/2006/relationships" r:id="rId1"/>
          <a:extLst>
            <a:ext uri="{FF2B5EF4-FFF2-40B4-BE49-F238E27FC236}">
              <a16:creationId xmlns:a16="http://schemas.microsoft.com/office/drawing/2014/main" id="{00000000-0008-0000-0100-000012000000}"/>
            </a:ext>
          </a:extLst>
        </xdr:cNvPr>
        <xdr:cNvGrpSpPr/>
      </xdr:nvGrpSpPr>
      <xdr:grpSpPr>
        <a:xfrm>
          <a:off x="12792873" y="1291517"/>
          <a:ext cx="1028962" cy="302921"/>
          <a:chOff x="5385224" y="949633"/>
          <a:chExt cx="868723" cy="228101"/>
        </a:xfrm>
      </xdr:grpSpPr>
      <xdr:sp macro="" textlink="">
        <xdr:nvSpPr>
          <xdr:cNvPr id="19" name="Rectángulo redondeado 31">
            <a:extLst>
              <a:ext uri="{FF2B5EF4-FFF2-40B4-BE49-F238E27FC236}">
                <a16:creationId xmlns:a16="http://schemas.microsoft.com/office/drawing/2014/main" id="{00000000-0008-0000-0100-000013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20" name="Elipse 19">
            <a:extLst>
              <a:ext uri="{FF2B5EF4-FFF2-40B4-BE49-F238E27FC236}">
                <a16:creationId xmlns:a16="http://schemas.microsoft.com/office/drawing/2014/main" id="{00000000-0008-0000-0100-000014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432503</xdr:colOff>
      <xdr:row>7</xdr:row>
      <xdr:rowOff>27868</xdr:rowOff>
    </xdr:from>
    <xdr:to>
      <xdr:col>6</xdr:col>
      <xdr:colOff>395110</xdr:colOff>
      <xdr:row>8</xdr:row>
      <xdr:rowOff>112889</xdr:rowOff>
    </xdr:to>
    <xdr:grpSp>
      <xdr:nvGrpSpPr>
        <xdr:cNvPr id="11" name="Grupo 10">
          <a:hlinkClick xmlns:r="http://schemas.openxmlformats.org/officeDocument/2006/relationships" r:id="rId8"/>
          <a:extLst>
            <a:ext uri="{FF2B5EF4-FFF2-40B4-BE49-F238E27FC236}">
              <a16:creationId xmlns:a16="http://schemas.microsoft.com/office/drawing/2014/main" id="{00000000-0008-0000-0100-00000B000000}"/>
            </a:ext>
          </a:extLst>
        </xdr:cNvPr>
        <xdr:cNvGrpSpPr/>
      </xdr:nvGrpSpPr>
      <xdr:grpSpPr>
        <a:xfrm>
          <a:off x="3026317" y="1287105"/>
          <a:ext cx="1469386" cy="300276"/>
          <a:chOff x="3727450" y="914399"/>
          <a:chExt cx="1331700" cy="294368"/>
        </a:xfrm>
      </xdr:grpSpPr>
      <xdr:sp macro="" textlink="">
        <xdr:nvSpPr>
          <xdr:cNvPr id="12" name="Rectángulo redondeado 11">
            <a:extLst>
              <a:ext uri="{FF2B5EF4-FFF2-40B4-BE49-F238E27FC236}">
                <a16:creationId xmlns:a16="http://schemas.microsoft.com/office/drawing/2014/main" id="{00000000-0008-0000-0100-00000C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13" name="Elipse 12">
            <a:extLst>
              <a:ext uri="{FF2B5EF4-FFF2-40B4-BE49-F238E27FC236}">
                <a16:creationId xmlns:a16="http://schemas.microsoft.com/office/drawing/2014/main" id="{00000000-0008-0000-0100-00000D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22</xdr:col>
      <xdr:colOff>273408</xdr:colOff>
      <xdr:row>7</xdr:row>
      <xdr:rowOff>3796</xdr:rowOff>
    </xdr:from>
    <xdr:to>
      <xdr:col>24</xdr:col>
      <xdr:colOff>393349</xdr:colOff>
      <xdr:row>8</xdr:row>
      <xdr:rowOff>126119</xdr:rowOff>
    </xdr:to>
    <xdr:grpSp>
      <xdr:nvGrpSpPr>
        <xdr:cNvPr id="41" name="Grupo 40">
          <a:hlinkClick xmlns:r="http://schemas.openxmlformats.org/officeDocument/2006/relationships" r:id="rId1"/>
          <a:extLst>
            <a:ext uri="{FF2B5EF4-FFF2-40B4-BE49-F238E27FC236}">
              <a16:creationId xmlns:a16="http://schemas.microsoft.com/office/drawing/2014/main" id="{00000000-0008-0000-0100-000029000000}"/>
            </a:ext>
          </a:extLst>
        </xdr:cNvPr>
        <xdr:cNvGrpSpPr/>
      </xdr:nvGrpSpPr>
      <xdr:grpSpPr>
        <a:xfrm>
          <a:off x="15997730" y="1263033"/>
          <a:ext cx="1712822" cy="337578"/>
          <a:chOff x="5391151" y="920750"/>
          <a:chExt cx="1208945" cy="276557"/>
        </a:xfrm>
      </xdr:grpSpPr>
      <xdr:sp macro="" textlink="">
        <xdr:nvSpPr>
          <xdr:cNvPr id="42" name="Rectángulo redondeado 31">
            <a:hlinkClick xmlns:r="http://schemas.openxmlformats.org/officeDocument/2006/relationships" r:id="rId9"/>
            <a:extLst>
              <a:ext uri="{FF2B5EF4-FFF2-40B4-BE49-F238E27FC236}">
                <a16:creationId xmlns:a16="http://schemas.microsoft.com/office/drawing/2014/main" id="{00000000-0008-0000-0100-00002A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43" name="Elipse 42">
            <a:extLst>
              <a:ext uri="{FF2B5EF4-FFF2-40B4-BE49-F238E27FC236}">
                <a16:creationId xmlns:a16="http://schemas.microsoft.com/office/drawing/2014/main" id="{00000000-0008-0000-0100-00002B000000}"/>
              </a:ext>
            </a:extLst>
          </xdr:cNvPr>
          <xdr:cNvSpPr/>
        </xdr:nvSpPr>
        <xdr:spPr>
          <a:xfrm>
            <a:off x="5391151" y="920750"/>
            <a:ext cx="320486" cy="276557"/>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800" b="1">
                <a:latin typeface="ACHS Nueva Sans" pitchFamily="2" charset="0"/>
              </a:rPr>
              <a:t>10</a:t>
            </a:r>
          </a:p>
        </xdr:txBody>
      </xdr:sp>
    </xdr:grpSp>
    <xdr:clientData/>
  </xdr:twoCellAnchor>
  <xdr:twoCellAnchor>
    <xdr:from>
      <xdr:col>19</xdr:col>
      <xdr:colOff>538246</xdr:colOff>
      <xdr:row>7</xdr:row>
      <xdr:rowOff>15876</xdr:rowOff>
    </xdr:from>
    <xdr:to>
      <xdr:col>22</xdr:col>
      <xdr:colOff>174627</xdr:colOff>
      <xdr:row>8</xdr:row>
      <xdr:rowOff>145775</xdr:rowOff>
    </xdr:to>
    <xdr:grpSp>
      <xdr:nvGrpSpPr>
        <xdr:cNvPr id="44" name="Grupo 43">
          <a:hlinkClick xmlns:r="http://schemas.openxmlformats.org/officeDocument/2006/relationships" r:id="rId1"/>
          <a:extLst>
            <a:ext uri="{FF2B5EF4-FFF2-40B4-BE49-F238E27FC236}">
              <a16:creationId xmlns:a16="http://schemas.microsoft.com/office/drawing/2014/main" id="{00000000-0008-0000-0100-00002C000000}"/>
            </a:ext>
          </a:extLst>
        </xdr:cNvPr>
        <xdr:cNvGrpSpPr/>
      </xdr:nvGrpSpPr>
      <xdr:grpSpPr>
        <a:xfrm>
          <a:off x="13873246" y="1275113"/>
          <a:ext cx="2025703" cy="345154"/>
          <a:chOff x="5391151" y="920750"/>
          <a:chExt cx="1108557" cy="264819"/>
        </a:xfrm>
      </xdr:grpSpPr>
      <xdr:sp macro="" textlink="">
        <xdr:nvSpPr>
          <xdr:cNvPr id="45" name="Rectángulo redondeado 31">
            <a:hlinkClick xmlns:r="http://schemas.openxmlformats.org/officeDocument/2006/relationships" r:id="rId10"/>
            <a:extLst>
              <a:ext uri="{FF2B5EF4-FFF2-40B4-BE49-F238E27FC236}">
                <a16:creationId xmlns:a16="http://schemas.microsoft.com/office/drawing/2014/main" id="{00000000-0008-0000-0100-00002D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46" name="Elipse 45">
            <a:extLst>
              <a:ext uri="{FF2B5EF4-FFF2-40B4-BE49-F238E27FC236}">
                <a16:creationId xmlns:a16="http://schemas.microsoft.com/office/drawing/2014/main" id="{00000000-0008-0000-0100-00002E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700" b="1">
                <a:latin typeface="ACHS Nueva Sans" pitchFamily="2" charset="0"/>
              </a:rPr>
              <a:t>9</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21164</xdr:rowOff>
    </xdr:from>
    <xdr:to>
      <xdr:col>22</xdr:col>
      <xdr:colOff>222250</xdr:colOff>
      <xdr:row>9</xdr:row>
      <xdr:rowOff>0</xdr:rowOff>
    </xdr:to>
    <xdr:pic>
      <xdr:nvPicPr>
        <xdr:cNvPr id="29" name="Imagen 28">
          <a:extLst>
            <a:ext uri="{FF2B5EF4-FFF2-40B4-BE49-F238E27FC236}">
              <a16:creationId xmlns:a16="http://schemas.microsoft.com/office/drawing/2014/main" id="{00000000-0008-0000-0200-00001D000000}"/>
            </a:ext>
          </a:extLst>
        </xdr:cNvPr>
        <xdr:cNvPicPr>
          <a:picLocks noChangeAspect="1"/>
        </xdr:cNvPicPr>
      </xdr:nvPicPr>
      <xdr:blipFill rotWithShape="1">
        <a:blip xmlns:r="http://schemas.openxmlformats.org/officeDocument/2006/relationships" r:embed="rId1"/>
        <a:srcRect r="13408"/>
        <a:stretch/>
      </xdr:blipFill>
      <xdr:spPr>
        <a:xfrm>
          <a:off x="0" y="21164"/>
          <a:ext cx="18108083" cy="1344086"/>
        </a:xfrm>
        <a:prstGeom prst="rect">
          <a:avLst/>
        </a:prstGeom>
        <a:solidFill>
          <a:schemeClr val="accent3"/>
        </a:solidFill>
      </xdr:spPr>
    </xdr:pic>
    <xdr:clientData/>
  </xdr:twoCellAnchor>
  <xdr:twoCellAnchor>
    <xdr:from>
      <xdr:col>1</xdr:col>
      <xdr:colOff>5138</xdr:colOff>
      <xdr:row>2</xdr:row>
      <xdr:rowOff>136659</xdr:rowOff>
    </xdr:from>
    <xdr:to>
      <xdr:col>10</xdr:col>
      <xdr:colOff>476417</xdr:colOff>
      <xdr:row>6</xdr:row>
      <xdr:rowOff>112879</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338513" y="501784"/>
          <a:ext cx="8845342" cy="95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s-CL" sz="25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ANTECEDENTES</a:t>
          </a:r>
          <a:r>
            <a:rPr lang="es-CL" sz="2000" b="1">
              <a:solidFill>
                <a:schemeClr val="tx1"/>
              </a:solidFill>
              <a:latin typeface="ACHS Nueva Sans" pitchFamily="2" charset="0"/>
              <a:cs typeface="Arial" panose="020B0604020202020204" pitchFamily="34" charset="0"/>
            </a:rPr>
            <a:t> </a:t>
          </a:r>
          <a:r>
            <a:rPr kumimoji="0" lang="es-CL" sz="25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GENERALES</a:t>
          </a:r>
        </a:p>
      </xdr:txBody>
    </xdr:sp>
    <xdr:clientData/>
  </xdr:twoCellAnchor>
  <xdr:twoCellAnchor>
    <xdr:from>
      <xdr:col>0</xdr:col>
      <xdr:colOff>0</xdr:colOff>
      <xdr:row>0</xdr:row>
      <xdr:rowOff>49592</xdr:rowOff>
    </xdr:from>
    <xdr:to>
      <xdr:col>10</xdr:col>
      <xdr:colOff>1210761</xdr:colOff>
      <xdr:row>2</xdr:row>
      <xdr:rowOff>39270</xdr:rowOff>
    </xdr:to>
    <xdr:sp macro="" textlink="">
      <xdr:nvSpPr>
        <xdr:cNvPr id="9" name="CuadroTexto 8">
          <a:extLst>
            <a:ext uri="{FF2B5EF4-FFF2-40B4-BE49-F238E27FC236}">
              <a16:creationId xmlns:a16="http://schemas.microsoft.com/office/drawing/2014/main" id="{00000000-0008-0000-0200-000009000000}"/>
            </a:ext>
          </a:extLst>
        </xdr:cNvPr>
        <xdr:cNvSpPr txBox="1"/>
      </xdr:nvSpPr>
      <xdr:spPr>
        <a:xfrm>
          <a:off x="0" y="49592"/>
          <a:ext cx="9918199" cy="35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clientData/>
  </xdr:twoCellAnchor>
  <xdr:twoCellAnchor>
    <xdr:from>
      <xdr:col>13</xdr:col>
      <xdr:colOff>242242</xdr:colOff>
      <xdr:row>7</xdr:row>
      <xdr:rowOff>31393</xdr:rowOff>
    </xdr:from>
    <xdr:to>
      <xdr:col>15</xdr:col>
      <xdr:colOff>315971</xdr:colOff>
      <xdr:row>8</xdr:row>
      <xdr:rowOff>124350</xdr:rowOff>
    </xdr:to>
    <xdr:grpSp>
      <xdr:nvGrpSpPr>
        <xdr:cNvPr id="104" name="Grupo 103">
          <a:hlinkClick xmlns:r="http://schemas.openxmlformats.org/officeDocument/2006/relationships" r:id="rId2"/>
          <a:extLst>
            <a:ext uri="{FF2B5EF4-FFF2-40B4-BE49-F238E27FC236}">
              <a16:creationId xmlns:a16="http://schemas.microsoft.com/office/drawing/2014/main" id="{00000000-0008-0000-0200-000068000000}"/>
            </a:ext>
          </a:extLst>
        </xdr:cNvPr>
        <xdr:cNvGrpSpPr/>
      </xdr:nvGrpSpPr>
      <xdr:grpSpPr>
        <a:xfrm>
          <a:off x="11209599" y="992964"/>
          <a:ext cx="1579586" cy="310672"/>
          <a:chOff x="5384986" y="937192"/>
          <a:chExt cx="1395641" cy="238676"/>
        </a:xfrm>
      </xdr:grpSpPr>
      <xdr:sp macro="" textlink="">
        <xdr:nvSpPr>
          <xdr:cNvPr id="105" name="Rectángulo redondeado 31">
            <a:extLst>
              <a:ext uri="{FF2B5EF4-FFF2-40B4-BE49-F238E27FC236}">
                <a16:creationId xmlns:a16="http://schemas.microsoft.com/office/drawing/2014/main" id="{00000000-0008-0000-0200-000069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106" name="Elipse 105">
            <a:extLst>
              <a:ext uri="{FF2B5EF4-FFF2-40B4-BE49-F238E27FC236}">
                <a16:creationId xmlns:a16="http://schemas.microsoft.com/office/drawing/2014/main" id="{00000000-0008-0000-0200-00006A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388289</xdr:colOff>
      <xdr:row>8</xdr:row>
      <xdr:rowOff>82021</xdr:rowOff>
    </xdr:to>
    <xdr:sp macro="" textlink="">
      <xdr:nvSpPr>
        <xdr:cNvPr id="107" name="Rectángulo redondeado 5">
          <a:hlinkClick xmlns:r="http://schemas.openxmlformats.org/officeDocument/2006/relationships" r:id="rId3"/>
          <a:extLst>
            <a:ext uri="{FF2B5EF4-FFF2-40B4-BE49-F238E27FC236}">
              <a16:creationId xmlns:a16="http://schemas.microsoft.com/office/drawing/2014/main" id="{00000000-0008-0000-0200-00006B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457075</xdr:colOff>
      <xdr:row>7</xdr:row>
      <xdr:rowOff>43126</xdr:rowOff>
    </xdr:from>
    <xdr:to>
      <xdr:col>2</xdr:col>
      <xdr:colOff>1961677</xdr:colOff>
      <xdr:row>8</xdr:row>
      <xdr:rowOff>116369</xdr:rowOff>
    </xdr:to>
    <xdr:grpSp>
      <xdr:nvGrpSpPr>
        <xdr:cNvPr id="108" name="Grupo 107">
          <a:extLst>
            <a:ext uri="{FF2B5EF4-FFF2-40B4-BE49-F238E27FC236}">
              <a16:creationId xmlns:a16="http://schemas.microsoft.com/office/drawing/2014/main" id="{00000000-0008-0000-0200-00006C000000}"/>
            </a:ext>
          </a:extLst>
        </xdr:cNvPr>
        <xdr:cNvGrpSpPr/>
      </xdr:nvGrpSpPr>
      <xdr:grpSpPr>
        <a:xfrm>
          <a:off x="1545646" y="1004697"/>
          <a:ext cx="1504602" cy="290958"/>
          <a:chOff x="2057400" y="901697"/>
          <a:chExt cx="1178253" cy="288000"/>
        </a:xfrm>
      </xdr:grpSpPr>
      <xdr:sp macro="" textlink="">
        <xdr:nvSpPr>
          <xdr:cNvPr id="109" name="Rectángulo redondeado 8">
            <a:hlinkClick xmlns:r="http://schemas.openxmlformats.org/officeDocument/2006/relationships" r:id="rId4"/>
            <a:extLst>
              <a:ext uri="{FF2B5EF4-FFF2-40B4-BE49-F238E27FC236}">
                <a16:creationId xmlns:a16="http://schemas.microsoft.com/office/drawing/2014/main" id="{00000000-0008-0000-0200-00006D000000}"/>
              </a:ext>
            </a:extLst>
          </xdr:cNvPr>
          <xdr:cNvSpPr/>
        </xdr:nvSpPr>
        <xdr:spPr>
          <a:xfrm>
            <a:off x="2122271" y="907825"/>
            <a:ext cx="1113382" cy="251812"/>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110" name="Elipse 109">
            <a:extLst>
              <a:ext uri="{FF2B5EF4-FFF2-40B4-BE49-F238E27FC236}">
                <a16:creationId xmlns:a16="http://schemas.microsoft.com/office/drawing/2014/main" id="{00000000-0008-0000-0200-00006E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4</xdr:col>
      <xdr:colOff>676322</xdr:colOff>
      <xdr:row>7</xdr:row>
      <xdr:rowOff>44800</xdr:rowOff>
    </xdr:from>
    <xdr:to>
      <xdr:col>7</xdr:col>
      <xdr:colOff>260404</xdr:colOff>
      <xdr:row>8</xdr:row>
      <xdr:rowOff>131408</xdr:rowOff>
    </xdr:to>
    <xdr:grpSp>
      <xdr:nvGrpSpPr>
        <xdr:cNvPr id="111" name="Grupo 110">
          <a:hlinkClick xmlns:r="http://schemas.openxmlformats.org/officeDocument/2006/relationships" r:id="rId5"/>
          <a:extLst>
            <a:ext uri="{FF2B5EF4-FFF2-40B4-BE49-F238E27FC236}">
              <a16:creationId xmlns:a16="http://schemas.microsoft.com/office/drawing/2014/main" id="{00000000-0008-0000-0200-00006F000000}"/>
            </a:ext>
          </a:extLst>
        </xdr:cNvPr>
        <xdr:cNvGrpSpPr/>
      </xdr:nvGrpSpPr>
      <xdr:grpSpPr>
        <a:xfrm>
          <a:off x="4704036" y="1006371"/>
          <a:ext cx="1842868" cy="304323"/>
          <a:chOff x="5391150" y="920750"/>
          <a:chExt cx="1610100" cy="294782"/>
        </a:xfrm>
      </xdr:grpSpPr>
      <xdr:sp macro="" textlink="">
        <xdr:nvSpPr>
          <xdr:cNvPr id="112" name="Rectángulo redondeado 14">
            <a:extLst>
              <a:ext uri="{FF2B5EF4-FFF2-40B4-BE49-F238E27FC236}">
                <a16:creationId xmlns:a16="http://schemas.microsoft.com/office/drawing/2014/main" id="{00000000-0008-0000-0200-000070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113" name="Elipse 112">
            <a:extLst>
              <a:ext uri="{FF2B5EF4-FFF2-40B4-BE49-F238E27FC236}">
                <a16:creationId xmlns:a16="http://schemas.microsoft.com/office/drawing/2014/main" id="{00000000-0008-0000-0200-000071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330606</xdr:colOff>
      <xdr:row>7</xdr:row>
      <xdr:rowOff>43744</xdr:rowOff>
    </xdr:from>
    <xdr:to>
      <xdr:col>9</xdr:col>
      <xdr:colOff>431502</xdr:colOff>
      <xdr:row>8</xdr:row>
      <xdr:rowOff>138466</xdr:rowOff>
    </xdr:to>
    <xdr:grpSp>
      <xdr:nvGrpSpPr>
        <xdr:cNvPr id="114" name="Grupo 113">
          <a:hlinkClick xmlns:r="http://schemas.openxmlformats.org/officeDocument/2006/relationships" r:id="rId6"/>
          <a:extLst>
            <a:ext uri="{FF2B5EF4-FFF2-40B4-BE49-F238E27FC236}">
              <a16:creationId xmlns:a16="http://schemas.microsoft.com/office/drawing/2014/main" id="{00000000-0008-0000-0200-000072000000}"/>
            </a:ext>
          </a:extLst>
        </xdr:cNvPr>
        <xdr:cNvGrpSpPr/>
      </xdr:nvGrpSpPr>
      <xdr:grpSpPr>
        <a:xfrm>
          <a:off x="6617106" y="1005315"/>
          <a:ext cx="1733753" cy="312437"/>
          <a:chOff x="5391150" y="920750"/>
          <a:chExt cx="1493663" cy="302730"/>
        </a:xfrm>
      </xdr:grpSpPr>
      <xdr:sp macro="" textlink="">
        <xdr:nvSpPr>
          <xdr:cNvPr id="115" name="Rectángulo redondeado 25">
            <a:extLst>
              <a:ext uri="{FF2B5EF4-FFF2-40B4-BE49-F238E27FC236}">
                <a16:creationId xmlns:a16="http://schemas.microsoft.com/office/drawing/2014/main" id="{00000000-0008-0000-0200-000073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116" name="Elipse 115">
            <a:extLst>
              <a:ext uri="{FF2B5EF4-FFF2-40B4-BE49-F238E27FC236}">
                <a16:creationId xmlns:a16="http://schemas.microsoft.com/office/drawing/2014/main" id="{00000000-0008-0000-0200-000074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9</xdr:col>
      <xdr:colOff>490771</xdr:colOff>
      <xdr:row>7</xdr:row>
      <xdr:rowOff>32103</xdr:rowOff>
    </xdr:from>
    <xdr:to>
      <xdr:col>11</xdr:col>
      <xdr:colOff>69907</xdr:colOff>
      <xdr:row>8</xdr:row>
      <xdr:rowOff>124355</xdr:rowOff>
    </xdr:to>
    <xdr:grpSp>
      <xdr:nvGrpSpPr>
        <xdr:cNvPr id="117" name="Grupo 116">
          <a:hlinkClick xmlns:r="http://schemas.openxmlformats.org/officeDocument/2006/relationships" r:id="rId7"/>
          <a:extLst>
            <a:ext uri="{FF2B5EF4-FFF2-40B4-BE49-F238E27FC236}">
              <a16:creationId xmlns:a16="http://schemas.microsoft.com/office/drawing/2014/main" id="{00000000-0008-0000-0200-000075000000}"/>
            </a:ext>
          </a:extLst>
        </xdr:cNvPr>
        <xdr:cNvGrpSpPr/>
      </xdr:nvGrpSpPr>
      <xdr:grpSpPr>
        <a:xfrm>
          <a:off x="8410128" y="993674"/>
          <a:ext cx="1556708" cy="309967"/>
          <a:chOff x="5391151" y="920750"/>
          <a:chExt cx="1359012" cy="253055"/>
        </a:xfrm>
      </xdr:grpSpPr>
      <xdr:sp macro="" textlink="">
        <xdr:nvSpPr>
          <xdr:cNvPr id="118" name="Rectángulo redondeado 28">
            <a:extLst>
              <a:ext uri="{FF2B5EF4-FFF2-40B4-BE49-F238E27FC236}">
                <a16:creationId xmlns:a16="http://schemas.microsoft.com/office/drawing/2014/main" id="{00000000-0008-0000-0200-000076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119" name="Elipse 118">
            <a:extLst>
              <a:ext uri="{FF2B5EF4-FFF2-40B4-BE49-F238E27FC236}">
                <a16:creationId xmlns:a16="http://schemas.microsoft.com/office/drawing/2014/main" id="{00000000-0008-0000-0200-000077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131292</xdr:colOff>
      <xdr:row>7</xdr:row>
      <xdr:rowOff>34028</xdr:rowOff>
    </xdr:from>
    <xdr:to>
      <xdr:col>13</xdr:col>
      <xdr:colOff>153693</xdr:colOff>
      <xdr:row>8</xdr:row>
      <xdr:rowOff>131409</xdr:rowOff>
    </xdr:to>
    <xdr:grpSp>
      <xdr:nvGrpSpPr>
        <xdr:cNvPr id="120" name="Grupo 119">
          <a:hlinkClick xmlns:r="http://schemas.openxmlformats.org/officeDocument/2006/relationships" r:id="rId2"/>
          <a:extLst>
            <a:ext uri="{FF2B5EF4-FFF2-40B4-BE49-F238E27FC236}">
              <a16:creationId xmlns:a16="http://schemas.microsoft.com/office/drawing/2014/main" id="{00000000-0008-0000-0200-000078000000}"/>
            </a:ext>
          </a:extLst>
        </xdr:cNvPr>
        <xdr:cNvGrpSpPr/>
      </xdr:nvGrpSpPr>
      <xdr:grpSpPr>
        <a:xfrm>
          <a:off x="10028221" y="995599"/>
          <a:ext cx="1092829" cy="315096"/>
          <a:chOff x="5373192" y="951805"/>
          <a:chExt cx="941655" cy="214281"/>
        </a:xfrm>
      </xdr:grpSpPr>
      <xdr:sp macro="" textlink="">
        <xdr:nvSpPr>
          <xdr:cNvPr id="121" name="Rectángulo redondeado 31">
            <a:extLst>
              <a:ext uri="{FF2B5EF4-FFF2-40B4-BE49-F238E27FC236}">
                <a16:creationId xmlns:a16="http://schemas.microsoft.com/office/drawing/2014/main" id="{00000000-0008-0000-0200-000079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122" name="Elipse 121">
            <a:extLst>
              <a:ext uri="{FF2B5EF4-FFF2-40B4-BE49-F238E27FC236}">
                <a16:creationId xmlns:a16="http://schemas.microsoft.com/office/drawing/2014/main" id="{00000000-0008-0000-0200-00007A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15</xdr:col>
      <xdr:colOff>389350</xdr:colOff>
      <xdr:row>7</xdr:row>
      <xdr:rowOff>32279</xdr:rowOff>
    </xdr:from>
    <xdr:to>
      <xdr:col>16</xdr:col>
      <xdr:colOff>661693</xdr:colOff>
      <xdr:row>8</xdr:row>
      <xdr:rowOff>124355</xdr:rowOff>
    </xdr:to>
    <xdr:grpSp>
      <xdr:nvGrpSpPr>
        <xdr:cNvPr id="123" name="Grupo 122">
          <a:hlinkClick xmlns:r="http://schemas.openxmlformats.org/officeDocument/2006/relationships" r:id="rId2"/>
          <a:extLst>
            <a:ext uri="{FF2B5EF4-FFF2-40B4-BE49-F238E27FC236}">
              <a16:creationId xmlns:a16="http://schemas.microsoft.com/office/drawing/2014/main" id="{00000000-0008-0000-0200-00007B000000}"/>
            </a:ext>
          </a:extLst>
        </xdr:cNvPr>
        <xdr:cNvGrpSpPr/>
      </xdr:nvGrpSpPr>
      <xdr:grpSpPr>
        <a:xfrm>
          <a:off x="12862564" y="993850"/>
          <a:ext cx="1025272" cy="309791"/>
          <a:chOff x="5385224" y="949633"/>
          <a:chExt cx="868723" cy="228101"/>
        </a:xfrm>
      </xdr:grpSpPr>
      <xdr:sp macro="" textlink="">
        <xdr:nvSpPr>
          <xdr:cNvPr id="124" name="Rectángulo redondeado 31">
            <a:extLst>
              <a:ext uri="{FF2B5EF4-FFF2-40B4-BE49-F238E27FC236}">
                <a16:creationId xmlns:a16="http://schemas.microsoft.com/office/drawing/2014/main" id="{00000000-0008-0000-0200-00007C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125" name="Elipse 124">
            <a:extLst>
              <a:ext uri="{FF2B5EF4-FFF2-40B4-BE49-F238E27FC236}">
                <a16:creationId xmlns:a16="http://schemas.microsoft.com/office/drawing/2014/main" id="{00000000-0008-0000-0200-00007D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2</xdr:col>
      <xdr:colOff>2048458</xdr:colOff>
      <xdr:row>7</xdr:row>
      <xdr:rowOff>27867</xdr:rowOff>
    </xdr:from>
    <xdr:to>
      <xdr:col>4</xdr:col>
      <xdr:colOff>592016</xdr:colOff>
      <xdr:row>8</xdr:row>
      <xdr:rowOff>117298</xdr:rowOff>
    </xdr:to>
    <xdr:grpSp>
      <xdr:nvGrpSpPr>
        <xdr:cNvPr id="129" name="Grupo 128">
          <a:hlinkClick xmlns:r="http://schemas.openxmlformats.org/officeDocument/2006/relationships" r:id="rId8"/>
          <a:extLst>
            <a:ext uri="{FF2B5EF4-FFF2-40B4-BE49-F238E27FC236}">
              <a16:creationId xmlns:a16="http://schemas.microsoft.com/office/drawing/2014/main" id="{00000000-0008-0000-0200-000081000000}"/>
            </a:ext>
          </a:extLst>
        </xdr:cNvPr>
        <xdr:cNvGrpSpPr/>
      </xdr:nvGrpSpPr>
      <xdr:grpSpPr>
        <a:xfrm>
          <a:off x="3137029" y="989438"/>
          <a:ext cx="1482701" cy="307146"/>
          <a:chOff x="3727450" y="914399"/>
          <a:chExt cx="1331700" cy="294368"/>
        </a:xfrm>
      </xdr:grpSpPr>
      <xdr:sp macro="" textlink="">
        <xdr:nvSpPr>
          <xdr:cNvPr id="130" name="Rectángulo redondeado 11">
            <a:extLst>
              <a:ext uri="{FF2B5EF4-FFF2-40B4-BE49-F238E27FC236}">
                <a16:creationId xmlns:a16="http://schemas.microsoft.com/office/drawing/2014/main" id="{00000000-0008-0000-0200-000082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131" name="Elipse 130">
            <a:extLst>
              <a:ext uri="{FF2B5EF4-FFF2-40B4-BE49-F238E27FC236}">
                <a16:creationId xmlns:a16="http://schemas.microsoft.com/office/drawing/2014/main" id="{00000000-0008-0000-0200-000083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19</xdr:col>
      <xdr:colOff>538224</xdr:colOff>
      <xdr:row>7</xdr:row>
      <xdr:rowOff>11731</xdr:rowOff>
    </xdr:from>
    <xdr:to>
      <xdr:col>22</xdr:col>
      <xdr:colOff>127000</xdr:colOff>
      <xdr:row>9</xdr:row>
      <xdr:rowOff>63499</xdr:rowOff>
    </xdr:to>
    <xdr:grpSp>
      <xdr:nvGrpSpPr>
        <xdr:cNvPr id="132" name="Grupo 131">
          <a:hlinkClick xmlns:r="http://schemas.openxmlformats.org/officeDocument/2006/relationships" r:id="rId2"/>
          <a:extLst>
            <a:ext uri="{FF2B5EF4-FFF2-40B4-BE49-F238E27FC236}">
              <a16:creationId xmlns:a16="http://schemas.microsoft.com/office/drawing/2014/main" id="{00000000-0008-0000-0200-000084000000}"/>
            </a:ext>
          </a:extLst>
        </xdr:cNvPr>
        <xdr:cNvGrpSpPr/>
      </xdr:nvGrpSpPr>
      <xdr:grpSpPr>
        <a:xfrm>
          <a:off x="16023153" y="973302"/>
          <a:ext cx="1847561" cy="487197"/>
          <a:chOff x="5391151" y="920750"/>
          <a:chExt cx="1208945" cy="336381"/>
        </a:xfrm>
      </xdr:grpSpPr>
      <xdr:sp macro="" textlink="">
        <xdr:nvSpPr>
          <xdr:cNvPr id="133" name="Rectángulo redondeado 31">
            <a:hlinkClick xmlns:r="http://schemas.openxmlformats.org/officeDocument/2006/relationships" r:id="rId9"/>
            <a:extLst>
              <a:ext uri="{FF2B5EF4-FFF2-40B4-BE49-F238E27FC236}">
                <a16:creationId xmlns:a16="http://schemas.microsoft.com/office/drawing/2014/main" id="{00000000-0008-0000-0200-000085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134" name="Elipse 133">
            <a:extLst>
              <a:ext uri="{FF2B5EF4-FFF2-40B4-BE49-F238E27FC236}">
                <a16:creationId xmlns:a16="http://schemas.microsoft.com/office/drawing/2014/main" id="{00000000-0008-0000-0200-000086000000}"/>
              </a:ext>
            </a:extLst>
          </xdr:cNvPr>
          <xdr:cNvSpPr/>
        </xdr:nvSpPr>
        <xdr:spPr>
          <a:xfrm>
            <a:off x="5391151" y="920750"/>
            <a:ext cx="329433" cy="336381"/>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800" b="1">
                <a:latin typeface="ACHS Nueva Sans" pitchFamily="2" charset="0"/>
              </a:rPr>
              <a:t>10</a:t>
            </a:r>
          </a:p>
        </xdr:txBody>
      </xdr:sp>
    </xdr:grpSp>
    <xdr:clientData/>
  </xdr:twoCellAnchor>
  <xdr:twoCellAnchor>
    <xdr:from>
      <xdr:col>16</xdr:col>
      <xdr:colOff>736034</xdr:colOff>
      <xdr:row>7</xdr:row>
      <xdr:rowOff>10583</xdr:rowOff>
    </xdr:from>
    <xdr:to>
      <xdr:col>19</xdr:col>
      <xdr:colOff>478249</xdr:colOff>
      <xdr:row>8</xdr:row>
      <xdr:rowOff>144892</xdr:rowOff>
    </xdr:to>
    <xdr:grpSp>
      <xdr:nvGrpSpPr>
        <xdr:cNvPr id="135" name="Grupo 134">
          <a:hlinkClick xmlns:r="http://schemas.openxmlformats.org/officeDocument/2006/relationships" r:id="rId2"/>
          <a:extLst>
            <a:ext uri="{FF2B5EF4-FFF2-40B4-BE49-F238E27FC236}">
              <a16:creationId xmlns:a16="http://schemas.microsoft.com/office/drawing/2014/main" id="{00000000-0008-0000-0200-000087000000}"/>
            </a:ext>
          </a:extLst>
        </xdr:cNvPr>
        <xdr:cNvGrpSpPr/>
      </xdr:nvGrpSpPr>
      <xdr:grpSpPr>
        <a:xfrm>
          <a:off x="13962177" y="972154"/>
          <a:ext cx="2001001" cy="352024"/>
          <a:chOff x="5391151" y="920750"/>
          <a:chExt cx="1108557" cy="264819"/>
        </a:xfrm>
      </xdr:grpSpPr>
      <xdr:sp macro="" textlink="">
        <xdr:nvSpPr>
          <xdr:cNvPr id="136" name="Rectángulo redondeado 31">
            <a:hlinkClick xmlns:r="http://schemas.openxmlformats.org/officeDocument/2006/relationships" r:id="rId10"/>
            <a:extLst>
              <a:ext uri="{FF2B5EF4-FFF2-40B4-BE49-F238E27FC236}">
                <a16:creationId xmlns:a16="http://schemas.microsoft.com/office/drawing/2014/main" id="{00000000-0008-0000-0200-000088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137" name="Elipse 136">
            <a:extLst>
              <a:ext uri="{FF2B5EF4-FFF2-40B4-BE49-F238E27FC236}">
                <a16:creationId xmlns:a16="http://schemas.microsoft.com/office/drawing/2014/main" id="{00000000-0008-0000-0200-000089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700" b="1">
                <a:latin typeface="ACHS Nueva Sans" pitchFamily="2" charset="0"/>
              </a:rPr>
              <a:t>9</a:t>
            </a:r>
          </a:p>
        </xdr:txBody>
      </xdr:sp>
    </xdr:grpSp>
    <xdr:clientData/>
  </xdr:twoCellAnchor>
  <xdr:twoCellAnchor editAs="oneCell">
    <xdr:from>
      <xdr:col>20</xdr:col>
      <xdr:colOff>359834</xdr:colOff>
      <xdr:row>2</xdr:row>
      <xdr:rowOff>137583</xdr:rowOff>
    </xdr:from>
    <xdr:to>
      <xdr:col>21</xdr:col>
      <xdr:colOff>565092</xdr:colOff>
      <xdr:row>4</xdr:row>
      <xdr:rowOff>160763</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9739"/>
        <a:stretch/>
      </xdr:blipFill>
      <xdr:spPr>
        <a:xfrm>
          <a:off x="16721667" y="497416"/>
          <a:ext cx="967258" cy="3830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1698624</xdr:colOff>
      <xdr:row>8</xdr:row>
      <xdr:rowOff>230187</xdr:rowOff>
    </xdr:to>
    <xdr:pic>
      <xdr:nvPicPr>
        <xdr:cNvPr id="28" name="Imagen 27">
          <a:extLst>
            <a:ext uri="{FF2B5EF4-FFF2-40B4-BE49-F238E27FC236}">
              <a16:creationId xmlns:a16="http://schemas.microsoft.com/office/drawing/2014/main" id="{00000000-0008-0000-0300-00001C000000}"/>
            </a:ext>
          </a:extLst>
        </xdr:cNvPr>
        <xdr:cNvPicPr>
          <a:picLocks noChangeAspect="1"/>
        </xdr:cNvPicPr>
      </xdr:nvPicPr>
      <xdr:blipFill rotWithShape="1">
        <a:blip xmlns:r="http://schemas.openxmlformats.org/officeDocument/2006/relationships" r:embed="rId1"/>
        <a:srcRect r="13161"/>
        <a:stretch/>
      </xdr:blipFill>
      <xdr:spPr>
        <a:xfrm>
          <a:off x="0" y="0"/>
          <a:ext cx="17867312" cy="1397000"/>
        </a:xfrm>
        <a:prstGeom prst="rect">
          <a:avLst/>
        </a:prstGeom>
      </xdr:spPr>
    </xdr:pic>
    <xdr:clientData/>
  </xdr:twoCellAnchor>
  <xdr:twoCellAnchor>
    <xdr:from>
      <xdr:col>12</xdr:col>
      <xdr:colOff>893117</xdr:colOff>
      <xdr:row>7</xdr:row>
      <xdr:rowOff>31393</xdr:rowOff>
    </xdr:from>
    <xdr:to>
      <xdr:col>14</xdr:col>
      <xdr:colOff>466783</xdr:colOff>
      <xdr:row>8</xdr:row>
      <xdr:rowOff>124350</xdr:rowOff>
    </xdr:to>
    <xdr:grpSp>
      <xdr:nvGrpSpPr>
        <xdr:cNvPr id="2" name="Grupo 1">
          <a:hlinkClick xmlns:r="http://schemas.openxmlformats.org/officeDocument/2006/relationships" r:id="rId2"/>
          <a:extLst>
            <a:ext uri="{FF2B5EF4-FFF2-40B4-BE49-F238E27FC236}">
              <a16:creationId xmlns:a16="http://schemas.microsoft.com/office/drawing/2014/main" id="{00000000-0008-0000-0300-000002000000}"/>
            </a:ext>
          </a:extLst>
        </xdr:cNvPr>
        <xdr:cNvGrpSpPr/>
      </xdr:nvGrpSpPr>
      <xdr:grpSpPr>
        <a:xfrm>
          <a:off x="11254823" y="972687"/>
          <a:ext cx="1605666" cy="309604"/>
          <a:chOff x="5384986" y="937192"/>
          <a:chExt cx="1395641" cy="238676"/>
        </a:xfrm>
      </xdr:grpSpPr>
      <xdr:sp macro="" textlink="">
        <xdr:nvSpPr>
          <xdr:cNvPr id="3" name="Rectángulo redondeado 31">
            <a:extLst>
              <a:ext uri="{FF2B5EF4-FFF2-40B4-BE49-F238E27FC236}">
                <a16:creationId xmlns:a16="http://schemas.microsoft.com/office/drawing/2014/main" id="{00000000-0008-0000-0300-000003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4" name="Elipse 3">
            <a:extLst>
              <a:ext uri="{FF2B5EF4-FFF2-40B4-BE49-F238E27FC236}">
                <a16:creationId xmlns:a16="http://schemas.microsoft.com/office/drawing/2014/main" id="{00000000-0008-0000-0300-000004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38" name="Rectángulo redondeado 5">
          <a:hlinkClick xmlns:r="http://schemas.openxmlformats.org/officeDocument/2006/relationships" r:id="rId3"/>
          <a:extLst>
            <a:ext uri="{FF2B5EF4-FFF2-40B4-BE49-F238E27FC236}">
              <a16:creationId xmlns:a16="http://schemas.microsoft.com/office/drawing/2014/main" id="{00000000-0008-0000-0300-000026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39" name="Grupo 38">
          <a:extLst>
            <a:ext uri="{FF2B5EF4-FFF2-40B4-BE49-F238E27FC236}">
              <a16:creationId xmlns:a16="http://schemas.microsoft.com/office/drawing/2014/main" id="{00000000-0008-0000-0300-000027000000}"/>
            </a:ext>
          </a:extLst>
        </xdr:cNvPr>
        <xdr:cNvGrpSpPr/>
      </xdr:nvGrpSpPr>
      <xdr:grpSpPr>
        <a:xfrm>
          <a:off x="1545913" y="984420"/>
          <a:ext cx="1502735" cy="289890"/>
          <a:chOff x="2057400" y="901697"/>
          <a:chExt cx="1178253" cy="288000"/>
        </a:xfrm>
      </xdr:grpSpPr>
      <xdr:sp macro="" textlink="">
        <xdr:nvSpPr>
          <xdr:cNvPr id="40" name="Rectángulo redondeado 8">
            <a:hlinkClick xmlns:r="http://schemas.openxmlformats.org/officeDocument/2006/relationships" r:id="rId4"/>
            <a:extLst>
              <a:ext uri="{FF2B5EF4-FFF2-40B4-BE49-F238E27FC236}">
                <a16:creationId xmlns:a16="http://schemas.microsoft.com/office/drawing/2014/main" id="{00000000-0008-0000-0300-000028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3" name="Elipse 42">
            <a:extLst>
              <a:ext uri="{FF2B5EF4-FFF2-40B4-BE49-F238E27FC236}">
                <a16:creationId xmlns:a16="http://schemas.microsoft.com/office/drawing/2014/main" id="{00000000-0008-0000-0300-00002B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430260</xdr:colOff>
      <xdr:row>7</xdr:row>
      <xdr:rowOff>44800</xdr:rowOff>
    </xdr:from>
    <xdr:to>
      <xdr:col>6</xdr:col>
      <xdr:colOff>1125592</xdr:colOff>
      <xdr:row>8</xdr:row>
      <xdr:rowOff>131408</xdr:rowOff>
    </xdr:to>
    <xdr:grpSp>
      <xdr:nvGrpSpPr>
        <xdr:cNvPr id="44" name="Grupo 43">
          <a:hlinkClick xmlns:r="http://schemas.openxmlformats.org/officeDocument/2006/relationships" r:id="rId5"/>
          <a:extLst>
            <a:ext uri="{FF2B5EF4-FFF2-40B4-BE49-F238E27FC236}">
              <a16:creationId xmlns:a16="http://schemas.microsoft.com/office/drawing/2014/main" id="{00000000-0008-0000-0300-00002C000000}"/>
            </a:ext>
          </a:extLst>
        </xdr:cNvPr>
        <xdr:cNvGrpSpPr/>
      </xdr:nvGrpSpPr>
      <xdr:grpSpPr>
        <a:xfrm>
          <a:off x="4688495" y="986094"/>
          <a:ext cx="1868215" cy="303255"/>
          <a:chOff x="5391150" y="920750"/>
          <a:chExt cx="1610100" cy="294782"/>
        </a:xfrm>
      </xdr:grpSpPr>
      <xdr:sp macro="" textlink="">
        <xdr:nvSpPr>
          <xdr:cNvPr id="45" name="Rectángulo redondeado 14">
            <a:extLst>
              <a:ext uri="{FF2B5EF4-FFF2-40B4-BE49-F238E27FC236}">
                <a16:creationId xmlns:a16="http://schemas.microsoft.com/office/drawing/2014/main" id="{00000000-0008-0000-0300-00002D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46" name="Elipse 45">
            <a:extLst>
              <a:ext uri="{FF2B5EF4-FFF2-40B4-BE49-F238E27FC236}">
                <a16:creationId xmlns:a16="http://schemas.microsoft.com/office/drawing/2014/main" id="{00000000-0008-0000-0300-00002E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21044</xdr:colOff>
      <xdr:row>7</xdr:row>
      <xdr:rowOff>43744</xdr:rowOff>
    </xdr:from>
    <xdr:to>
      <xdr:col>9</xdr:col>
      <xdr:colOff>344190</xdr:colOff>
      <xdr:row>8</xdr:row>
      <xdr:rowOff>138466</xdr:rowOff>
    </xdr:to>
    <xdr:grpSp>
      <xdr:nvGrpSpPr>
        <xdr:cNvPr id="47" name="Grupo 46">
          <a:hlinkClick xmlns:r="http://schemas.openxmlformats.org/officeDocument/2006/relationships" r:id="rId6"/>
          <a:extLst>
            <a:ext uri="{FF2B5EF4-FFF2-40B4-BE49-F238E27FC236}">
              <a16:creationId xmlns:a16="http://schemas.microsoft.com/office/drawing/2014/main" id="{00000000-0008-0000-0300-00002F000000}"/>
            </a:ext>
          </a:extLst>
        </xdr:cNvPr>
        <xdr:cNvGrpSpPr/>
      </xdr:nvGrpSpPr>
      <xdr:grpSpPr>
        <a:xfrm>
          <a:off x="6625044" y="985038"/>
          <a:ext cx="1742558" cy="311369"/>
          <a:chOff x="5391150" y="920750"/>
          <a:chExt cx="1493663" cy="302730"/>
        </a:xfrm>
      </xdr:grpSpPr>
      <xdr:sp macro="" textlink="">
        <xdr:nvSpPr>
          <xdr:cNvPr id="48" name="Rectángulo redondeado 25">
            <a:extLst>
              <a:ext uri="{FF2B5EF4-FFF2-40B4-BE49-F238E27FC236}">
                <a16:creationId xmlns:a16="http://schemas.microsoft.com/office/drawing/2014/main" id="{00000000-0008-0000-0300-000030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49" name="Elipse 48">
            <a:extLst>
              <a:ext uri="{FF2B5EF4-FFF2-40B4-BE49-F238E27FC236}">
                <a16:creationId xmlns:a16="http://schemas.microsoft.com/office/drawing/2014/main" id="{00000000-0008-0000-0300-000031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9</xdr:col>
      <xdr:colOff>403459</xdr:colOff>
      <xdr:row>7</xdr:row>
      <xdr:rowOff>32103</xdr:rowOff>
    </xdr:from>
    <xdr:to>
      <xdr:col>11</xdr:col>
      <xdr:colOff>554095</xdr:colOff>
      <xdr:row>8</xdr:row>
      <xdr:rowOff>124355</xdr:rowOff>
    </xdr:to>
    <xdr:grpSp>
      <xdr:nvGrpSpPr>
        <xdr:cNvPr id="50" name="Grupo 49">
          <a:hlinkClick xmlns:r="http://schemas.openxmlformats.org/officeDocument/2006/relationships" r:id="rId7"/>
          <a:extLst>
            <a:ext uri="{FF2B5EF4-FFF2-40B4-BE49-F238E27FC236}">
              <a16:creationId xmlns:a16="http://schemas.microsoft.com/office/drawing/2014/main" id="{00000000-0008-0000-0300-000032000000}"/>
            </a:ext>
          </a:extLst>
        </xdr:cNvPr>
        <xdr:cNvGrpSpPr/>
      </xdr:nvGrpSpPr>
      <xdr:grpSpPr>
        <a:xfrm>
          <a:off x="8426871" y="973397"/>
          <a:ext cx="1570048" cy="308899"/>
          <a:chOff x="5391151" y="920750"/>
          <a:chExt cx="1359012" cy="253055"/>
        </a:xfrm>
      </xdr:grpSpPr>
      <xdr:sp macro="" textlink="">
        <xdr:nvSpPr>
          <xdr:cNvPr id="51" name="Rectángulo redondeado 28">
            <a:extLst>
              <a:ext uri="{FF2B5EF4-FFF2-40B4-BE49-F238E27FC236}">
                <a16:creationId xmlns:a16="http://schemas.microsoft.com/office/drawing/2014/main" id="{00000000-0008-0000-0300-000033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2" name="Elipse 51">
            <a:extLst>
              <a:ext uri="{FF2B5EF4-FFF2-40B4-BE49-F238E27FC236}">
                <a16:creationId xmlns:a16="http://schemas.microsoft.com/office/drawing/2014/main" id="{00000000-0008-0000-0300-000034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615480</xdr:colOff>
      <xdr:row>7</xdr:row>
      <xdr:rowOff>34028</xdr:rowOff>
    </xdr:from>
    <xdr:to>
      <xdr:col>12</xdr:col>
      <xdr:colOff>804568</xdr:colOff>
      <xdr:row>8</xdr:row>
      <xdr:rowOff>131409</xdr:rowOff>
    </xdr:to>
    <xdr:grpSp>
      <xdr:nvGrpSpPr>
        <xdr:cNvPr id="53" name="Grupo 52">
          <a:hlinkClick xmlns:r="http://schemas.openxmlformats.org/officeDocument/2006/relationships" r:id="rId2"/>
          <a:extLst>
            <a:ext uri="{FF2B5EF4-FFF2-40B4-BE49-F238E27FC236}">
              <a16:creationId xmlns:a16="http://schemas.microsoft.com/office/drawing/2014/main" id="{00000000-0008-0000-0300-000035000000}"/>
            </a:ext>
          </a:extLst>
        </xdr:cNvPr>
        <xdr:cNvGrpSpPr/>
      </xdr:nvGrpSpPr>
      <xdr:grpSpPr>
        <a:xfrm>
          <a:off x="10058304" y="975322"/>
          <a:ext cx="1107970" cy="314028"/>
          <a:chOff x="5373192" y="951805"/>
          <a:chExt cx="941655" cy="214281"/>
        </a:xfrm>
      </xdr:grpSpPr>
      <xdr:sp macro="" textlink="">
        <xdr:nvSpPr>
          <xdr:cNvPr id="54" name="Rectángulo redondeado 31">
            <a:extLst>
              <a:ext uri="{FF2B5EF4-FFF2-40B4-BE49-F238E27FC236}">
                <a16:creationId xmlns:a16="http://schemas.microsoft.com/office/drawing/2014/main" id="{00000000-0008-0000-0300-000036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55" name="Elipse 54">
            <a:extLst>
              <a:ext uri="{FF2B5EF4-FFF2-40B4-BE49-F238E27FC236}">
                <a16:creationId xmlns:a16="http://schemas.microsoft.com/office/drawing/2014/main" id="{00000000-0008-0000-0300-000037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14</xdr:col>
      <xdr:colOff>540162</xdr:colOff>
      <xdr:row>7</xdr:row>
      <xdr:rowOff>32279</xdr:rowOff>
    </xdr:from>
    <xdr:to>
      <xdr:col>15</xdr:col>
      <xdr:colOff>241005</xdr:colOff>
      <xdr:row>8</xdr:row>
      <xdr:rowOff>124355</xdr:rowOff>
    </xdr:to>
    <xdr:grpSp>
      <xdr:nvGrpSpPr>
        <xdr:cNvPr id="56" name="Grupo 55">
          <a:hlinkClick xmlns:r="http://schemas.openxmlformats.org/officeDocument/2006/relationships" r:id="rId2"/>
          <a:extLst>
            <a:ext uri="{FF2B5EF4-FFF2-40B4-BE49-F238E27FC236}">
              <a16:creationId xmlns:a16="http://schemas.microsoft.com/office/drawing/2014/main" id="{00000000-0008-0000-0300-000038000000}"/>
            </a:ext>
          </a:extLst>
        </xdr:cNvPr>
        <xdr:cNvGrpSpPr/>
      </xdr:nvGrpSpPr>
      <xdr:grpSpPr>
        <a:xfrm>
          <a:off x="12933868" y="973573"/>
          <a:ext cx="1038078" cy="308723"/>
          <a:chOff x="5385224" y="949633"/>
          <a:chExt cx="868723" cy="228101"/>
        </a:xfrm>
      </xdr:grpSpPr>
      <xdr:sp macro="" textlink="">
        <xdr:nvSpPr>
          <xdr:cNvPr id="57" name="Rectángulo redondeado 31">
            <a:extLst>
              <a:ext uri="{FF2B5EF4-FFF2-40B4-BE49-F238E27FC236}">
                <a16:creationId xmlns:a16="http://schemas.microsoft.com/office/drawing/2014/main" id="{00000000-0008-0000-0300-000039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58" name="Elipse 57">
            <a:extLst>
              <a:ext uri="{FF2B5EF4-FFF2-40B4-BE49-F238E27FC236}">
                <a16:creationId xmlns:a16="http://schemas.microsoft.com/office/drawing/2014/main" id="{00000000-0008-0000-0300-00003A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345954</xdr:colOff>
      <xdr:row>8</xdr:row>
      <xdr:rowOff>117298</xdr:rowOff>
    </xdr:to>
    <xdr:grpSp>
      <xdr:nvGrpSpPr>
        <xdr:cNvPr id="62" name="Grupo 61">
          <a:hlinkClick xmlns:r="http://schemas.openxmlformats.org/officeDocument/2006/relationships" r:id="rId8"/>
          <a:extLst>
            <a:ext uri="{FF2B5EF4-FFF2-40B4-BE49-F238E27FC236}">
              <a16:creationId xmlns:a16="http://schemas.microsoft.com/office/drawing/2014/main" id="{00000000-0008-0000-0300-00003E000000}"/>
            </a:ext>
          </a:extLst>
        </xdr:cNvPr>
        <xdr:cNvGrpSpPr/>
      </xdr:nvGrpSpPr>
      <xdr:grpSpPr>
        <a:xfrm>
          <a:off x="3133561" y="969161"/>
          <a:ext cx="1470628" cy="306078"/>
          <a:chOff x="3727450" y="914399"/>
          <a:chExt cx="1331700" cy="294368"/>
        </a:xfrm>
      </xdr:grpSpPr>
      <xdr:sp macro="" textlink="">
        <xdr:nvSpPr>
          <xdr:cNvPr id="63" name="Rectángulo redondeado 11">
            <a:extLst>
              <a:ext uri="{FF2B5EF4-FFF2-40B4-BE49-F238E27FC236}">
                <a16:creationId xmlns:a16="http://schemas.microsoft.com/office/drawing/2014/main" id="{00000000-0008-0000-0300-00003F000000}"/>
              </a:ext>
            </a:extLst>
          </xdr:cNvPr>
          <xdr:cNvSpPr/>
        </xdr:nvSpPr>
        <xdr:spPr>
          <a:xfrm>
            <a:off x="3817545" y="939252"/>
            <a:ext cx="1241605" cy="255839"/>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64" name="Elipse 63">
            <a:extLst>
              <a:ext uri="{FF2B5EF4-FFF2-40B4-BE49-F238E27FC236}">
                <a16:creationId xmlns:a16="http://schemas.microsoft.com/office/drawing/2014/main" id="{00000000-0008-0000-0300-000040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16</xdr:col>
      <xdr:colOff>1201843</xdr:colOff>
      <xdr:row>6</xdr:row>
      <xdr:rowOff>34635</xdr:rowOff>
    </xdr:from>
    <xdr:to>
      <xdr:col>17</xdr:col>
      <xdr:colOff>1571144</xdr:colOff>
      <xdr:row>8</xdr:row>
      <xdr:rowOff>195309</xdr:rowOff>
    </xdr:to>
    <xdr:grpSp>
      <xdr:nvGrpSpPr>
        <xdr:cNvPr id="65" name="Grupo 64">
          <a:hlinkClick xmlns:r="http://schemas.openxmlformats.org/officeDocument/2006/relationships" r:id="rId2"/>
          <a:extLst>
            <a:ext uri="{FF2B5EF4-FFF2-40B4-BE49-F238E27FC236}">
              <a16:creationId xmlns:a16="http://schemas.microsoft.com/office/drawing/2014/main" id="{00000000-0008-0000-0300-000041000000}"/>
            </a:ext>
          </a:extLst>
        </xdr:cNvPr>
        <xdr:cNvGrpSpPr/>
      </xdr:nvGrpSpPr>
      <xdr:grpSpPr>
        <a:xfrm>
          <a:off x="16038431" y="878811"/>
          <a:ext cx="1706537" cy="474439"/>
          <a:chOff x="5391150" y="920750"/>
          <a:chExt cx="1208946" cy="301784"/>
        </a:xfrm>
      </xdr:grpSpPr>
      <xdr:sp macro="" textlink="">
        <xdr:nvSpPr>
          <xdr:cNvPr id="66" name="Rectángulo redondeado 31">
            <a:hlinkClick xmlns:r="http://schemas.openxmlformats.org/officeDocument/2006/relationships" r:id="rId9"/>
            <a:extLst>
              <a:ext uri="{FF2B5EF4-FFF2-40B4-BE49-F238E27FC236}">
                <a16:creationId xmlns:a16="http://schemas.microsoft.com/office/drawing/2014/main" id="{00000000-0008-0000-0300-000042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67" name="Elipse 66">
            <a:extLst>
              <a:ext uri="{FF2B5EF4-FFF2-40B4-BE49-F238E27FC236}">
                <a16:creationId xmlns:a16="http://schemas.microsoft.com/office/drawing/2014/main" id="{00000000-0008-0000-0300-000043000000}"/>
              </a:ext>
            </a:extLst>
          </xdr:cNvPr>
          <xdr:cNvSpPr/>
        </xdr:nvSpPr>
        <xdr:spPr>
          <a:xfrm>
            <a:off x="5391150" y="920750"/>
            <a:ext cx="305650" cy="301784"/>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800" b="1">
                <a:latin typeface="ACHS Nueva Sans" pitchFamily="2" charset="0"/>
              </a:rPr>
              <a:t>10</a:t>
            </a:r>
          </a:p>
        </xdr:txBody>
      </xdr:sp>
    </xdr:grpSp>
    <xdr:clientData/>
  </xdr:twoCellAnchor>
  <xdr:twoCellAnchor>
    <xdr:from>
      <xdr:col>15</xdr:col>
      <xdr:colOff>314625</xdr:colOff>
      <xdr:row>6</xdr:row>
      <xdr:rowOff>61576</xdr:rowOff>
    </xdr:from>
    <xdr:to>
      <xdr:col>16</xdr:col>
      <xdr:colOff>1092007</xdr:colOff>
      <xdr:row>8</xdr:row>
      <xdr:rowOff>164135</xdr:rowOff>
    </xdr:to>
    <xdr:grpSp>
      <xdr:nvGrpSpPr>
        <xdr:cNvPr id="68" name="Grupo 67">
          <a:hlinkClick xmlns:r="http://schemas.openxmlformats.org/officeDocument/2006/relationships" r:id="rId2"/>
          <a:extLst>
            <a:ext uri="{FF2B5EF4-FFF2-40B4-BE49-F238E27FC236}">
              <a16:creationId xmlns:a16="http://schemas.microsoft.com/office/drawing/2014/main" id="{00000000-0008-0000-0300-000044000000}"/>
            </a:ext>
          </a:extLst>
        </xdr:cNvPr>
        <xdr:cNvGrpSpPr/>
      </xdr:nvGrpSpPr>
      <xdr:grpSpPr>
        <a:xfrm>
          <a:off x="14045566" y="905752"/>
          <a:ext cx="1883029" cy="416324"/>
          <a:chOff x="5391151" y="920750"/>
          <a:chExt cx="1108557" cy="264819"/>
        </a:xfrm>
      </xdr:grpSpPr>
      <xdr:sp macro="" textlink="">
        <xdr:nvSpPr>
          <xdr:cNvPr id="69" name="Rectángulo redondeado 31">
            <a:hlinkClick xmlns:r="http://schemas.openxmlformats.org/officeDocument/2006/relationships" r:id="rId10"/>
            <a:extLst>
              <a:ext uri="{FF2B5EF4-FFF2-40B4-BE49-F238E27FC236}">
                <a16:creationId xmlns:a16="http://schemas.microsoft.com/office/drawing/2014/main" id="{00000000-0008-0000-0300-000045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0" name="Elipse 69">
            <a:extLst>
              <a:ext uri="{FF2B5EF4-FFF2-40B4-BE49-F238E27FC236}">
                <a16:creationId xmlns:a16="http://schemas.microsoft.com/office/drawing/2014/main" id="{00000000-0008-0000-0300-000046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900" b="1">
                <a:latin typeface="ACHS Nueva Sans" pitchFamily="2" charset="0"/>
              </a:rPr>
              <a:t>9</a:t>
            </a:r>
          </a:p>
        </xdr:txBody>
      </xdr:sp>
    </xdr:grpSp>
    <xdr:clientData/>
  </xdr:twoCellAnchor>
  <xdr:twoCellAnchor>
    <xdr:from>
      <xdr:col>0</xdr:col>
      <xdr:colOff>255611</xdr:colOff>
      <xdr:row>0</xdr:row>
      <xdr:rowOff>1966</xdr:rowOff>
    </xdr:from>
    <xdr:to>
      <xdr:col>14</xdr:col>
      <xdr:colOff>444500</xdr:colOff>
      <xdr:row>7</xdr:row>
      <xdr:rowOff>100180</xdr:rowOff>
    </xdr:to>
    <xdr:grpSp>
      <xdr:nvGrpSpPr>
        <xdr:cNvPr id="37" name="Grupo 36">
          <a:extLst>
            <a:ext uri="{FF2B5EF4-FFF2-40B4-BE49-F238E27FC236}">
              <a16:creationId xmlns:a16="http://schemas.microsoft.com/office/drawing/2014/main" id="{00000000-0008-0000-0300-000025000000}"/>
            </a:ext>
          </a:extLst>
        </xdr:cNvPr>
        <xdr:cNvGrpSpPr/>
      </xdr:nvGrpSpPr>
      <xdr:grpSpPr>
        <a:xfrm>
          <a:off x="255611" y="1966"/>
          <a:ext cx="12582595" cy="1039508"/>
          <a:chOff x="-120155" y="-49609"/>
          <a:chExt cx="10065052" cy="1290290"/>
        </a:xfrm>
      </xdr:grpSpPr>
      <xdr:sp macro="" textlink="">
        <xdr:nvSpPr>
          <xdr:cNvPr id="41" name="CuadroTexto 40">
            <a:extLst>
              <a:ext uri="{FF2B5EF4-FFF2-40B4-BE49-F238E27FC236}">
                <a16:creationId xmlns:a16="http://schemas.microsoft.com/office/drawing/2014/main" id="{00000000-0008-0000-0300-000029000000}"/>
              </a:ext>
            </a:extLst>
          </xdr:cNvPr>
          <xdr:cNvSpPr txBox="1"/>
        </xdr:nvSpPr>
        <xdr:spPr>
          <a:xfrm>
            <a:off x="-113804" y="480931"/>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s-CL" sz="25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CARACTERIZACIÓN DEL PUESTO DE TRABAJO</a:t>
            </a:r>
          </a:p>
        </xdr:txBody>
      </xdr:sp>
      <xdr:sp macro="" textlink="">
        <xdr:nvSpPr>
          <xdr:cNvPr id="42" name="CuadroTexto 41">
            <a:extLst>
              <a:ext uri="{FF2B5EF4-FFF2-40B4-BE49-F238E27FC236}">
                <a16:creationId xmlns:a16="http://schemas.microsoft.com/office/drawing/2014/main" id="{00000000-0008-0000-0300-00002A000000}"/>
              </a:ext>
            </a:extLst>
          </xdr:cNvPr>
          <xdr:cNvSpPr txBox="1"/>
        </xdr:nvSpPr>
        <xdr:spPr>
          <a:xfrm>
            <a:off x="-120155" y="-49609"/>
            <a:ext cx="9319693" cy="42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editAs="oneCell">
    <xdr:from>
      <xdr:col>17</xdr:col>
      <xdr:colOff>452967</xdr:colOff>
      <xdr:row>2</xdr:row>
      <xdr:rowOff>5688</xdr:rowOff>
    </xdr:from>
    <xdr:to>
      <xdr:col>17</xdr:col>
      <xdr:colOff>1534583</xdr:colOff>
      <xdr:row>7</xdr:row>
      <xdr:rowOff>2014</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9739"/>
        <a:stretch/>
      </xdr:blipFill>
      <xdr:spPr>
        <a:xfrm>
          <a:off x="16645467" y="534855"/>
          <a:ext cx="1081616" cy="4090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11141</xdr:colOff>
      <xdr:row>0</xdr:row>
      <xdr:rowOff>0</xdr:rowOff>
    </xdr:from>
    <xdr:to>
      <xdr:col>8</xdr:col>
      <xdr:colOff>275334</xdr:colOff>
      <xdr:row>6</xdr:row>
      <xdr:rowOff>87322</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r="12983"/>
        <a:stretch/>
      </xdr:blipFill>
      <xdr:spPr>
        <a:xfrm>
          <a:off x="11141" y="0"/>
          <a:ext cx="18392719" cy="1514123"/>
        </a:xfrm>
        <a:prstGeom prst="rect">
          <a:avLst/>
        </a:prstGeom>
      </xdr:spPr>
    </xdr:pic>
    <xdr:clientData/>
  </xdr:twoCellAnchor>
  <xdr:twoCellAnchor>
    <xdr:from>
      <xdr:col>0</xdr:col>
      <xdr:colOff>284185</xdr:colOff>
      <xdr:row>0</xdr:row>
      <xdr:rowOff>33717</xdr:rowOff>
    </xdr:from>
    <xdr:to>
      <xdr:col>6</xdr:col>
      <xdr:colOff>3022439</xdr:colOff>
      <xdr:row>7</xdr:row>
      <xdr:rowOff>139866</xdr:rowOff>
    </xdr:to>
    <xdr:grpSp>
      <xdr:nvGrpSpPr>
        <xdr:cNvPr id="3" name="Grupo 2">
          <a:extLst>
            <a:ext uri="{FF2B5EF4-FFF2-40B4-BE49-F238E27FC236}">
              <a16:creationId xmlns:a16="http://schemas.microsoft.com/office/drawing/2014/main" id="{00000000-0008-0000-0400-000003000000}"/>
            </a:ext>
          </a:extLst>
        </xdr:cNvPr>
        <xdr:cNvGrpSpPr/>
      </xdr:nvGrpSpPr>
      <xdr:grpSpPr>
        <a:xfrm>
          <a:off x="284185" y="33717"/>
          <a:ext cx="13832078" cy="1742208"/>
          <a:chOff x="-110060" y="-31419"/>
          <a:chExt cx="13753599" cy="1285592"/>
        </a:xfrm>
      </xdr:grpSpPr>
      <xdr:sp macro="" textlink="">
        <xdr:nvSpPr>
          <xdr:cNvPr id="4" name="CuadroTexto 3">
            <a:extLst>
              <a:ext uri="{FF2B5EF4-FFF2-40B4-BE49-F238E27FC236}">
                <a16:creationId xmlns:a16="http://schemas.microsoft.com/office/drawing/2014/main" id="{00000000-0008-0000-0400-000004000000}"/>
              </a:ext>
            </a:extLst>
          </xdr:cNvPr>
          <xdr:cNvSpPr txBox="1"/>
        </xdr:nvSpPr>
        <xdr:spPr>
          <a:xfrm>
            <a:off x="-110060" y="494423"/>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s-CL" sz="25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IDENTIFICACIÓN INICIAL</a:t>
            </a:r>
          </a:p>
        </xdr:txBody>
      </xdr:sp>
      <xdr:sp macro="" textlink="">
        <xdr:nvSpPr>
          <xdr:cNvPr id="5" name="CuadroTexto 4">
            <a:extLst>
              <a:ext uri="{FF2B5EF4-FFF2-40B4-BE49-F238E27FC236}">
                <a16:creationId xmlns:a16="http://schemas.microsoft.com/office/drawing/2014/main" id="{00000000-0008-0000-0400-000005000000}"/>
              </a:ext>
            </a:extLst>
          </xdr:cNvPr>
          <xdr:cNvSpPr txBox="1"/>
        </xdr:nvSpPr>
        <xdr:spPr>
          <a:xfrm>
            <a:off x="-84860" y="-31419"/>
            <a:ext cx="13728399" cy="407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6</xdr:col>
      <xdr:colOff>512117</xdr:colOff>
      <xdr:row>7</xdr:row>
      <xdr:rowOff>39331</xdr:rowOff>
    </xdr:from>
    <xdr:to>
      <xdr:col>6</xdr:col>
      <xdr:colOff>2109846</xdr:colOff>
      <xdr:row>8</xdr:row>
      <xdr:rowOff>132288</xdr:rowOff>
    </xdr:to>
    <xdr:grpSp>
      <xdr:nvGrpSpPr>
        <xdr:cNvPr id="6" name="Grupo 5">
          <a:hlinkClick xmlns:r="http://schemas.openxmlformats.org/officeDocument/2006/relationships" r:id="rId2"/>
          <a:extLst>
            <a:ext uri="{FF2B5EF4-FFF2-40B4-BE49-F238E27FC236}">
              <a16:creationId xmlns:a16="http://schemas.microsoft.com/office/drawing/2014/main" id="{00000000-0008-0000-0400-000006000000}"/>
            </a:ext>
          </a:extLst>
        </xdr:cNvPr>
        <xdr:cNvGrpSpPr/>
      </xdr:nvGrpSpPr>
      <xdr:grpSpPr>
        <a:xfrm>
          <a:off x="11605941" y="1675390"/>
          <a:ext cx="1597729" cy="309604"/>
          <a:chOff x="5384986" y="937192"/>
          <a:chExt cx="1395641" cy="238676"/>
        </a:xfrm>
      </xdr:grpSpPr>
      <xdr:sp macro="" textlink="">
        <xdr:nvSpPr>
          <xdr:cNvPr id="7" name="Rectángulo redondeado 31">
            <a:extLst>
              <a:ext uri="{FF2B5EF4-FFF2-40B4-BE49-F238E27FC236}">
                <a16:creationId xmlns:a16="http://schemas.microsoft.com/office/drawing/2014/main" id="{00000000-0008-0000-0400-000007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8" name="Elipse 7">
            <a:extLst>
              <a:ext uri="{FF2B5EF4-FFF2-40B4-BE49-F238E27FC236}">
                <a16:creationId xmlns:a16="http://schemas.microsoft.com/office/drawing/2014/main" id="{00000000-0008-0000-0400-000008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1039813</xdr:colOff>
      <xdr:row>8</xdr:row>
      <xdr:rowOff>111125</xdr:rowOff>
    </xdr:to>
    <xdr:sp macro="" textlink="">
      <xdr:nvSpPr>
        <xdr:cNvPr id="9" name="Rectángulo redondeado 5">
          <a:hlinkClick xmlns:r="http://schemas.openxmlformats.org/officeDocument/2006/relationships" r:id="rId3"/>
          <a:extLst>
            <a:ext uri="{FF2B5EF4-FFF2-40B4-BE49-F238E27FC236}">
              <a16:creationId xmlns:a16="http://schemas.microsoft.com/office/drawing/2014/main" id="{00000000-0008-0000-0400-000009000000}"/>
            </a:ext>
          </a:extLst>
        </xdr:cNvPr>
        <xdr:cNvSpPr/>
      </xdr:nvSpPr>
      <xdr:spPr>
        <a:xfrm>
          <a:off x="333375" y="1597388"/>
          <a:ext cx="1452563" cy="27586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1171451</xdr:colOff>
      <xdr:row>7</xdr:row>
      <xdr:rowOff>51064</xdr:rowOff>
    </xdr:from>
    <xdr:to>
      <xdr:col>3</xdr:col>
      <xdr:colOff>1001239</xdr:colOff>
      <xdr:row>8</xdr:row>
      <xdr:rowOff>124307</xdr:rowOff>
    </xdr:to>
    <xdr:grpSp>
      <xdr:nvGrpSpPr>
        <xdr:cNvPr id="10" name="Grupo 9">
          <a:extLst>
            <a:ext uri="{FF2B5EF4-FFF2-40B4-BE49-F238E27FC236}">
              <a16:creationId xmlns:a16="http://schemas.microsoft.com/office/drawing/2014/main" id="{00000000-0008-0000-0400-00000A000000}"/>
            </a:ext>
          </a:extLst>
        </xdr:cNvPr>
        <xdr:cNvGrpSpPr/>
      </xdr:nvGrpSpPr>
      <xdr:grpSpPr>
        <a:xfrm>
          <a:off x="1911039" y="1687123"/>
          <a:ext cx="1503200" cy="289890"/>
          <a:chOff x="2057400" y="901697"/>
          <a:chExt cx="1178253" cy="288000"/>
        </a:xfrm>
      </xdr:grpSpPr>
      <xdr:sp macro="" textlink="">
        <xdr:nvSpPr>
          <xdr:cNvPr id="11" name="Rectángulo redondeado 8">
            <a:hlinkClick xmlns:r="http://schemas.openxmlformats.org/officeDocument/2006/relationships" r:id="rId4"/>
            <a:extLst>
              <a:ext uri="{FF2B5EF4-FFF2-40B4-BE49-F238E27FC236}">
                <a16:creationId xmlns:a16="http://schemas.microsoft.com/office/drawing/2014/main" id="{00000000-0008-0000-0400-00000B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12" name="Elipse 11">
            <a:extLst>
              <a:ext uri="{FF2B5EF4-FFF2-40B4-BE49-F238E27FC236}">
                <a16:creationId xmlns:a16="http://schemas.microsoft.com/office/drawing/2014/main" id="{00000000-0008-0000-0400-00000C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4</xdr:col>
      <xdr:colOff>970010</xdr:colOff>
      <xdr:row>7</xdr:row>
      <xdr:rowOff>52738</xdr:rowOff>
    </xdr:from>
    <xdr:to>
      <xdr:col>4</xdr:col>
      <xdr:colOff>2840092</xdr:colOff>
      <xdr:row>8</xdr:row>
      <xdr:rowOff>139346</xdr:rowOff>
    </xdr:to>
    <xdr:grpSp>
      <xdr:nvGrpSpPr>
        <xdr:cNvPr id="13" name="Grupo 12">
          <a:hlinkClick xmlns:r="http://schemas.openxmlformats.org/officeDocument/2006/relationships" r:id="rId5"/>
          <a:extLst>
            <a:ext uri="{FF2B5EF4-FFF2-40B4-BE49-F238E27FC236}">
              <a16:creationId xmlns:a16="http://schemas.microsoft.com/office/drawing/2014/main" id="{00000000-0008-0000-0400-00000D000000}"/>
            </a:ext>
          </a:extLst>
        </xdr:cNvPr>
        <xdr:cNvGrpSpPr/>
      </xdr:nvGrpSpPr>
      <xdr:grpSpPr>
        <a:xfrm>
          <a:off x="5056422" y="1688797"/>
          <a:ext cx="1870082" cy="303255"/>
          <a:chOff x="5391150" y="920750"/>
          <a:chExt cx="1610100" cy="294782"/>
        </a:xfrm>
      </xdr:grpSpPr>
      <xdr:sp macro="" textlink="">
        <xdr:nvSpPr>
          <xdr:cNvPr id="14" name="Rectángulo redondeado 14">
            <a:extLst>
              <a:ext uri="{FF2B5EF4-FFF2-40B4-BE49-F238E27FC236}">
                <a16:creationId xmlns:a16="http://schemas.microsoft.com/office/drawing/2014/main" id="{00000000-0008-0000-0400-00000E000000}"/>
              </a:ext>
            </a:extLst>
          </xdr:cNvPr>
          <xdr:cNvSpPr/>
        </xdr:nvSpPr>
        <xdr:spPr>
          <a:xfrm>
            <a:off x="5517693" y="925244"/>
            <a:ext cx="1483557" cy="269550"/>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15" name="Elipse 14">
            <a:extLst>
              <a:ext uri="{FF2B5EF4-FFF2-40B4-BE49-F238E27FC236}">
                <a16:creationId xmlns:a16="http://schemas.microsoft.com/office/drawing/2014/main" id="{00000000-0008-0000-0400-00000F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4</xdr:col>
      <xdr:colOff>2910294</xdr:colOff>
      <xdr:row>7</xdr:row>
      <xdr:rowOff>51682</xdr:rowOff>
    </xdr:from>
    <xdr:to>
      <xdr:col>5</xdr:col>
      <xdr:colOff>1137940</xdr:colOff>
      <xdr:row>8</xdr:row>
      <xdr:rowOff>146404</xdr:rowOff>
    </xdr:to>
    <xdr:grpSp>
      <xdr:nvGrpSpPr>
        <xdr:cNvPr id="16" name="Grupo 15">
          <a:hlinkClick xmlns:r="http://schemas.openxmlformats.org/officeDocument/2006/relationships" r:id="rId6"/>
          <a:extLst>
            <a:ext uri="{FF2B5EF4-FFF2-40B4-BE49-F238E27FC236}">
              <a16:creationId xmlns:a16="http://schemas.microsoft.com/office/drawing/2014/main" id="{00000000-0008-0000-0400-000010000000}"/>
            </a:ext>
          </a:extLst>
        </xdr:cNvPr>
        <xdr:cNvGrpSpPr/>
      </xdr:nvGrpSpPr>
      <xdr:grpSpPr>
        <a:xfrm>
          <a:off x="6996706" y="1687741"/>
          <a:ext cx="1731352" cy="311369"/>
          <a:chOff x="5391150" y="920750"/>
          <a:chExt cx="1493663" cy="302730"/>
        </a:xfrm>
      </xdr:grpSpPr>
      <xdr:sp macro="" textlink="">
        <xdr:nvSpPr>
          <xdr:cNvPr id="17" name="Rectángulo redondeado 25">
            <a:extLst>
              <a:ext uri="{FF2B5EF4-FFF2-40B4-BE49-F238E27FC236}">
                <a16:creationId xmlns:a16="http://schemas.microsoft.com/office/drawing/2014/main" id="{00000000-0008-0000-0400-000011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18" name="Elipse 17">
            <a:extLst>
              <a:ext uri="{FF2B5EF4-FFF2-40B4-BE49-F238E27FC236}">
                <a16:creationId xmlns:a16="http://schemas.microsoft.com/office/drawing/2014/main" id="{00000000-0008-0000-0400-000012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5</xdr:col>
      <xdr:colOff>1197209</xdr:colOff>
      <xdr:row>7</xdr:row>
      <xdr:rowOff>40041</xdr:rowOff>
    </xdr:from>
    <xdr:to>
      <xdr:col>5</xdr:col>
      <xdr:colOff>2760720</xdr:colOff>
      <xdr:row>8</xdr:row>
      <xdr:rowOff>132293</xdr:rowOff>
    </xdr:to>
    <xdr:grpSp>
      <xdr:nvGrpSpPr>
        <xdr:cNvPr id="19" name="Grupo 18">
          <a:hlinkClick xmlns:r="http://schemas.openxmlformats.org/officeDocument/2006/relationships" r:id="rId7"/>
          <a:extLst>
            <a:ext uri="{FF2B5EF4-FFF2-40B4-BE49-F238E27FC236}">
              <a16:creationId xmlns:a16="http://schemas.microsoft.com/office/drawing/2014/main" id="{00000000-0008-0000-0400-000013000000}"/>
            </a:ext>
          </a:extLst>
        </xdr:cNvPr>
        <xdr:cNvGrpSpPr/>
      </xdr:nvGrpSpPr>
      <xdr:grpSpPr>
        <a:xfrm>
          <a:off x="8787327" y="1676100"/>
          <a:ext cx="1563511" cy="308899"/>
          <a:chOff x="5391151" y="920750"/>
          <a:chExt cx="1359012" cy="253055"/>
        </a:xfrm>
      </xdr:grpSpPr>
      <xdr:sp macro="" textlink="">
        <xdr:nvSpPr>
          <xdr:cNvPr id="20" name="Rectángulo redondeado 28">
            <a:extLst>
              <a:ext uri="{FF2B5EF4-FFF2-40B4-BE49-F238E27FC236}">
                <a16:creationId xmlns:a16="http://schemas.microsoft.com/office/drawing/2014/main" id="{00000000-0008-0000-0400-000014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21" name="Elipse 20">
            <a:extLst>
              <a:ext uri="{FF2B5EF4-FFF2-40B4-BE49-F238E27FC236}">
                <a16:creationId xmlns:a16="http://schemas.microsoft.com/office/drawing/2014/main" id="{00000000-0008-0000-0400-000015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5</xdr:col>
      <xdr:colOff>2822105</xdr:colOff>
      <xdr:row>7</xdr:row>
      <xdr:rowOff>41966</xdr:rowOff>
    </xdr:from>
    <xdr:to>
      <xdr:col>6</xdr:col>
      <xdr:colOff>423568</xdr:colOff>
      <xdr:row>8</xdr:row>
      <xdr:rowOff>139347</xdr:rowOff>
    </xdr:to>
    <xdr:grpSp>
      <xdr:nvGrpSpPr>
        <xdr:cNvPr id="22" name="Grupo 21">
          <a:hlinkClick xmlns:r="http://schemas.openxmlformats.org/officeDocument/2006/relationships" r:id="rId2"/>
          <a:extLst>
            <a:ext uri="{FF2B5EF4-FFF2-40B4-BE49-F238E27FC236}">
              <a16:creationId xmlns:a16="http://schemas.microsoft.com/office/drawing/2014/main" id="{00000000-0008-0000-0400-000016000000}"/>
            </a:ext>
          </a:extLst>
        </xdr:cNvPr>
        <xdr:cNvGrpSpPr/>
      </xdr:nvGrpSpPr>
      <xdr:grpSpPr>
        <a:xfrm>
          <a:off x="10412223" y="1678025"/>
          <a:ext cx="1105169" cy="314028"/>
          <a:chOff x="5373192" y="951805"/>
          <a:chExt cx="941655" cy="214281"/>
        </a:xfrm>
      </xdr:grpSpPr>
      <xdr:sp macro="" textlink="">
        <xdr:nvSpPr>
          <xdr:cNvPr id="23" name="Rectángulo redondeado 31">
            <a:extLst>
              <a:ext uri="{FF2B5EF4-FFF2-40B4-BE49-F238E27FC236}">
                <a16:creationId xmlns:a16="http://schemas.microsoft.com/office/drawing/2014/main" id="{00000000-0008-0000-0400-000017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24" name="Elipse 23">
            <a:extLst>
              <a:ext uri="{FF2B5EF4-FFF2-40B4-BE49-F238E27FC236}">
                <a16:creationId xmlns:a16="http://schemas.microsoft.com/office/drawing/2014/main" id="{00000000-0008-0000-0400-000018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6</xdr:col>
      <xdr:colOff>2183225</xdr:colOff>
      <xdr:row>7</xdr:row>
      <xdr:rowOff>40217</xdr:rowOff>
    </xdr:from>
    <xdr:to>
      <xdr:col>6</xdr:col>
      <xdr:colOff>3217568</xdr:colOff>
      <xdr:row>8</xdr:row>
      <xdr:rowOff>132293</xdr:rowOff>
    </xdr:to>
    <xdr:grpSp>
      <xdr:nvGrpSpPr>
        <xdr:cNvPr id="25" name="Grupo 24">
          <a:hlinkClick xmlns:r="http://schemas.openxmlformats.org/officeDocument/2006/relationships" r:id="rId2"/>
          <a:extLst>
            <a:ext uri="{FF2B5EF4-FFF2-40B4-BE49-F238E27FC236}">
              <a16:creationId xmlns:a16="http://schemas.microsoft.com/office/drawing/2014/main" id="{00000000-0008-0000-0400-000019000000}"/>
            </a:ext>
          </a:extLst>
        </xdr:cNvPr>
        <xdr:cNvGrpSpPr/>
      </xdr:nvGrpSpPr>
      <xdr:grpSpPr>
        <a:xfrm>
          <a:off x="13277049" y="1676276"/>
          <a:ext cx="1034343" cy="308723"/>
          <a:chOff x="5385224" y="949633"/>
          <a:chExt cx="868723" cy="228101"/>
        </a:xfrm>
      </xdr:grpSpPr>
      <xdr:sp macro="" textlink="">
        <xdr:nvSpPr>
          <xdr:cNvPr id="26" name="Rectángulo redondeado 31">
            <a:extLst>
              <a:ext uri="{FF2B5EF4-FFF2-40B4-BE49-F238E27FC236}">
                <a16:creationId xmlns:a16="http://schemas.microsoft.com/office/drawing/2014/main" id="{00000000-0008-0000-0400-00001A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27" name="Elipse 26">
            <a:extLst>
              <a:ext uri="{FF2B5EF4-FFF2-40B4-BE49-F238E27FC236}">
                <a16:creationId xmlns:a16="http://schemas.microsoft.com/office/drawing/2014/main" id="{00000000-0008-0000-0400-00001B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3</xdr:col>
      <xdr:colOff>1088020</xdr:colOff>
      <xdr:row>7</xdr:row>
      <xdr:rowOff>35805</xdr:rowOff>
    </xdr:from>
    <xdr:to>
      <xdr:col>4</xdr:col>
      <xdr:colOff>885704</xdr:colOff>
      <xdr:row>8</xdr:row>
      <xdr:rowOff>125236</xdr:rowOff>
    </xdr:to>
    <xdr:grpSp>
      <xdr:nvGrpSpPr>
        <xdr:cNvPr id="62" name="Grupo 61">
          <a:hlinkClick xmlns:r="http://schemas.openxmlformats.org/officeDocument/2006/relationships" r:id="rId8"/>
          <a:extLst>
            <a:ext uri="{FF2B5EF4-FFF2-40B4-BE49-F238E27FC236}">
              <a16:creationId xmlns:a16="http://schemas.microsoft.com/office/drawing/2014/main" id="{00000000-0008-0000-0400-00003E000000}"/>
            </a:ext>
          </a:extLst>
        </xdr:cNvPr>
        <xdr:cNvGrpSpPr/>
      </xdr:nvGrpSpPr>
      <xdr:grpSpPr>
        <a:xfrm>
          <a:off x="3501020" y="1671864"/>
          <a:ext cx="1471096" cy="306078"/>
          <a:chOff x="3727450" y="914399"/>
          <a:chExt cx="1331700" cy="294368"/>
        </a:xfrm>
      </xdr:grpSpPr>
      <xdr:sp macro="" textlink="">
        <xdr:nvSpPr>
          <xdr:cNvPr id="63" name="Rectángulo redondeado 11">
            <a:extLst>
              <a:ext uri="{FF2B5EF4-FFF2-40B4-BE49-F238E27FC236}">
                <a16:creationId xmlns:a16="http://schemas.microsoft.com/office/drawing/2014/main" id="{00000000-0008-0000-0400-00003F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64" name="Elipse 63">
            <a:extLst>
              <a:ext uri="{FF2B5EF4-FFF2-40B4-BE49-F238E27FC236}">
                <a16:creationId xmlns:a16="http://schemas.microsoft.com/office/drawing/2014/main" id="{00000000-0008-0000-0400-000040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7</xdr:col>
      <xdr:colOff>1714054</xdr:colOff>
      <xdr:row>6</xdr:row>
      <xdr:rowOff>34981</xdr:rowOff>
    </xdr:from>
    <xdr:to>
      <xdr:col>8</xdr:col>
      <xdr:colOff>50354</xdr:colOff>
      <xdr:row>9</xdr:row>
      <xdr:rowOff>34981</xdr:rowOff>
    </xdr:to>
    <xdr:grpSp>
      <xdr:nvGrpSpPr>
        <xdr:cNvPr id="65" name="Grupo 64">
          <a:hlinkClick xmlns:r="http://schemas.openxmlformats.org/officeDocument/2006/relationships" r:id="rId2"/>
          <a:extLst>
            <a:ext uri="{FF2B5EF4-FFF2-40B4-BE49-F238E27FC236}">
              <a16:creationId xmlns:a16="http://schemas.microsoft.com/office/drawing/2014/main" id="{00000000-0008-0000-0400-000041000000}"/>
            </a:ext>
          </a:extLst>
        </xdr:cNvPr>
        <xdr:cNvGrpSpPr/>
      </xdr:nvGrpSpPr>
      <xdr:grpSpPr>
        <a:xfrm>
          <a:off x="16311583" y="1454393"/>
          <a:ext cx="1840006" cy="664882"/>
          <a:chOff x="5391151" y="920750"/>
          <a:chExt cx="1208945" cy="332651"/>
        </a:xfrm>
      </xdr:grpSpPr>
      <xdr:sp macro="" textlink="">
        <xdr:nvSpPr>
          <xdr:cNvPr id="66" name="Rectángulo redondeado 31">
            <a:hlinkClick xmlns:r="http://schemas.openxmlformats.org/officeDocument/2006/relationships" r:id="rId9"/>
            <a:extLst>
              <a:ext uri="{FF2B5EF4-FFF2-40B4-BE49-F238E27FC236}">
                <a16:creationId xmlns:a16="http://schemas.microsoft.com/office/drawing/2014/main" id="{00000000-0008-0000-0400-000042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67" name="Elipse 66">
            <a:extLst>
              <a:ext uri="{FF2B5EF4-FFF2-40B4-BE49-F238E27FC236}">
                <a16:creationId xmlns:a16="http://schemas.microsoft.com/office/drawing/2014/main" id="{00000000-0008-0000-0400-000043000000}"/>
              </a:ext>
            </a:extLst>
          </xdr:cNvPr>
          <xdr:cNvSpPr/>
        </xdr:nvSpPr>
        <xdr:spPr>
          <a:xfrm>
            <a:off x="5391151" y="920750"/>
            <a:ext cx="342753" cy="332651"/>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6</xdr:col>
      <xdr:colOff>3302994</xdr:colOff>
      <xdr:row>6</xdr:row>
      <xdr:rowOff>44561</xdr:rowOff>
    </xdr:from>
    <xdr:to>
      <xdr:col>7</xdr:col>
      <xdr:colOff>1637632</xdr:colOff>
      <xdr:row>8</xdr:row>
      <xdr:rowOff>195402</xdr:rowOff>
    </xdr:to>
    <xdr:grpSp>
      <xdr:nvGrpSpPr>
        <xdr:cNvPr id="68" name="Grupo 67">
          <a:hlinkClick xmlns:r="http://schemas.openxmlformats.org/officeDocument/2006/relationships" r:id="rId2"/>
          <a:extLst>
            <a:ext uri="{FF2B5EF4-FFF2-40B4-BE49-F238E27FC236}">
              <a16:creationId xmlns:a16="http://schemas.microsoft.com/office/drawing/2014/main" id="{00000000-0008-0000-0400-000044000000}"/>
            </a:ext>
          </a:extLst>
        </xdr:cNvPr>
        <xdr:cNvGrpSpPr/>
      </xdr:nvGrpSpPr>
      <xdr:grpSpPr>
        <a:xfrm>
          <a:off x="14396818" y="1463973"/>
          <a:ext cx="1838343" cy="584135"/>
          <a:chOff x="5391151" y="920750"/>
          <a:chExt cx="1108557" cy="264819"/>
        </a:xfrm>
      </xdr:grpSpPr>
      <xdr:sp macro="" textlink="">
        <xdr:nvSpPr>
          <xdr:cNvPr id="69" name="Rectángulo redondeado 31">
            <a:hlinkClick xmlns:r="http://schemas.openxmlformats.org/officeDocument/2006/relationships" r:id="rId10"/>
            <a:extLst>
              <a:ext uri="{FF2B5EF4-FFF2-40B4-BE49-F238E27FC236}">
                <a16:creationId xmlns:a16="http://schemas.microsoft.com/office/drawing/2014/main" id="{00000000-0008-0000-0400-000045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marL="171450" indent="-171450" algn="l">
              <a:buFont typeface="Arial" panose="020B0604020202020204" pitchFamily="34" charset="0"/>
              <a:buChar char="•"/>
            </a:pPr>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0" name="Elipse 69">
            <a:extLst>
              <a:ext uri="{FF2B5EF4-FFF2-40B4-BE49-F238E27FC236}">
                <a16:creationId xmlns:a16="http://schemas.microsoft.com/office/drawing/2014/main" id="{00000000-0008-0000-0400-000046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900" b="1">
                <a:latin typeface="ACHS Nueva Sans" pitchFamily="2" charset="0"/>
              </a:rPr>
              <a:t>9</a:t>
            </a:r>
          </a:p>
        </xdr:txBody>
      </xdr:sp>
    </xdr:grpSp>
    <xdr:clientData/>
  </xdr:twoCellAnchor>
  <xdr:twoCellAnchor editAs="oneCell">
    <xdr:from>
      <xdr:col>7</xdr:col>
      <xdr:colOff>2057400</xdr:colOff>
      <xdr:row>2</xdr:row>
      <xdr:rowOff>12700</xdr:rowOff>
    </xdr:from>
    <xdr:to>
      <xdr:col>7</xdr:col>
      <xdr:colOff>3343013</xdr:colOff>
      <xdr:row>4</xdr:row>
      <xdr:rowOff>54486</xdr:rowOff>
    </xdr:to>
    <xdr:pic>
      <xdr:nvPicPr>
        <xdr:cNvPr id="28" name="Imagen 27">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9739"/>
        <a:stretch/>
      </xdr:blipFill>
      <xdr:spPr>
        <a:xfrm>
          <a:off x="16687800" y="495300"/>
          <a:ext cx="1368163" cy="5417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389108</xdr:colOff>
      <xdr:row>9</xdr:row>
      <xdr:rowOff>116567</xdr:rowOff>
    </xdr:to>
    <xdr:pic>
      <xdr:nvPicPr>
        <xdr:cNvPr id="6" name="Imagen 5">
          <a:extLst>
            <a:ext uri="{FF2B5EF4-FFF2-40B4-BE49-F238E27FC236}">
              <a16:creationId xmlns:a16="http://schemas.microsoft.com/office/drawing/2014/main" id="{FE0FFEEB-264C-47BE-BB6F-643A6D1240AC}"/>
            </a:ext>
          </a:extLst>
        </xdr:cNvPr>
        <xdr:cNvPicPr>
          <a:picLocks noChangeAspect="1"/>
        </xdr:cNvPicPr>
      </xdr:nvPicPr>
      <xdr:blipFill rotWithShape="1">
        <a:blip xmlns:r="http://schemas.openxmlformats.org/officeDocument/2006/relationships" r:embed="rId1"/>
        <a:srcRect r="12983"/>
        <a:stretch/>
      </xdr:blipFill>
      <xdr:spPr>
        <a:xfrm>
          <a:off x="0" y="0"/>
          <a:ext cx="18392719" cy="1406071"/>
        </a:xfrm>
        <a:prstGeom prst="rect">
          <a:avLst/>
        </a:prstGeom>
      </xdr:spPr>
    </xdr:pic>
    <xdr:clientData/>
  </xdr:twoCellAnchor>
  <xdr:twoCellAnchor>
    <xdr:from>
      <xdr:col>0</xdr:col>
      <xdr:colOff>0</xdr:colOff>
      <xdr:row>0</xdr:row>
      <xdr:rowOff>104020</xdr:rowOff>
    </xdr:from>
    <xdr:to>
      <xdr:col>13</xdr:col>
      <xdr:colOff>56027</xdr:colOff>
      <xdr:row>7</xdr:row>
      <xdr:rowOff>85211</xdr:rowOff>
    </xdr:to>
    <xdr:grpSp>
      <xdr:nvGrpSpPr>
        <xdr:cNvPr id="3" name="Grupo 2">
          <a:extLst>
            <a:ext uri="{FF2B5EF4-FFF2-40B4-BE49-F238E27FC236}">
              <a16:creationId xmlns:a16="http://schemas.microsoft.com/office/drawing/2014/main" id="{00000000-0008-0000-0600-000003000000}"/>
            </a:ext>
          </a:extLst>
        </xdr:cNvPr>
        <xdr:cNvGrpSpPr/>
      </xdr:nvGrpSpPr>
      <xdr:grpSpPr>
        <a:xfrm>
          <a:off x="0" y="104020"/>
          <a:ext cx="11565402" cy="925754"/>
          <a:chOff x="-51940" y="64124"/>
          <a:chExt cx="10058701" cy="1252603"/>
        </a:xfrm>
      </xdr:grpSpPr>
      <xdr:sp macro="" textlink="">
        <xdr:nvSpPr>
          <xdr:cNvPr id="4" name="CuadroTexto 3">
            <a:extLst>
              <a:ext uri="{FF2B5EF4-FFF2-40B4-BE49-F238E27FC236}">
                <a16:creationId xmlns:a16="http://schemas.microsoft.com/office/drawing/2014/main" id="{00000000-0008-0000-0600-000004000000}"/>
              </a:ext>
            </a:extLst>
          </xdr:cNvPr>
          <xdr:cNvSpPr txBox="1"/>
        </xdr:nvSpPr>
        <xdr:spPr>
          <a:xfrm>
            <a:off x="-51940" y="556978"/>
            <a:ext cx="10058701" cy="759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TRABAJO REPETITIVO MIEMBROS SUPERIORES</a:t>
            </a:r>
          </a:p>
        </xdr:txBody>
      </xdr:sp>
      <xdr:sp macro="" textlink="">
        <xdr:nvSpPr>
          <xdr:cNvPr id="5" name="CuadroTexto 4">
            <a:extLst>
              <a:ext uri="{FF2B5EF4-FFF2-40B4-BE49-F238E27FC236}">
                <a16:creationId xmlns:a16="http://schemas.microsoft.com/office/drawing/2014/main" id="{00000000-0008-0000-0600-000005000000}"/>
              </a:ext>
            </a:extLst>
          </xdr:cNvPr>
          <xdr:cNvSpPr txBox="1"/>
        </xdr:nvSpPr>
        <xdr:spPr>
          <a:xfrm>
            <a:off x="-19088" y="64124"/>
            <a:ext cx="9324054" cy="49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12</xdr:col>
      <xdr:colOff>932804</xdr:colOff>
      <xdr:row>7</xdr:row>
      <xdr:rowOff>31393</xdr:rowOff>
    </xdr:from>
    <xdr:to>
      <xdr:col>14</xdr:col>
      <xdr:colOff>339783</xdr:colOff>
      <xdr:row>8</xdr:row>
      <xdr:rowOff>124350</xdr:rowOff>
    </xdr:to>
    <xdr:grpSp>
      <xdr:nvGrpSpPr>
        <xdr:cNvPr id="9" name="Grupo 8">
          <a:hlinkClick xmlns:r="http://schemas.openxmlformats.org/officeDocument/2006/relationships" r:id="rId2"/>
          <a:extLst>
            <a:ext uri="{FF2B5EF4-FFF2-40B4-BE49-F238E27FC236}">
              <a16:creationId xmlns:a16="http://schemas.microsoft.com/office/drawing/2014/main" id="{00000000-0008-0000-0600-000009000000}"/>
            </a:ext>
          </a:extLst>
        </xdr:cNvPr>
        <xdr:cNvGrpSpPr/>
      </xdr:nvGrpSpPr>
      <xdr:grpSpPr>
        <a:xfrm>
          <a:off x="11354742" y="975956"/>
          <a:ext cx="1581854" cy="299332"/>
          <a:chOff x="5384986" y="937192"/>
          <a:chExt cx="1395641" cy="238676"/>
        </a:xfrm>
      </xdr:grpSpPr>
      <xdr:sp macro="" textlink="">
        <xdr:nvSpPr>
          <xdr:cNvPr id="10" name="Rectángulo redondeado 31">
            <a:extLst>
              <a:ext uri="{FF2B5EF4-FFF2-40B4-BE49-F238E27FC236}">
                <a16:creationId xmlns:a16="http://schemas.microsoft.com/office/drawing/2014/main" id="{00000000-0008-0000-0600-00000A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11" name="Elipse 10">
            <a:extLst>
              <a:ext uri="{FF2B5EF4-FFF2-40B4-BE49-F238E27FC236}">
                <a16:creationId xmlns:a16="http://schemas.microsoft.com/office/drawing/2014/main" id="{00000000-0008-0000-0600-00000B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12" name="Rectángulo redondeado 5">
          <a:hlinkClick xmlns:r="http://schemas.openxmlformats.org/officeDocument/2006/relationships" r:id="rId3"/>
          <a:extLst>
            <a:ext uri="{FF2B5EF4-FFF2-40B4-BE49-F238E27FC236}">
              <a16:creationId xmlns:a16="http://schemas.microsoft.com/office/drawing/2014/main" id="{00000000-0008-0000-0600-00000C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13" name="Grupo 12">
          <a:extLst>
            <a:ext uri="{FF2B5EF4-FFF2-40B4-BE49-F238E27FC236}">
              <a16:creationId xmlns:a16="http://schemas.microsoft.com/office/drawing/2014/main" id="{00000000-0008-0000-0600-00000D000000}"/>
            </a:ext>
          </a:extLst>
        </xdr:cNvPr>
        <xdr:cNvGrpSpPr/>
      </xdr:nvGrpSpPr>
      <xdr:grpSpPr>
        <a:xfrm>
          <a:off x="1544513" y="987689"/>
          <a:ext cx="1504602" cy="279618"/>
          <a:chOff x="2057400" y="901697"/>
          <a:chExt cx="1178253" cy="288000"/>
        </a:xfrm>
      </xdr:grpSpPr>
      <xdr:sp macro="" textlink="">
        <xdr:nvSpPr>
          <xdr:cNvPr id="14" name="Rectángulo redondeado 8">
            <a:hlinkClick xmlns:r="http://schemas.openxmlformats.org/officeDocument/2006/relationships" r:id="rId4"/>
            <a:extLst>
              <a:ext uri="{FF2B5EF4-FFF2-40B4-BE49-F238E27FC236}">
                <a16:creationId xmlns:a16="http://schemas.microsoft.com/office/drawing/2014/main" id="{00000000-0008-0000-0600-00000E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15" name="Elipse 14">
            <a:extLst>
              <a:ext uri="{FF2B5EF4-FFF2-40B4-BE49-F238E27FC236}">
                <a16:creationId xmlns:a16="http://schemas.microsoft.com/office/drawing/2014/main" id="{00000000-0008-0000-0600-00000F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16" name="Grupo 15">
          <a:hlinkClick xmlns:r="http://schemas.openxmlformats.org/officeDocument/2006/relationships" r:id="rId5"/>
          <a:extLst>
            <a:ext uri="{FF2B5EF4-FFF2-40B4-BE49-F238E27FC236}">
              <a16:creationId xmlns:a16="http://schemas.microsoft.com/office/drawing/2014/main" id="{00000000-0008-0000-0600-000010000000}"/>
            </a:ext>
          </a:extLst>
        </xdr:cNvPr>
        <xdr:cNvGrpSpPr/>
      </xdr:nvGrpSpPr>
      <xdr:grpSpPr>
        <a:xfrm>
          <a:off x="4692697" y="989363"/>
          <a:ext cx="1965333" cy="292983"/>
          <a:chOff x="5391150" y="920750"/>
          <a:chExt cx="1610100" cy="294782"/>
        </a:xfrm>
      </xdr:grpSpPr>
      <xdr:sp macro="" textlink="">
        <xdr:nvSpPr>
          <xdr:cNvPr id="17" name="Rectángulo redondeado 14">
            <a:extLst>
              <a:ext uri="{FF2B5EF4-FFF2-40B4-BE49-F238E27FC236}">
                <a16:creationId xmlns:a16="http://schemas.microsoft.com/office/drawing/2014/main" id="{00000000-0008-0000-0600-000011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18" name="Elipse 17">
            <a:extLst>
              <a:ext uri="{FF2B5EF4-FFF2-40B4-BE49-F238E27FC236}">
                <a16:creationId xmlns:a16="http://schemas.microsoft.com/office/drawing/2014/main" id="{00000000-0008-0000-0600-000012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19" name="Grupo 18">
          <a:hlinkClick xmlns:r="http://schemas.openxmlformats.org/officeDocument/2006/relationships" r:id="rId6"/>
          <a:extLst>
            <a:ext uri="{FF2B5EF4-FFF2-40B4-BE49-F238E27FC236}">
              <a16:creationId xmlns:a16="http://schemas.microsoft.com/office/drawing/2014/main" id="{00000000-0008-0000-0600-000013000000}"/>
            </a:ext>
          </a:extLst>
        </xdr:cNvPr>
        <xdr:cNvGrpSpPr/>
      </xdr:nvGrpSpPr>
      <xdr:grpSpPr>
        <a:xfrm>
          <a:off x="6728232" y="988307"/>
          <a:ext cx="1759833" cy="294747"/>
          <a:chOff x="5391150" y="920750"/>
          <a:chExt cx="1493663" cy="302730"/>
        </a:xfrm>
      </xdr:grpSpPr>
      <xdr:sp macro="[0]!Grupo18_Haga_clic_en" textlink="">
        <xdr:nvSpPr>
          <xdr:cNvPr id="20" name="Rectángulo redondeado 25">
            <a:extLst>
              <a:ext uri="{FF2B5EF4-FFF2-40B4-BE49-F238E27FC236}">
                <a16:creationId xmlns:a16="http://schemas.microsoft.com/office/drawing/2014/main" id="{00000000-0008-0000-0600-000014000000}"/>
              </a:ext>
            </a:extLst>
          </xdr:cNvPr>
          <xdr:cNvSpPr/>
        </xdr:nvSpPr>
        <xdr:spPr>
          <a:xfrm>
            <a:off x="5481245" y="928698"/>
            <a:ext cx="1403568" cy="274046"/>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0]!Grupo18_Haga_clic_en" textlink="">
        <xdr:nvSpPr>
          <xdr:cNvPr id="21" name="Elipse 20">
            <a:extLst>
              <a:ext uri="{FF2B5EF4-FFF2-40B4-BE49-F238E27FC236}">
                <a16:creationId xmlns:a16="http://schemas.microsoft.com/office/drawing/2014/main" id="{00000000-0008-0000-0600-000015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768407</xdr:colOff>
      <xdr:row>8</xdr:row>
      <xdr:rowOff>124355</xdr:rowOff>
    </xdr:to>
    <xdr:grpSp>
      <xdr:nvGrpSpPr>
        <xdr:cNvPr id="22" name="Grupo 21">
          <a:hlinkClick xmlns:r="http://schemas.openxmlformats.org/officeDocument/2006/relationships" r:id="rId7"/>
          <a:extLst>
            <a:ext uri="{FF2B5EF4-FFF2-40B4-BE49-F238E27FC236}">
              <a16:creationId xmlns:a16="http://schemas.microsoft.com/office/drawing/2014/main" id="{00000000-0008-0000-0600-000016000000}"/>
            </a:ext>
          </a:extLst>
        </xdr:cNvPr>
        <xdr:cNvGrpSpPr/>
      </xdr:nvGrpSpPr>
      <xdr:grpSpPr>
        <a:xfrm>
          <a:off x="8547334" y="976666"/>
          <a:ext cx="1555573" cy="298627"/>
          <a:chOff x="5391151" y="920750"/>
          <a:chExt cx="1359012" cy="253055"/>
        </a:xfrm>
      </xdr:grpSpPr>
      <xdr:sp macro="" textlink="">
        <xdr:nvSpPr>
          <xdr:cNvPr id="23" name="Rectángulo redondeado 28">
            <a:extLst>
              <a:ext uri="{FF2B5EF4-FFF2-40B4-BE49-F238E27FC236}">
                <a16:creationId xmlns:a16="http://schemas.microsoft.com/office/drawing/2014/main" id="{00000000-0008-0000-0600-000017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24" name="Elipse 23">
            <a:extLst>
              <a:ext uri="{FF2B5EF4-FFF2-40B4-BE49-F238E27FC236}">
                <a16:creationId xmlns:a16="http://schemas.microsoft.com/office/drawing/2014/main" id="{00000000-0008-0000-0600-000018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829792</xdr:colOff>
      <xdr:row>7</xdr:row>
      <xdr:rowOff>34028</xdr:rowOff>
    </xdr:from>
    <xdr:to>
      <xdr:col>12</xdr:col>
      <xdr:colOff>844255</xdr:colOff>
      <xdr:row>8</xdr:row>
      <xdr:rowOff>131409</xdr:rowOff>
    </xdr:to>
    <xdr:grpSp>
      <xdr:nvGrpSpPr>
        <xdr:cNvPr id="25" name="Grupo 24">
          <a:hlinkClick xmlns:r="http://schemas.openxmlformats.org/officeDocument/2006/relationships" r:id="rId2"/>
          <a:extLst>
            <a:ext uri="{FF2B5EF4-FFF2-40B4-BE49-F238E27FC236}">
              <a16:creationId xmlns:a16="http://schemas.microsoft.com/office/drawing/2014/main" id="{00000000-0008-0000-0600-000019000000}"/>
            </a:ext>
          </a:extLst>
        </xdr:cNvPr>
        <xdr:cNvGrpSpPr/>
      </xdr:nvGrpSpPr>
      <xdr:grpSpPr>
        <a:xfrm>
          <a:off x="10164292" y="978591"/>
          <a:ext cx="1101901" cy="303756"/>
          <a:chOff x="5373192" y="951805"/>
          <a:chExt cx="941655" cy="214281"/>
        </a:xfrm>
      </xdr:grpSpPr>
      <xdr:sp macro="" textlink="">
        <xdr:nvSpPr>
          <xdr:cNvPr id="26" name="Rectángulo redondeado 31">
            <a:extLst>
              <a:ext uri="{FF2B5EF4-FFF2-40B4-BE49-F238E27FC236}">
                <a16:creationId xmlns:a16="http://schemas.microsoft.com/office/drawing/2014/main" id="{00000000-0008-0000-0600-00001A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27" name="Elipse 26">
            <a:extLst>
              <a:ext uri="{FF2B5EF4-FFF2-40B4-BE49-F238E27FC236}">
                <a16:creationId xmlns:a16="http://schemas.microsoft.com/office/drawing/2014/main" id="{00000000-0008-0000-0600-00001B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14</xdr:col>
      <xdr:colOff>413162</xdr:colOff>
      <xdr:row>7</xdr:row>
      <xdr:rowOff>32279</xdr:rowOff>
    </xdr:from>
    <xdr:to>
      <xdr:col>15</xdr:col>
      <xdr:colOff>352130</xdr:colOff>
      <xdr:row>8</xdr:row>
      <xdr:rowOff>124355</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600-00003B000000}"/>
            </a:ext>
          </a:extLst>
        </xdr:cNvPr>
        <xdr:cNvGrpSpPr/>
      </xdr:nvGrpSpPr>
      <xdr:grpSpPr>
        <a:xfrm>
          <a:off x="13009975" y="976842"/>
          <a:ext cx="1026405" cy="298451"/>
          <a:chOff x="5385224" y="949633"/>
          <a:chExt cx="868723" cy="228101"/>
        </a:xfrm>
      </xdr:grpSpPr>
      <xdr:sp macro="" textlink="">
        <xdr:nvSpPr>
          <xdr:cNvPr id="60" name="Rectángulo redondeado 31">
            <a:extLst>
              <a:ext uri="{FF2B5EF4-FFF2-40B4-BE49-F238E27FC236}">
                <a16:creationId xmlns:a16="http://schemas.microsoft.com/office/drawing/2014/main" id="{00000000-0008-0000-0600-00003C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1" name="Elipse 60">
            <a:extLst>
              <a:ext uri="{FF2B5EF4-FFF2-40B4-BE49-F238E27FC236}">
                <a16:creationId xmlns:a16="http://schemas.microsoft.com/office/drawing/2014/main" id="{00000000-0008-0000-0600-00003D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5" name="Grupo 64">
          <a:hlinkClick xmlns:r="http://schemas.openxmlformats.org/officeDocument/2006/relationships" r:id="rId8"/>
          <a:extLst>
            <a:ext uri="{FF2B5EF4-FFF2-40B4-BE49-F238E27FC236}">
              <a16:creationId xmlns:a16="http://schemas.microsoft.com/office/drawing/2014/main" id="{00000000-0008-0000-0600-000041000000}"/>
            </a:ext>
          </a:extLst>
        </xdr:cNvPr>
        <xdr:cNvGrpSpPr/>
      </xdr:nvGrpSpPr>
      <xdr:grpSpPr>
        <a:xfrm>
          <a:off x="3135896" y="972430"/>
          <a:ext cx="1472495" cy="295806"/>
          <a:chOff x="3727450" y="914399"/>
          <a:chExt cx="1331700" cy="294368"/>
        </a:xfrm>
      </xdr:grpSpPr>
      <xdr:sp macro="" textlink="">
        <xdr:nvSpPr>
          <xdr:cNvPr id="66" name="Rectángulo redondeado 11">
            <a:extLst>
              <a:ext uri="{FF2B5EF4-FFF2-40B4-BE49-F238E27FC236}">
                <a16:creationId xmlns:a16="http://schemas.microsoft.com/office/drawing/2014/main" id="{00000000-0008-0000-0600-000042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67" name="Elipse 66">
            <a:extLst>
              <a:ext uri="{FF2B5EF4-FFF2-40B4-BE49-F238E27FC236}">
                <a16:creationId xmlns:a16="http://schemas.microsoft.com/office/drawing/2014/main" id="{00000000-0008-0000-0600-000043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17</xdr:col>
      <xdr:colOff>392703</xdr:colOff>
      <xdr:row>6</xdr:row>
      <xdr:rowOff>130797</xdr:rowOff>
    </xdr:from>
    <xdr:to>
      <xdr:col>19</xdr:col>
      <xdr:colOff>158749</xdr:colOff>
      <xdr:row>10</xdr:row>
      <xdr:rowOff>68035</xdr:rowOff>
    </xdr:to>
    <xdr:grpSp>
      <xdr:nvGrpSpPr>
        <xdr:cNvPr id="68" name="Grupo 67">
          <a:hlinkClick xmlns:r="http://schemas.openxmlformats.org/officeDocument/2006/relationships" r:id="rId2"/>
          <a:extLst>
            <a:ext uri="{FF2B5EF4-FFF2-40B4-BE49-F238E27FC236}">
              <a16:creationId xmlns:a16="http://schemas.microsoft.com/office/drawing/2014/main" id="{00000000-0008-0000-0600-000044000000}"/>
            </a:ext>
          </a:extLst>
        </xdr:cNvPr>
        <xdr:cNvGrpSpPr/>
      </xdr:nvGrpSpPr>
      <xdr:grpSpPr>
        <a:xfrm>
          <a:off x="16251828" y="940422"/>
          <a:ext cx="1940921" cy="572238"/>
          <a:chOff x="5391151" y="920750"/>
          <a:chExt cx="1208945" cy="325971"/>
        </a:xfrm>
      </xdr:grpSpPr>
      <xdr:sp macro="" textlink="">
        <xdr:nvSpPr>
          <xdr:cNvPr id="69" name="Rectángulo redondeado 31">
            <a:hlinkClick xmlns:r="http://schemas.openxmlformats.org/officeDocument/2006/relationships" r:id="rId9"/>
            <a:extLst>
              <a:ext uri="{FF2B5EF4-FFF2-40B4-BE49-F238E27FC236}">
                <a16:creationId xmlns:a16="http://schemas.microsoft.com/office/drawing/2014/main" id="{00000000-0008-0000-0600-000045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0" name="Elipse 69">
            <a:extLst>
              <a:ext uri="{FF2B5EF4-FFF2-40B4-BE49-F238E27FC236}">
                <a16:creationId xmlns:a16="http://schemas.microsoft.com/office/drawing/2014/main" id="{00000000-0008-0000-0600-000046000000}"/>
              </a:ext>
            </a:extLst>
          </xdr:cNvPr>
          <xdr:cNvSpPr/>
        </xdr:nvSpPr>
        <xdr:spPr>
          <a:xfrm>
            <a:off x="5391151" y="920750"/>
            <a:ext cx="344357" cy="325971"/>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15</xdr:col>
      <xdr:colOff>434409</xdr:colOff>
      <xdr:row>6</xdr:row>
      <xdr:rowOff>127000</xdr:rowOff>
    </xdr:from>
    <xdr:to>
      <xdr:col>17</xdr:col>
      <xdr:colOff>271874</xdr:colOff>
      <xdr:row>8</xdr:row>
      <xdr:rowOff>126371</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600-000047000000}"/>
            </a:ext>
          </a:extLst>
        </xdr:cNvPr>
        <xdr:cNvGrpSpPr/>
      </xdr:nvGrpSpPr>
      <xdr:grpSpPr>
        <a:xfrm>
          <a:off x="14118659" y="936625"/>
          <a:ext cx="2012340" cy="340684"/>
          <a:chOff x="5391151" y="920750"/>
          <a:chExt cx="1108557" cy="264819"/>
        </a:xfrm>
      </xdr:grpSpPr>
      <xdr:sp macro="" textlink="">
        <xdr:nvSpPr>
          <xdr:cNvPr id="72" name="Rectángulo redondeado 31">
            <a:hlinkClick xmlns:r="http://schemas.openxmlformats.org/officeDocument/2006/relationships" r:id="rId10"/>
            <a:extLst>
              <a:ext uri="{FF2B5EF4-FFF2-40B4-BE49-F238E27FC236}">
                <a16:creationId xmlns:a16="http://schemas.microsoft.com/office/drawing/2014/main" id="{00000000-0008-0000-0600-000048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600-000049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19401</xdr:rowOff>
    </xdr:from>
    <xdr:to>
      <xdr:col>22</xdr:col>
      <xdr:colOff>6350</xdr:colOff>
      <xdr:row>8</xdr:row>
      <xdr:rowOff>106909</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r="13110"/>
        <a:stretch/>
      </xdr:blipFill>
      <xdr:spPr>
        <a:xfrm>
          <a:off x="0" y="19401"/>
          <a:ext cx="19634200" cy="1339399"/>
        </a:xfrm>
        <a:prstGeom prst="rect">
          <a:avLst/>
        </a:prstGeom>
      </xdr:spPr>
    </xdr:pic>
    <xdr:clientData/>
  </xdr:twoCellAnchor>
  <xdr:twoCellAnchor>
    <xdr:from>
      <xdr:col>0</xdr:col>
      <xdr:colOff>281317</xdr:colOff>
      <xdr:row>0</xdr:row>
      <xdr:rowOff>9904</xdr:rowOff>
    </xdr:from>
    <xdr:to>
      <xdr:col>13</xdr:col>
      <xdr:colOff>354955</xdr:colOff>
      <xdr:row>7</xdr:row>
      <xdr:rowOff>85892</xdr:rowOff>
    </xdr:to>
    <xdr:grpSp>
      <xdr:nvGrpSpPr>
        <xdr:cNvPr id="3" name="Grupo 2">
          <a:extLst>
            <a:ext uri="{FF2B5EF4-FFF2-40B4-BE49-F238E27FC236}">
              <a16:creationId xmlns:a16="http://schemas.microsoft.com/office/drawing/2014/main" id="{00000000-0008-0000-0700-000003000000}"/>
            </a:ext>
          </a:extLst>
        </xdr:cNvPr>
        <xdr:cNvGrpSpPr/>
      </xdr:nvGrpSpPr>
      <xdr:grpSpPr>
        <a:xfrm>
          <a:off x="281317" y="9904"/>
          <a:ext cx="11050067" cy="1010345"/>
          <a:chOff x="-106065" y="-124197"/>
          <a:chExt cx="10068533" cy="1412141"/>
        </a:xfrm>
      </xdr:grpSpPr>
      <xdr:sp macro="" textlink="">
        <xdr:nvSpPr>
          <xdr:cNvPr id="4" name="CuadroTexto 3">
            <a:extLst>
              <a:ext uri="{FF2B5EF4-FFF2-40B4-BE49-F238E27FC236}">
                <a16:creationId xmlns:a16="http://schemas.microsoft.com/office/drawing/2014/main" id="{00000000-0008-0000-0700-000004000000}"/>
              </a:ext>
            </a:extLst>
          </xdr:cNvPr>
          <xdr:cNvSpPr txBox="1"/>
        </xdr:nvSpPr>
        <xdr:spPr>
          <a:xfrm>
            <a:off x="-96233" y="528194"/>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POSTURAS ESTÁTICAS DE TRABAJO </a:t>
            </a:r>
          </a:p>
        </xdr:txBody>
      </xdr:sp>
      <xdr:sp macro="" textlink="">
        <xdr:nvSpPr>
          <xdr:cNvPr id="5" name="CuadroTexto 4">
            <a:extLst>
              <a:ext uri="{FF2B5EF4-FFF2-40B4-BE49-F238E27FC236}">
                <a16:creationId xmlns:a16="http://schemas.microsoft.com/office/drawing/2014/main" id="{00000000-0008-0000-0700-000005000000}"/>
              </a:ext>
            </a:extLst>
          </xdr:cNvPr>
          <xdr:cNvSpPr txBox="1"/>
        </xdr:nvSpPr>
        <xdr:spPr>
          <a:xfrm>
            <a:off x="-106065" y="-124197"/>
            <a:ext cx="9319693" cy="63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13</xdr:col>
      <xdr:colOff>266054</xdr:colOff>
      <xdr:row>7</xdr:row>
      <xdr:rowOff>31393</xdr:rowOff>
    </xdr:from>
    <xdr:to>
      <xdr:col>14</xdr:col>
      <xdr:colOff>911283</xdr:colOff>
      <xdr:row>8</xdr:row>
      <xdr:rowOff>124350</xdr:rowOff>
    </xdr:to>
    <xdr:grpSp>
      <xdr:nvGrpSpPr>
        <xdr:cNvPr id="21" name="Grupo 20">
          <a:hlinkClick xmlns:r="http://schemas.openxmlformats.org/officeDocument/2006/relationships" r:id="rId2"/>
          <a:extLst>
            <a:ext uri="{FF2B5EF4-FFF2-40B4-BE49-F238E27FC236}">
              <a16:creationId xmlns:a16="http://schemas.microsoft.com/office/drawing/2014/main" id="{00000000-0008-0000-0700-000015000000}"/>
            </a:ext>
          </a:extLst>
        </xdr:cNvPr>
        <xdr:cNvGrpSpPr/>
      </xdr:nvGrpSpPr>
      <xdr:grpSpPr>
        <a:xfrm>
          <a:off x="11242483" y="965750"/>
          <a:ext cx="1588657" cy="365100"/>
          <a:chOff x="5384986" y="937192"/>
          <a:chExt cx="1395641" cy="238676"/>
        </a:xfrm>
      </xdr:grpSpPr>
      <xdr:sp macro="" textlink="">
        <xdr:nvSpPr>
          <xdr:cNvPr id="22" name="Rectángulo redondeado 31">
            <a:extLst>
              <a:ext uri="{FF2B5EF4-FFF2-40B4-BE49-F238E27FC236}">
                <a16:creationId xmlns:a16="http://schemas.microsoft.com/office/drawing/2014/main" id="{00000000-0008-0000-0700-000016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23" name="Elipse 22">
            <a:extLst>
              <a:ext uri="{FF2B5EF4-FFF2-40B4-BE49-F238E27FC236}">
                <a16:creationId xmlns:a16="http://schemas.microsoft.com/office/drawing/2014/main" id="{00000000-0008-0000-0700-000017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24" name="Rectángulo redondeado 5">
          <a:hlinkClick xmlns:r="http://schemas.openxmlformats.org/officeDocument/2006/relationships" r:id="rId3"/>
          <a:extLst>
            <a:ext uri="{FF2B5EF4-FFF2-40B4-BE49-F238E27FC236}">
              <a16:creationId xmlns:a16="http://schemas.microsoft.com/office/drawing/2014/main" id="{00000000-0008-0000-0700-000018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25" name="Grupo 24">
          <a:extLst>
            <a:ext uri="{FF2B5EF4-FFF2-40B4-BE49-F238E27FC236}">
              <a16:creationId xmlns:a16="http://schemas.microsoft.com/office/drawing/2014/main" id="{00000000-0008-0000-0700-000019000000}"/>
            </a:ext>
          </a:extLst>
        </xdr:cNvPr>
        <xdr:cNvGrpSpPr/>
      </xdr:nvGrpSpPr>
      <xdr:grpSpPr>
        <a:xfrm>
          <a:off x="1550182" y="977483"/>
          <a:ext cx="1509138" cy="345386"/>
          <a:chOff x="2057400" y="901697"/>
          <a:chExt cx="1178253" cy="288000"/>
        </a:xfrm>
      </xdr:grpSpPr>
      <xdr:sp macro="" textlink="">
        <xdr:nvSpPr>
          <xdr:cNvPr id="26" name="Rectángulo redondeado 8">
            <a:hlinkClick xmlns:r="http://schemas.openxmlformats.org/officeDocument/2006/relationships" r:id="rId4"/>
            <a:extLst>
              <a:ext uri="{FF2B5EF4-FFF2-40B4-BE49-F238E27FC236}">
                <a16:creationId xmlns:a16="http://schemas.microsoft.com/office/drawing/2014/main" id="{00000000-0008-0000-0700-00001A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27" name="Elipse 26">
            <a:extLst>
              <a:ext uri="{FF2B5EF4-FFF2-40B4-BE49-F238E27FC236}">
                <a16:creationId xmlns:a16="http://schemas.microsoft.com/office/drawing/2014/main" id="{00000000-0008-0000-0700-00001B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50" name="Grupo 49">
          <a:hlinkClick xmlns:r="http://schemas.openxmlformats.org/officeDocument/2006/relationships" r:id="rId5"/>
          <a:extLst>
            <a:ext uri="{FF2B5EF4-FFF2-40B4-BE49-F238E27FC236}">
              <a16:creationId xmlns:a16="http://schemas.microsoft.com/office/drawing/2014/main" id="{00000000-0008-0000-0700-000032000000}"/>
            </a:ext>
          </a:extLst>
        </xdr:cNvPr>
        <xdr:cNvGrpSpPr/>
      </xdr:nvGrpSpPr>
      <xdr:grpSpPr>
        <a:xfrm>
          <a:off x="4708572" y="979157"/>
          <a:ext cx="1868949" cy="358751"/>
          <a:chOff x="5391150" y="920750"/>
          <a:chExt cx="1610100" cy="294782"/>
        </a:xfrm>
      </xdr:grpSpPr>
      <xdr:sp macro="" textlink="">
        <xdr:nvSpPr>
          <xdr:cNvPr id="51" name="Rectángulo redondeado 14">
            <a:extLst>
              <a:ext uri="{FF2B5EF4-FFF2-40B4-BE49-F238E27FC236}">
                <a16:creationId xmlns:a16="http://schemas.microsoft.com/office/drawing/2014/main" id="{00000000-0008-0000-0700-000033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52" name="Elipse 51">
            <a:extLst>
              <a:ext uri="{FF2B5EF4-FFF2-40B4-BE49-F238E27FC236}">
                <a16:creationId xmlns:a16="http://schemas.microsoft.com/office/drawing/2014/main" id="{00000000-0008-0000-07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53" name="Grupo 52">
          <a:hlinkClick xmlns:r="http://schemas.openxmlformats.org/officeDocument/2006/relationships" r:id="rId6"/>
          <a:extLst>
            <a:ext uri="{FF2B5EF4-FFF2-40B4-BE49-F238E27FC236}">
              <a16:creationId xmlns:a16="http://schemas.microsoft.com/office/drawing/2014/main" id="{00000000-0008-0000-0700-000035000000}"/>
            </a:ext>
          </a:extLst>
        </xdr:cNvPr>
        <xdr:cNvGrpSpPr/>
      </xdr:nvGrpSpPr>
      <xdr:grpSpPr>
        <a:xfrm>
          <a:off x="6647723" y="978101"/>
          <a:ext cx="1739422" cy="366865"/>
          <a:chOff x="5391150" y="920750"/>
          <a:chExt cx="1493663" cy="302730"/>
        </a:xfrm>
      </xdr:grpSpPr>
      <xdr:sp macro="" textlink="">
        <xdr:nvSpPr>
          <xdr:cNvPr id="54" name="Rectángulo redondeado 25">
            <a:extLst>
              <a:ext uri="{FF2B5EF4-FFF2-40B4-BE49-F238E27FC236}">
                <a16:creationId xmlns:a16="http://schemas.microsoft.com/office/drawing/2014/main" id="{00000000-0008-0000-07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7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911282</xdr:colOff>
      <xdr:row>8</xdr:row>
      <xdr:rowOff>124355</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700-000038000000}"/>
            </a:ext>
          </a:extLst>
        </xdr:cNvPr>
        <xdr:cNvGrpSpPr/>
      </xdr:nvGrpSpPr>
      <xdr:grpSpPr>
        <a:xfrm>
          <a:off x="8446414" y="966460"/>
          <a:ext cx="1554439" cy="364395"/>
          <a:chOff x="5391151" y="920750"/>
          <a:chExt cx="1359012" cy="253055"/>
        </a:xfrm>
      </xdr:grpSpPr>
      <xdr:sp macro="" textlink="">
        <xdr:nvSpPr>
          <xdr:cNvPr id="57" name="Rectángulo redondeado 28">
            <a:extLst>
              <a:ext uri="{FF2B5EF4-FFF2-40B4-BE49-F238E27FC236}">
                <a16:creationId xmlns:a16="http://schemas.microsoft.com/office/drawing/2014/main" id="{00000000-0008-0000-0700-000039000000}"/>
              </a:ext>
            </a:extLst>
          </xdr:cNvPr>
          <xdr:cNvSpPr/>
        </xdr:nvSpPr>
        <xdr:spPr>
          <a:xfrm>
            <a:off x="5481245" y="929195"/>
            <a:ext cx="1268918" cy="232855"/>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7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12</xdr:col>
      <xdr:colOff>20167</xdr:colOff>
      <xdr:row>7</xdr:row>
      <xdr:rowOff>34028</xdr:rowOff>
    </xdr:from>
    <xdr:to>
      <xdr:col>13</xdr:col>
      <xdr:colOff>177505</xdr:colOff>
      <xdr:row>8</xdr:row>
      <xdr:rowOff>131409</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700-00003B000000}"/>
            </a:ext>
          </a:extLst>
        </xdr:cNvPr>
        <xdr:cNvGrpSpPr/>
      </xdr:nvGrpSpPr>
      <xdr:grpSpPr>
        <a:xfrm>
          <a:off x="10053167" y="968385"/>
          <a:ext cx="1100767" cy="369524"/>
          <a:chOff x="5373192" y="951805"/>
          <a:chExt cx="941655" cy="214281"/>
        </a:xfrm>
      </xdr:grpSpPr>
      <xdr:sp macro="" textlink="">
        <xdr:nvSpPr>
          <xdr:cNvPr id="60" name="Rectángulo redondeado 31">
            <a:extLst>
              <a:ext uri="{FF2B5EF4-FFF2-40B4-BE49-F238E27FC236}">
                <a16:creationId xmlns:a16="http://schemas.microsoft.com/office/drawing/2014/main" id="{00000000-0008-0000-0700-00003C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7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15</xdr:col>
      <xdr:colOff>32162</xdr:colOff>
      <xdr:row>7</xdr:row>
      <xdr:rowOff>32279</xdr:rowOff>
    </xdr:from>
    <xdr:to>
      <xdr:col>16</xdr:col>
      <xdr:colOff>114005</xdr:colOff>
      <xdr:row>8</xdr:row>
      <xdr:rowOff>124355</xdr:rowOff>
    </xdr:to>
    <xdr:grpSp>
      <xdr:nvGrpSpPr>
        <xdr:cNvPr id="62" name="Grupo 61">
          <a:hlinkClick xmlns:r="http://schemas.openxmlformats.org/officeDocument/2006/relationships" r:id="rId2"/>
          <a:extLst>
            <a:ext uri="{FF2B5EF4-FFF2-40B4-BE49-F238E27FC236}">
              <a16:creationId xmlns:a16="http://schemas.microsoft.com/office/drawing/2014/main" id="{00000000-0008-0000-0700-00003E000000}"/>
            </a:ext>
          </a:extLst>
        </xdr:cNvPr>
        <xdr:cNvGrpSpPr/>
      </xdr:nvGrpSpPr>
      <xdr:grpSpPr>
        <a:xfrm>
          <a:off x="12895448" y="966636"/>
          <a:ext cx="1025271" cy="364219"/>
          <a:chOff x="5385224" y="949633"/>
          <a:chExt cx="868723" cy="228101"/>
        </a:xfrm>
      </xdr:grpSpPr>
      <xdr:sp macro="" textlink="">
        <xdr:nvSpPr>
          <xdr:cNvPr id="63" name="Rectángulo redondeado 31">
            <a:extLst>
              <a:ext uri="{FF2B5EF4-FFF2-40B4-BE49-F238E27FC236}">
                <a16:creationId xmlns:a16="http://schemas.microsoft.com/office/drawing/2014/main" id="{00000000-0008-0000-0700-00003F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7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8"/>
          <a:extLst>
            <a:ext uri="{FF2B5EF4-FFF2-40B4-BE49-F238E27FC236}">
              <a16:creationId xmlns:a16="http://schemas.microsoft.com/office/drawing/2014/main" id="{00000000-0008-0000-0700-000044000000}"/>
            </a:ext>
          </a:extLst>
        </xdr:cNvPr>
        <xdr:cNvGrpSpPr/>
      </xdr:nvGrpSpPr>
      <xdr:grpSpPr>
        <a:xfrm>
          <a:off x="3150637" y="962224"/>
          <a:ext cx="1473629" cy="361574"/>
          <a:chOff x="3727450" y="914399"/>
          <a:chExt cx="1331700" cy="294368"/>
        </a:xfrm>
      </xdr:grpSpPr>
      <xdr:sp macro="" textlink="">
        <xdr:nvSpPr>
          <xdr:cNvPr id="69" name="Rectángulo redondeado 11">
            <a:extLst>
              <a:ext uri="{FF2B5EF4-FFF2-40B4-BE49-F238E27FC236}">
                <a16:creationId xmlns:a16="http://schemas.microsoft.com/office/drawing/2014/main" id="{00000000-0008-0000-07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7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18</xdr:col>
      <xdr:colOff>566976</xdr:colOff>
      <xdr:row>6</xdr:row>
      <xdr:rowOff>141111</xdr:rowOff>
    </xdr:from>
    <xdr:to>
      <xdr:col>21</xdr:col>
      <xdr:colOff>176390</xdr:colOff>
      <xdr:row>8</xdr:row>
      <xdr:rowOff>129351</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700-000047000000}"/>
            </a:ext>
          </a:extLst>
        </xdr:cNvPr>
        <xdr:cNvGrpSpPr/>
      </xdr:nvGrpSpPr>
      <xdr:grpSpPr>
        <a:xfrm>
          <a:off x="16260547" y="912182"/>
          <a:ext cx="2439700" cy="423669"/>
          <a:chOff x="5391151" y="920750"/>
          <a:chExt cx="1208945" cy="276557"/>
        </a:xfrm>
      </xdr:grpSpPr>
      <xdr:sp macro="" textlink="">
        <xdr:nvSpPr>
          <xdr:cNvPr id="72" name="Rectángulo redondeado 31">
            <a:hlinkClick xmlns:r="http://schemas.openxmlformats.org/officeDocument/2006/relationships" r:id="rId9"/>
            <a:extLst>
              <a:ext uri="{FF2B5EF4-FFF2-40B4-BE49-F238E27FC236}">
                <a16:creationId xmlns:a16="http://schemas.microsoft.com/office/drawing/2014/main" id="{00000000-0008-0000-0700-000048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700-000049000000}"/>
              </a:ext>
            </a:extLst>
          </xdr:cNvPr>
          <xdr:cNvSpPr/>
        </xdr:nvSpPr>
        <xdr:spPr>
          <a:xfrm>
            <a:off x="5391151" y="920750"/>
            <a:ext cx="223876" cy="276557"/>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16</xdr:col>
      <xdr:colOff>264544</xdr:colOff>
      <xdr:row>7</xdr:row>
      <xdr:rowOff>1</xdr:rowOff>
    </xdr:from>
    <xdr:to>
      <xdr:col>18</xdr:col>
      <xdr:colOff>413159</xdr:colOff>
      <xdr:row>8</xdr:row>
      <xdr:rowOff>117223</xdr:rowOff>
    </xdr:to>
    <xdr:grpSp>
      <xdr:nvGrpSpPr>
        <xdr:cNvPr id="74" name="Grupo 73">
          <a:hlinkClick xmlns:r="http://schemas.openxmlformats.org/officeDocument/2006/relationships" r:id="rId2"/>
          <a:extLst>
            <a:ext uri="{FF2B5EF4-FFF2-40B4-BE49-F238E27FC236}">
              <a16:creationId xmlns:a16="http://schemas.microsoft.com/office/drawing/2014/main" id="{00000000-0008-0000-0700-00004A000000}"/>
            </a:ext>
          </a:extLst>
        </xdr:cNvPr>
        <xdr:cNvGrpSpPr/>
      </xdr:nvGrpSpPr>
      <xdr:grpSpPr>
        <a:xfrm>
          <a:off x="14071258" y="934358"/>
          <a:ext cx="2035472" cy="389365"/>
          <a:chOff x="5377268" y="939957"/>
          <a:chExt cx="1122440" cy="251898"/>
        </a:xfrm>
      </xdr:grpSpPr>
      <xdr:sp macro="" textlink="">
        <xdr:nvSpPr>
          <xdr:cNvPr id="75" name="Rectángulo redondeado 31">
            <a:hlinkClick xmlns:r="http://schemas.openxmlformats.org/officeDocument/2006/relationships" r:id="rId10"/>
            <a:extLst>
              <a:ext uri="{FF2B5EF4-FFF2-40B4-BE49-F238E27FC236}">
                <a16:creationId xmlns:a16="http://schemas.microsoft.com/office/drawing/2014/main" id="{00000000-0008-0000-0700-00004B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700-00004C000000}"/>
              </a:ext>
            </a:extLst>
          </xdr:cNvPr>
          <xdr:cNvSpPr/>
        </xdr:nvSpPr>
        <xdr:spPr>
          <a:xfrm>
            <a:off x="5377268" y="939957"/>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28221</xdr:rowOff>
    </xdr:from>
    <xdr:to>
      <xdr:col>19</xdr:col>
      <xdr:colOff>674007</xdr:colOff>
      <xdr:row>8</xdr:row>
      <xdr:rowOff>141061</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28221"/>
          <a:ext cx="18811875" cy="1559279"/>
        </a:xfrm>
        <a:prstGeom prst="rect">
          <a:avLst/>
        </a:prstGeom>
      </xdr:spPr>
    </xdr:pic>
    <xdr:clientData/>
  </xdr:twoCellAnchor>
  <xdr:twoCellAnchor>
    <xdr:from>
      <xdr:col>0</xdr:col>
      <xdr:colOff>0</xdr:colOff>
      <xdr:row>0</xdr:row>
      <xdr:rowOff>166009</xdr:rowOff>
    </xdr:from>
    <xdr:to>
      <xdr:col>13</xdr:col>
      <xdr:colOff>71827</xdr:colOff>
      <xdr:row>7</xdr:row>
      <xdr:rowOff>178321</xdr:rowOff>
    </xdr:to>
    <xdr:grpSp>
      <xdr:nvGrpSpPr>
        <xdr:cNvPr id="3" name="Grupo 2">
          <a:extLst>
            <a:ext uri="{FF2B5EF4-FFF2-40B4-BE49-F238E27FC236}">
              <a16:creationId xmlns:a16="http://schemas.microsoft.com/office/drawing/2014/main" id="{00000000-0008-0000-0800-000003000000}"/>
            </a:ext>
          </a:extLst>
        </xdr:cNvPr>
        <xdr:cNvGrpSpPr/>
      </xdr:nvGrpSpPr>
      <xdr:grpSpPr>
        <a:xfrm>
          <a:off x="0" y="166009"/>
          <a:ext cx="11538113" cy="1236955"/>
          <a:chOff x="-343737" y="73855"/>
          <a:chExt cx="10058701" cy="1246122"/>
        </a:xfrm>
      </xdr:grpSpPr>
      <xdr:sp macro="" textlink="">
        <xdr:nvSpPr>
          <xdr:cNvPr id="4" name="CuadroTexto 3">
            <a:extLst>
              <a:ext uri="{FF2B5EF4-FFF2-40B4-BE49-F238E27FC236}">
                <a16:creationId xmlns:a16="http://schemas.microsoft.com/office/drawing/2014/main" id="{00000000-0008-0000-0800-000004000000}"/>
              </a:ext>
            </a:extLst>
          </xdr:cNvPr>
          <xdr:cNvSpPr txBox="1"/>
        </xdr:nvSpPr>
        <xdr:spPr>
          <a:xfrm>
            <a:off x="-343737" y="560227"/>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MANIPULACIÓN MANUAL DE CARGAS</a:t>
            </a:r>
          </a:p>
        </xdr:txBody>
      </xdr:sp>
      <xdr:sp macro="" textlink="">
        <xdr:nvSpPr>
          <xdr:cNvPr id="5" name="CuadroTexto 4">
            <a:extLst>
              <a:ext uri="{FF2B5EF4-FFF2-40B4-BE49-F238E27FC236}">
                <a16:creationId xmlns:a16="http://schemas.microsoft.com/office/drawing/2014/main" id="{00000000-0008-0000-0800-000005000000}"/>
              </a:ext>
            </a:extLst>
          </xdr:cNvPr>
          <xdr:cNvSpPr txBox="1"/>
        </xdr:nvSpPr>
        <xdr:spPr>
          <a:xfrm>
            <a:off x="-343737" y="73855"/>
            <a:ext cx="931969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12</xdr:col>
      <xdr:colOff>927512</xdr:colOff>
      <xdr:row>7</xdr:row>
      <xdr:rowOff>31393</xdr:rowOff>
    </xdr:from>
    <xdr:to>
      <xdr:col>14</xdr:col>
      <xdr:colOff>461491</xdr:colOff>
      <xdr:row>8</xdr:row>
      <xdr:rowOff>124350</xdr:rowOff>
    </xdr:to>
    <xdr:grpSp>
      <xdr:nvGrpSpPr>
        <xdr:cNvPr id="18" name="Grupo 17">
          <a:hlinkClick xmlns:r="http://schemas.openxmlformats.org/officeDocument/2006/relationships" r:id="rId2"/>
          <a:extLst>
            <a:ext uri="{FF2B5EF4-FFF2-40B4-BE49-F238E27FC236}">
              <a16:creationId xmlns:a16="http://schemas.microsoft.com/office/drawing/2014/main" id="{00000000-0008-0000-0800-000012000000}"/>
            </a:ext>
          </a:extLst>
        </xdr:cNvPr>
        <xdr:cNvGrpSpPr/>
      </xdr:nvGrpSpPr>
      <xdr:grpSpPr>
        <a:xfrm>
          <a:off x="11287083" y="1256036"/>
          <a:ext cx="1747408" cy="310671"/>
          <a:chOff x="5384986" y="937192"/>
          <a:chExt cx="1395641" cy="238676"/>
        </a:xfrm>
      </xdr:grpSpPr>
      <xdr:sp macro="" textlink="">
        <xdr:nvSpPr>
          <xdr:cNvPr id="19" name="Rectángulo redondeado 31">
            <a:extLst>
              <a:ext uri="{FF2B5EF4-FFF2-40B4-BE49-F238E27FC236}">
                <a16:creationId xmlns:a16="http://schemas.microsoft.com/office/drawing/2014/main" id="{00000000-0008-0000-0800-000013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20" name="Elipse 19">
            <a:extLst>
              <a:ext uri="{FF2B5EF4-FFF2-40B4-BE49-F238E27FC236}">
                <a16:creationId xmlns:a16="http://schemas.microsoft.com/office/drawing/2014/main" id="{00000000-0008-0000-0800-000014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21" name="Rectángulo redondeado 5">
          <a:hlinkClick xmlns:r="http://schemas.openxmlformats.org/officeDocument/2006/relationships" r:id="rId3"/>
          <a:extLst>
            <a:ext uri="{FF2B5EF4-FFF2-40B4-BE49-F238E27FC236}">
              <a16:creationId xmlns:a16="http://schemas.microsoft.com/office/drawing/2014/main" id="{00000000-0008-0000-0800-000015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22" name="Grupo 21">
          <a:extLst>
            <a:ext uri="{FF2B5EF4-FFF2-40B4-BE49-F238E27FC236}">
              <a16:creationId xmlns:a16="http://schemas.microsoft.com/office/drawing/2014/main" id="{00000000-0008-0000-0800-000016000000}"/>
            </a:ext>
          </a:extLst>
        </xdr:cNvPr>
        <xdr:cNvGrpSpPr/>
      </xdr:nvGrpSpPr>
      <xdr:grpSpPr>
        <a:xfrm>
          <a:off x="1550182" y="1267769"/>
          <a:ext cx="1509138" cy="290957"/>
          <a:chOff x="2057400" y="901697"/>
          <a:chExt cx="1178253" cy="288000"/>
        </a:xfrm>
      </xdr:grpSpPr>
      <xdr:sp macro="" textlink="">
        <xdr:nvSpPr>
          <xdr:cNvPr id="23" name="Rectángulo redondeado 8">
            <a:hlinkClick xmlns:r="http://schemas.openxmlformats.org/officeDocument/2006/relationships" r:id="rId4"/>
            <a:extLst>
              <a:ext uri="{FF2B5EF4-FFF2-40B4-BE49-F238E27FC236}">
                <a16:creationId xmlns:a16="http://schemas.microsoft.com/office/drawing/2014/main" id="{00000000-0008-0000-0800-000017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24" name="Elipse 23">
            <a:extLst>
              <a:ext uri="{FF2B5EF4-FFF2-40B4-BE49-F238E27FC236}">
                <a16:creationId xmlns:a16="http://schemas.microsoft.com/office/drawing/2014/main" id="{00000000-0008-0000-0800-000018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47975</xdr:rowOff>
    </xdr:from>
    <xdr:to>
      <xdr:col>7</xdr:col>
      <xdr:colOff>404812</xdr:colOff>
      <xdr:row>8</xdr:row>
      <xdr:rowOff>131408</xdr:rowOff>
    </xdr:to>
    <xdr:grpSp>
      <xdr:nvGrpSpPr>
        <xdr:cNvPr id="25" name="Grupo 24">
          <a:hlinkClick xmlns:r="http://schemas.openxmlformats.org/officeDocument/2006/relationships" r:id="rId5"/>
          <a:extLst>
            <a:ext uri="{FF2B5EF4-FFF2-40B4-BE49-F238E27FC236}">
              <a16:creationId xmlns:a16="http://schemas.microsoft.com/office/drawing/2014/main" id="{00000000-0008-0000-0800-000019000000}"/>
            </a:ext>
          </a:extLst>
        </xdr:cNvPr>
        <xdr:cNvGrpSpPr/>
      </xdr:nvGrpSpPr>
      <xdr:grpSpPr>
        <a:xfrm>
          <a:off x="4708572" y="1272618"/>
          <a:ext cx="1719669" cy="301147"/>
          <a:chOff x="5391150" y="920750"/>
          <a:chExt cx="1610100" cy="294782"/>
        </a:xfrm>
      </xdr:grpSpPr>
      <xdr:sp macro="" textlink="">
        <xdr:nvSpPr>
          <xdr:cNvPr id="26" name="Rectángulo redondeado 14">
            <a:extLst>
              <a:ext uri="{FF2B5EF4-FFF2-40B4-BE49-F238E27FC236}">
                <a16:creationId xmlns:a16="http://schemas.microsoft.com/office/drawing/2014/main" id="{00000000-0008-0000-0800-00001A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27" name="Elipse 26">
            <a:extLst>
              <a:ext uri="{FF2B5EF4-FFF2-40B4-BE49-F238E27FC236}">
                <a16:creationId xmlns:a16="http://schemas.microsoft.com/office/drawing/2014/main" id="{00000000-0008-0000-0800-00001B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509641</xdr:colOff>
      <xdr:row>7</xdr:row>
      <xdr:rowOff>43744</xdr:rowOff>
    </xdr:from>
    <xdr:to>
      <xdr:col>10</xdr:col>
      <xdr:colOff>126349</xdr:colOff>
      <xdr:row>8</xdr:row>
      <xdr:rowOff>138466</xdr:rowOff>
    </xdr:to>
    <xdr:grpSp>
      <xdr:nvGrpSpPr>
        <xdr:cNvPr id="28" name="Grupo 27">
          <a:hlinkClick xmlns:r="http://schemas.openxmlformats.org/officeDocument/2006/relationships" r:id="rId6"/>
          <a:extLst>
            <a:ext uri="{FF2B5EF4-FFF2-40B4-BE49-F238E27FC236}">
              <a16:creationId xmlns:a16="http://schemas.microsoft.com/office/drawing/2014/main" id="{00000000-0008-0000-0800-00001C000000}"/>
            </a:ext>
          </a:extLst>
        </xdr:cNvPr>
        <xdr:cNvGrpSpPr/>
      </xdr:nvGrpSpPr>
      <xdr:grpSpPr>
        <a:xfrm>
          <a:off x="6533070" y="1268387"/>
          <a:ext cx="1739422" cy="312436"/>
          <a:chOff x="5391150" y="920750"/>
          <a:chExt cx="1493663" cy="302730"/>
        </a:xfrm>
      </xdr:grpSpPr>
      <xdr:sp macro="" textlink="">
        <xdr:nvSpPr>
          <xdr:cNvPr id="54" name="Rectángulo redondeado 25">
            <a:extLst>
              <a:ext uri="{FF2B5EF4-FFF2-40B4-BE49-F238E27FC236}">
                <a16:creationId xmlns:a16="http://schemas.microsoft.com/office/drawing/2014/main" id="{00000000-0008-0000-08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8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205726</xdr:colOff>
      <xdr:row>7</xdr:row>
      <xdr:rowOff>43392</xdr:rowOff>
    </xdr:from>
    <xdr:to>
      <xdr:col>11</xdr:col>
      <xdr:colOff>602367</xdr:colOff>
      <xdr:row>8</xdr:row>
      <xdr:rowOff>141994</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800-000038000000}"/>
            </a:ext>
          </a:extLst>
        </xdr:cNvPr>
        <xdr:cNvGrpSpPr/>
      </xdr:nvGrpSpPr>
      <xdr:grpSpPr>
        <a:xfrm>
          <a:off x="8351869" y="1268035"/>
          <a:ext cx="1503355" cy="316316"/>
          <a:chOff x="5391151" y="920750"/>
          <a:chExt cx="1359012" cy="253055"/>
        </a:xfrm>
      </xdr:grpSpPr>
      <xdr:sp macro="" textlink="">
        <xdr:nvSpPr>
          <xdr:cNvPr id="57" name="Rectángulo redondeado 28">
            <a:extLst>
              <a:ext uri="{FF2B5EF4-FFF2-40B4-BE49-F238E27FC236}">
                <a16:creationId xmlns:a16="http://schemas.microsoft.com/office/drawing/2014/main" id="{00000000-0008-0000-08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8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690445</xdr:colOff>
      <xdr:row>7</xdr:row>
      <xdr:rowOff>42847</xdr:rowOff>
    </xdr:from>
    <xdr:to>
      <xdr:col>12</xdr:col>
      <xdr:colOff>847783</xdr:colOff>
      <xdr:row>8</xdr:row>
      <xdr:rowOff>140228</xdr:rowOff>
    </xdr:to>
    <xdr:grpSp>
      <xdr:nvGrpSpPr>
        <xdr:cNvPr id="59" name="Grupo 58">
          <a:hlinkClick xmlns:r="http://schemas.openxmlformats.org/officeDocument/2006/relationships" r:id="rId8"/>
          <a:extLst>
            <a:ext uri="{FF2B5EF4-FFF2-40B4-BE49-F238E27FC236}">
              <a16:creationId xmlns:a16="http://schemas.microsoft.com/office/drawing/2014/main" id="{00000000-0008-0000-0800-00003B000000}"/>
            </a:ext>
          </a:extLst>
        </xdr:cNvPr>
        <xdr:cNvGrpSpPr/>
      </xdr:nvGrpSpPr>
      <xdr:grpSpPr>
        <a:xfrm>
          <a:off x="9943302" y="1267490"/>
          <a:ext cx="1264052" cy="315095"/>
          <a:chOff x="5373192" y="951805"/>
          <a:chExt cx="941655" cy="214281"/>
        </a:xfrm>
      </xdr:grpSpPr>
      <xdr:sp macro="" textlink="">
        <xdr:nvSpPr>
          <xdr:cNvPr id="60" name="Rectángulo redondeado 31">
            <a:extLst>
              <a:ext uri="{FF2B5EF4-FFF2-40B4-BE49-F238E27FC236}">
                <a16:creationId xmlns:a16="http://schemas.microsoft.com/office/drawing/2014/main" id="{00000000-0008-0000-0800-00003C000000}"/>
              </a:ext>
            </a:extLst>
          </xdr:cNvPr>
          <xdr:cNvSpPr/>
        </xdr:nvSpPr>
        <xdr:spPr>
          <a:xfrm>
            <a:off x="5481246" y="951805"/>
            <a:ext cx="833601" cy="210243"/>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8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14</xdr:col>
      <xdr:colOff>605426</xdr:colOff>
      <xdr:row>7</xdr:row>
      <xdr:rowOff>23459</xdr:rowOff>
    </xdr:from>
    <xdr:to>
      <xdr:col>15</xdr:col>
      <xdr:colOff>687269</xdr:colOff>
      <xdr:row>8</xdr:row>
      <xdr:rowOff>115535</xdr:rowOff>
    </xdr:to>
    <xdr:grpSp>
      <xdr:nvGrpSpPr>
        <xdr:cNvPr id="62" name="Grupo 61">
          <a:hlinkClick xmlns:r="http://schemas.openxmlformats.org/officeDocument/2006/relationships" r:id="rId9"/>
          <a:extLst>
            <a:ext uri="{FF2B5EF4-FFF2-40B4-BE49-F238E27FC236}">
              <a16:creationId xmlns:a16="http://schemas.microsoft.com/office/drawing/2014/main" id="{00000000-0008-0000-0800-00003E000000}"/>
            </a:ext>
          </a:extLst>
        </xdr:cNvPr>
        <xdr:cNvGrpSpPr/>
      </xdr:nvGrpSpPr>
      <xdr:grpSpPr>
        <a:xfrm>
          <a:off x="13178426" y="1248102"/>
          <a:ext cx="1188557" cy="309790"/>
          <a:chOff x="5385224" y="949633"/>
          <a:chExt cx="868723" cy="228101"/>
        </a:xfrm>
      </xdr:grpSpPr>
      <xdr:sp macro="" textlink="">
        <xdr:nvSpPr>
          <xdr:cNvPr id="63" name="Rectángulo redondeado 31">
            <a:extLst>
              <a:ext uri="{FF2B5EF4-FFF2-40B4-BE49-F238E27FC236}">
                <a16:creationId xmlns:a16="http://schemas.microsoft.com/office/drawing/2014/main" id="{00000000-0008-0000-0800-00003F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8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10"/>
          <a:extLst>
            <a:ext uri="{FF2B5EF4-FFF2-40B4-BE49-F238E27FC236}">
              <a16:creationId xmlns:a16="http://schemas.microsoft.com/office/drawing/2014/main" id="{00000000-0008-0000-0800-000044000000}"/>
            </a:ext>
          </a:extLst>
        </xdr:cNvPr>
        <xdr:cNvGrpSpPr/>
      </xdr:nvGrpSpPr>
      <xdr:grpSpPr>
        <a:xfrm>
          <a:off x="3150637" y="1252510"/>
          <a:ext cx="1473629" cy="307145"/>
          <a:chOff x="3727450" y="914399"/>
          <a:chExt cx="1331700" cy="294368"/>
        </a:xfrm>
      </xdr:grpSpPr>
      <xdr:sp macro="" textlink="">
        <xdr:nvSpPr>
          <xdr:cNvPr id="69" name="Rectángulo redondeado 11">
            <a:extLst>
              <a:ext uri="{FF2B5EF4-FFF2-40B4-BE49-F238E27FC236}">
                <a16:creationId xmlns:a16="http://schemas.microsoft.com/office/drawing/2014/main" id="{00000000-0008-0000-08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8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17</xdr:col>
      <xdr:colOff>736662</xdr:colOff>
      <xdr:row>6</xdr:row>
      <xdr:rowOff>124732</xdr:rowOff>
    </xdr:from>
    <xdr:to>
      <xdr:col>19</xdr:col>
      <xdr:colOff>669018</xdr:colOff>
      <xdr:row>8</xdr:row>
      <xdr:rowOff>150059</xdr:rowOff>
    </xdr:to>
    <xdr:grpSp>
      <xdr:nvGrpSpPr>
        <xdr:cNvPr id="71" name="Grupo 70">
          <a:hlinkClick xmlns:r="http://schemas.openxmlformats.org/officeDocument/2006/relationships" r:id="rId8"/>
          <a:extLst>
            <a:ext uri="{FF2B5EF4-FFF2-40B4-BE49-F238E27FC236}">
              <a16:creationId xmlns:a16="http://schemas.microsoft.com/office/drawing/2014/main" id="{00000000-0008-0000-0800-000047000000}"/>
            </a:ext>
          </a:extLst>
        </xdr:cNvPr>
        <xdr:cNvGrpSpPr/>
      </xdr:nvGrpSpPr>
      <xdr:grpSpPr>
        <a:xfrm>
          <a:off x="16629805" y="1186089"/>
          <a:ext cx="2145784" cy="406327"/>
          <a:chOff x="5391151" y="920750"/>
          <a:chExt cx="1208945" cy="297619"/>
        </a:xfrm>
      </xdr:grpSpPr>
      <xdr:sp macro="" textlink="">
        <xdr:nvSpPr>
          <xdr:cNvPr id="72" name="Rectángulo redondeado 31">
            <a:hlinkClick xmlns:r="http://schemas.openxmlformats.org/officeDocument/2006/relationships" r:id="rId11"/>
            <a:extLst>
              <a:ext uri="{FF2B5EF4-FFF2-40B4-BE49-F238E27FC236}">
                <a16:creationId xmlns:a16="http://schemas.microsoft.com/office/drawing/2014/main" id="{00000000-0008-0000-0800-000048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800-000049000000}"/>
              </a:ext>
            </a:extLst>
          </xdr:cNvPr>
          <xdr:cNvSpPr/>
        </xdr:nvSpPr>
        <xdr:spPr>
          <a:xfrm>
            <a:off x="5391151" y="920750"/>
            <a:ext cx="259572" cy="297619"/>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15</xdr:col>
      <xdr:colOff>759732</xdr:colOff>
      <xdr:row>7</xdr:row>
      <xdr:rowOff>22678</xdr:rowOff>
    </xdr:from>
    <xdr:to>
      <xdr:col>17</xdr:col>
      <xdr:colOff>728847</xdr:colOff>
      <xdr:row>8</xdr:row>
      <xdr:rowOff>167062</xdr:rowOff>
    </xdr:to>
    <xdr:grpSp>
      <xdr:nvGrpSpPr>
        <xdr:cNvPr id="74" name="Grupo 73">
          <a:hlinkClick xmlns:r="http://schemas.openxmlformats.org/officeDocument/2006/relationships" r:id="rId8"/>
          <a:extLst>
            <a:ext uri="{FF2B5EF4-FFF2-40B4-BE49-F238E27FC236}">
              <a16:creationId xmlns:a16="http://schemas.microsoft.com/office/drawing/2014/main" id="{00000000-0008-0000-0800-00004A000000}"/>
            </a:ext>
          </a:extLst>
        </xdr:cNvPr>
        <xdr:cNvGrpSpPr/>
      </xdr:nvGrpSpPr>
      <xdr:grpSpPr>
        <a:xfrm>
          <a:off x="14439446" y="1247321"/>
          <a:ext cx="2182544" cy="362098"/>
          <a:chOff x="5391151" y="920749"/>
          <a:chExt cx="1108557" cy="330134"/>
        </a:xfrm>
      </xdr:grpSpPr>
      <xdr:sp macro="" textlink="">
        <xdr:nvSpPr>
          <xdr:cNvPr id="75" name="Rectángulo redondeado 31">
            <a:hlinkClick xmlns:r="http://schemas.openxmlformats.org/officeDocument/2006/relationships" r:id="rId12"/>
            <a:extLst>
              <a:ext uri="{FF2B5EF4-FFF2-40B4-BE49-F238E27FC236}">
                <a16:creationId xmlns:a16="http://schemas.microsoft.com/office/drawing/2014/main" id="{00000000-0008-0000-0800-00004B000000}"/>
              </a:ext>
            </a:extLst>
          </xdr:cNvPr>
          <xdr:cNvSpPr/>
        </xdr:nvSpPr>
        <xdr:spPr>
          <a:xfrm>
            <a:off x="5487956" y="946676"/>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800-00004C000000}"/>
              </a:ext>
            </a:extLst>
          </xdr:cNvPr>
          <xdr:cNvSpPr/>
        </xdr:nvSpPr>
        <xdr:spPr>
          <a:xfrm>
            <a:off x="5391151" y="920749"/>
            <a:ext cx="226088" cy="330134"/>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7663</xdr:colOff>
      <xdr:row>9</xdr:row>
      <xdr:rowOff>2115</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7669130" cy="1626490"/>
        </a:xfrm>
        <a:prstGeom prst="rect">
          <a:avLst/>
        </a:prstGeom>
      </xdr:spPr>
    </xdr:pic>
    <xdr:clientData/>
  </xdr:twoCellAnchor>
  <xdr:twoCellAnchor>
    <xdr:from>
      <xdr:col>0</xdr:col>
      <xdr:colOff>0</xdr:colOff>
      <xdr:row>0</xdr:row>
      <xdr:rowOff>70041</xdr:rowOff>
    </xdr:from>
    <xdr:to>
      <xdr:col>13</xdr:col>
      <xdr:colOff>62562</xdr:colOff>
      <xdr:row>7</xdr:row>
      <xdr:rowOff>109704</xdr:rowOff>
    </xdr:to>
    <xdr:grpSp>
      <xdr:nvGrpSpPr>
        <xdr:cNvPr id="3" name="Grupo 2">
          <a:extLst>
            <a:ext uri="{FF2B5EF4-FFF2-40B4-BE49-F238E27FC236}">
              <a16:creationId xmlns:a16="http://schemas.microsoft.com/office/drawing/2014/main" id="{00000000-0008-0000-0900-000003000000}"/>
            </a:ext>
          </a:extLst>
        </xdr:cNvPr>
        <xdr:cNvGrpSpPr/>
      </xdr:nvGrpSpPr>
      <xdr:grpSpPr>
        <a:xfrm>
          <a:off x="0" y="70041"/>
          <a:ext cx="11051291" cy="1202036"/>
          <a:chOff x="-362717" y="-14077"/>
          <a:chExt cx="10058701" cy="1284953"/>
        </a:xfrm>
      </xdr:grpSpPr>
      <xdr:sp macro="" textlink="">
        <xdr:nvSpPr>
          <xdr:cNvPr id="4" name="CuadroTexto 3">
            <a:extLst>
              <a:ext uri="{FF2B5EF4-FFF2-40B4-BE49-F238E27FC236}">
                <a16:creationId xmlns:a16="http://schemas.microsoft.com/office/drawing/2014/main" id="{00000000-0008-0000-0900-000004000000}"/>
              </a:ext>
            </a:extLst>
          </xdr:cNvPr>
          <xdr:cNvSpPr txBox="1"/>
        </xdr:nvSpPr>
        <xdr:spPr>
          <a:xfrm>
            <a:off x="-362717" y="511126"/>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EMPUJE Y ARRASTRE</a:t>
            </a:r>
          </a:p>
        </xdr:txBody>
      </xdr:sp>
      <xdr:sp macro="" textlink="">
        <xdr:nvSpPr>
          <xdr:cNvPr id="5" name="CuadroTexto 4">
            <a:extLst>
              <a:ext uri="{FF2B5EF4-FFF2-40B4-BE49-F238E27FC236}">
                <a16:creationId xmlns:a16="http://schemas.microsoft.com/office/drawing/2014/main" id="{00000000-0008-0000-0900-000005000000}"/>
              </a:ext>
            </a:extLst>
          </xdr:cNvPr>
          <xdr:cNvSpPr txBox="1"/>
        </xdr:nvSpPr>
        <xdr:spPr>
          <a:xfrm>
            <a:off x="-362717" y="-14077"/>
            <a:ext cx="931969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13</xdr:col>
      <xdr:colOff>266054</xdr:colOff>
      <xdr:row>7</xdr:row>
      <xdr:rowOff>31393</xdr:rowOff>
    </xdr:from>
    <xdr:to>
      <xdr:col>14</xdr:col>
      <xdr:colOff>911283</xdr:colOff>
      <xdr:row>8</xdr:row>
      <xdr:rowOff>124350</xdr:rowOff>
    </xdr:to>
    <xdr:grpSp>
      <xdr:nvGrpSpPr>
        <xdr:cNvPr id="34" name="Grupo 33">
          <a:hlinkClick xmlns:r="http://schemas.openxmlformats.org/officeDocument/2006/relationships" r:id="rId2"/>
          <a:extLst>
            <a:ext uri="{FF2B5EF4-FFF2-40B4-BE49-F238E27FC236}">
              <a16:creationId xmlns:a16="http://schemas.microsoft.com/office/drawing/2014/main" id="{00000000-0008-0000-0900-000022000000}"/>
            </a:ext>
          </a:extLst>
        </xdr:cNvPr>
        <xdr:cNvGrpSpPr/>
      </xdr:nvGrpSpPr>
      <xdr:grpSpPr>
        <a:xfrm>
          <a:off x="11254783" y="1193766"/>
          <a:ext cx="1592347" cy="308211"/>
          <a:chOff x="5384986" y="937192"/>
          <a:chExt cx="1395641" cy="238676"/>
        </a:xfrm>
      </xdr:grpSpPr>
      <xdr:sp macro="" textlink="">
        <xdr:nvSpPr>
          <xdr:cNvPr id="35" name="Rectángulo redondeado 31">
            <a:extLst>
              <a:ext uri="{FF2B5EF4-FFF2-40B4-BE49-F238E27FC236}">
                <a16:creationId xmlns:a16="http://schemas.microsoft.com/office/drawing/2014/main" id="{00000000-0008-0000-0900-000023000000}"/>
              </a:ext>
            </a:extLst>
          </xdr:cNvPr>
          <xdr:cNvSpPr/>
        </xdr:nvSpPr>
        <xdr:spPr>
          <a:xfrm>
            <a:off x="5462755" y="947166"/>
            <a:ext cx="1317872" cy="220365"/>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36" name="Elipse 35">
            <a:extLst>
              <a:ext uri="{FF2B5EF4-FFF2-40B4-BE49-F238E27FC236}">
                <a16:creationId xmlns:a16="http://schemas.microsoft.com/office/drawing/2014/main" id="{00000000-0008-0000-0900-000024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46" name="Rectángulo redondeado 5">
          <a:hlinkClick xmlns:r="http://schemas.openxmlformats.org/officeDocument/2006/relationships" r:id="rId3"/>
          <a:extLst>
            <a:ext uri="{FF2B5EF4-FFF2-40B4-BE49-F238E27FC236}">
              <a16:creationId xmlns:a16="http://schemas.microsoft.com/office/drawing/2014/main" id="{00000000-0008-0000-0900-00002E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47" name="Grupo 46">
          <a:extLst>
            <a:ext uri="{FF2B5EF4-FFF2-40B4-BE49-F238E27FC236}">
              <a16:creationId xmlns:a16="http://schemas.microsoft.com/office/drawing/2014/main" id="{00000000-0008-0000-0900-00002F000000}"/>
            </a:ext>
          </a:extLst>
        </xdr:cNvPr>
        <xdr:cNvGrpSpPr/>
      </xdr:nvGrpSpPr>
      <xdr:grpSpPr>
        <a:xfrm>
          <a:off x="1548952" y="1205499"/>
          <a:ext cx="1502988" cy="288497"/>
          <a:chOff x="2057400" y="901697"/>
          <a:chExt cx="1178253" cy="288000"/>
        </a:xfrm>
      </xdr:grpSpPr>
      <xdr:sp macro="" textlink="">
        <xdr:nvSpPr>
          <xdr:cNvPr id="48" name="Rectángulo redondeado 8">
            <a:hlinkClick xmlns:r="http://schemas.openxmlformats.org/officeDocument/2006/relationships" r:id="rId4"/>
            <a:extLst>
              <a:ext uri="{FF2B5EF4-FFF2-40B4-BE49-F238E27FC236}">
                <a16:creationId xmlns:a16="http://schemas.microsoft.com/office/drawing/2014/main" id="{00000000-0008-0000-0900-000030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9" name="Elipse 48">
            <a:extLst>
              <a:ext uri="{FF2B5EF4-FFF2-40B4-BE49-F238E27FC236}">
                <a16:creationId xmlns:a16="http://schemas.microsoft.com/office/drawing/2014/main" id="{00000000-0008-0000-0900-000031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50" name="Grupo 49">
          <a:hlinkClick xmlns:r="http://schemas.openxmlformats.org/officeDocument/2006/relationships" r:id="rId5"/>
          <a:extLst>
            <a:ext uri="{FF2B5EF4-FFF2-40B4-BE49-F238E27FC236}">
              <a16:creationId xmlns:a16="http://schemas.microsoft.com/office/drawing/2014/main" id="{00000000-0008-0000-0900-000032000000}"/>
            </a:ext>
          </a:extLst>
        </xdr:cNvPr>
        <xdr:cNvGrpSpPr/>
      </xdr:nvGrpSpPr>
      <xdr:grpSpPr>
        <a:xfrm>
          <a:off x="4694580" y="1207173"/>
          <a:ext cx="1875868" cy="301862"/>
          <a:chOff x="5391150" y="920750"/>
          <a:chExt cx="1610100" cy="294782"/>
        </a:xfrm>
      </xdr:grpSpPr>
      <xdr:sp macro="" textlink="">
        <xdr:nvSpPr>
          <xdr:cNvPr id="51" name="Rectángulo redondeado 14">
            <a:extLst>
              <a:ext uri="{FF2B5EF4-FFF2-40B4-BE49-F238E27FC236}">
                <a16:creationId xmlns:a16="http://schemas.microsoft.com/office/drawing/2014/main" id="{00000000-0008-0000-0900-000033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52" name="Elipse 51">
            <a:extLst>
              <a:ext uri="{FF2B5EF4-FFF2-40B4-BE49-F238E27FC236}">
                <a16:creationId xmlns:a16="http://schemas.microsoft.com/office/drawing/2014/main" id="{00000000-0008-0000-09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53" name="Grupo 52">
          <a:hlinkClick xmlns:r="http://schemas.openxmlformats.org/officeDocument/2006/relationships" r:id="rId6"/>
          <a:extLst>
            <a:ext uri="{FF2B5EF4-FFF2-40B4-BE49-F238E27FC236}">
              <a16:creationId xmlns:a16="http://schemas.microsoft.com/office/drawing/2014/main" id="{00000000-0008-0000-0900-000035000000}"/>
            </a:ext>
          </a:extLst>
        </xdr:cNvPr>
        <xdr:cNvGrpSpPr/>
      </xdr:nvGrpSpPr>
      <xdr:grpSpPr>
        <a:xfrm>
          <a:off x="6640650" y="1206117"/>
          <a:ext cx="1747725" cy="309976"/>
          <a:chOff x="5391150" y="920750"/>
          <a:chExt cx="1493663" cy="302730"/>
        </a:xfrm>
      </xdr:grpSpPr>
      <xdr:sp macro="" textlink="">
        <xdr:nvSpPr>
          <xdr:cNvPr id="54" name="Rectángulo redondeado 25">
            <a:extLst>
              <a:ext uri="{FF2B5EF4-FFF2-40B4-BE49-F238E27FC236}">
                <a16:creationId xmlns:a16="http://schemas.microsoft.com/office/drawing/2014/main" id="{00000000-0008-0000-09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9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911282</xdr:colOff>
      <xdr:row>8</xdr:row>
      <xdr:rowOff>124355</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900-000038000000}"/>
            </a:ext>
          </a:extLst>
        </xdr:cNvPr>
        <xdr:cNvGrpSpPr/>
      </xdr:nvGrpSpPr>
      <xdr:grpSpPr>
        <a:xfrm>
          <a:off x="8447644" y="1194476"/>
          <a:ext cx="1558130" cy="307506"/>
          <a:chOff x="5391151" y="920750"/>
          <a:chExt cx="1359012" cy="253055"/>
        </a:xfrm>
      </xdr:grpSpPr>
      <xdr:sp macro="" textlink="">
        <xdr:nvSpPr>
          <xdr:cNvPr id="57" name="Rectángulo redondeado 28">
            <a:extLst>
              <a:ext uri="{FF2B5EF4-FFF2-40B4-BE49-F238E27FC236}">
                <a16:creationId xmlns:a16="http://schemas.microsoft.com/office/drawing/2014/main" id="{00000000-0008-0000-09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9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12</xdr:col>
      <xdr:colOff>20167</xdr:colOff>
      <xdr:row>7</xdr:row>
      <xdr:rowOff>34028</xdr:rowOff>
    </xdr:from>
    <xdr:to>
      <xdr:col>13</xdr:col>
      <xdr:colOff>177505</xdr:colOff>
      <xdr:row>8</xdr:row>
      <xdr:rowOff>131409</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900-00003B000000}"/>
            </a:ext>
          </a:extLst>
        </xdr:cNvPr>
        <xdr:cNvGrpSpPr/>
      </xdr:nvGrpSpPr>
      <xdr:grpSpPr>
        <a:xfrm>
          <a:off x="10061777" y="1196401"/>
          <a:ext cx="1104457" cy="312635"/>
          <a:chOff x="5373192" y="951805"/>
          <a:chExt cx="941655" cy="214281"/>
        </a:xfrm>
      </xdr:grpSpPr>
      <xdr:sp macro="" textlink="">
        <xdr:nvSpPr>
          <xdr:cNvPr id="60" name="Rectángulo redondeado 31">
            <a:extLst>
              <a:ext uri="{FF2B5EF4-FFF2-40B4-BE49-F238E27FC236}">
                <a16:creationId xmlns:a16="http://schemas.microsoft.com/office/drawing/2014/main" id="{00000000-0008-0000-0900-00003C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9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15</xdr:col>
      <xdr:colOff>32162</xdr:colOff>
      <xdr:row>7</xdr:row>
      <xdr:rowOff>61651</xdr:rowOff>
    </xdr:from>
    <xdr:to>
      <xdr:col>16</xdr:col>
      <xdr:colOff>122544</xdr:colOff>
      <xdr:row>8</xdr:row>
      <xdr:rowOff>124356</xdr:rowOff>
    </xdr:to>
    <xdr:grpSp>
      <xdr:nvGrpSpPr>
        <xdr:cNvPr id="62" name="Grupo 61">
          <a:hlinkClick xmlns:r="http://schemas.openxmlformats.org/officeDocument/2006/relationships" r:id="rId8"/>
          <a:extLst>
            <a:ext uri="{FF2B5EF4-FFF2-40B4-BE49-F238E27FC236}">
              <a16:creationId xmlns:a16="http://schemas.microsoft.com/office/drawing/2014/main" id="{00000000-0008-0000-0900-00003E000000}"/>
            </a:ext>
          </a:extLst>
        </xdr:cNvPr>
        <xdr:cNvGrpSpPr/>
      </xdr:nvGrpSpPr>
      <xdr:grpSpPr>
        <a:xfrm>
          <a:off x="12915128" y="1224024"/>
          <a:ext cx="1037501" cy="277959"/>
          <a:chOff x="5385224" y="949633"/>
          <a:chExt cx="868723" cy="228101"/>
        </a:xfrm>
      </xdr:grpSpPr>
      <xdr:sp macro="" textlink="">
        <xdr:nvSpPr>
          <xdr:cNvPr id="63" name="Rectángulo redondeado 31">
            <a:extLst>
              <a:ext uri="{FF2B5EF4-FFF2-40B4-BE49-F238E27FC236}">
                <a16:creationId xmlns:a16="http://schemas.microsoft.com/office/drawing/2014/main" id="{00000000-0008-0000-0900-00003F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9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9"/>
          <a:extLst>
            <a:ext uri="{FF2B5EF4-FFF2-40B4-BE49-F238E27FC236}">
              <a16:creationId xmlns:a16="http://schemas.microsoft.com/office/drawing/2014/main" id="{00000000-0008-0000-0900-000044000000}"/>
            </a:ext>
          </a:extLst>
        </xdr:cNvPr>
        <xdr:cNvGrpSpPr/>
      </xdr:nvGrpSpPr>
      <xdr:grpSpPr>
        <a:xfrm>
          <a:off x="3137106" y="1190240"/>
          <a:ext cx="1473168" cy="304685"/>
          <a:chOff x="3727450" y="914399"/>
          <a:chExt cx="1331700" cy="294368"/>
        </a:xfrm>
      </xdr:grpSpPr>
      <xdr:sp macro="" textlink="">
        <xdr:nvSpPr>
          <xdr:cNvPr id="69" name="Rectángulo redondeado 11">
            <a:extLst>
              <a:ext uri="{FF2B5EF4-FFF2-40B4-BE49-F238E27FC236}">
                <a16:creationId xmlns:a16="http://schemas.microsoft.com/office/drawing/2014/main" id="{00000000-0008-0000-09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9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18</xdr:col>
      <xdr:colOff>141933</xdr:colOff>
      <xdr:row>6</xdr:row>
      <xdr:rowOff>81422</xdr:rowOff>
    </xdr:from>
    <xdr:to>
      <xdr:col>20</xdr:col>
      <xdr:colOff>21526</xdr:colOff>
      <xdr:row>9</xdr:row>
      <xdr:rowOff>43051</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900-000047000000}"/>
            </a:ext>
          </a:extLst>
        </xdr:cNvPr>
        <xdr:cNvGrpSpPr/>
      </xdr:nvGrpSpPr>
      <xdr:grpSpPr>
        <a:xfrm>
          <a:off x="15866255" y="1136168"/>
          <a:ext cx="1773830" cy="499764"/>
          <a:chOff x="5391151" y="920750"/>
          <a:chExt cx="1208945" cy="330373"/>
        </a:xfrm>
      </xdr:grpSpPr>
      <xdr:sp macro="" textlink="">
        <xdr:nvSpPr>
          <xdr:cNvPr id="72" name="Rectángulo redondeado 31">
            <a:hlinkClick xmlns:r="http://schemas.openxmlformats.org/officeDocument/2006/relationships" r:id="rId10"/>
            <a:extLst>
              <a:ext uri="{FF2B5EF4-FFF2-40B4-BE49-F238E27FC236}">
                <a16:creationId xmlns:a16="http://schemas.microsoft.com/office/drawing/2014/main" id="{00000000-0008-0000-0900-000048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900-000049000000}"/>
              </a:ext>
            </a:extLst>
          </xdr:cNvPr>
          <xdr:cNvSpPr/>
        </xdr:nvSpPr>
        <xdr:spPr>
          <a:xfrm>
            <a:off x="5391151" y="920750"/>
            <a:ext cx="338761" cy="33037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16</xdr:col>
      <xdr:colOff>235970</xdr:colOff>
      <xdr:row>7</xdr:row>
      <xdr:rowOff>30826</xdr:rowOff>
    </xdr:from>
    <xdr:to>
      <xdr:col>18</xdr:col>
      <xdr:colOff>67816</xdr:colOff>
      <xdr:row>8</xdr:row>
      <xdr:rowOff>150184</xdr:rowOff>
    </xdr:to>
    <xdr:grpSp>
      <xdr:nvGrpSpPr>
        <xdr:cNvPr id="74" name="Grupo 73">
          <a:hlinkClick xmlns:r="http://schemas.openxmlformats.org/officeDocument/2006/relationships" r:id="rId2"/>
          <a:extLst>
            <a:ext uri="{FF2B5EF4-FFF2-40B4-BE49-F238E27FC236}">
              <a16:creationId xmlns:a16="http://schemas.microsoft.com/office/drawing/2014/main" id="{00000000-0008-0000-0900-00004A000000}"/>
            </a:ext>
          </a:extLst>
        </xdr:cNvPr>
        <xdr:cNvGrpSpPr/>
      </xdr:nvGrpSpPr>
      <xdr:grpSpPr>
        <a:xfrm>
          <a:off x="14066055" y="1193199"/>
          <a:ext cx="1726083" cy="334612"/>
          <a:chOff x="5391151" y="920750"/>
          <a:chExt cx="1108557" cy="264819"/>
        </a:xfrm>
      </xdr:grpSpPr>
      <xdr:sp macro="" textlink="">
        <xdr:nvSpPr>
          <xdr:cNvPr id="75" name="Rectángulo redondeado 31">
            <a:hlinkClick xmlns:r="http://schemas.openxmlformats.org/officeDocument/2006/relationships" r:id="rId11"/>
            <a:extLst>
              <a:ext uri="{FF2B5EF4-FFF2-40B4-BE49-F238E27FC236}">
                <a16:creationId xmlns:a16="http://schemas.microsoft.com/office/drawing/2014/main" id="{00000000-0008-0000-0900-00004B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900-00004C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278493</xdr:colOff>
      <xdr:row>8</xdr:row>
      <xdr:rowOff>188407</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7954451" cy="1751484"/>
        </a:xfrm>
        <a:prstGeom prst="rect">
          <a:avLst/>
        </a:prstGeom>
      </xdr:spPr>
    </xdr:pic>
    <xdr:clientData/>
  </xdr:twoCellAnchor>
  <xdr:twoCellAnchor>
    <xdr:from>
      <xdr:col>0</xdr:col>
      <xdr:colOff>0</xdr:colOff>
      <xdr:row>1</xdr:row>
      <xdr:rowOff>67735</xdr:rowOff>
    </xdr:from>
    <xdr:to>
      <xdr:col>13</xdr:col>
      <xdr:colOff>63587</xdr:colOff>
      <xdr:row>7</xdr:row>
      <xdr:rowOff>103959</xdr:rowOff>
    </xdr:to>
    <xdr:grpSp>
      <xdr:nvGrpSpPr>
        <xdr:cNvPr id="3" name="Grupo 2">
          <a:extLst>
            <a:ext uri="{FF2B5EF4-FFF2-40B4-BE49-F238E27FC236}">
              <a16:creationId xmlns:a16="http://schemas.microsoft.com/office/drawing/2014/main" id="{00000000-0008-0000-0A00-000003000000}"/>
            </a:ext>
          </a:extLst>
        </xdr:cNvPr>
        <xdr:cNvGrpSpPr/>
      </xdr:nvGrpSpPr>
      <xdr:grpSpPr>
        <a:xfrm>
          <a:off x="0" y="253856"/>
          <a:ext cx="11033759" cy="1218637"/>
          <a:chOff x="-31241" y="31944"/>
          <a:chExt cx="10058701" cy="1123881"/>
        </a:xfrm>
      </xdr:grpSpPr>
      <xdr:sp macro="" textlink="">
        <xdr:nvSpPr>
          <xdr:cNvPr id="4" name="CuadroTexto 3">
            <a:extLst>
              <a:ext uri="{FF2B5EF4-FFF2-40B4-BE49-F238E27FC236}">
                <a16:creationId xmlns:a16="http://schemas.microsoft.com/office/drawing/2014/main" id="{00000000-0008-0000-0A00-000004000000}"/>
              </a:ext>
            </a:extLst>
          </xdr:cNvPr>
          <xdr:cNvSpPr txBox="1"/>
        </xdr:nvSpPr>
        <xdr:spPr>
          <a:xfrm>
            <a:off x="-31241" y="396075"/>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MANEJO MANUAL PACIENTES/PERSONAS</a:t>
            </a:r>
          </a:p>
        </xdr:txBody>
      </xdr:sp>
      <xdr:sp macro="" textlink="">
        <xdr:nvSpPr>
          <xdr:cNvPr id="5" name="CuadroTexto 4">
            <a:extLst>
              <a:ext uri="{FF2B5EF4-FFF2-40B4-BE49-F238E27FC236}">
                <a16:creationId xmlns:a16="http://schemas.microsoft.com/office/drawing/2014/main" id="{00000000-0008-0000-0A00-000005000000}"/>
              </a:ext>
            </a:extLst>
          </xdr:cNvPr>
          <xdr:cNvSpPr txBox="1"/>
        </xdr:nvSpPr>
        <xdr:spPr>
          <a:xfrm>
            <a:off x="-12188" y="31944"/>
            <a:ext cx="931969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13</xdr:col>
      <xdr:colOff>266054</xdr:colOff>
      <xdr:row>7</xdr:row>
      <xdr:rowOff>31393</xdr:rowOff>
    </xdr:from>
    <xdr:to>
      <xdr:col>14</xdr:col>
      <xdr:colOff>911283</xdr:colOff>
      <xdr:row>8</xdr:row>
      <xdr:rowOff>124350</xdr:rowOff>
    </xdr:to>
    <xdr:grpSp>
      <xdr:nvGrpSpPr>
        <xdr:cNvPr id="34" name="Grupo 33">
          <a:hlinkClick xmlns:r="http://schemas.openxmlformats.org/officeDocument/2006/relationships" r:id="rId2"/>
          <a:extLst>
            <a:ext uri="{FF2B5EF4-FFF2-40B4-BE49-F238E27FC236}">
              <a16:creationId xmlns:a16="http://schemas.microsoft.com/office/drawing/2014/main" id="{00000000-0008-0000-0A00-000022000000}"/>
            </a:ext>
          </a:extLst>
        </xdr:cNvPr>
        <xdr:cNvGrpSpPr/>
      </xdr:nvGrpSpPr>
      <xdr:grpSpPr>
        <a:xfrm>
          <a:off x="11236226" y="1399927"/>
          <a:ext cx="1586781" cy="311923"/>
          <a:chOff x="5384986" y="937192"/>
          <a:chExt cx="1395641" cy="238676"/>
        </a:xfrm>
      </xdr:grpSpPr>
      <xdr:sp macro="" textlink="">
        <xdr:nvSpPr>
          <xdr:cNvPr id="35" name="Rectángulo redondeado 31">
            <a:extLst>
              <a:ext uri="{FF2B5EF4-FFF2-40B4-BE49-F238E27FC236}">
                <a16:creationId xmlns:a16="http://schemas.microsoft.com/office/drawing/2014/main" id="{00000000-0008-0000-0A00-000023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36" name="Elipse 35">
            <a:extLst>
              <a:ext uri="{FF2B5EF4-FFF2-40B4-BE49-F238E27FC236}">
                <a16:creationId xmlns:a16="http://schemas.microsoft.com/office/drawing/2014/main" id="{00000000-0008-0000-0A00-000024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46" name="Rectángulo redondeado 5">
          <a:hlinkClick xmlns:r="http://schemas.openxmlformats.org/officeDocument/2006/relationships" r:id="rId3"/>
          <a:extLst>
            <a:ext uri="{FF2B5EF4-FFF2-40B4-BE49-F238E27FC236}">
              <a16:creationId xmlns:a16="http://schemas.microsoft.com/office/drawing/2014/main" id="{00000000-0008-0000-0A00-00002E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47" name="Grupo 46">
          <a:extLst>
            <a:ext uri="{FF2B5EF4-FFF2-40B4-BE49-F238E27FC236}">
              <a16:creationId xmlns:a16="http://schemas.microsoft.com/office/drawing/2014/main" id="{00000000-0008-0000-0A00-00002F000000}"/>
            </a:ext>
          </a:extLst>
        </xdr:cNvPr>
        <xdr:cNvGrpSpPr/>
      </xdr:nvGrpSpPr>
      <xdr:grpSpPr>
        <a:xfrm>
          <a:off x="1550808" y="1411660"/>
          <a:ext cx="1501317" cy="292209"/>
          <a:chOff x="2057400" y="901697"/>
          <a:chExt cx="1178253" cy="288000"/>
        </a:xfrm>
      </xdr:grpSpPr>
      <xdr:sp macro="" textlink="">
        <xdr:nvSpPr>
          <xdr:cNvPr id="48" name="Rectángulo redondeado 8">
            <a:hlinkClick xmlns:r="http://schemas.openxmlformats.org/officeDocument/2006/relationships" r:id="rId4"/>
            <a:extLst>
              <a:ext uri="{FF2B5EF4-FFF2-40B4-BE49-F238E27FC236}">
                <a16:creationId xmlns:a16="http://schemas.microsoft.com/office/drawing/2014/main" id="{00000000-0008-0000-0A00-000030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9" name="Elipse 48">
            <a:extLst>
              <a:ext uri="{FF2B5EF4-FFF2-40B4-BE49-F238E27FC236}">
                <a16:creationId xmlns:a16="http://schemas.microsoft.com/office/drawing/2014/main" id="{00000000-0008-0000-0A00-000031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50" name="Grupo 49">
          <a:hlinkClick xmlns:r="http://schemas.openxmlformats.org/officeDocument/2006/relationships" r:id="rId5"/>
          <a:extLst>
            <a:ext uri="{FF2B5EF4-FFF2-40B4-BE49-F238E27FC236}">
              <a16:creationId xmlns:a16="http://schemas.microsoft.com/office/drawing/2014/main" id="{00000000-0008-0000-0A00-000032000000}"/>
            </a:ext>
          </a:extLst>
        </xdr:cNvPr>
        <xdr:cNvGrpSpPr/>
      </xdr:nvGrpSpPr>
      <xdr:grpSpPr>
        <a:xfrm>
          <a:off x="4691055" y="1413334"/>
          <a:ext cx="1873640" cy="305574"/>
          <a:chOff x="5391150" y="920750"/>
          <a:chExt cx="1610100" cy="294782"/>
        </a:xfrm>
      </xdr:grpSpPr>
      <xdr:sp macro="" textlink="">
        <xdr:nvSpPr>
          <xdr:cNvPr id="51" name="Rectángulo redondeado 14">
            <a:extLst>
              <a:ext uri="{FF2B5EF4-FFF2-40B4-BE49-F238E27FC236}">
                <a16:creationId xmlns:a16="http://schemas.microsoft.com/office/drawing/2014/main" id="{00000000-0008-0000-0A00-000033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52" name="Elipse 51">
            <a:extLst>
              <a:ext uri="{FF2B5EF4-FFF2-40B4-BE49-F238E27FC236}">
                <a16:creationId xmlns:a16="http://schemas.microsoft.com/office/drawing/2014/main" id="{00000000-0008-0000-0A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53" name="Grupo 52">
          <a:hlinkClick xmlns:r="http://schemas.openxmlformats.org/officeDocument/2006/relationships" r:id="rId6"/>
          <a:extLst>
            <a:ext uri="{FF2B5EF4-FFF2-40B4-BE49-F238E27FC236}">
              <a16:creationId xmlns:a16="http://schemas.microsoft.com/office/drawing/2014/main" id="{00000000-0008-0000-0A00-000035000000}"/>
            </a:ext>
          </a:extLst>
        </xdr:cNvPr>
        <xdr:cNvGrpSpPr/>
      </xdr:nvGrpSpPr>
      <xdr:grpSpPr>
        <a:xfrm>
          <a:off x="6634897" y="1412278"/>
          <a:ext cx="1751622" cy="313688"/>
          <a:chOff x="5391150" y="920750"/>
          <a:chExt cx="1493663" cy="302730"/>
        </a:xfrm>
      </xdr:grpSpPr>
      <xdr:sp macro="" textlink="">
        <xdr:nvSpPr>
          <xdr:cNvPr id="54" name="Rectángulo redondeado 25">
            <a:extLst>
              <a:ext uri="{FF2B5EF4-FFF2-40B4-BE49-F238E27FC236}">
                <a16:creationId xmlns:a16="http://schemas.microsoft.com/office/drawing/2014/main" id="{00000000-0008-0000-0A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A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911282</xdr:colOff>
      <xdr:row>8</xdr:row>
      <xdr:rowOff>124355</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A00-000038000000}"/>
            </a:ext>
          </a:extLst>
        </xdr:cNvPr>
        <xdr:cNvGrpSpPr/>
      </xdr:nvGrpSpPr>
      <xdr:grpSpPr>
        <a:xfrm>
          <a:off x="8445788" y="1400637"/>
          <a:ext cx="1552563" cy="311218"/>
          <a:chOff x="5391151" y="920750"/>
          <a:chExt cx="1359012" cy="253055"/>
        </a:xfrm>
      </xdr:grpSpPr>
      <xdr:sp macro="" textlink="">
        <xdr:nvSpPr>
          <xdr:cNvPr id="57" name="Rectángulo redondeado 28">
            <a:extLst>
              <a:ext uri="{FF2B5EF4-FFF2-40B4-BE49-F238E27FC236}">
                <a16:creationId xmlns:a16="http://schemas.microsoft.com/office/drawing/2014/main" id="{00000000-0008-0000-0A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A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12</xdr:col>
      <xdr:colOff>20167</xdr:colOff>
      <xdr:row>7</xdr:row>
      <xdr:rowOff>34028</xdr:rowOff>
    </xdr:from>
    <xdr:to>
      <xdr:col>13</xdr:col>
      <xdr:colOff>177505</xdr:colOff>
      <xdr:row>8</xdr:row>
      <xdr:rowOff>131409</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A00-00003B000000}"/>
            </a:ext>
          </a:extLst>
        </xdr:cNvPr>
        <xdr:cNvGrpSpPr/>
      </xdr:nvGrpSpPr>
      <xdr:grpSpPr>
        <a:xfrm>
          <a:off x="10048788" y="1402562"/>
          <a:ext cx="1098889" cy="316347"/>
          <a:chOff x="5373192" y="951805"/>
          <a:chExt cx="941655" cy="214281"/>
        </a:xfrm>
      </xdr:grpSpPr>
      <xdr:sp macro="" textlink="">
        <xdr:nvSpPr>
          <xdr:cNvPr id="60" name="Rectángulo redondeado 31">
            <a:extLst>
              <a:ext uri="{FF2B5EF4-FFF2-40B4-BE49-F238E27FC236}">
                <a16:creationId xmlns:a16="http://schemas.microsoft.com/office/drawing/2014/main" id="{00000000-0008-0000-0A00-00003C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A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15</xdr:col>
      <xdr:colOff>32162</xdr:colOff>
      <xdr:row>7</xdr:row>
      <xdr:rowOff>32279</xdr:rowOff>
    </xdr:from>
    <xdr:to>
      <xdr:col>16</xdr:col>
      <xdr:colOff>114005</xdr:colOff>
      <xdr:row>8</xdr:row>
      <xdr:rowOff>124355</xdr:rowOff>
    </xdr:to>
    <xdr:grpSp>
      <xdr:nvGrpSpPr>
        <xdr:cNvPr id="62" name="Grupo 61">
          <a:hlinkClick xmlns:r="http://schemas.openxmlformats.org/officeDocument/2006/relationships" r:id="rId2"/>
          <a:extLst>
            <a:ext uri="{FF2B5EF4-FFF2-40B4-BE49-F238E27FC236}">
              <a16:creationId xmlns:a16="http://schemas.microsoft.com/office/drawing/2014/main" id="{00000000-0008-0000-0A00-00003E000000}"/>
            </a:ext>
          </a:extLst>
        </xdr:cNvPr>
        <xdr:cNvGrpSpPr/>
      </xdr:nvGrpSpPr>
      <xdr:grpSpPr>
        <a:xfrm>
          <a:off x="12885438" y="1400813"/>
          <a:ext cx="1023395" cy="311042"/>
          <a:chOff x="5385224" y="949633"/>
          <a:chExt cx="868723" cy="228101"/>
        </a:xfrm>
      </xdr:grpSpPr>
      <xdr:sp macro="" textlink="">
        <xdr:nvSpPr>
          <xdr:cNvPr id="63" name="Rectángulo redondeado 31">
            <a:extLst>
              <a:ext uri="{FF2B5EF4-FFF2-40B4-BE49-F238E27FC236}">
                <a16:creationId xmlns:a16="http://schemas.microsoft.com/office/drawing/2014/main" id="{00000000-0008-0000-0A00-00003F000000}"/>
              </a:ext>
            </a:extLst>
          </xdr:cNvPr>
          <xdr:cNvSpPr/>
        </xdr:nvSpPr>
        <xdr:spPr>
          <a:xfrm>
            <a:off x="5469966" y="949633"/>
            <a:ext cx="783981" cy="228101"/>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A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8"/>
          <a:extLst>
            <a:ext uri="{FF2B5EF4-FFF2-40B4-BE49-F238E27FC236}">
              <a16:creationId xmlns:a16="http://schemas.microsoft.com/office/drawing/2014/main" id="{00000000-0008-0000-0A00-000044000000}"/>
            </a:ext>
          </a:extLst>
        </xdr:cNvPr>
        <xdr:cNvGrpSpPr/>
      </xdr:nvGrpSpPr>
      <xdr:grpSpPr>
        <a:xfrm>
          <a:off x="3135622" y="1396401"/>
          <a:ext cx="1471127" cy="308397"/>
          <a:chOff x="3727450" y="914399"/>
          <a:chExt cx="1331700" cy="294368"/>
        </a:xfrm>
      </xdr:grpSpPr>
      <xdr:sp macro="" textlink="">
        <xdr:nvSpPr>
          <xdr:cNvPr id="69" name="Rectángulo redondeado 11">
            <a:extLst>
              <a:ext uri="{FF2B5EF4-FFF2-40B4-BE49-F238E27FC236}">
                <a16:creationId xmlns:a16="http://schemas.microsoft.com/office/drawing/2014/main" id="{00000000-0008-0000-0A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A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18</xdr:col>
      <xdr:colOff>128225</xdr:colOff>
      <xdr:row>6</xdr:row>
      <xdr:rowOff>197853</xdr:rowOff>
    </xdr:from>
    <xdr:to>
      <xdr:col>20</xdr:col>
      <xdr:colOff>90353</xdr:colOff>
      <xdr:row>9</xdr:row>
      <xdr:rowOff>23461</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A00-000047000000}"/>
            </a:ext>
          </a:extLst>
        </xdr:cNvPr>
        <xdr:cNvGrpSpPr/>
      </xdr:nvGrpSpPr>
      <xdr:grpSpPr>
        <a:xfrm>
          <a:off x="15806156" y="1358370"/>
          <a:ext cx="1845231" cy="471557"/>
          <a:chOff x="5391151" y="920750"/>
          <a:chExt cx="1208945" cy="373448"/>
        </a:xfrm>
      </xdr:grpSpPr>
      <xdr:sp macro="" textlink="">
        <xdr:nvSpPr>
          <xdr:cNvPr id="72" name="Rectángulo redondeado 31">
            <a:hlinkClick xmlns:r="http://schemas.openxmlformats.org/officeDocument/2006/relationships" r:id="rId9"/>
            <a:extLst>
              <a:ext uri="{FF2B5EF4-FFF2-40B4-BE49-F238E27FC236}">
                <a16:creationId xmlns:a16="http://schemas.microsoft.com/office/drawing/2014/main" id="{00000000-0008-0000-0A00-000048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A00-000049000000}"/>
              </a:ext>
            </a:extLst>
          </xdr:cNvPr>
          <xdr:cNvSpPr/>
        </xdr:nvSpPr>
        <xdr:spPr>
          <a:xfrm>
            <a:off x="5391151" y="920750"/>
            <a:ext cx="338227" cy="37344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16</xdr:col>
      <xdr:colOff>157875</xdr:colOff>
      <xdr:row>7</xdr:row>
      <xdr:rowOff>2326</xdr:rowOff>
    </xdr:from>
    <xdr:to>
      <xdr:col>18</xdr:col>
      <xdr:colOff>69780</xdr:colOff>
      <xdr:row>8</xdr:row>
      <xdr:rowOff>136635</xdr:rowOff>
    </xdr:to>
    <xdr:grpSp>
      <xdr:nvGrpSpPr>
        <xdr:cNvPr id="74" name="Grupo 73">
          <a:hlinkClick xmlns:r="http://schemas.openxmlformats.org/officeDocument/2006/relationships" r:id="rId2"/>
          <a:extLst>
            <a:ext uri="{FF2B5EF4-FFF2-40B4-BE49-F238E27FC236}">
              <a16:creationId xmlns:a16="http://schemas.microsoft.com/office/drawing/2014/main" id="{00000000-0008-0000-0A00-00004A000000}"/>
            </a:ext>
          </a:extLst>
        </xdr:cNvPr>
        <xdr:cNvGrpSpPr/>
      </xdr:nvGrpSpPr>
      <xdr:grpSpPr>
        <a:xfrm>
          <a:off x="13952703" y="1370860"/>
          <a:ext cx="1795008" cy="353275"/>
          <a:chOff x="5391151" y="920750"/>
          <a:chExt cx="1108557" cy="264819"/>
        </a:xfrm>
      </xdr:grpSpPr>
      <xdr:sp macro="" textlink="">
        <xdr:nvSpPr>
          <xdr:cNvPr id="75" name="Rectángulo redondeado 31">
            <a:hlinkClick xmlns:r="http://schemas.openxmlformats.org/officeDocument/2006/relationships" r:id="rId10"/>
            <a:extLst>
              <a:ext uri="{FF2B5EF4-FFF2-40B4-BE49-F238E27FC236}">
                <a16:creationId xmlns:a16="http://schemas.microsoft.com/office/drawing/2014/main" id="{00000000-0008-0000-0A00-00004B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A00-00004C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252647</xdr:colOff>
      <xdr:row>0</xdr:row>
      <xdr:rowOff>71755</xdr:rowOff>
    </xdr:from>
    <xdr:to>
      <xdr:col>18</xdr:col>
      <xdr:colOff>932235</xdr:colOff>
      <xdr:row>8</xdr:row>
      <xdr:rowOff>135107</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52647" y="71755"/>
          <a:ext cx="17770545" cy="1860267"/>
        </a:xfrm>
        <a:prstGeom prst="rect">
          <a:avLst/>
        </a:prstGeom>
      </xdr:spPr>
    </xdr:pic>
    <xdr:clientData/>
  </xdr:twoCellAnchor>
  <xdr:twoCellAnchor>
    <xdr:from>
      <xdr:col>0</xdr:col>
      <xdr:colOff>324246</xdr:colOff>
      <xdr:row>0</xdr:row>
      <xdr:rowOff>113092</xdr:rowOff>
    </xdr:from>
    <xdr:to>
      <xdr:col>13</xdr:col>
      <xdr:colOff>389036</xdr:colOff>
      <xdr:row>7</xdr:row>
      <xdr:rowOff>128686</xdr:rowOff>
    </xdr:to>
    <xdr:grpSp>
      <xdr:nvGrpSpPr>
        <xdr:cNvPr id="3" name="Grupo 2">
          <a:extLst>
            <a:ext uri="{FF2B5EF4-FFF2-40B4-BE49-F238E27FC236}">
              <a16:creationId xmlns:a16="http://schemas.microsoft.com/office/drawing/2014/main" id="{00000000-0008-0000-0B00-000003000000}"/>
            </a:ext>
          </a:extLst>
        </xdr:cNvPr>
        <xdr:cNvGrpSpPr/>
      </xdr:nvGrpSpPr>
      <xdr:grpSpPr>
        <a:xfrm>
          <a:off x="324246" y="113092"/>
          <a:ext cx="11449966" cy="1584418"/>
          <a:chOff x="-66793" y="31944"/>
          <a:chExt cx="10058701" cy="1250928"/>
        </a:xfrm>
      </xdr:grpSpPr>
      <xdr:sp macro="" textlink="">
        <xdr:nvSpPr>
          <xdr:cNvPr id="4" name="CuadroTexto 3">
            <a:extLst>
              <a:ext uri="{FF2B5EF4-FFF2-40B4-BE49-F238E27FC236}">
                <a16:creationId xmlns:a16="http://schemas.microsoft.com/office/drawing/2014/main" id="{00000000-0008-0000-0B00-000004000000}"/>
              </a:ext>
            </a:extLst>
          </xdr:cNvPr>
          <xdr:cNvSpPr txBox="1"/>
        </xdr:nvSpPr>
        <xdr:spPr>
          <a:xfrm>
            <a:off x="-66793" y="523122"/>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VIBRACIONES MANO / BRAZO</a:t>
            </a:r>
          </a:p>
        </xdr:txBody>
      </xdr:sp>
      <xdr:sp macro="" textlink="">
        <xdr:nvSpPr>
          <xdr:cNvPr id="5" name="CuadroTexto 4">
            <a:extLst>
              <a:ext uri="{FF2B5EF4-FFF2-40B4-BE49-F238E27FC236}">
                <a16:creationId xmlns:a16="http://schemas.microsoft.com/office/drawing/2014/main" id="{00000000-0008-0000-0B00-000005000000}"/>
              </a:ext>
            </a:extLst>
          </xdr:cNvPr>
          <xdr:cNvSpPr txBox="1"/>
        </xdr:nvSpPr>
        <xdr:spPr>
          <a:xfrm>
            <a:off x="-12188" y="31944"/>
            <a:ext cx="931969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12</xdr:col>
      <xdr:colOff>932804</xdr:colOff>
      <xdr:row>7</xdr:row>
      <xdr:rowOff>31393</xdr:rowOff>
    </xdr:from>
    <xdr:to>
      <xdr:col>14</xdr:col>
      <xdr:colOff>339783</xdr:colOff>
      <xdr:row>8</xdr:row>
      <xdr:rowOff>124350</xdr:rowOff>
    </xdr:to>
    <xdr:grpSp>
      <xdr:nvGrpSpPr>
        <xdr:cNvPr id="34" name="Grupo 33">
          <a:hlinkClick xmlns:r="http://schemas.openxmlformats.org/officeDocument/2006/relationships" r:id="rId2"/>
          <a:extLst>
            <a:ext uri="{FF2B5EF4-FFF2-40B4-BE49-F238E27FC236}">
              <a16:creationId xmlns:a16="http://schemas.microsoft.com/office/drawing/2014/main" id="{00000000-0008-0000-0B00-000022000000}"/>
            </a:ext>
          </a:extLst>
        </xdr:cNvPr>
        <xdr:cNvGrpSpPr/>
      </xdr:nvGrpSpPr>
      <xdr:grpSpPr>
        <a:xfrm>
          <a:off x="11234745" y="1600217"/>
          <a:ext cx="1573450" cy="309604"/>
          <a:chOff x="5384986" y="937192"/>
          <a:chExt cx="1395641" cy="238676"/>
        </a:xfrm>
      </xdr:grpSpPr>
      <xdr:sp macro="" textlink="">
        <xdr:nvSpPr>
          <xdr:cNvPr id="35" name="Rectángulo redondeado 31">
            <a:extLst>
              <a:ext uri="{FF2B5EF4-FFF2-40B4-BE49-F238E27FC236}">
                <a16:creationId xmlns:a16="http://schemas.microsoft.com/office/drawing/2014/main" id="{00000000-0008-0000-0B00-000023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36" name="Elipse 35">
            <a:extLst>
              <a:ext uri="{FF2B5EF4-FFF2-40B4-BE49-F238E27FC236}">
                <a16:creationId xmlns:a16="http://schemas.microsoft.com/office/drawing/2014/main" id="{00000000-0008-0000-0B00-000024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46" name="Rectángulo redondeado 5">
          <a:hlinkClick xmlns:r="http://schemas.openxmlformats.org/officeDocument/2006/relationships" r:id="rId3"/>
          <a:extLst>
            <a:ext uri="{FF2B5EF4-FFF2-40B4-BE49-F238E27FC236}">
              <a16:creationId xmlns:a16="http://schemas.microsoft.com/office/drawing/2014/main" id="{00000000-0008-0000-0B00-00002E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47" name="Grupo 46">
          <a:extLst>
            <a:ext uri="{FF2B5EF4-FFF2-40B4-BE49-F238E27FC236}">
              <a16:creationId xmlns:a16="http://schemas.microsoft.com/office/drawing/2014/main" id="{00000000-0008-0000-0B00-00002F000000}"/>
            </a:ext>
          </a:extLst>
        </xdr:cNvPr>
        <xdr:cNvGrpSpPr/>
      </xdr:nvGrpSpPr>
      <xdr:grpSpPr>
        <a:xfrm>
          <a:off x="1545913" y="1611950"/>
          <a:ext cx="1502735" cy="289890"/>
          <a:chOff x="2057400" y="901697"/>
          <a:chExt cx="1178253" cy="288000"/>
        </a:xfrm>
      </xdr:grpSpPr>
      <xdr:sp macro="" textlink="">
        <xdr:nvSpPr>
          <xdr:cNvPr id="48" name="Rectángulo redondeado 8">
            <a:hlinkClick xmlns:r="http://schemas.openxmlformats.org/officeDocument/2006/relationships" r:id="rId4"/>
            <a:extLst>
              <a:ext uri="{FF2B5EF4-FFF2-40B4-BE49-F238E27FC236}">
                <a16:creationId xmlns:a16="http://schemas.microsoft.com/office/drawing/2014/main" id="{00000000-0008-0000-0B00-000030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9" name="Elipse 48">
            <a:extLst>
              <a:ext uri="{FF2B5EF4-FFF2-40B4-BE49-F238E27FC236}">
                <a16:creationId xmlns:a16="http://schemas.microsoft.com/office/drawing/2014/main" id="{00000000-0008-0000-0B00-000031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50" name="Grupo 49">
          <a:hlinkClick xmlns:r="http://schemas.openxmlformats.org/officeDocument/2006/relationships" r:id="rId5"/>
          <a:extLst>
            <a:ext uri="{FF2B5EF4-FFF2-40B4-BE49-F238E27FC236}">
              <a16:creationId xmlns:a16="http://schemas.microsoft.com/office/drawing/2014/main" id="{00000000-0008-0000-0B00-000032000000}"/>
            </a:ext>
          </a:extLst>
        </xdr:cNvPr>
        <xdr:cNvGrpSpPr/>
      </xdr:nvGrpSpPr>
      <xdr:grpSpPr>
        <a:xfrm>
          <a:off x="4689896" y="1613624"/>
          <a:ext cx="1870549" cy="303255"/>
          <a:chOff x="5391150" y="920750"/>
          <a:chExt cx="1610100" cy="294782"/>
        </a:xfrm>
      </xdr:grpSpPr>
      <xdr:sp macro="" textlink="">
        <xdr:nvSpPr>
          <xdr:cNvPr id="51" name="Rectángulo redondeado 14">
            <a:extLst>
              <a:ext uri="{FF2B5EF4-FFF2-40B4-BE49-F238E27FC236}">
                <a16:creationId xmlns:a16="http://schemas.microsoft.com/office/drawing/2014/main" id="{00000000-0008-0000-0B00-000033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52" name="Elipse 51">
            <a:extLst>
              <a:ext uri="{FF2B5EF4-FFF2-40B4-BE49-F238E27FC236}">
                <a16:creationId xmlns:a16="http://schemas.microsoft.com/office/drawing/2014/main" id="{00000000-0008-0000-0B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53" name="Grupo 52">
          <a:hlinkClick xmlns:r="http://schemas.openxmlformats.org/officeDocument/2006/relationships" r:id="rId6"/>
          <a:extLst>
            <a:ext uri="{FF2B5EF4-FFF2-40B4-BE49-F238E27FC236}">
              <a16:creationId xmlns:a16="http://schemas.microsoft.com/office/drawing/2014/main" id="{00000000-0008-0000-0B00-000035000000}"/>
            </a:ext>
          </a:extLst>
        </xdr:cNvPr>
        <xdr:cNvGrpSpPr/>
      </xdr:nvGrpSpPr>
      <xdr:grpSpPr>
        <a:xfrm>
          <a:off x="6630647" y="1612568"/>
          <a:ext cx="1745826" cy="311369"/>
          <a:chOff x="5391150" y="920750"/>
          <a:chExt cx="1493663" cy="302730"/>
        </a:xfrm>
      </xdr:grpSpPr>
      <xdr:sp macro="" textlink="">
        <xdr:nvSpPr>
          <xdr:cNvPr id="54" name="Rectángulo redondeado 25">
            <a:extLst>
              <a:ext uri="{FF2B5EF4-FFF2-40B4-BE49-F238E27FC236}">
                <a16:creationId xmlns:a16="http://schemas.microsoft.com/office/drawing/2014/main" id="{00000000-0008-0000-0B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B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768407</xdr:colOff>
      <xdr:row>8</xdr:row>
      <xdr:rowOff>124355</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B00-000038000000}"/>
            </a:ext>
          </a:extLst>
        </xdr:cNvPr>
        <xdr:cNvGrpSpPr/>
      </xdr:nvGrpSpPr>
      <xdr:grpSpPr>
        <a:xfrm>
          <a:off x="8435742" y="1600927"/>
          <a:ext cx="1551371" cy="308899"/>
          <a:chOff x="5391151" y="920750"/>
          <a:chExt cx="1359012" cy="253055"/>
        </a:xfrm>
      </xdr:grpSpPr>
      <xdr:sp macro="" textlink="">
        <xdr:nvSpPr>
          <xdr:cNvPr id="57" name="Rectángulo redondeado 28">
            <a:extLst>
              <a:ext uri="{FF2B5EF4-FFF2-40B4-BE49-F238E27FC236}">
                <a16:creationId xmlns:a16="http://schemas.microsoft.com/office/drawing/2014/main" id="{00000000-0008-0000-0B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B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829792</xdr:colOff>
      <xdr:row>7</xdr:row>
      <xdr:rowOff>34028</xdr:rowOff>
    </xdr:from>
    <xdr:to>
      <xdr:col>12</xdr:col>
      <xdr:colOff>844255</xdr:colOff>
      <xdr:row>8</xdr:row>
      <xdr:rowOff>131409</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B00-00003B000000}"/>
            </a:ext>
          </a:extLst>
        </xdr:cNvPr>
        <xdr:cNvGrpSpPr/>
      </xdr:nvGrpSpPr>
      <xdr:grpSpPr>
        <a:xfrm>
          <a:off x="10048498" y="1602852"/>
          <a:ext cx="1097698" cy="314028"/>
          <a:chOff x="5373192" y="951805"/>
          <a:chExt cx="941655" cy="214281"/>
        </a:xfrm>
      </xdr:grpSpPr>
      <xdr:sp macro="" textlink="">
        <xdr:nvSpPr>
          <xdr:cNvPr id="60" name="Rectángulo redondeado 31">
            <a:extLst>
              <a:ext uri="{FF2B5EF4-FFF2-40B4-BE49-F238E27FC236}">
                <a16:creationId xmlns:a16="http://schemas.microsoft.com/office/drawing/2014/main" id="{00000000-0008-0000-0B00-00003C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B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14</xdr:col>
      <xdr:colOff>413162</xdr:colOff>
      <xdr:row>7</xdr:row>
      <xdr:rowOff>32279</xdr:rowOff>
    </xdr:from>
    <xdr:to>
      <xdr:col>15</xdr:col>
      <xdr:colOff>352130</xdr:colOff>
      <xdr:row>8</xdr:row>
      <xdr:rowOff>124355</xdr:rowOff>
    </xdr:to>
    <xdr:grpSp>
      <xdr:nvGrpSpPr>
        <xdr:cNvPr id="62" name="Grupo 61">
          <a:hlinkClick xmlns:r="http://schemas.openxmlformats.org/officeDocument/2006/relationships" r:id="rId2"/>
          <a:extLst>
            <a:ext uri="{FF2B5EF4-FFF2-40B4-BE49-F238E27FC236}">
              <a16:creationId xmlns:a16="http://schemas.microsoft.com/office/drawing/2014/main" id="{00000000-0008-0000-0B00-00003E000000}"/>
            </a:ext>
          </a:extLst>
        </xdr:cNvPr>
        <xdr:cNvGrpSpPr/>
      </xdr:nvGrpSpPr>
      <xdr:grpSpPr>
        <a:xfrm>
          <a:off x="12881574" y="1601103"/>
          <a:ext cx="1022203" cy="308723"/>
          <a:chOff x="5385224" y="949633"/>
          <a:chExt cx="868723" cy="228101"/>
        </a:xfrm>
      </xdr:grpSpPr>
      <xdr:sp macro="" textlink="">
        <xdr:nvSpPr>
          <xdr:cNvPr id="63" name="Rectángulo redondeado 31">
            <a:extLst>
              <a:ext uri="{FF2B5EF4-FFF2-40B4-BE49-F238E27FC236}">
                <a16:creationId xmlns:a16="http://schemas.microsoft.com/office/drawing/2014/main" id="{00000000-0008-0000-0B00-00003F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B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8"/>
          <a:extLst>
            <a:ext uri="{FF2B5EF4-FFF2-40B4-BE49-F238E27FC236}">
              <a16:creationId xmlns:a16="http://schemas.microsoft.com/office/drawing/2014/main" id="{00000000-0008-0000-0B00-000044000000}"/>
            </a:ext>
          </a:extLst>
        </xdr:cNvPr>
        <xdr:cNvGrpSpPr/>
      </xdr:nvGrpSpPr>
      <xdr:grpSpPr>
        <a:xfrm>
          <a:off x="3133561" y="1596691"/>
          <a:ext cx="1472029" cy="306078"/>
          <a:chOff x="3727450" y="914399"/>
          <a:chExt cx="1331700" cy="294368"/>
        </a:xfrm>
      </xdr:grpSpPr>
      <xdr:sp macro="" textlink="">
        <xdr:nvSpPr>
          <xdr:cNvPr id="69" name="Rectángulo redondeado 11">
            <a:extLst>
              <a:ext uri="{FF2B5EF4-FFF2-40B4-BE49-F238E27FC236}">
                <a16:creationId xmlns:a16="http://schemas.microsoft.com/office/drawing/2014/main" id="{00000000-0008-0000-0B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B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17</xdr:col>
      <xdr:colOff>246450</xdr:colOff>
      <xdr:row>6</xdr:row>
      <xdr:rowOff>173860</xdr:rowOff>
    </xdr:from>
    <xdr:to>
      <xdr:col>18</xdr:col>
      <xdr:colOff>865572</xdr:colOff>
      <xdr:row>8</xdr:row>
      <xdr:rowOff>135105</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B00-000047000000}"/>
            </a:ext>
          </a:extLst>
        </xdr:cNvPr>
        <xdr:cNvGrpSpPr/>
      </xdr:nvGrpSpPr>
      <xdr:grpSpPr>
        <a:xfrm>
          <a:off x="16196156" y="1533507"/>
          <a:ext cx="1702357" cy="387069"/>
          <a:chOff x="5391151" y="920750"/>
          <a:chExt cx="1208945" cy="317434"/>
        </a:xfrm>
      </xdr:grpSpPr>
      <xdr:sp macro="" textlink="">
        <xdr:nvSpPr>
          <xdr:cNvPr id="72" name="Rectángulo redondeado 31">
            <a:hlinkClick xmlns:r="http://schemas.openxmlformats.org/officeDocument/2006/relationships" r:id="rId9"/>
            <a:extLst>
              <a:ext uri="{FF2B5EF4-FFF2-40B4-BE49-F238E27FC236}">
                <a16:creationId xmlns:a16="http://schemas.microsoft.com/office/drawing/2014/main" id="{00000000-0008-0000-0B00-000048000000}"/>
              </a:ext>
            </a:extLst>
          </xdr:cNvPr>
          <xdr:cNvSpPr/>
        </xdr:nvSpPr>
        <xdr:spPr>
          <a:xfrm>
            <a:off x="5489075" y="953120"/>
            <a:ext cx="1111021" cy="237225"/>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B00-000049000000}"/>
              </a:ext>
            </a:extLst>
          </xdr:cNvPr>
          <xdr:cNvSpPr/>
        </xdr:nvSpPr>
        <xdr:spPr>
          <a:xfrm>
            <a:off x="5391151" y="920750"/>
            <a:ext cx="340867" cy="317434"/>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15</xdr:col>
      <xdr:colOff>501118</xdr:colOff>
      <xdr:row>7</xdr:row>
      <xdr:rowOff>0</xdr:rowOff>
    </xdr:from>
    <xdr:to>
      <xdr:col>17</xdr:col>
      <xdr:colOff>116332</xdr:colOff>
      <xdr:row>8</xdr:row>
      <xdr:rowOff>134309</xdr:rowOff>
    </xdr:to>
    <xdr:grpSp>
      <xdr:nvGrpSpPr>
        <xdr:cNvPr id="74" name="Grupo 73">
          <a:hlinkClick xmlns:r="http://schemas.openxmlformats.org/officeDocument/2006/relationships" r:id="rId2"/>
          <a:extLst>
            <a:ext uri="{FF2B5EF4-FFF2-40B4-BE49-F238E27FC236}">
              <a16:creationId xmlns:a16="http://schemas.microsoft.com/office/drawing/2014/main" id="{00000000-0008-0000-0B00-00004A000000}"/>
            </a:ext>
          </a:extLst>
        </xdr:cNvPr>
        <xdr:cNvGrpSpPr/>
      </xdr:nvGrpSpPr>
      <xdr:grpSpPr>
        <a:xfrm>
          <a:off x="14052765" y="1568824"/>
          <a:ext cx="2013273" cy="350956"/>
          <a:chOff x="5391151" y="920750"/>
          <a:chExt cx="1108557" cy="264819"/>
        </a:xfrm>
      </xdr:grpSpPr>
      <xdr:sp macro="" textlink="">
        <xdr:nvSpPr>
          <xdr:cNvPr id="75" name="Rectángulo redondeado 31">
            <a:hlinkClick xmlns:r="http://schemas.openxmlformats.org/officeDocument/2006/relationships" r:id="rId10"/>
            <a:extLst>
              <a:ext uri="{FF2B5EF4-FFF2-40B4-BE49-F238E27FC236}">
                <a16:creationId xmlns:a16="http://schemas.microsoft.com/office/drawing/2014/main" id="{00000000-0008-0000-0B00-00004B000000}"/>
              </a:ext>
            </a:extLst>
          </xdr:cNvPr>
          <xdr:cNvSpPr/>
        </xdr:nvSpPr>
        <xdr:spPr>
          <a:xfrm>
            <a:off x="5487956" y="946675"/>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B00-00004C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700" b="1">
                <a:latin typeface="ACHS Nueva Sans" pitchFamily="2" charset="0"/>
              </a:rPr>
              <a:t>9</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112006</xdr:rowOff>
    </xdr:from>
    <xdr:to>
      <xdr:col>19</xdr:col>
      <xdr:colOff>39688</xdr:colOff>
      <xdr:row>8</xdr:row>
      <xdr:rowOff>122239</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112006"/>
          <a:ext cx="18864792" cy="1779766"/>
        </a:xfrm>
        <a:prstGeom prst="rect">
          <a:avLst/>
        </a:prstGeom>
      </xdr:spPr>
    </xdr:pic>
    <xdr:clientData/>
  </xdr:twoCellAnchor>
  <xdr:twoCellAnchor>
    <xdr:from>
      <xdr:col>0</xdr:col>
      <xdr:colOff>58469</xdr:colOff>
      <xdr:row>1</xdr:row>
      <xdr:rowOff>14557</xdr:rowOff>
    </xdr:from>
    <xdr:to>
      <xdr:col>13</xdr:col>
      <xdr:colOff>123946</xdr:colOff>
      <xdr:row>7</xdr:row>
      <xdr:rowOff>139866</xdr:rowOff>
    </xdr:to>
    <xdr:grpSp>
      <xdr:nvGrpSpPr>
        <xdr:cNvPr id="3" name="Grupo 2">
          <a:extLst>
            <a:ext uri="{FF2B5EF4-FFF2-40B4-BE49-F238E27FC236}">
              <a16:creationId xmlns:a16="http://schemas.microsoft.com/office/drawing/2014/main" id="{00000000-0008-0000-0C00-000003000000}"/>
            </a:ext>
          </a:extLst>
        </xdr:cNvPr>
        <xdr:cNvGrpSpPr/>
      </xdr:nvGrpSpPr>
      <xdr:grpSpPr>
        <a:xfrm>
          <a:off x="58469" y="200678"/>
          <a:ext cx="11626856" cy="1504791"/>
          <a:chOff x="-293146" y="101270"/>
          <a:chExt cx="10058701" cy="1191071"/>
        </a:xfrm>
      </xdr:grpSpPr>
      <xdr:sp macro="" textlink="">
        <xdr:nvSpPr>
          <xdr:cNvPr id="4" name="CuadroTexto 3">
            <a:extLst>
              <a:ext uri="{FF2B5EF4-FFF2-40B4-BE49-F238E27FC236}">
                <a16:creationId xmlns:a16="http://schemas.microsoft.com/office/drawing/2014/main" id="{00000000-0008-0000-0C00-000004000000}"/>
              </a:ext>
            </a:extLst>
          </xdr:cNvPr>
          <xdr:cNvSpPr txBox="1"/>
        </xdr:nvSpPr>
        <xdr:spPr>
          <a:xfrm>
            <a:off x="-293146" y="532591"/>
            <a:ext cx="10058701" cy="7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0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IDENTIFICACION AVANZADA - VIBRACIONES CUERPO COMPLETO</a:t>
            </a:r>
          </a:p>
        </xdr:txBody>
      </xdr:sp>
      <xdr:sp macro="" textlink="">
        <xdr:nvSpPr>
          <xdr:cNvPr id="5" name="CuadroTexto 4">
            <a:extLst>
              <a:ext uri="{FF2B5EF4-FFF2-40B4-BE49-F238E27FC236}">
                <a16:creationId xmlns:a16="http://schemas.microsoft.com/office/drawing/2014/main" id="{00000000-0008-0000-0C00-000005000000}"/>
              </a:ext>
            </a:extLst>
          </xdr:cNvPr>
          <xdr:cNvSpPr txBox="1"/>
        </xdr:nvSpPr>
        <xdr:spPr>
          <a:xfrm>
            <a:off x="-287124" y="101270"/>
            <a:ext cx="931969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12</xdr:col>
      <xdr:colOff>781992</xdr:colOff>
      <xdr:row>7</xdr:row>
      <xdr:rowOff>31393</xdr:rowOff>
    </xdr:from>
    <xdr:to>
      <xdr:col>14</xdr:col>
      <xdr:colOff>188971</xdr:colOff>
      <xdr:row>8</xdr:row>
      <xdr:rowOff>124350</xdr:rowOff>
    </xdr:to>
    <xdr:grpSp>
      <xdr:nvGrpSpPr>
        <xdr:cNvPr id="43" name="Grupo 42">
          <a:hlinkClick xmlns:r="http://schemas.openxmlformats.org/officeDocument/2006/relationships" r:id="rId2"/>
          <a:extLst>
            <a:ext uri="{FF2B5EF4-FFF2-40B4-BE49-F238E27FC236}">
              <a16:creationId xmlns:a16="http://schemas.microsoft.com/office/drawing/2014/main" id="{00000000-0008-0000-0C00-00002B000000}"/>
            </a:ext>
          </a:extLst>
        </xdr:cNvPr>
        <xdr:cNvGrpSpPr/>
      </xdr:nvGrpSpPr>
      <xdr:grpSpPr>
        <a:xfrm>
          <a:off x="11259492" y="1596996"/>
          <a:ext cx="1574738" cy="311923"/>
          <a:chOff x="5384986" y="937192"/>
          <a:chExt cx="1395641" cy="238676"/>
        </a:xfrm>
      </xdr:grpSpPr>
      <xdr:sp macro="" textlink="">
        <xdr:nvSpPr>
          <xdr:cNvPr id="44" name="Rectángulo redondeado 31">
            <a:extLst>
              <a:ext uri="{FF2B5EF4-FFF2-40B4-BE49-F238E27FC236}">
                <a16:creationId xmlns:a16="http://schemas.microsoft.com/office/drawing/2014/main" id="{00000000-0008-0000-0C00-00002C000000}"/>
              </a:ext>
            </a:extLst>
          </xdr:cNvPr>
          <xdr:cNvSpPr/>
        </xdr:nvSpPr>
        <xdr:spPr>
          <a:xfrm>
            <a:off x="5462755" y="947166"/>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Empuje/Arrastre</a:t>
            </a:r>
          </a:p>
        </xdr:txBody>
      </xdr:sp>
      <xdr:sp macro="" textlink="">
        <xdr:nvSpPr>
          <xdr:cNvPr id="45" name="Elipse 44">
            <a:extLst>
              <a:ext uri="{FF2B5EF4-FFF2-40B4-BE49-F238E27FC236}">
                <a16:creationId xmlns:a16="http://schemas.microsoft.com/office/drawing/2014/main" id="{00000000-0008-0000-0C00-00002D000000}"/>
              </a:ext>
            </a:extLst>
          </xdr:cNvPr>
          <xdr:cNvSpPr/>
        </xdr:nvSpPr>
        <xdr:spPr>
          <a:xfrm>
            <a:off x="5384986" y="937192"/>
            <a:ext cx="267787" cy="23867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7</a:t>
            </a:r>
          </a:p>
        </xdr:txBody>
      </xdr:sp>
    </xdr:grpSp>
    <xdr:clientData/>
  </xdr:twoCellAnchor>
  <xdr:twoCellAnchor>
    <xdr:from>
      <xdr:col>1</xdr:col>
      <xdr:colOff>0</xdr:colOff>
      <xdr:row>7</xdr:row>
      <xdr:rowOff>49575</xdr:rowOff>
    </xdr:from>
    <xdr:to>
      <xdr:col>2</xdr:col>
      <xdr:colOff>737539</xdr:colOff>
      <xdr:row>8</xdr:row>
      <xdr:rowOff>82021</xdr:rowOff>
    </xdr:to>
    <xdr:sp macro="" textlink="">
      <xdr:nvSpPr>
        <xdr:cNvPr id="46" name="Rectángulo redondeado 5">
          <a:hlinkClick xmlns:r="http://schemas.openxmlformats.org/officeDocument/2006/relationships" r:id="rId3"/>
          <a:extLst>
            <a:ext uri="{FF2B5EF4-FFF2-40B4-BE49-F238E27FC236}">
              <a16:creationId xmlns:a16="http://schemas.microsoft.com/office/drawing/2014/main" id="{00000000-0008-0000-0C00-00002E000000}"/>
            </a:ext>
          </a:extLst>
        </xdr:cNvPr>
        <xdr:cNvSpPr/>
      </xdr:nvSpPr>
      <xdr:spPr>
        <a:xfrm>
          <a:off x="333375" y="1597388"/>
          <a:ext cx="1150289" cy="24675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1">
              <a:solidFill>
                <a:schemeClr val="bg1">
                  <a:lumMod val="50000"/>
                </a:schemeClr>
              </a:solidFill>
              <a:latin typeface="ACHS Nueva Sans" pitchFamily="2" charset="0"/>
            </a:rPr>
            <a:t>INSTRUCCIONES</a:t>
          </a:r>
        </a:p>
      </xdr:txBody>
    </xdr:sp>
    <xdr:clientData/>
  </xdr:twoCellAnchor>
  <xdr:twoCellAnchor>
    <xdr:from>
      <xdr:col>2</xdr:col>
      <xdr:colOff>806325</xdr:colOff>
      <xdr:row>7</xdr:row>
      <xdr:rowOff>43126</xdr:rowOff>
    </xdr:from>
    <xdr:to>
      <xdr:col>3</xdr:col>
      <xdr:colOff>1136177</xdr:colOff>
      <xdr:row>8</xdr:row>
      <xdr:rowOff>116369</xdr:rowOff>
    </xdr:to>
    <xdr:grpSp>
      <xdr:nvGrpSpPr>
        <xdr:cNvPr id="47" name="Grupo 46">
          <a:extLst>
            <a:ext uri="{FF2B5EF4-FFF2-40B4-BE49-F238E27FC236}">
              <a16:creationId xmlns:a16="http://schemas.microsoft.com/office/drawing/2014/main" id="{00000000-0008-0000-0C00-00002F000000}"/>
            </a:ext>
          </a:extLst>
        </xdr:cNvPr>
        <xdr:cNvGrpSpPr/>
      </xdr:nvGrpSpPr>
      <xdr:grpSpPr>
        <a:xfrm>
          <a:off x="1550808" y="1608729"/>
          <a:ext cx="1501317" cy="292209"/>
          <a:chOff x="2057400" y="901697"/>
          <a:chExt cx="1178253" cy="288000"/>
        </a:xfrm>
      </xdr:grpSpPr>
      <xdr:sp macro="" textlink="">
        <xdr:nvSpPr>
          <xdr:cNvPr id="48" name="Rectángulo redondeado 8">
            <a:hlinkClick xmlns:r="http://schemas.openxmlformats.org/officeDocument/2006/relationships" r:id="rId4"/>
            <a:extLst>
              <a:ext uri="{FF2B5EF4-FFF2-40B4-BE49-F238E27FC236}">
                <a16:creationId xmlns:a16="http://schemas.microsoft.com/office/drawing/2014/main" id="{00000000-0008-0000-0C00-000030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ANTECEDENTES</a:t>
            </a:r>
          </a:p>
        </xdr:txBody>
      </xdr:sp>
      <xdr:sp macro="" textlink="">
        <xdr:nvSpPr>
          <xdr:cNvPr id="49" name="Elipse 48">
            <a:extLst>
              <a:ext uri="{FF2B5EF4-FFF2-40B4-BE49-F238E27FC236}">
                <a16:creationId xmlns:a16="http://schemas.microsoft.com/office/drawing/2014/main" id="{00000000-0008-0000-0C00-000031000000}"/>
              </a:ext>
            </a:extLst>
          </xdr:cNvPr>
          <xdr:cNvSpPr/>
        </xdr:nvSpPr>
        <xdr:spPr>
          <a:xfrm>
            <a:off x="2057400" y="901697"/>
            <a:ext cx="244492"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1</a:t>
            </a:r>
          </a:p>
        </xdr:txBody>
      </xdr:sp>
    </xdr:grpSp>
    <xdr:clientData/>
  </xdr:twoCellAnchor>
  <xdr:twoCellAnchor>
    <xdr:from>
      <xdr:col>5</xdr:col>
      <xdr:colOff>454072</xdr:colOff>
      <xdr:row>7</xdr:row>
      <xdr:rowOff>44800</xdr:rowOff>
    </xdr:from>
    <xdr:to>
      <xdr:col>7</xdr:col>
      <xdr:colOff>554092</xdr:colOff>
      <xdr:row>8</xdr:row>
      <xdr:rowOff>131408</xdr:rowOff>
    </xdr:to>
    <xdr:grpSp>
      <xdr:nvGrpSpPr>
        <xdr:cNvPr id="50" name="Grupo 49">
          <a:hlinkClick xmlns:r="http://schemas.openxmlformats.org/officeDocument/2006/relationships" r:id="rId5"/>
          <a:extLst>
            <a:ext uri="{FF2B5EF4-FFF2-40B4-BE49-F238E27FC236}">
              <a16:creationId xmlns:a16="http://schemas.microsoft.com/office/drawing/2014/main" id="{00000000-0008-0000-0C00-000032000000}"/>
            </a:ext>
          </a:extLst>
        </xdr:cNvPr>
        <xdr:cNvGrpSpPr/>
      </xdr:nvGrpSpPr>
      <xdr:grpSpPr>
        <a:xfrm>
          <a:off x="4691055" y="1610403"/>
          <a:ext cx="1873640" cy="305574"/>
          <a:chOff x="5391150" y="920750"/>
          <a:chExt cx="1610100" cy="294782"/>
        </a:xfrm>
      </xdr:grpSpPr>
      <xdr:sp macro="" textlink="">
        <xdr:nvSpPr>
          <xdr:cNvPr id="51" name="Rectángulo redondeado 14">
            <a:extLst>
              <a:ext uri="{FF2B5EF4-FFF2-40B4-BE49-F238E27FC236}">
                <a16:creationId xmlns:a16="http://schemas.microsoft.com/office/drawing/2014/main" id="{00000000-0008-0000-0C00-000033000000}"/>
              </a:ext>
            </a:extLst>
          </xdr:cNvPr>
          <xdr:cNvSpPr/>
        </xdr:nvSpPr>
        <xdr:spPr>
          <a:xfrm>
            <a:off x="5517693" y="925244"/>
            <a:ext cx="1483557" cy="26955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IDENTIFICACIÓN </a:t>
            </a:r>
            <a:r>
              <a:rPr lang="es-CL" sz="900" baseline="0">
                <a:solidFill>
                  <a:schemeClr val="bg1">
                    <a:lumMod val="50000"/>
                  </a:schemeClr>
                </a:solidFill>
                <a:latin typeface="ACHS Nueva Sans" pitchFamily="2" charset="0"/>
              </a:rPr>
              <a:t> INICIAL</a:t>
            </a:r>
            <a:endParaRPr lang="es-CL" sz="900">
              <a:solidFill>
                <a:schemeClr val="bg1">
                  <a:lumMod val="50000"/>
                </a:schemeClr>
              </a:solidFill>
              <a:latin typeface="ACHS Nueva Sans" pitchFamily="2" charset="0"/>
            </a:endParaRPr>
          </a:p>
        </xdr:txBody>
      </xdr:sp>
      <xdr:sp macro="" textlink="">
        <xdr:nvSpPr>
          <xdr:cNvPr id="52" name="Elipse 51">
            <a:extLst>
              <a:ext uri="{FF2B5EF4-FFF2-40B4-BE49-F238E27FC236}">
                <a16:creationId xmlns:a16="http://schemas.microsoft.com/office/drawing/2014/main" id="{00000000-0008-0000-0C00-000034000000}"/>
              </a:ext>
            </a:extLst>
          </xdr:cNvPr>
          <xdr:cNvSpPr/>
        </xdr:nvSpPr>
        <xdr:spPr>
          <a:xfrm>
            <a:off x="5391150" y="920750"/>
            <a:ext cx="249373" cy="294782"/>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3</a:t>
            </a:r>
          </a:p>
        </xdr:txBody>
      </xdr:sp>
    </xdr:grpSp>
    <xdr:clientData/>
  </xdr:twoCellAnchor>
  <xdr:twoCellAnchor>
    <xdr:from>
      <xdr:col>7</xdr:col>
      <xdr:colOff>624294</xdr:colOff>
      <xdr:row>7</xdr:row>
      <xdr:rowOff>43744</xdr:rowOff>
    </xdr:from>
    <xdr:to>
      <xdr:col>10</xdr:col>
      <xdr:colOff>241002</xdr:colOff>
      <xdr:row>8</xdr:row>
      <xdr:rowOff>138466</xdr:rowOff>
    </xdr:to>
    <xdr:grpSp>
      <xdr:nvGrpSpPr>
        <xdr:cNvPr id="53" name="Grupo 52">
          <a:hlinkClick xmlns:r="http://schemas.openxmlformats.org/officeDocument/2006/relationships" r:id="rId6"/>
          <a:extLst>
            <a:ext uri="{FF2B5EF4-FFF2-40B4-BE49-F238E27FC236}">
              <a16:creationId xmlns:a16="http://schemas.microsoft.com/office/drawing/2014/main" id="{00000000-0008-0000-0C00-000035000000}"/>
            </a:ext>
          </a:extLst>
        </xdr:cNvPr>
        <xdr:cNvGrpSpPr/>
      </xdr:nvGrpSpPr>
      <xdr:grpSpPr>
        <a:xfrm>
          <a:off x="6634897" y="1609347"/>
          <a:ext cx="1751622" cy="313688"/>
          <a:chOff x="5391150" y="920750"/>
          <a:chExt cx="1493663" cy="302730"/>
        </a:xfrm>
      </xdr:grpSpPr>
      <xdr:sp macro="" textlink="">
        <xdr:nvSpPr>
          <xdr:cNvPr id="54" name="Rectángulo redondeado 25">
            <a:extLst>
              <a:ext uri="{FF2B5EF4-FFF2-40B4-BE49-F238E27FC236}">
                <a16:creationId xmlns:a16="http://schemas.microsoft.com/office/drawing/2014/main" id="{00000000-0008-0000-0C00-000036000000}"/>
              </a:ext>
            </a:extLst>
          </xdr:cNvPr>
          <xdr:cNvSpPr/>
        </xdr:nvSpPr>
        <xdr:spPr>
          <a:xfrm>
            <a:off x="5481245" y="928698"/>
            <a:ext cx="1403568" cy="27404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-Trabajo Repetitivo</a:t>
            </a:r>
          </a:p>
        </xdr:txBody>
      </xdr:sp>
      <xdr:sp macro="" textlink="">
        <xdr:nvSpPr>
          <xdr:cNvPr id="55" name="Elipse 54">
            <a:extLst>
              <a:ext uri="{FF2B5EF4-FFF2-40B4-BE49-F238E27FC236}">
                <a16:creationId xmlns:a16="http://schemas.microsoft.com/office/drawing/2014/main" id="{00000000-0008-0000-0C00-000037000000}"/>
              </a:ext>
            </a:extLst>
          </xdr:cNvPr>
          <xdr:cNvSpPr/>
        </xdr:nvSpPr>
        <xdr:spPr>
          <a:xfrm>
            <a:off x="5391150" y="920750"/>
            <a:ext cx="255270" cy="30273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4</a:t>
            </a:r>
          </a:p>
        </xdr:txBody>
      </xdr:sp>
    </xdr:grpSp>
    <xdr:clientData/>
  </xdr:twoCellAnchor>
  <xdr:twoCellAnchor>
    <xdr:from>
      <xdr:col>10</xdr:col>
      <xdr:colOff>300271</xdr:colOff>
      <xdr:row>7</xdr:row>
      <xdr:rowOff>32103</xdr:rowOff>
    </xdr:from>
    <xdr:to>
      <xdr:col>11</xdr:col>
      <xdr:colOff>617595</xdr:colOff>
      <xdr:row>8</xdr:row>
      <xdr:rowOff>124355</xdr:rowOff>
    </xdr:to>
    <xdr:grpSp>
      <xdr:nvGrpSpPr>
        <xdr:cNvPr id="56" name="Grupo 55">
          <a:hlinkClick xmlns:r="http://schemas.openxmlformats.org/officeDocument/2006/relationships" r:id="rId7"/>
          <a:extLst>
            <a:ext uri="{FF2B5EF4-FFF2-40B4-BE49-F238E27FC236}">
              <a16:creationId xmlns:a16="http://schemas.microsoft.com/office/drawing/2014/main" id="{00000000-0008-0000-0C00-000038000000}"/>
            </a:ext>
          </a:extLst>
        </xdr:cNvPr>
        <xdr:cNvGrpSpPr/>
      </xdr:nvGrpSpPr>
      <xdr:grpSpPr>
        <a:xfrm>
          <a:off x="8445788" y="1597706"/>
          <a:ext cx="1565428" cy="311218"/>
          <a:chOff x="5391151" y="920750"/>
          <a:chExt cx="1359012" cy="253055"/>
        </a:xfrm>
      </xdr:grpSpPr>
      <xdr:sp macro="" textlink="">
        <xdr:nvSpPr>
          <xdr:cNvPr id="57" name="Rectángulo redondeado 28">
            <a:extLst>
              <a:ext uri="{FF2B5EF4-FFF2-40B4-BE49-F238E27FC236}">
                <a16:creationId xmlns:a16="http://schemas.microsoft.com/office/drawing/2014/main" id="{00000000-0008-0000-0C00-000039000000}"/>
              </a:ext>
            </a:extLst>
          </xdr:cNvPr>
          <xdr:cNvSpPr/>
        </xdr:nvSpPr>
        <xdr:spPr>
          <a:xfrm>
            <a:off x="5481245" y="929195"/>
            <a:ext cx="1268918" cy="23285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a:t>
            </a:r>
            <a:r>
              <a:rPr lang="es-CL" sz="900" baseline="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Postura Estática</a:t>
            </a:r>
          </a:p>
        </xdr:txBody>
      </xdr:sp>
      <xdr:sp macro="" textlink="">
        <xdr:nvSpPr>
          <xdr:cNvPr id="58" name="Elipse 57">
            <a:extLst>
              <a:ext uri="{FF2B5EF4-FFF2-40B4-BE49-F238E27FC236}">
                <a16:creationId xmlns:a16="http://schemas.microsoft.com/office/drawing/2014/main" id="{00000000-0008-0000-0C00-00003A000000}"/>
              </a:ext>
            </a:extLst>
          </xdr:cNvPr>
          <xdr:cNvSpPr/>
        </xdr:nvSpPr>
        <xdr:spPr>
          <a:xfrm>
            <a:off x="5391151" y="920750"/>
            <a:ext cx="285786" cy="253055"/>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5</a:t>
            </a:r>
          </a:p>
        </xdr:txBody>
      </xdr:sp>
    </xdr:grpSp>
    <xdr:clientData/>
  </xdr:twoCellAnchor>
  <xdr:twoCellAnchor>
    <xdr:from>
      <xdr:col>11</xdr:col>
      <xdr:colOff>678980</xdr:colOff>
      <xdr:row>7</xdr:row>
      <xdr:rowOff>34028</xdr:rowOff>
    </xdr:from>
    <xdr:to>
      <xdr:col>12</xdr:col>
      <xdr:colOff>693443</xdr:colOff>
      <xdr:row>8</xdr:row>
      <xdr:rowOff>131409</xdr:rowOff>
    </xdr:to>
    <xdr:grpSp>
      <xdr:nvGrpSpPr>
        <xdr:cNvPr id="59" name="Grupo 58">
          <a:hlinkClick xmlns:r="http://schemas.openxmlformats.org/officeDocument/2006/relationships" r:id="rId2"/>
          <a:extLst>
            <a:ext uri="{FF2B5EF4-FFF2-40B4-BE49-F238E27FC236}">
              <a16:creationId xmlns:a16="http://schemas.microsoft.com/office/drawing/2014/main" id="{00000000-0008-0000-0C00-00003B000000}"/>
            </a:ext>
          </a:extLst>
        </xdr:cNvPr>
        <xdr:cNvGrpSpPr/>
      </xdr:nvGrpSpPr>
      <xdr:grpSpPr>
        <a:xfrm>
          <a:off x="10072601" y="1599631"/>
          <a:ext cx="1098342" cy="316347"/>
          <a:chOff x="5373192" y="951805"/>
          <a:chExt cx="941655" cy="214281"/>
        </a:xfrm>
      </xdr:grpSpPr>
      <xdr:sp macro="" textlink="">
        <xdr:nvSpPr>
          <xdr:cNvPr id="60" name="Rectángulo redondeado 31">
            <a:extLst>
              <a:ext uri="{FF2B5EF4-FFF2-40B4-BE49-F238E27FC236}">
                <a16:creationId xmlns:a16="http://schemas.microsoft.com/office/drawing/2014/main" id="{00000000-0008-0000-0C00-00003C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MMC</a:t>
            </a:r>
          </a:p>
        </xdr:txBody>
      </xdr:sp>
      <xdr:sp macro="" textlink="">
        <xdr:nvSpPr>
          <xdr:cNvPr id="61" name="Elipse 60">
            <a:extLst>
              <a:ext uri="{FF2B5EF4-FFF2-40B4-BE49-F238E27FC236}">
                <a16:creationId xmlns:a16="http://schemas.microsoft.com/office/drawing/2014/main" id="{00000000-0008-0000-0C00-00003D000000}"/>
              </a:ext>
            </a:extLst>
          </xdr:cNvPr>
          <xdr:cNvSpPr/>
        </xdr:nvSpPr>
        <xdr:spPr>
          <a:xfrm>
            <a:off x="5373192" y="958083"/>
            <a:ext cx="260901" cy="208003"/>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6</a:t>
            </a:r>
          </a:p>
        </xdr:txBody>
      </xdr:sp>
    </xdr:grpSp>
    <xdr:clientData/>
  </xdr:twoCellAnchor>
  <xdr:twoCellAnchor>
    <xdr:from>
      <xdr:col>14</xdr:col>
      <xdr:colOff>262350</xdr:colOff>
      <xdr:row>7</xdr:row>
      <xdr:rowOff>32279</xdr:rowOff>
    </xdr:from>
    <xdr:to>
      <xdr:col>15</xdr:col>
      <xdr:colOff>201318</xdr:colOff>
      <xdr:row>8</xdr:row>
      <xdr:rowOff>124355</xdr:rowOff>
    </xdr:to>
    <xdr:grpSp>
      <xdr:nvGrpSpPr>
        <xdr:cNvPr id="62" name="Grupo 61">
          <a:hlinkClick xmlns:r="http://schemas.openxmlformats.org/officeDocument/2006/relationships" r:id="rId2"/>
          <a:extLst>
            <a:ext uri="{FF2B5EF4-FFF2-40B4-BE49-F238E27FC236}">
              <a16:creationId xmlns:a16="http://schemas.microsoft.com/office/drawing/2014/main" id="{00000000-0008-0000-0C00-00003E000000}"/>
            </a:ext>
          </a:extLst>
        </xdr:cNvPr>
        <xdr:cNvGrpSpPr/>
      </xdr:nvGrpSpPr>
      <xdr:grpSpPr>
        <a:xfrm>
          <a:off x="12907609" y="1597882"/>
          <a:ext cx="1022847" cy="311042"/>
          <a:chOff x="5385224" y="949633"/>
          <a:chExt cx="868723" cy="228101"/>
        </a:xfrm>
      </xdr:grpSpPr>
      <xdr:sp macro="" textlink="">
        <xdr:nvSpPr>
          <xdr:cNvPr id="63" name="Rectángulo redondeado 31">
            <a:extLst>
              <a:ext uri="{FF2B5EF4-FFF2-40B4-BE49-F238E27FC236}">
                <a16:creationId xmlns:a16="http://schemas.microsoft.com/office/drawing/2014/main" id="{00000000-0008-0000-0C00-00003F000000}"/>
              </a:ext>
            </a:extLst>
          </xdr:cNvPr>
          <xdr:cNvSpPr/>
        </xdr:nvSpPr>
        <xdr:spPr>
          <a:xfrm>
            <a:off x="5469966" y="949633"/>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MMP</a:t>
            </a:r>
          </a:p>
        </xdr:txBody>
      </xdr:sp>
      <xdr:sp macro="" textlink="">
        <xdr:nvSpPr>
          <xdr:cNvPr id="64" name="Elipse 63">
            <a:extLst>
              <a:ext uri="{FF2B5EF4-FFF2-40B4-BE49-F238E27FC236}">
                <a16:creationId xmlns:a16="http://schemas.microsoft.com/office/drawing/2014/main" id="{00000000-0008-0000-0C00-000040000000}"/>
              </a:ext>
            </a:extLst>
          </xdr:cNvPr>
          <xdr:cNvSpPr/>
        </xdr:nvSpPr>
        <xdr:spPr>
          <a:xfrm>
            <a:off x="5385224" y="951559"/>
            <a:ext cx="222809" cy="22406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8</a:t>
            </a:r>
          </a:p>
        </xdr:txBody>
      </xdr:sp>
    </xdr:grpSp>
    <xdr:clientData/>
  </xdr:twoCellAnchor>
  <xdr:twoCellAnchor>
    <xdr:from>
      <xdr:col>4</xdr:col>
      <xdr:colOff>48208</xdr:colOff>
      <xdr:row>7</xdr:row>
      <xdr:rowOff>27867</xdr:rowOff>
    </xdr:from>
    <xdr:to>
      <xdr:col>5</xdr:col>
      <xdr:colOff>369766</xdr:colOff>
      <xdr:row>8</xdr:row>
      <xdr:rowOff>117298</xdr:rowOff>
    </xdr:to>
    <xdr:grpSp>
      <xdr:nvGrpSpPr>
        <xdr:cNvPr id="68" name="Grupo 67">
          <a:hlinkClick xmlns:r="http://schemas.openxmlformats.org/officeDocument/2006/relationships" r:id="rId8"/>
          <a:extLst>
            <a:ext uri="{FF2B5EF4-FFF2-40B4-BE49-F238E27FC236}">
              <a16:creationId xmlns:a16="http://schemas.microsoft.com/office/drawing/2014/main" id="{00000000-0008-0000-0C00-000044000000}"/>
            </a:ext>
          </a:extLst>
        </xdr:cNvPr>
        <xdr:cNvGrpSpPr/>
      </xdr:nvGrpSpPr>
      <xdr:grpSpPr>
        <a:xfrm>
          <a:off x="3135622" y="1593470"/>
          <a:ext cx="1471127" cy="308397"/>
          <a:chOff x="3727450" y="914399"/>
          <a:chExt cx="1331700" cy="294368"/>
        </a:xfrm>
      </xdr:grpSpPr>
      <xdr:sp macro="" textlink="">
        <xdr:nvSpPr>
          <xdr:cNvPr id="69" name="Rectángulo redondeado 11">
            <a:extLst>
              <a:ext uri="{FF2B5EF4-FFF2-40B4-BE49-F238E27FC236}">
                <a16:creationId xmlns:a16="http://schemas.microsoft.com/office/drawing/2014/main" id="{00000000-0008-0000-0C00-000045000000}"/>
              </a:ext>
            </a:extLst>
          </xdr:cNvPr>
          <xdr:cNvSpPr/>
        </xdr:nvSpPr>
        <xdr:spPr>
          <a:xfrm>
            <a:off x="3817545" y="939252"/>
            <a:ext cx="1241605" cy="25583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latin typeface="ACHS Nueva Sans" pitchFamily="2" charset="0"/>
              </a:rPr>
              <a:t>        </a:t>
            </a:r>
            <a:r>
              <a:rPr lang="es-CL" sz="900">
                <a:solidFill>
                  <a:schemeClr val="bg1">
                    <a:lumMod val="50000"/>
                  </a:schemeClr>
                </a:solidFill>
                <a:latin typeface="ACHS Nueva Sans" pitchFamily="2" charset="0"/>
              </a:rPr>
              <a:t>CARACTERIZACIÓN</a:t>
            </a:r>
          </a:p>
        </xdr:txBody>
      </xdr:sp>
      <xdr:sp macro="" textlink="">
        <xdr:nvSpPr>
          <xdr:cNvPr id="70" name="Elipse 69">
            <a:extLst>
              <a:ext uri="{FF2B5EF4-FFF2-40B4-BE49-F238E27FC236}">
                <a16:creationId xmlns:a16="http://schemas.microsoft.com/office/drawing/2014/main" id="{00000000-0008-0000-0C00-000046000000}"/>
              </a:ext>
            </a:extLst>
          </xdr:cNvPr>
          <xdr:cNvSpPr/>
        </xdr:nvSpPr>
        <xdr:spPr>
          <a:xfrm>
            <a:off x="3727450" y="914399"/>
            <a:ext cx="266087" cy="29436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latin typeface="ACHS Nueva Sans" pitchFamily="2" charset="0"/>
              </a:rPr>
              <a:t>2</a:t>
            </a:r>
          </a:p>
        </xdr:txBody>
      </xdr:sp>
    </xdr:grpSp>
    <xdr:clientData/>
  </xdr:twoCellAnchor>
  <xdr:twoCellAnchor>
    <xdr:from>
      <xdr:col>17</xdr:col>
      <xdr:colOff>39257</xdr:colOff>
      <xdr:row>6</xdr:row>
      <xdr:rowOff>142328</xdr:rowOff>
    </xdr:from>
    <xdr:to>
      <xdr:col>18</xdr:col>
      <xdr:colOff>317500</xdr:colOff>
      <xdr:row>8</xdr:row>
      <xdr:rowOff>195243</xdr:rowOff>
    </xdr:to>
    <xdr:grpSp>
      <xdr:nvGrpSpPr>
        <xdr:cNvPr id="71" name="Grupo 70">
          <a:hlinkClick xmlns:r="http://schemas.openxmlformats.org/officeDocument/2006/relationships" r:id="rId2"/>
          <a:extLst>
            <a:ext uri="{FF2B5EF4-FFF2-40B4-BE49-F238E27FC236}">
              <a16:creationId xmlns:a16="http://schemas.microsoft.com/office/drawing/2014/main" id="{00000000-0008-0000-0C00-000047000000}"/>
            </a:ext>
          </a:extLst>
        </xdr:cNvPr>
        <xdr:cNvGrpSpPr/>
      </xdr:nvGrpSpPr>
      <xdr:grpSpPr>
        <a:xfrm>
          <a:off x="16166067" y="1499914"/>
          <a:ext cx="1876692" cy="479898"/>
          <a:chOff x="5391151" y="920750"/>
          <a:chExt cx="1208945" cy="336381"/>
        </a:xfrm>
      </xdr:grpSpPr>
      <xdr:sp macro="" textlink="">
        <xdr:nvSpPr>
          <xdr:cNvPr id="72" name="Rectángulo redondeado 31">
            <a:hlinkClick xmlns:r="http://schemas.openxmlformats.org/officeDocument/2006/relationships" r:id="rId9"/>
            <a:extLst>
              <a:ext uri="{FF2B5EF4-FFF2-40B4-BE49-F238E27FC236}">
                <a16:creationId xmlns:a16="http://schemas.microsoft.com/office/drawing/2014/main" id="{00000000-0008-0000-0C00-000048000000}"/>
              </a:ext>
            </a:extLst>
          </xdr:cNvPr>
          <xdr:cNvSpPr/>
        </xdr:nvSpPr>
        <xdr:spPr>
          <a:xfrm>
            <a:off x="5489075" y="953120"/>
            <a:ext cx="1111021"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latin typeface="ACHS Nueva Sans" pitchFamily="2" charset="0"/>
              </a:rPr>
              <a:t>                IA - Vibr</a:t>
            </a:r>
            <a:r>
              <a:rPr lang="es-CL" sz="900" baseline="0">
                <a:solidFill>
                  <a:schemeClr val="bg1">
                    <a:lumMod val="50000"/>
                  </a:schemeClr>
                </a:solidFill>
                <a:latin typeface="ACHS Nueva Sans" pitchFamily="2" charset="0"/>
              </a:rPr>
              <a:t> Mano/brazo</a:t>
            </a:r>
            <a:endParaRPr lang="es-CL" sz="900">
              <a:solidFill>
                <a:schemeClr val="bg1">
                  <a:lumMod val="50000"/>
                </a:schemeClr>
              </a:solidFill>
              <a:latin typeface="ACHS Nueva Sans" pitchFamily="2" charset="0"/>
            </a:endParaRPr>
          </a:p>
        </xdr:txBody>
      </xdr:sp>
      <xdr:sp macro="" textlink="">
        <xdr:nvSpPr>
          <xdr:cNvPr id="73" name="Elipse 72">
            <a:extLst>
              <a:ext uri="{FF2B5EF4-FFF2-40B4-BE49-F238E27FC236}">
                <a16:creationId xmlns:a16="http://schemas.microsoft.com/office/drawing/2014/main" id="{00000000-0008-0000-0C00-000049000000}"/>
              </a:ext>
            </a:extLst>
          </xdr:cNvPr>
          <xdr:cNvSpPr/>
        </xdr:nvSpPr>
        <xdr:spPr>
          <a:xfrm>
            <a:off x="5391151" y="920750"/>
            <a:ext cx="340101" cy="336381"/>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latin typeface="ACHS Nueva Sans" pitchFamily="2" charset="0"/>
              </a:rPr>
              <a:t>10</a:t>
            </a:r>
          </a:p>
        </xdr:txBody>
      </xdr:sp>
    </xdr:grpSp>
    <xdr:clientData/>
  </xdr:twoCellAnchor>
  <xdr:twoCellAnchor>
    <xdr:from>
      <xdr:col>15</xdr:col>
      <xdr:colOff>296825</xdr:colOff>
      <xdr:row>7</xdr:row>
      <xdr:rowOff>0</xdr:rowOff>
    </xdr:from>
    <xdr:to>
      <xdr:col>16</xdr:col>
      <xdr:colOff>1211144</xdr:colOff>
      <xdr:row>8</xdr:row>
      <xdr:rowOff>134309</xdr:rowOff>
    </xdr:to>
    <xdr:grpSp>
      <xdr:nvGrpSpPr>
        <xdr:cNvPr id="74" name="Grupo 73">
          <a:hlinkClick xmlns:r="http://schemas.openxmlformats.org/officeDocument/2006/relationships" r:id="rId2"/>
          <a:extLst>
            <a:ext uri="{FF2B5EF4-FFF2-40B4-BE49-F238E27FC236}">
              <a16:creationId xmlns:a16="http://schemas.microsoft.com/office/drawing/2014/main" id="{00000000-0008-0000-0C00-00004A000000}"/>
            </a:ext>
          </a:extLst>
        </xdr:cNvPr>
        <xdr:cNvGrpSpPr/>
      </xdr:nvGrpSpPr>
      <xdr:grpSpPr>
        <a:xfrm>
          <a:off x="14025963" y="1565603"/>
          <a:ext cx="1998198" cy="353275"/>
          <a:chOff x="5391151" y="920750"/>
          <a:chExt cx="1108557" cy="264819"/>
        </a:xfrm>
      </xdr:grpSpPr>
      <xdr:sp macro="" textlink="">
        <xdr:nvSpPr>
          <xdr:cNvPr id="75" name="Rectángulo redondeado 31">
            <a:hlinkClick xmlns:r="http://schemas.openxmlformats.org/officeDocument/2006/relationships" r:id="rId10"/>
            <a:extLst>
              <a:ext uri="{FF2B5EF4-FFF2-40B4-BE49-F238E27FC236}">
                <a16:creationId xmlns:a16="http://schemas.microsoft.com/office/drawing/2014/main" id="{00000000-0008-0000-0C00-00004B000000}"/>
              </a:ext>
            </a:extLst>
          </xdr:cNvPr>
          <xdr:cNvSpPr/>
        </xdr:nvSpPr>
        <xdr:spPr>
          <a:xfrm>
            <a:off x="5487956" y="946675"/>
            <a:ext cx="1011752" cy="238894"/>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latin typeface="ACHS Nueva Sans" pitchFamily="2" charset="0"/>
              </a:rPr>
              <a:t>              IA - Vibr Cuerpo completo</a:t>
            </a:r>
            <a:endParaRPr lang="es-CL" sz="900">
              <a:solidFill>
                <a:schemeClr val="bg1">
                  <a:lumMod val="50000"/>
                </a:schemeClr>
              </a:solidFill>
              <a:latin typeface="ACHS Nueva Sans" pitchFamily="2" charset="0"/>
            </a:endParaRPr>
          </a:p>
        </xdr:txBody>
      </xdr:sp>
      <xdr:sp macro="" textlink="">
        <xdr:nvSpPr>
          <xdr:cNvPr id="76" name="Elipse 75">
            <a:extLst>
              <a:ext uri="{FF2B5EF4-FFF2-40B4-BE49-F238E27FC236}">
                <a16:creationId xmlns:a16="http://schemas.microsoft.com/office/drawing/2014/main" id="{00000000-0008-0000-0C00-00004C000000}"/>
              </a:ext>
            </a:extLst>
          </xdr:cNvPr>
          <xdr:cNvSpPr/>
        </xdr:nvSpPr>
        <xdr:spPr>
          <a:xfrm>
            <a:off x="5391151" y="920750"/>
            <a:ext cx="258290" cy="251898"/>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latin typeface="ACHS Nueva Sans" pitchFamily="2" charset="0"/>
              </a:rPr>
              <a:t>9</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292452</xdr:colOff>
      <xdr:row>0</xdr:row>
      <xdr:rowOff>112889</xdr:rowOff>
    </xdr:from>
    <xdr:to>
      <xdr:col>15</xdr:col>
      <xdr:colOff>289277</xdr:colOff>
      <xdr:row>6</xdr:row>
      <xdr:rowOff>135691</xdr:rowOff>
    </xdr:to>
    <xdr:pic>
      <xdr:nvPicPr>
        <xdr:cNvPr id="31" name="Imagen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1"/>
        <a:stretch>
          <a:fillRect/>
        </a:stretch>
      </xdr:blipFill>
      <xdr:spPr>
        <a:xfrm>
          <a:off x="292452" y="112889"/>
          <a:ext cx="16125825" cy="1363358"/>
        </a:xfrm>
        <a:prstGeom prst="rect">
          <a:avLst/>
        </a:prstGeom>
      </xdr:spPr>
    </xdr:pic>
    <xdr:clientData/>
  </xdr:twoCellAnchor>
  <xdr:twoCellAnchor>
    <xdr:from>
      <xdr:col>0</xdr:col>
      <xdr:colOff>321055</xdr:colOff>
      <xdr:row>1</xdr:row>
      <xdr:rowOff>39379</xdr:rowOff>
    </xdr:from>
    <xdr:to>
      <xdr:col>9</xdr:col>
      <xdr:colOff>21166</xdr:colOff>
      <xdr:row>5</xdr:row>
      <xdr:rowOff>237861</xdr:rowOff>
    </xdr:to>
    <xdr:grpSp>
      <xdr:nvGrpSpPr>
        <xdr:cNvPr id="4" name="Grupo 3">
          <a:extLst>
            <a:ext uri="{FF2B5EF4-FFF2-40B4-BE49-F238E27FC236}">
              <a16:creationId xmlns:a16="http://schemas.microsoft.com/office/drawing/2014/main" id="{00000000-0008-0000-0D00-000004000000}"/>
            </a:ext>
          </a:extLst>
        </xdr:cNvPr>
        <xdr:cNvGrpSpPr/>
      </xdr:nvGrpSpPr>
      <xdr:grpSpPr>
        <a:xfrm>
          <a:off x="314705" y="222823"/>
          <a:ext cx="10127517" cy="932260"/>
          <a:chOff x="-31241" y="31944"/>
          <a:chExt cx="11094148" cy="752462"/>
        </a:xfrm>
      </xdr:grpSpPr>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31241" y="396075"/>
            <a:ext cx="9990766" cy="388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2000" b="1">
                <a:solidFill>
                  <a:schemeClr val="bg1"/>
                </a:solidFill>
                <a:latin typeface="Arial" panose="020B0604020202020204" pitchFamily="34" charset="0"/>
                <a:cs typeface="Arial" panose="020B0604020202020204" pitchFamily="34" charset="0"/>
              </a:rPr>
              <a:t>    </a:t>
            </a:r>
            <a:r>
              <a:rPr kumimoji="0" lang="es-CL" sz="2500" b="1" i="0" u="none" strike="noStrike" kern="0" cap="none" spc="0" normalizeH="0" baseline="0">
                <a:ln>
                  <a:noFill/>
                </a:ln>
                <a:solidFill>
                  <a:srgbClr val="014B14"/>
                </a:solidFill>
                <a:effectLst/>
                <a:uLnTx/>
                <a:uFillTx/>
                <a:latin typeface="ACHS Nueva Sans" pitchFamily="2" charset="0"/>
                <a:ea typeface="+mn-ea"/>
                <a:cs typeface="Arial" panose="020B0604020202020204" pitchFamily="34" charset="0"/>
              </a:rPr>
              <a:t>PLAN DE ACCIÓN</a:t>
            </a:r>
          </a:p>
        </xdr:txBody>
      </xdr:sp>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188" y="31944"/>
            <a:ext cx="1107509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800" b="1">
                <a:solidFill>
                  <a:schemeClr val="bg1"/>
                </a:solidFill>
                <a:latin typeface="Arial" panose="020B0604020202020204" pitchFamily="34" charset="0"/>
                <a:cs typeface="Arial" panose="020B0604020202020204" pitchFamily="34" charset="0"/>
              </a:rPr>
              <a:t>     </a:t>
            </a:r>
            <a:r>
              <a:rPr lang="es-CL" sz="1800" b="1">
                <a:solidFill>
                  <a:schemeClr val="bg1"/>
                </a:solidFill>
                <a:latin typeface="ACHS Nueva Sans" pitchFamily="2" charset="0"/>
                <a:cs typeface="Arial" panose="020B0604020202020204" pitchFamily="34" charset="0"/>
              </a:rPr>
              <a:t>Prevención y control de los trastornos musculoequeléticos relacionados al trabajo</a:t>
            </a:r>
          </a:p>
        </xdr:txBody>
      </xdr:sp>
    </xdr:grpSp>
    <xdr:clientData/>
  </xdr:twoCellAnchor>
  <xdr:twoCellAnchor>
    <xdr:from>
      <xdr:col>1</xdr:col>
      <xdr:colOff>0</xdr:colOff>
      <xdr:row>7</xdr:row>
      <xdr:rowOff>40403</xdr:rowOff>
    </xdr:from>
    <xdr:to>
      <xdr:col>2</xdr:col>
      <xdr:colOff>635586</xdr:colOff>
      <xdr:row>8</xdr:row>
      <xdr:rowOff>40216</xdr:rowOff>
    </xdr:to>
    <xdr:sp macro="" textlink="">
      <xdr:nvSpPr>
        <xdr:cNvPr id="2" name="Rectángulo redondeado 5">
          <a:hlinkClick xmlns:r="http://schemas.openxmlformats.org/officeDocument/2006/relationships" r:id="rId2"/>
          <a:extLst>
            <a:ext uri="{FF2B5EF4-FFF2-40B4-BE49-F238E27FC236}">
              <a16:creationId xmlns:a16="http://schemas.microsoft.com/office/drawing/2014/main" id="{00000000-0008-0000-0D00-000002000000}"/>
            </a:ext>
          </a:extLst>
        </xdr:cNvPr>
        <xdr:cNvSpPr/>
      </xdr:nvSpPr>
      <xdr:spPr>
        <a:xfrm>
          <a:off x="328083" y="1585570"/>
          <a:ext cx="974253" cy="222063"/>
        </a:xfrm>
        <a:prstGeom prst="roundRect">
          <a:avLst/>
        </a:prstGeom>
        <a:solidFill>
          <a:srgbClr val="D9D9D9"/>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800" b="1">
              <a:solidFill>
                <a:schemeClr val="bg1">
                  <a:lumMod val="50000"/>
                </a:schemeClr>
              </a:solidFill>
            </a:rPr>
            <a:t>INSTRUCCIONES</a:t>
          </a:r>
        </a:p>
      </xdr:txBody>
    </xdr:sp>
    <xdr:clientData/>
  </xdr:twoCellAnchor>
  <xdr:twoCellAnchor>
    <xdr:from>
      <xdr:col>2</xdr:col>
      <xdr:colOff>669095</xdr:colOff>
      <xdr:row>7</xdr:row>
      <xdr:rowOff>6438</xdr:rowOff>
    </xdr:from>
    <xdr:to>
      <xdr:col>3</xdr:col>
      <xdr:colOff>607008</xdr:colOff>
      <xdr:row>8</xdr:row>
      <xdr:rowOff>78446</xdr:rowOff>
    </xdr:to>
    <xdr:grpSp>
      <xdr:nvGrpSpPr>
        <xdr:cNvPr id="3" name="Grupo 2">
          <a:extLst>
            <a:ext uri="{FF2B5EF4-FFF2-40B4-BE49-F238E27FC236}">
              <a16:creationId xmlns:a16="http://schemas.microsoft.com/office/drawing/2014/main" id="{00000000-0008-0000-0D00-000003000000}"/>
            </a:ext>
          </a:extLst>
        </xdr:cNvPr>
        <xdr:cNvGrpSpPr/>
      </xdr:nvGrpSpPr>
      <xdr:grpSpPr>
        <a:xfrm>
          <a:off x="1325262" y="1558660"/>
          <a:ext cx="1179690" cy="290730"/>
          <a:chOff x="2057400" y="901697"/>
          <a:chExt cx="1178253" cy="288000"/>
        </a:xfrm>
      </xdr:grpSpPr>
      <xdr:sp macro="" textlink="">
        <xdr:nvSpPr>
          <xdr:cNvPr id="5" name="Rectángulo redondeado 8">
            <a:hlinkClick xmlns:r="http://schemas.openxmlformats.org/officeDocument/2006/relationships" r:id="rId3"/>
            <a:extLst>
              <a:ext uri="{FF2B5EF4-FFF2-40B4-BE49-F238E27FC236}">
                <a16:creationId xmlns:a16="http://schemas.microsoft.com/office/drawing/2014/main" id="{00000000-0008-0000-0D00-000005000000}"/>
              </a:ext>
            </a:extLst>
          </xdr:cNvPr>
          <xdr:cNvSpPr/>
        </xdr:nvSpPr>
        <xdr:spPr>
          <a:xfrm>
            <a:off x="2122271" y="907825"/>
            <a:ext cx="1113382" cy="251812"/>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rPr>
              <a:t>     </a:t>
            </a:r>
            <a:r>
              <a:rPr lang="es-CL" sz="900">
                <a:solidFill>
                  <a:schemeClr val="bg1">
                    <a:lumMod val="50000"/>
                  </a:schemeClr>
                </a:solidFill>
              </a:rPr>
              <a:t>ANTECEDENTES</a:t>
            </a:r>
          </a:p>
        </xdr:txBody>
      </xdr:sp>
      <xdr:sp macro="" textlink="">
        <xdr:nvSpPr>
          <xdr:cNvPr id="6" name="Elipse 5">
            <a:extLst>
              <a:ext uri="{FF2B5EF4-FFF2-40B4-BE49-F238E27FC236}">
                <a16:creationId xmlns:a16="http://schemas.microsoft.com/office/drawing/2014/main" id="{00000000-0008-0000-0D00-000006000000}"/>
              </a:ext>
            </a:extLst>
          </xdr:cNvPr>
          <xdr:cNvSpPr/>
        </xdr:nvSpPr>
        <xdr:spPr>
          <a:xfrm>
            <a:off x="2057400" y="901697"/>
            <a:ext cx="288000"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t>1</a:t>
            </a:r>
          </a:p>
        </xdr:txBody>
      </xdr:sp>
    </xdr:grpSp>
    <xdr:clientData/>
  </xdr:twoCellAnchor>
  <xdr:twoCellAnchor>
    <xdr:from>
      <xdr:col>3</xdr:col>
      <xdr:colOff>629938</xdr:colOff>
      <xdr:row>7</xdr:row>
      <xdr:rowOff>11640</xdr:rowOff>
    </xdr:from>
    <xdr:to>
      <xdr:col>4</xdr:col>
      <xdr:colOff>878414</xdr:colOff>
      <xdr:row>8</xdr:row>
      <xdr:rowOff>83740</xdr:rowOff>
    </xdr:to>
    <xdr:grpSp>
      <xdr:nvGrpSpPr>
        <xdr:cNvPr id="7" name="Grupo 6">
          <a:hlinkClick xmlns:r="http://schemas.openxmlformats.org/officeDocument/2006/relationships" r:id="rId4"/>
          <a:extLst>
            <a:ext uri="{FF2B5EF4-FFF2-40B4-BE49-F238E27FC236}">
              <a16:creationId xmlns:a16="http://schemas.microsoft.com/office/drawing/2014/main" id="{00000000-0008-0000-0D00-000007000000}"/>
            </a:ext>
          </a:extLst>
        </xdr:cNvPr>
        <xdr:cNvGrpSpPr/>
      </xdr:nvGrpSpPr>
      <xdr:grpSpPr>
        <a:xfrm>
          <a:off x="2527882" y="1563862"/>
          <a:ext cx="1377365" cy="290822"/>
          <a:chOff x="3727450" y="914400"/>
          <a:chExt cx="1402022" cy="288000"/>
        </a:xfrm>
      </xdr:grpSpPr>
      <xdr:sp macro="" textlink="">
        <xdr:nvSpPr>
          <xdr:cNvPr id="29" name="Rectángulo redondeado 11">
            <a:extLst>
              <a:ext uri="{FF2B5EF4-FFF2-40B4-BE49-F238E27FC236}">
                <a16:creationId xmlns:a16="http://schemas.microsoft.com/office/drawing/2014/main" id="{00000000-0008-0000-0D00-00001D000000}"/>
              </a:ext>
            </a:extLst>
          </xdr:cNvPr>
          <xdr:cNvSpPr/>
        </xdr:nvSpPr>
        <xdr:spPr>
          <a:xfrm>
            <a:off x="3817544" y="944430"/>
            <a:ext cx="1311928" cy="211269"/>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1000">
                <a:solidFill>
                  <a:schemeClr val="bg1">
                    <a:lumMod val="50000"/>
                  </a:schemeClr>
                </a:solidFill>
              </a:rPr>
              <a:t>     </a:t>
            </a:r>
            <a:r>
              <a:rPr lang="es-CL" sz="900">
                <a:solidFill>
                  <a:schemeClr val="bg1">
                    <a:lumMod val="50000"/>
                  </a:schemeClr>
                </a:solidFill>
              </a:rPr>
              <a:t>CARACTERIZACIÓN</a:t>
            </a:r>
          </a:p>
        </xdr:txBody>
      </xdr:sp>
      <xdr:sp macro="" textlink="">
        <xdr:nvSpPr>
          <xdr:cNvPr id="30" name="Elipse 29">
            <a:extLst>
              <a:ext uri="{FF2B5EF4-FFF2-40B4-BE49-F238E27FC236}">
                <a16:creationId xmlns:a16="http://schemas.microsoft.com/office/drawing/2014/main" id="{00000000-0008-0000-0D00-00001E000000}"/>
              </a:ext>
            </a:extLst>
          </xdr:cNvPr>
          <xdr:cNvSpPr/>
        </xdr:nvSpPr>
        <xdr:spPr>
          <a:xfrm>
            <a:off x="3727450" y="91440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t>2</a:t>
            </a:r>
          </a:p>
        </xdr:txBody>
      </xdr:sp>
    </xdr:grpSp>
    <xdr:clientData/>
  </xdr:twoCellAnchor>
  <xdr:twoCellAnchor>
    <xdr:from>
      <xdr:col>4</xdr:col>
      <xdr:colOff>837015</xdr:colOff>
      <xdr:row>7</xdr:row>
      <xdr:rowOff>1058</xdr:rowOff>
    </xdr:from>
    <xdr:to>
      <xdr:col>5</xdr:col>
      <xdr:colOff>992243</xdr:colOff>
      <xdr:row>8</xdr:row>
      <xdr:rowOff>79508</xdr:rowOff>
    </xdr:to>
    <xdr:grpSp>
      <xdr:nvGrpSpPr>
        <xdr:cNvPr id="32" name="Grupo 31">
          <a:hlinkClick xmlns:r="http://schemas.openxmlformats.org/officeDocument/2006/relationships" r:id="rId5"/>
          <a:extLst>
            <a:ext uri="{FF2B5EF4-FFF2-40B4-BE49-F238E27FC236}">
              <a16:creationId xmlns:a16="http://schemas.microsoft.com/office/drawing/2014/main" id="{00000000-0008-0000-0D00-000020000000}"/>
            </a:ext>
          </a:extLst>
        </xdr:cNvPr>
        <xdr:cNvGrpSpPr/>
      </xdr:nvGrpSpPr>
      <xdr:grpSpPr>
        <a:xfrm>
          <a:off x="3863848" y="1553280"/>
          <a:ext cx="1651006" cy="297172"/>
          <a:chOff x="5391150" y="920750"/>
          <a:chExt cx="1573652" cy="288000"/>
        </a:xfrm>
      </xdr:grpSpPr>
      <xdr:sp macro="" textlink="">
        <xdr:nvSpPr>
          <xdr:cNvPr id="33" name="Rectángulo redondeado 14">
            <a:extLst>
              <a:ext uri="{FF2B5EF4-FFF2-40B4-BE49-F238E27FC236}">
                <a16:creationId xmlns:a16="http://schemas.microsoft.com/office/drawing/2014/main" id="{00000000-0008-0000-0D00-000021000000}"/>
              </a:ext>
            </a:extLst>
          </xdr:cNvPr>
          <xdr:cNvSpPr/>
        </xdr:nvSpPr>
        <xdr:spPr>
          <a:xfrm>
            <a:off x="5481245" y="939800"/>
            <a:ext cx="1483557" cy="2278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IDENTIFICACIÓN </a:t>
            </a:r>
            <a:r>
              <a:rPr lang="es-CL" sz="900" baseline="0">
                <a:solidFill>
                  <a:schemeClr val="bg1">
                    <a:lumMod val="50000"/>
                  </a:schemeClr>
                </a:solidFill>
              </a:rPr>
              <a:t> INICIAL</a:t>
            </a:r>
            <a:endParaRPr lang="es-CL" sz="900">
              <a:solidFill>
                <a:schemeClr val="bg1">
                  <a:lumMod val="50000"/>
                </a:schemeClr>
              </a:solidFill>
            </a:endParaRPr>
          </a:p>
        </xdr:txBody>
      </xdr:sp>
      <xdr:sp macro="" textlink="">
        <xdr:nvSpPr>
          <xdr:cNvPr id="34" name="Elipse 33">
            <a:extLst>
              <a:ext uri="{FF2B5EF4-FFF2-40B4-BE49-F238E27FC236}">
                <a16:creationId xmlns:a16="http://schemas.microsoft.com/office/drawing/2014/main" id="{00000000-0008-0000-0D00-000022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t>3</a:t>
            </a:r>
          </a:p>
        </xdr:txBody>
      </xdr:sp>
    </xdr:grpSp>
    <xdr:clientData/>
  </xdr:twoCellAnchor>
  <xdr:twoCellAnchor>
    <xdr:from>
      <xdr:col>5</xdr:col>
      <xdr:colOff>991890</xdr:colOff>
      <xdr:row>7</xdr:row>
      <xdr:rowOff>0</xdr:rowOff>
    </xdr:from>
    <xdr:to>
      <xdr:col>6</xdr:col>
      <xdr:colOff>1242011</xdr:colOff>
      <xdr:row>8</xdr:row>
      <xdr:rowOff>78450</xdr:rowOff>
    </xdr:to>
    <xdr:grpSp>
      <xdr:nvGrpSpPr>
        <xdr:cNvPr id="35" name="Grupo 34">
          <a:hlinkClick xmlns:r="http://schemas.openxmlformats.org/officeDocument/2006/relationships" r:id="rId6"/>
          <a:extLst>
            <a:ext uri="{FF2B5EF4-FFF2-40B4-BE49-F238E27FC236}">
              <a16:creationId xmlns:a16="http://schemas.microsoft.com/office/drawing/2014/main" id="{00000000-0008-0000-0D00-000023000000}"/>
            </a:ext>
          </a:extLst>
        </xdr:cNvPr>
        <xdr:cNvGrpSpPr/>
      </xdr:nvGrpSpPr>
      <xdr:grpSpPr>
        <a:xfrm>
          <a:off x="5514501" y="1552222"/>
          <a:ext cx="1491899" cy="297172"/>
          <a:chOff x="5391150" y="920750"/>
          <a:chExt cx="1493663" cy="288000"/>
        </a:xfrm>
      </xdr:grpSpPr>
      <xdr:sp macro="" textlink="">
        <xdr:nvSpPr>
          <xdr:cNvPr id="36" name="Rectángulo redondeado 25">
            <a:extLst>
              <a:ext uri="{FF2B5EF4-FFF2-40B4-BE49-F238E27FC236}">
                <a16:creationId xmlns:a16="http://schemas.microsoft.com/office/drawing/2014/main" id="{00000000-0008-0000-0D00-000024000000}"/>
              </a:ext>
            </a:extLst>
          </xdr:cNvPr>
          <xdr:cNvSpPr/>
        </xdr:nvSpPr>
        <xdr:spPr>
          <a:xfrm>
            <a:off x="5481245" y="949433"/>
            <a:ext cx="1403568" cy="21513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-Trabajo Repetitivo</a:t>
            </a:r>
          </a:p>
        </xdr:txBody>
      </xdr:sp>
      <xdr:sp macro="" textlink="">
        <xdr:nvSpPr>
          <xdr:cNvPr id="37" name="Elipse 36">
            <a:extLst>
              <a:ext uri="{FF2B5EF4-FFF2-40B4-BE49-F238E27FC236}">
                <a16:creationId xmlns:a16="http://schemas.microsoft.com/office/drawing/2014/main" id="{00000000-0008-0000-0D00-000025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t>4</a:t>
            </a:r>
          </a:p>
        </xdr:txBody>
      </xdr:sp>
    </xdr:grpSp>
    <xdr:clientData/>
  </xdr:twoCellAnchor>
  <xdr:twoCellAnchor>
    <xdr:from>
      <xdr:col>6</xdr:col>
      <xdr:colOff>1234602</xdr:colOff>
      <xdr:row>7</xdr:row>
      <xdr:rowOff>2469</xdr:rowOff>
    </xdr:from>
    <xdr:to>
      <xdr:col>7</xdr:col>
      <xdr:colOff>1196505</xdr:colOff>
      <xdr:row>8</xdr:row>
      <xdr:rowOff>80919</xdr:rowOff>
    </xdr:to>
    <xdr:grpSp>
      <xdr:nvGrpSpPr>
        <xdr:cNvPr id="38" name="Grupo 37">
          <a:hlinkClick xmlns:r="http://schemas.openxmlformats.org/officeDocument/2006/relationships" r:id="rId7"/>
          <a:extLst>
            <a:ext uri="{FF2B5EF4-FFF2-40B4-BE49-F238E27FC236}">
              <a16:creationId xmlns:a16="http://schemas.microsoft.com/office/drawing/2014/main" id="{00000000-0008-0000-0D00-000026000000}"/>
            </a:ext>
          </a:extLst>
        </xdr:cNvPr>
        <xdr:cNvGrpSpPr/>
      </xdr:nvGrpSpPr>
      <xdr:grpSpPr>
        <a:xfrm>
          <a:off x="6998991" y="1554691"/>
          <a:ext cx="1344792" cy="297172"/>
          <a:chOff x="5391150" y="920750"/>
          <a:chExt cx="1359013" cy="288000"/>
        </a:xfrm>
      </xdr:grpSpPr>
      <xdr:sp macro="" textlink="">
        <xdr:nvSpPr>
          <xdr:cNvPr id="39" name="Rectángulo redondeado 28">
            <a:extLst>
              <a:ext uri="{FF2B5EF4-FFF2-40B4-BE49-F238E27FC236}">
                <a16:creationId xmlns:a16="http://schemas.microsoft.com/office/drawing/2014/main" id="{00000000-0008-0000-0D00-000027000000}"/>
              </a:ext>
            </a:extLst>
          </xdr:cNvPr>
          <xdr:cNvSpPr/>
        </xdr:nvSpPr>
        <xdr:spPr>
          <a:xfrm>
            <a:off x="5481245" y="972180"/>
            <a:ext cx="1268918" cy="189870"/>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a:t>
            </a:r>
            <a:r>
              <a:rPr lang="es-CL" sz="900" baseline="0">
                <a:solidFill>
                  <a:schemeClr val="bg1">
                    <a:lumMod val="50000"/>
                  </a:schemeClr>
                </a:solidFill>
              </a:rPr>
              <a:t> </a:t>
            </a:r>
            <a:r>
              <a:rPr lang="es-CL" sz="900">
                <a:solidFill>
                  <a:schemeClr val="bg1">
                    <a:lumMod val="50000"/>
                  </a:schemeClr>
                </a:solidFill>
              </a:rPr>
              <a:t>Postura Estatica</a:t>
            </a:r>
          </a:p>
        </xdr:txBody>
      </xdr:sp>
      <xdr:sp macro="" textlink="">
        <xdr:nvSpPr>
          <xdr:cNvPr id="40" name="Elipse 39">
            <a:extLst>
              <a:ext uri="{FF2B5EF4-FFF2-40B4-BE49-F238E27FC236}">
                <a16:creationId xmlns:a16="http://schemas.microsoft.com/office/drawing/2014/main" id="{00000000-0008-0000-0D00-000028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100" b="1"/>
              <a:t>5</a:t>
            </a:r>
          </a:p>
        </xdr:txBody>
      </xdr:sp>
    </xdr:grpSp>
    <xdr:clientData/>
  </xdr:twoCellAnchor>
  <xdr:twoCellAnchor>
    <xdr:from>
      <xdr:col>7</xdr:col>
      <xdr:colOff>1204969</xdr:colOff>
      <xdr:row>7</xdr:row>
      <xdr:rowOff>11993</xdr:rowOff>
    </xdr:from>
    <xdr:to>
      <xdr:col>8</xdr:col>
      <xdr:colOff>413339</xdr:colOff>
      <xdr:row>8</xdr:row>
      <xdr:rowOff>71393</xdr:rowOff>
    </xdr:to>
    <xdr:grpSp>
      <xdr:nvGrpSpPr>
        <xdr:cNvPr id="41" name="Grupo 40">
          <a:hlinkClick xmlns:r="http://schemas.openxmlformats.org/officeDocument/2006/relationships" r:id="rId8"/>
          <a:extLst>
            <a:ext uri="{FF2B5EF4-FFF2-40B4-BE49-F238E27FC236}">
              <a16:creationId xmlns:a16="http://schemas.microsoft.com/office/drawing/2014/main" id="{00000000-0008-0000-0D00-000029000000}"/>
            </a:ext>
          </a:extLst>
        </xdr:cNvPr>
        <xdr:cNvGrpSpPr/>
      </xdr:nvGrpSpPr>
      <xdr:grpSpPr>
        <a:xfrm>
          <a:off x="8352247" y="1564215"/>
          <a:ext cx="915814" cy="278122"/>
          <a:chOff x="5391150" y="920750"/>
          <a:chExt cx="923697" cy="288000"/>
        </a:xfrm>
      </xdr:grpSpPr>
      <xdr:sp macro="" textlink="">
        <xdr:nvSpPr>
          <xdr:cNvPr id="42" name="Rectángulo redondeado 31">
            <a:extLst>
              <a:ext uri="{FF2B5EF4-FFF2-40B4-BE49-F238E27FC236}">
                <a16:creationId xmlns:a16="http://schemas.microsoft.com/office/drawing/2014/main" id="{00000000-0008-0000-0D00-00002A000000}"/>
              </a:ext>
            </a:extLst>
          </xdr:cNvPr>
          <xdr:cNvSpPr/>
        </xdr:nvSpPr>
        <xdr:spPr>
          <a:xfrm>
            <a:off x="5481246" y="951805"/>
            <a:ext cx="833601" cy="2102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 MMC</a:t>
            </a:r>
          </a:p>
        </xdr:txBody>
      </xdr:sp>
      <xdr:sp macro="" textlink="">
        <xdr:nvSpPr>
          <xdr:cNvPr id="43" name="Elipse 42">
            <a:extLst>
              <a:ext uri="{FF2B5EF4-FFF2-40B4-BE49-F238E27FC236}">
                <a16:creationId xmlns:a16="http://schemas.microsoft.com/office/drawing/2014/main" id="{00000000-0008-0000-0D00-00002B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t>6</a:t>
            </a:r>
          </a:p>
        </xdr:txBody>
      </xdr:sp>
    </xdr:grpSp>
    <xdr:clientData/>
  </xdr:twoCellAnchor>
  <xdr:twoCellAnchor>
    <xdr:from>
      <xdr:col>8</xdr:col>
      <xdr:colOff>420746</xdr:colOff>
      <xdr:row>7</xdr:row>
      <xdr:rowOff>25400</xdr:rowOff>
    </xdr:from>
    <xdr:to>
      <xdr:col>9</xdr:col>
      <xdr:colOff>244005</xdr:colOff>
      <xdr:row>8</xdr:row>
      <xdr:rowOff>84800</xdr:rowOff>
    </xdr:to>
    <xdr:grpSp>
      <xdr:nvGrpSpPr>
        <xdr:cNvPr id="44" name="Grupo 43">
          <a:hlinkClick xmlns:r="http://schemas.openxmlformats.org/officeDocument/2006/relationships" r:id="rId8"/>
          <a:extLst>
            <a:ext uri="{FF2B5EF4-FFF2-40B4-BE49-F238E27FC236}">
              <a16:creationId xmlns:a16="http://schemas.microsoft.com/office/drawing/2014/main" id="{00000000-0008-0000-0D00-00002C000000}"/>
            </a:ext>
          </a:extLst>
        </xdr:cNvPr>
        <xdr:cNvGrpSpPr/>
      </xdr:nvGrpSpPr>
      <xdr:grpSpPr>
        <a:xfrm>
          <a:off x="9275468" y="1577622"/>
          <a:ext cx="1389593" cy="278122"/>
          <a:chOff x="5391150" y="920750"/>
          <a:chExt cx="1407967" cy="288000"/>
        </a:xfrm>
      </xdr:grpSpPr>
      <xdr:sp macro="" textlink="">
        <xdr:nvSpPr>
          <xdr:cNvPr id="45" name="Rectángulo redondeado 31">
            <a:extLst>
              <a:ext uri="{FF2B5EF4-FFF2-40B4-BE49-F238E27FC236}">
                <a16:creationId xmlns:a16="http://schemas.microsoft.com/office/drawing/2014/main" id="{00000000-0008-0000-0D00-00002D000000}"/>
              </a:ext>
            </a:extLst>
          </xdr:cNvPr>
          <xdr:cNvSpPr/>
        </xdr:nvSpPr>
        <xdr:spPr>
          <a:xfrm>
            <a:off x="5481245" y="941685"/>
            <a:ext cx="1317872" cy="22036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 Empuje/Arrastre</a:t>
            </a:r>
          </a:p>
        </xdr:txBody>
      </xdr:sp>
      <xdr:sp macro="" textlink="">
        <xdr:nvSpPr>
          <xdr:cNvPr id="46" name="Elipse 45">
            <a:extLst>
              <a:ext uri="{FF2B5EF4-FFF2-40B4-BE49-F238E27FC236}">
                <a16:creationId xmlns:a16="http://schemas.microsoft.com/office/drawing/2014/main" id="{00000000-0008-0000-0D00-00002E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t>7</a:t>
            </a:r>
          </a:p>
        </xdr:txBody>
      </xdr:sp>
    </xdr:grpSp>
    <xdr:clientData/>
  </xdr:twoCellAnchor>
  <xdr:twoCellAnchor>
    <xdr:from>
      <xdr:col>9</xdr:col>
      <xdr:colOff>239767</xdr:colOff>
      <xdr:row>7</xdr:row>
      <xdr:rowOff>26458</xdr:rowOff>
    </xdr:from>
    <xdr:to>
      <xdr:col>9</xdr:col>
      <xdr:colOff>1105483</xdr:colOff>
      <xdr:row>8</xdr:row>
      <xdr:rowOff>108040</xdr:rowOff>
    </xdr:to>
    <xdr:grpSp>
      <xdr:nvGrpSpPr>
        <xdr:cNvPr id="47" name="Grupo 46">
          <a:hlinkClick xmlns:r="http://schemas.openxmlformats.org/officeDocument/2006/relationships" r:id="rId8"/>
          <a:extLst>
            <a:ext uri="{FF2B5EF4-FFF2-40B4-BE49-F238E27FC236}">
              <a16:creationId xmlns:a16="http://schemas.microsoft.com/office/drawing/2014/main" id="{00000000-0008-0000-0D00-00002F000000}"/>
            </a:ext>
          </a:extLst>
        </xdr:cNvPr>
        <xdr:cNvGrpSpPr/>
      </xdr:nvGrpSpPr>
      <xdr:grpSpPr>
        <a:xfrm>
          <a:off x="10660823" y="1578680"/>
          <a:ext cx="865716" cy="300304"/>
          <a:chOff x="5391150" y="920750"/>
          <a:chExt cx="876930" cy="288000"/>
        </a:xfrm>
      </xdr:grpSpPr>
      <xdr:sp macro="" textlink="">
        <xdr:nvSpPr>
          <xdr:cNvPr id="48" name="Rectángulo redondeado 31">
            <a:extLst>
              <a:ext uri="{FF2B5EF4-FFF2-40B4-BE49-F238E27FC236}">
                <a16:creationId xmlns:a16="http://schemas.microsoft.com/office/drawing/2014/main" id="{00000000-0008-0000-0D00-000030000000}"/>
              </a:ext>
            </a:extLst>
          </xdr:cNvPr>
          <xdr:cNvSpPr/>
        </xdr:nvSpPr>
        <xdr:spPr>
          <a:xfrm>
            <a:off x="5484099" y="935956"/>
            <a:ext cx="783981" cy="228101"/>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 MMP</a:t>
            </a:r>
          </a:p>
        </xdr:txBody>
      </xdr:sp>
      <xdr:sp macro="" textlink="">
        <xdr:nvSpPr>
          <xdr:cNvPr id="49" name="Elipse 48">
            <a:extLst>
              <a:ext uri="{FF2B5EF4-FFF2-40B4-BE49-F238E27FC236}">
                <a16:creationId xmlns:a16="http://schemas.microsoft.com/office/drawing/2014/main" id="{00000000-0008-0000-0D00-000031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t>8</a:t>
            </a:r>
          </a:p>
        </xdr:txBody>
      </xdr:sp>
    </xdr:grpSp>
    <xdr:clientData/>
  </xdr:twoCellAnchor>
  <xdr:twoCellAnchor>
    <xdr:from>
      <xdr:col>9</xdr:col>
      <xdr:colOff>1121833</xdr:colOff>
      <xdr:row>7</xdr:row>
      <xdr:rowOff>39954</xdr:rowOff>
    </xdr:from>
    <xdr:to>
      <xdr:col>11</xdr:col>
      <xdr:colOff>185414</xdr:colOff>
      <xdr:row>8</xdr:row>
      <xdr:rowOff>100279</xdr:rowOff>
    </xdr:to>
    <xdr:grpSp>
      <xdr:nvGrpSpPr>
        <xdr:cNvPr id="10" name="Grupo 9">
          <a:hlinkClick xmlns:r="http://schemas.openxmlformats.org/officeDocument/2006/relationships" r:id="rId8"/>
          <a:extLst>
            <a:ext uri="{FF2B5EF4-FFF2-40B4-BE49-F238E27FC236}">
              <a16:creationId xmlns:a16="http://schemas.microsoft.com/office/drawing/2014/main" id="{00000000-0008-0000-0D00-00000A000000}"/>
            </a:ext>
          </a:extLst>
        </xdr:cNvPr>
        <xdr:cNvGrpSpPr/>
      </xdr:nvGrpSpPr>
      <xdr:grpSpPr>
        <a:xfrm>
          <a:off x="11542889" y="1592176"/>
          <a:ext cx="1575358" cy="279047"/>
          <a:chOff x="5391150" y="920750"/>
          <a:chExt cx="1223873" cy="288000"/>
        </a:xfrm>
      </xdr:grpSpPr>
      <xdr:sp macro="" textlink="">
        <xdr:nvSpPr>
          <xdr:cNvPr id="11" name="Rectángulo redondeado 31">
            <a:hlinkClick xmlns:r="http://schemas.openxmlformats.org/officeDocument/2006/relationships" r:id="rId9"/>
            <a:extLst>
              <a:ext uri="{FF2B5EF4-FFF2-40B4-BE49-F238E27FC236}">
                <a16:creationId xmlns:a16="http://schemas.microsoft.com/office/drawing/2014/main" id="{00000000-0008-0000-0D00-00000B000000}"/>
              </a:ext>
            </a:extLst>
          </xdr:cNvPr>
          <xdr:cNvSpPr/>
        </xdr:nvSpPr>
        <xdr:spPr>
          <a:xfrm>
            <a:off x="5484099" y="935955"/>
            <a:ext cx="1130924" cy="237225"/>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IA - Vibr</a:t>
            </a:r>
            <a:r>
              <a:rPr lang="es-CL" sz="900" baseline="0">
                <a:solidFill>
                  <a:schemeClr val="bg1">
                    <a:lumMod val="50000"/>
                  </a:schemeClr>
                </a:solidFill>
              </a:rPr>
              <a:t> Mano/brazo</a:t>
            </a:r>
            <a:endParaRPr lang="es-CL" sz="900">
              <a:solidFill>
                <a:schemeClr val="bg1">
                  <a:lumMod val="50000"/>
                </a:schemeClr>
              </a:solidFill>
            </a:endParaRPr>
          </a:p>
        </xdr:txBody>
      </xdr:sp>
      <xdr:sp macro="" textlink="">
        <xdr:nvSpPr>
          <xdr:cNvPr id="12" name="Elipse 11">
            <a:extLst>
              <a:ext uri="{FF2B5EF4-FFF2-40B4-BE49-F238E27FC236}">
                <a16:creationId xmlns:a16="http://schemas.microsoft.com/office/drawing/2014/main" id="{00000000-0008-0000-0D00-00000C000000}"/>
              </a:ext>
            </a:extLst>
          </xdr:cNvPr>
          <xdr:cNvSpPr/>
        </xdr:nvSpPr>
        <xdr:spPr>
          <a:xfrm>
            <a:off x="5391150" y="920750"/>
            <a:ext cx="291873"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50" b="1"/>
              <a:t>9</a:t>
            </a:r>
          </a:p>
        </xdr:txBody>
      </xdr:sp>
    </xdr:grpSp>
    <xdr:clientData/>
  </xdr:twoCellAnchor>
  <xdr:twoCellAnchor>
    <xdr:from>
      <xdr:col>11</xdr:col>
      <xdr:colOff>180177</xdr:colOff>
      <xdr:row>7</xdr:row>
      <xdr:rowOff>21167</xdr:rowOff>
    </xdr:from>
    <xdr:to>
      <xdr:col>13</xdr:col>
      <xdr:colOff>399989</xdr:colOff>
      <xdr:row>8</xdr:row>
      <xdr:rowOff>105835</xdr:rowOff>
    </xdr:to>
    <xdr:grpSp>
      <xdr:nvGrpSpPr>
        <xdr:cNvPr id="13" name="Grupo 12">
          <a:hlinkClick xmlns:r="http://schemas.openxmlformats.org/officeDocument/2006/relationships" r:id="rId8"/>
          <a:extLst>
            <a:ext uri="{FF2B5EF4-FFF2-40B4-BE49-F238E27FC236}">
              <a16:creationId xmlns:a16="http://schemas.microsoft.com/office/drawing/2014/main" id="{00000000-0008-0000-0D00-00000D000000}"/>
            </a:ext>
          </a:extLst>
        </xdr:cNvPr>
        <xdr:cNvGrpSpPr/>
      </xdr:nvGrpSpPr>
      <xdr:grpSpPr>
        <a:xfrm>
          <a:off x="13113010" y="1573389"/>
          <a:ext cx="1870812" cy="303390"/>
          <a:chOff x="5391151" y="920750"/>
          <a:chExt cx="1104700" cy="273336"/>
        </a:xfrm>
      </xdr:grpSpPr>
      <xdr:sp macro="" textlink="">
        <xdr:nvSpPr>
          <xdr:cNvPr id="14" name="Rectángulo redondeado 31">
            <a:hlinkClick xmlns:r="http://schemas.openxmlformats.org/officeDocument/2006/relationships" r:id="rId10"/>
            <a:extLst>
              <a:ext uri="{FF2B5EF4-FFF2-40B4-BE49-F238E27FC236}">
                <a16:creationId xmlns:a16="http://schemas.microsoft.com/office/drawing/2014/main" id="{00000000-0008-0000-0D00-00000E000000}"/>
              </a:ext>
            </a:extLst>
          </xdr:cNvPr>
          <xdr:cNvSpPr/>
        </xdr:nvSpPr>
        <xdr:spPr>
          <a:xfrm>
            <a:off x="5484099" y="935956"/>
            <a:ext cx="1011752" cy="2388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baseline="0">
                <a:solidFill>
                  <a:schemeClr val="bg1">
                    <a:lumMod val="50000"/>
                  </a:schemeClr>
                </a:solidFill>
              </a:rPr>
              <a:t>         IA - Vibr Cuerpo completo</a:t>
            </a:r>
            <a:endParaRPr lang="es-CL" sz="900">
              <a:solidFill>
                <a:schemeClr val="bg1">
                  <a:lumMod val="50000"/>
                </a:schemeClr>
              </a:solidFill>
            </a:endParaRPr>
          </a:p>
        </xdr:txBody>
      </xdr:sp>
      <xdr:sp macro="" textlink="">
        <xdr:nvSpPr>
          <xdr:cNvPr id="15" name="Elipse 14">
            <a:extLst>
              <a:ext uri="{FF2B5EF4-FFF2-40B4-BE49-F238E27FC236}">
                <a16:creationId xmlns:a16="http://schemas.microsoft.com/office/drawing/2014/main" id="{00000000-0008-0000-0D00-00000F000000}"/>
              </a:ext>
            </a:extLst>
          </xdr:cNvPr>
          <xdr:cNvSpPr/>
        </xdr:nvSpPr>
        <xdr:spPr>
          <a:xfrm>
            <a:off x="5391151" y="920750"/>
            <a:ext cx="284856" cy="273336"/>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t>10</a:t>
            </a:r>
          </a:p>
        </xdr:txBody>
      </xdr:sp>
    </xdr:grpSp>
    <xdr:clientData/>
  </xdr:twoCellAnchor>
  <xdr:twoCellAnchor>
    <xdr:from>
      <xdr:col>13</xdr:col>
      <xdr:colOff>423804</xdr:colOff>
      <xdr:row>7</xdr:row>
      <xdr:rowOff>28048</xdr:rowOff>
    </xdr:from>
    <xdr:to>
      <xdr:col>15</xdr:col>
      <xdr:colOff>293629</xdr:colOff>
      <xdr:row>8</xdr:row>
      <xdr:rowOff>118097</xdr:rowOff>
    </xdr:to>
    <xdr:grpSp>
      <xdr:nvGrpSpPr>
        <xdr:cNvPr id="16" name="Grupo 15">
          <a:hlinkClick xmlns:r="http://schemas.openxmlformats.org/officeDocument/2006/relationships" r:id="rId8"/>
          <a:extLst>
            <a:ext uri="{FF2B5EF4-FFF2-40B4-BE49-F238E27FC236}">
              <a16:creationId xmlns:a16="http://schemas.microsoft.com/office/drawing/2014/main" id="{00000000-0008-0000-0D00-000010000000}"/>
            </a:ext>
          </a:extLst>
        </xdr:cNvPr>
        <xdr:cNvGrpSpPr/>
      </xdr:nvGrpSpPr>
      <xdr:grpSpPr>
        <a:xfrm>
          <a:off x="15007637" y="1580270"/>
          <a:ext cx="1379714" cy="308771"/>
          <a:chOff x="5391150" y="920750"/>
          <a:chExt cx="1104701" cy="288000"/>
        </a:xfrm>
      </xdr:grpSpPr>
      <xdr:sp macro="" textlink="">
        <xdr:nvSpPr>
          <xdr:cNvPr id="17" name="Rectángulo redondeado 31">
            <a:hlinkClick xmlns:r="http://schemas.openxmlformats.org/officeDocument/2006/relationships" r:id="rId11"/>
            <a:extLst>
              <a:ext uri="{FF2B5EF4-FFF2-40B4-BE49-F238E27FC236}">
                <a16:creationId xmlns:a16="http://schemas.microsoft.com/office/drawing/2014/main" id="{00000000-0008-0000-0D00-000011000000}"/>
              </a:ext>
            </a:extLst>
          </xdr:cNvPr>
          <xdr:cNvSpPr/>
        </xdr:nvSpPr>
        <xdr:spPr>
          <a:xfrm>
            <a:off x="5484099" y="935956"/>
            <a:ext cx="1011752" cy="238894"/>
          </a:xfrm>
          <a:prstGeom prst="roundRect">
            <a:avLst/>
          </a:prstGeom>
          <a:solidFill>
            <a:srgbClr val="C3D69B"/>
          </a:solidFill>
          <a:ln>
            <a:noFill/>
          </a:ln>
          <a:effectLst>
            <a:outerShdw blurRad="50800" dist="38100" dir="2700000" algn="t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CL" sz="900">
                <a:solidFill>
                  <a:schemeClr val="bg1">
                    <a:lumMod val="50000"/>
                  </a:schemeClr>
                </a:solidFill>
              </a:rPr>
              <a:t>         PLAN DE ACCIÓN</a:t>
            </a:r>
          </a:p>
        </xdr:txBody>
      </xdr:sp>
      <xdr:sp macro="" textlink="">
        <xdr:nvSpPr>
          <xdr:cNvPr id="18" name="Elipse 17">
            <a:extLst>
              <a:ext uri="{FF2B5EF4-FFF2-40B4-BE49-F238E27FC236}">
                <a16:creationId xmlns:a16="http://schemas.microsoft.com/office/drawing/2014/main" id="{00000000-0008-0000-0D00-000012000000}"/>
              </a:ext>
            </a:extLst>
          </xdr:cNvPr>
          <xdr:cNvSpPr/>
        </xdr:nvSpPr>
        <xdr:spPr>
          <a:xfrm>
            <a:off x="5391150" y="920750"/>
            <a:ext cx="356080" cy="288000"/>
          </a:xfrm>
          <a:prstGeom prst="ellipse">
            <a:avLst/>
          </a:prstGeom>
          <a:solidFill>
            <a:srgbClr val="6BBBAE"/>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L" sz="1000" b="1"/>
              <a:t>11</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prlqh/AppData/Local/Microsoft/Windows/Temporary%20Internet%20Files/Content.Outlook/ESXAWLAF/Identificacio&#769;n%20Puestos%20De%20Trabajo%20(En%20Blanco)_formateado_VersionNoteboo%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ción Empresa"/>
      <sheetName val="Listado Puestos de Trabajo"/>
      <sheetName val="Listado de Tareas"/>
      <sheetName val="Datos"/>
      <sheetName val="BD_Evaluacion"/>
      <sheetName val="HojaMuyOculta"/>
      <sheetName val="Tabla 3 LyD Aceptable INFA"/>
      <sheetName val="Tabla 3 LyD Aceptable INF"/>
      <sheetName val="Tabla 3 LyD Aceptable"/>
      <sheetName val="Tabla 4 LyD Crítica INF"/>
      <sheetName val="Tabla 4 LyD Crítica"/>
      <sheetName val="Tabla 5 EyA Aceptable INFA"/>
      <sheetName val="Tabla 5 EyA Aceptable INF"/>
      <sheetName val="Tabla 5 EyA Aceptable"/>
      <sheetName val="Tabla 6 EyA Crítica INF"/>
      <sheetName val="Tabla 6 EyA Crítica"/>
      <sheetName val="Tabla 7 MMP Aceptable INFA"/>
      <sheetName val="Tabla 7 MMP Aceptable INF"/>
      <sheetName val="Tabla 8 MMP Crítica INF"/>
      <sheetName val="Tabla 7 MMP Aceptable"/>
      <sheetName val="Tabla 8 MMP Crítica"/>
      <sheetName val="Recomendaciones"/>
      <sheetName val="InformeLyD"/>
      <sheetName val="InformeEyA"/>
      <sheetName val="InformeMMP"/>
      <sheetName val="Instructiv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externalLinkPath" Target="herramienta-tmert---caracterizaci&#243;n-e-identificaci&#243;n-v-4.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068C-1AF5-4058-818A-A81E60731B82}">
  <sheetPr codeName="Hoja1">
    <tabColor theme="6"/>
  </sheetPr>
  <dimension ref="B1:P8"/>
  <sheetViews>
    <sheetView showGridLines="0" showRowColHeaders="0" zoomScale="60" zoomScaleNormal="60" workbookViewId="0">
      <selection activeCell="E55" sqref="E55"/>
    </sheetView>
  </sheetViews>
  <sheetFormatPr baseColWidth="10" defaultColWidth="11.453125" defaultRowHeight="14.5"/>
  <cols>
    <col min="1" max="1" width="4.81640625" customWidth="1"/>
    <col min="2" max="18" width="10.81640625" customWidth="1"/>
    <col min="19" max="19" width="2.81640625" customWidth="1"/>
  </cols>
  <sheetData>
    <row r="1" spans="2:16" s="3" customFormat="1"/>
    <row r="2" spans="2:16" s="3" customFormat="1"/>
    <row r="3" spans="2:16" s="3" customFormat="1"/>
    <row r="4" spans="2:16" s="3" customFormat="1"/>
    <row r="5" spans="2:16" s="3" customFormat="1" ht="33.65" customHeight="1"/>
    <row r="6" spans="2:16" s="3" customFormat="1" ht="16.5">
      <c r="B6" s="151"/>
      <c r="C6" s="151"/>
      <c r="D6" s="151"/>
      <c r="E6" s="151"/>
      <c r="F6" s="151"/>
      <c r="G6" s="151"/>
      <c r="H6" s="151"/>
      <c r="I6" s="151"/>
      <c r="J6" s="151"/>
      <c r="P6" s="13"/>
    </row>
    <row r="7" spans="2:16" ht="17.149999999999999" customHeight="1"/>
    <row r="8" spans="2:16" ht="17.149999999999999" customHeight="1"/>
  </sheetData>
  <mergeCells count="1">
    <mergeCell ref="B6:J6"/>
  </mergeCells>
  <pageMargins left="0.7" right="0.7" top="0.75" bottom="0.75" header="0.3" footer="0.3"/>
  <pageSetup scale="73" orientation="landscape" verticalDpi="598" r:id="rId1"/>
  <colBreaks count="1" manualBreakCount="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Y21"/>
  <sheetViews>
    <sheetView showGridLines="0" showRowColHeaders="0" zoomScale="59" zoomScaleNormal="59" workbookViewId="0"/>
  </sheetViews>
  <sheetFormatPr baseColWidth="10" defaultColWidth="11.453125" defaultRowHeight="14.5"/>
  <cols>
    <col min="1" max="1" width="4.81640625" customWidth="1"/>
    <col min="2" max="18" width="10.81640625" customWidth="1"/>
    <col min="19" max="19" width="2.81640625" customWidth="1"/>
  </cols>
  <sheetData>
    <row r="1" spans="1:25" s="3" customFormat="1"/>
    <row r="2" spans="1:25" s="3" customFormat="1"/>
    <row r="3" spans="1:25" s="3" customFormat="1"/>
    <row r="4" spans="1:25" s="3" customFormat="1"/>
    <row r="5" spans="1:25" s="3" customFormat="1"/>
    <row r="6" spans="1:25" s="3" customFormat="1" ht="22.5" customHeight="1"/>
    <row r="7" spans="1:25" s="3" customFormat="1" ht="4" customHeight="1">
      <c r="B7" s="151"/>
      <c r="C7" s="151"/>
      <c r="D7" s="151"/>
      <c r="E7" s="151"/>
      <c r="F7" s="151"/>
      <c r="G7" s="151"/>
      <c r="H7" s="151"/>
      <c r="I7" s="151"/>
      <c r="J7" s="151"/>
      <c r="P7" s="13"/>
    </row>
    <row r="8" spans="1:25" ht="17.149999999999999" customHeight="1"/>
    <row r="9" spans="1:25" ht="17.149999999999999" customHeight="1"/>
    <row r="10" spans="1:25" ht="5.15" customHeight="1">
      <c r="A10" s="14"/>
      <c r="B10" s="14"/>
      <c r="C10" s="15"/>
      <c r="D10" s="15"/>
      <c r="E10" s="15"/>
      <c r="F10" s="15"/>
      <c r="G10" s="15"/>
      <c r="H10" s="15"/>
      <c r="I10" s="15"/>
      <c r="J10" s="15"/>
      <c r="K10" s="15"/>
      <c r="L10" s="15"/>
      <c r="M10" s="15"/>
      <c r="N10" s="15"/>
      <c r="O10" s="15"/>
      <c r="P10" s="15"/>
      <c r="Q10" s="15"/>
      <c r="R10" s="15"/>
      <c r="S10" s="15"/>
      <c r="T10" s="15"/>
      <c r="U10" s="15"/>
      <c r="V10" s="15"/>
      <c r="W10" s="15"/>
      <c r="X10" s="15"/>
      <c r="Y10" s="15"/>
    </row>
    <row r="11" spans="1:25" ht="17.149999999999999" customHeight="1"/>
    <row r="12" spans="1:25" ht="56.5" customHeight="1">
      <c r="B12" s="154" t="s">
        <v>0</v>
      </c>
      <c r="C12" s="154"/>
      <c r="D12" s="154"/>
      <c r="E12" s="154"/>
      <c r="F12" s="154"/>
      <c r="G12" s="154"/>
      <c r="H12" s="154"/>
      <c r="I12" s="154"/>
      <c r="J12" s="154"/>
      <c r="K12" s="154"/>
      <c r="L12" s="154"/>
      <c r="M12" s="154"/>
      <c r="N12" s="154"/>
      <c r="O12" s="154"/>
      <c r="P12" s="154"/>
      <c r="Q12" s="154"/>
      <c r="R12" s="154"/>
      <c r="S12" s="154"/>
      <c r="T12" s="154"/>
    </row>
    <row r="13" spans="1:25" ht="16.75" customHeight="1">
      <c r="B13" s="52" t="s">
        <v>1</v>
      </c>
      <c r="C13" s="4"/>
      <c r="D13" s="4"/>
      <c r="E13" s="4"/>
      <c r="F13" s="4"/>
      <c r="G13" s="4"/>
      <c r="H13" s="4"/>
      <c r="I13" s="4"/>
      <c r="J13" s="4"/>
      <c r="K13" s="4"/>
      <c r="L13" s="5"/>
      <c r="M13" s="5"/>
    </row>
    <row r="14" spans="1:25" ht="5.15" customHeight="1">
      <c r="A14" s="14"/>
      <c r="B14" s="14"/>
      <c r="C14" s="14"/>
      <c r="D14" s="14"/>
      <c r="E14" s="14"/>
      <c r="F14" s="14"/>
      <c r="G14" s="14"/>
      <c r="H14" s="14"/>
      <c r="I14" s="14"/>
      <c r="J14" s="14"/>
      <c r="K14" s="14"/>
      <c r="L14" s="14"/>
      <c r="M14" s="14"/>
      <c r="N14" s="14"/>
      <c r="O14" s="14"/>
      <c r="P14" s="14"/>
      <c r="Q14" s="14"/>
      <c r="R14" s="14"/>
      <c r="S14" s="14"/>
      <c r="T14" s="14"/>
    </row>
    <row r="15" spans="1:25" ht="5.15" customHeight="1">
      <c r="B15" s="6"/>
    </row>
    <row r="16" spans="1:25" ht="40" customHeight="1">
      <c r="B16" s="152" t="s">
        <v>2</v>
      </c>
      <c r="C16" s="152"/>
      <c r="D16" s="152"/>
      <c r="E16" s="152"/>
      <c r="F16" s="152"/>
      <c r="G16" s="152"/>
      <c r="H16" s="152"/>
      <c r="I16" s="152"/>
      <c r="J16" s="152"/>
      <c r="K16" s="152"/>
      <c r="L16" s="152"/>
      <c r="M16" s="152"/>
      <c r="N16" s="152"/>
      <c r="O16" s="152"/>
      <c r="P16" s="152"/>
      <c r="Q16" s="152"/>
      <c r="R16" s="152"/>
      <c r="S16" s="152"/>
      <c r="T16" s="152"/>
    </row>
    <row r="17" spans="2:20" ht="54" customHeight="1">
      <c r="B17" s="152" t="s">
        <v>3</v>
      </c>
      <c r="C17" s="152"/>
      <c r="D17" s="152"/>
      <c r="E17" s="152"/>
      <c r="F17" s="152"/>
      <c r="G17" s="152"/>
      <c r="H17" s="152"/>
      <c r="I17" s="152"/>
      <c r="J17" s="152"/>
      <c r="K17" s="152"/>
      <c r="L17" s="152"/>
      <c r="M17" s="152"/>
      <c r="N17" s="152"/>
      <c r="O17" s="152"/>
      <c r="P17" s="152"/>
      <c r="Q17" s="152"/>
      <c r="R17" s="152"/>
      <c r="S17" s="152"/>
      <c r="T17" s="152"/>
    </row>
    <row r="18" spans="2:20" ht="43.5" customHeight="1">
      <c r="B18" s="152" t="s">
        <v>4</v>
      </c>
      <c r="C18" s="152"/>
      <c r="D18" s="152"/>
      <c r="E18" s="152"/>
      <c r="F18" s="152"/>
      <c r="G18" s="152"/>
      <c r="H18" s="152"/>
      <c r="I18" s="152"/>
      <c r="J18" s="152"/>
      <c r="K18" s="152"/>
      <c r="L18" s="152"/>
      <c r="M18" s="152"/>
      <c r="N18" s="152"/>
      <c r="O18" s="152"/>
      <c r="P18" s="152"/>
      <c r="Q18" s="152"/>
      <c r="R18" s="152"/>
      <c r="S18" s="152"/>
      <c r="T18" s="152"/>
    </row>
    <row r="19" spans="2:20" ht="54" customHeight="1">
      <c r="B19" s="152" t="s">
        <v>5</v>
      </c>
      <c r="C19" s="152"/>
      <c r="D19" s="152"/>
      <c r="E19" s="152"/>
      <c r="F19" s="152"/>
      <c r="G19" s="152"/>
      <c r="H19" s="152"/>
      <c r="I19" s="152"/>
      <c r="J19" s="152"/>
      <c r="K19" s="152"/>
      <c r="L19" s="152"/>
      <c r="M19" s="152"/>
      <c r="N19" s="152"/>
      <c r="O19" s="152"/>
      <c r="P19" s="152"/>
      <c r="Q19" s="152"/>
      <c r="R19" s="152"/>
      <c r="S19" s="152"/>
      <c r="T19" s="152"/>
    </row>
    <row r="20" spans="2:20" ht="54" customHeight="1">
      <c r="B20" s="152"/>
      <c r="C20" s="152"/>
      <c r="D20" s="152"/>
      <c r="E20" s="152"/>
      <c r="F20" s="152"/>
      <c r="G20" s="152"/>
      <c r="H20" s="152"/>
      <c r="I20" s="152"/>
      <c r="J20" s="152"/>
      <c r="K20" s="152"/>
      <c r="L20" s="152"/>
      <c r="M20" s="152"/>
      <c r="N20" s="152"/>
      <c r="O20" s="152"/>
      <c r="P20" s="152"/>
      <c r="Q20" s="152"/>
      <c r="R20" s="152"/>
      <c r="S20" s="152"/>
      <c r="T20" s="152"/>
    </row>
    <row r="21" spans="2:20" ht="100" customHeight="1">
      <c r="B21" s="153" t="s">
        <v>6</v>
      </c>
      <c r="C21" s="153"/>
      <c r="D21" s="153"/>
      <c r="E21" s="153"/>
      <c r="F21" s="153"/>
      <c r="G21" s="153"/>
      <c r="H21" s="153"/>
      <c r="I21" s="153"/>
      <c r="J21" s="153"/>
      <c r="K21" s="153"/>
      <c r="L21" s="153"/>
      <c r="M21" s="153"/>
      <c r="N21" s="153"/>
      <c r="O21" s="153"/>
      <c r="P21" s="153"/>
      <c r="Q21" s="153"/>
      <c r="R21" s="153"/>
      <c r="S21" s="153"/>
      <c r="T21" s="153"/>
    </row>
  </sheetData>
  <mergeCells count="8">
    <mergeCell ref="B19:T19"/>
    <mergeCell ref="B20:T20"/>
    <mergeCell ref="B7:J7"/>
    <mergeCell ref="B21:T21"/>
    <mergeCell ref="B12:T12"/>
    <mergeCell ref="B16:T16"/>
    <mergeCell ref="B17:T17"/>
    <mergeCell ref="B18:T18"/>
  </mergeCells>
  <pageMargins left="0.7" right="0.7" top="0.75" bottom="0.75" header="0.3" footer="0.3"/>
  <pageSetup scale="73" orientation="landscape" verticalDpi="598" r:id="rId1"/>
  <colBreaks count="1" manualBreakCount="1">
    <brk id="1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pageSetUpPr fitToPage="1"/>
  </sheetPr>
  <dimension ref="A1:V41"/>
  <sheetViews>
    <sheetView showGridLines="0" showRowColHeaders="0" zoomScale="70" zoomScaleNormal="70" workbookViewId="0">
      <selection activeCell="L19" sqref="B19:O19"/>
    </sheetView>
  </sheetViews>
  <sheetFormatPr baseColWidth="10" defaultColWidth="10.81640625" defaultRowHeight="15.5"/>
  <cols>
    <col min="1" max="1" width="4.81640625" customWidth="1"/>
    <col min="3" max="3" width="36.1796875" style="12" customWidth="1"/>
    <col min="4" max="4" width="5.81640625" style="12" customWidth="1"/>
    <col min="9" max="9" width="12.54296875" customWidth="1"/>
    <col min="11" max="11" width="17.54296875" customWidth="1"/>
    <col min="12" max="12" width="4.54296875" customWidth="1"/>
  </cols>
  <sheetData>
    <row r="1" spans="1:22" s="3" customFormat="1" ht="14.5">
      <c r="A1" s="13"/>
      <c r="B1" s="13"/>
      <c r="C1" s="13"/>
      <c r="D1" s="13"/>
      <c r="E1" s="13"/>
      <c r="F1" s="13"/>
      <c r="G1" s="13"/>
      <c r="H1" s="13"/>
      <c r="I1" s="13"/>
      <c r="J1" s="13"/>
      <c r="K1" s="13"/>
      <c r="L1" s="13"/>
      <c r="M1" s="13"/>
      <c r="N1" s="13"/>
      <c r="O1" s="13"/>
    </row>
    <row r="2" spans="1:22" s="3" customFormat="1" ht="14.5">
      <c r="A2" s="13"/>
      <c r="B2" s="13"/>
      <c r="C2" s="13"/>
      <c r="D2" s="13"/>
      <c r="E2" s="13"/>
      <c r="F2" s="13"/>
      <c r="G2" s="13"/>
      <c r="H2" s="13"/>
      <c r="I2" s="13"/>
      <c r="J2" s="13"/>
      <c r="K2" s="13"/>
      <c r="L2" s="13"/>
      <c r="M2" s="13"/>
      <c r="N2" s="13"/>
      <c r="O2" s="13"/>
    </row>
    <row r="3" spans="1:22" s="3" customFormat="1" ht="14.5">
      <c r="A3" s="13"/>
      <c r="B3" s="13"/>
      <c r="C3" s="13"/>
      <c r="D3" s="13"/>
      <c r="E3" s="13"/>
      <c r="F3" s="13"/>
      <c r="G3" s="13"/>
      <c r="H3" s="13"/>
      <c r="I3" s="13"/>
      <c r="J3" s="13"/>
      <c r="K3" s="13"/>
      <c r="L3" s="13"/>
      <c r="M3" s="13"/>
      <c r="N3" s="13"/>
      <c r="O3" s="13"/>
    </row>
    <row r="4" spans="1:22" s="3" customFormat="1" ht="14.5">
      <c r="A4" s="13"/>
      <c r="B4" s="13"/>
      <c r="C4" s="13"/>
      <c r="D4" s="13"/>
      <c r="E4" s="13"/>
      <c r="F4" s="13"/>
      <c r="G4" s="13"/>
      <c r="H4" s="13"/>
      <c r="I4" s="13"/>
      <c r="J4" s="13"/>
      <c r="K4" s="13"/>
      <c r="L4" s="13"/>
      <c r="M4" s="13"/>
      <c r="N4" s="13"/>
      <c r="O4" s="13"/>
    </row>
    <row r="5" spans="1:22" s="3" customFormat="1" ht="14.5">
      <c r="A5" s="13"/>
      <c r="B5" s="13"/>
      <c r="C5" s="13"/>
      <c r="D5" s="13"/>
      <c r="E5" s="13"/>
      <c r="F5" s="13"/>
      <c r="G5" s="13"/>
      <c r="H5" s="13"/>
      <c r="I5" s="13"/>
      <c r="J5" s="13"/>
      <c r="K5" s="13"/>
      <c r="L5" s="13"/>
      <c r="M5" s="13"/>
      <c r="N5" s="13"/>
      <c r="O5" s="13"/>
    </row>
    <row r="6" spans="1:22" s="3" customFormat="1" ht="2.15" customHeight="1">
      <c r="A6" s="13"/>
      <c r="B6" s="13"/>
      <c r="C6" s="13"/>
      <c r="D6" s="13"/>
      <c r="E6" s="13"/>
      <c r="F6" s="13"/>
      <c r="G6" s="13"/>
      <c r="H6" s="13"/>
      <c r="I6" s="13"/>
      <c r="J6" s="13"/>
      <c r="K6" s="13"/>
      <c r="L6" s="13"/>
      <c r="M6" s="13"/>
      <c r="N6" s="13"/>
      <c r="O6" s="13"/>
    </row>
    <row r="7" spans="1:22" s="3" customFormat="1" ht="2.15" customHeight="1">
      <c r="A7" s="13"/>
      <c r="B7" s="166"/>
      <c r="C7" s="166"/>
      <c r="D7" s="166"/>
      <c r="E7" s="166"/>
      <c r="F7" s="166"/>
      <c r="G7" s="166"/>
      <c r="H7" s="166"/>
      <c r="I7" s="166"/>
      <c r="J7" s="166"/>
      <c r="K7" s="13"/>
      <c r="L7" s="13"/>
      <c r="M7" s="13"/>
      <c r="N7" s="13"/>
      <c r="O7" s="13"/>
    </row>
    <row r="8" spans="1:22" ht="17.149999999999999" customHeight="1">
      <c r="A8" s="96"/>
      <c r="B8" s="96"/>
      <c r="C8" s="96"/>
      <c r="D8" s="96"/>
      <c r="E8" s="96"/>
      <c r="F8" s="96"/>
      <c r="G8" s="96"/>
      <c r="H8" s="96"/>
      <c r="I8" s="96"/>
      <c r="J8" s="96"/>
      <c r="K8" s="96"/>
      <c r="L8" s="96"/>
      <c r="M8" s="96"/>
      <c r="N8" s="96"/>
      <c r="O8" s="96"/>
    </row>
    <row r="9" spans="1:22" ht="17.149999999999999" customHeight="1">
      <c r="A9" s="96"/>
      <c r="B9" s="96"/>
      <c r="C9" s="96"/>
      <c r="D9" s="96"/>
      <c r="E9" s="96"/>
      <c r="F9" s="96"/>
      <c r="G9" s="96"/>
      <c r="H9" s="96"/>
      <c r="I9" s="96"/>
      <c r="J9" s="96"/>
      <c r="K9" s="96"/>
      <c r="L9" s="96"/>
      <c r="M9" s="96"/>
      <c r="N9" s="96"/>
      <c r="O9" s="96"/>
      <c r="P9" s="3"/>
    </row>
    <row r="10" spans="1:22" ht="5.15" customHeight="1">
      <c r="A10" s="97"/>
      <c r="B10" s="97"/>
      <c r="C10" s="97"/>
      <c r="D10" s="97"/>
      <c r="E10" s="97"/>
      <c r="F10" s="97"/>
      <c r="G10" s="97"/>
      <c r="H10" s="97"/>
      <c r="I10" s="97"/>
      <c r="J10" s="97"/>
      <c r="K10" s="97"/>
      <c r="L10" s="97"/>
      <c r="M10" s="97"/>
      <c r="N10" s="97"/>
      <c r="O10" s="97"/>
      <c r="P10" s="97"/>
      <c r="Q10" s="97"/>
      <c r="R10" s="97"/>
      <c r="S10" s="97"/>
      <c r="T10" s="97"/>
      <c r="U10" s="97"/>
      <c r="V10" s="97"/>
    </row>
    <row r="11" spans="1:22" s="2" customFormat="1" ht="6" customHeight="1">
      <c r="A11" s="98"/>
      <c r="B11" s="160"/>
      <c r="C11" s="160"/>
      <c r="D11" s="160"/>
      <c r="E11" s="160"/>
      <c r="F11" s="160"/>
      <c r="G11" s="160"/>
      <c r="H11" s="160"/>
      <c r="I11" s="160"/>
      <c r="J11" s="160"/>
      <c r="K11" s="160"/>
      <c r="L11" s="160"/>
      <c r="M11" s="160"/>
      <c r="N11" s="160"/>
      <c r="O11" s="160"/>
      <c r="U11" s="3"/>
    </row>
    <row r="12" spans="1:22" ht="5.5" customHeight="1">
      <c r="A12" s="96"/>
      <c r="B12" s="96"/>
      <c r="C12" s="96"/>
      <c r="D12" s="96"/>
      <c r="E12" s="96"/>
      <c r="F12" s="96"/>
      <c r="G12" s="96"/>
      <c r="H12" s="96"/>
      <c r="I12" s="96"/>
      <c r="J12" s="96"/>
      <c r="K12" s="96"/>
      <c r="L12" s="96"/>
      <c r="M12" s="96"/>
      <c r="N12" s="96"/>
      <c r="O12" s="96"/>
    </row>
    <row r="13" spans="1:22" s="2" customFormat="1" ht="29.5" customHeight="1">
      <c r="A13" s="98"/>
      <c r="B13" s="103" t="s">
        <v>7</v>
      </c>
      <c r="C13" s="104"/>
      <c r="D13" s="104"/>
      <c r="E13" s="104"/>
      <c r="F13" s="104"/>
      <c r="G13" s="104"/>
      <c r="H13" s="104"/>
      <c r="I13" s="104"/>
      <c r="J13" s="104"/>
      <c r="K13" s="104"/>
      <c r="L13" s="104"/>
      <c r="M13" s="104"/>
      <c r="N13" s="104"/>
      <c r="O13" s="104"/>
    </row>
    <row r="14" spans="1:22" s="2" customFormat="1" ht="7.5" customHeight="1">
      <c r="A14" s="98"/>
      <c r="B14" s="105"/>
      <c r="C14" s="106"/>
      <c r="D14" s="106"/>
      <c r="E14" s="106"/>
      <c r="F14" s="106"/>
      <c r="G14" s="106"/>
      <c r="H14" s="106"/>
      <c r="I14" s="106"/>
      <c r="J14" s="106"/>
      <c r="K14" s="106"/>
      <c r="L14" s="106"/>
      <c r="M14" s="106"/>
      <c r="N14" s="106"/>
      <c r="O14" s="106"/>
    </row>
    <row r="15" spans="1:22" s="2" customFormat="1" ht="26.5" customHeight="1">
      <c r="A15" s="98"/>
      <c r="B15" s="155" t="s">
        <v>8</v>
      </c>
      <c r="C15" s="155"/>
      <c r="D15" s="155"/>
      <c r="E15" s="161"/>
      <c r="F15" s="161"/>
      <c r="G15" s="161"/>
      <c r="H15" s="161"/>
      <c r="I15" s="161"/>
      <c r="J15" s="155" t="s">
        <v>9</v>
      </c>
      <c r="K15" s="155"/>
      <c r="L15" s="161"/>
      <c r="M15" s="161"/>
      <c r="N15" s="161"/>
      <c r="O15" s="161"/>
    </row>
    <row r="16" spans="1:22" s="2" customFormat="1" ht="6" customHeight="1">
      <c r="A16" s="98"/>
      <c r="B16" s="105"/>
      <c r="C16" s="108"/>
      <c r="D16" s="109"/>
      <c r="E16" s="109"/>
      <c r="F16" s="109"/>
      <c r="G16" s="109"/>
      <c r="H16" s="109"/>
      <c r="I16" s="109"/>
      <c r="J16" s="109"/>
      <c r="K16" s="109"/>
      <c r="L16" s="109"/>
      <c r="M16" s="109"/>
      <c r="N16" s="109"/>
      <c r="O16" s="109"/>
    </row>
    <row r="17" spans="1:15" s="2" customFormat="1" ht="26.5" customHeight="1">
      <c r="A17" s="98"/>
      <c r="B17" s="155" t="s">
        <v>10</v>
      </c>
      <c r="C17" s="155"/>
      <c r="D17" s="155"/>
      <c r="E17" s="161"/>
      <c r="F17" s="161"/>
      <c r="G17" s="161"/>
      <c r="H17" s="161"/>
      <c r="I17" s="161"/>
      <c r="J17" s="155" t="s">
        <v>11</v>
      </c>
      <c r="K17" s="155"/>
      <c r="L17" s="161"/>
      <c r="M17" s="161"/>
      <c r="N17" s="161"/>
      <c r="O17" s="161"/>
    </row>
    <row r="18" spans="1:15" s="2" customFormat="1" ht="6" customHeight="1">
      <c r="A18" s="98"/>
      <c r="B18" s="105"/>
      <c r="C18" s="108"/>
      <c r="D18" s="109"/>
      <c r="E18" s="109"/>
      <c r="F18" s="109"/>
      <c r="G18" s="109"/>
      <c r="H18" s="109"/>
      <c r="I18" s="109"/>
      <c r="J18" s="109"/>
      <c r="K18" s="109"/>
      <c r="L18" s="109"/>
      <c r="M18" s="109"/>
      <c r="N18" s="109"/>
      <c r="O18" s="109"/>
    </row>
    <row r="19" spans="1:15" s="2" customFormat="1" ht="26.5" customHeight="1">
      <c r="A19" s="98"/>
      <c r="B19" s="155" t="s">
        <v>12</v>
      </c>
      <c r="C19" s="155"/>
      <c r="D19" s="155"/>
      <c r="E19" s="161"/>
      <c r="F19" s="161"/>
      <c r="G19" s="161"/>
      <c r="H19" s="161"/>
      <c r="I19" s="161"/>
      <c r="J19" s="155" t="s">
        <v>13</v>
      </c>
      <c r="K19" s="155"/>
      <c r="L19" s="161"/>
      <c r="M19" s="161"/>
      <c r="N19" s="161"/>
      <c r="O19" s="161"/>
    </row>
    <row r="20" spans="1:15" s="2" customFormat="1" ht="6" customHeight="1">
      <c r="A20" s="98"/>
      <c r="B20" s="105"/>
      <c r="C20" s="108"/>
      <c r="D20" s="109"/>
      <c r="E20" s="109"/>
      <c r="F20" s="109"/>
      <c r="G20" s="109"/>
      <c r="H20" s="109"/>
      <c r="I20" s="109"/>
      <c r="J20" s="109"/>
      <c r="K20" s="109"/>
      <c r="L20" s="109"/>
      <c r="M20" s="109"/>
      <c r="N20" s="109"/>
      <c r="O20" s="109"/>
    </row>
    <row r="21" spans="1:15" s="2" customFormat="1" ht="26.5" customHeight="1">
      <c r="A21" s="98"/>
      <c r="B21" s="155" t="s">
        <v>14</v>
      </c>
      <c r="C21" s="155"/>
      <c r="D21" s="155"/>
      <c r="E21" s="161"/>
      <c r="F21" s="161"/>
      <c r="G21" s="161"/>
      <c r="H21" s="161"/>
      <c r="I21" s="161"/>
      <c r="J21" s="161"/>
      <c r="K21" s="161"/>
      <c r="L21" s="161"/>
      <c r="M21" s="161"/>
      <c r="N21" s="161"/>
      <c r="O21" s="161"/>
    </row>
    <row r="22" spans="1:15" s="2" customFormat="1" ht="6" customHeight="1">
      <c r="A22" s="98"/>
      <c r="B22" s="105"/>
      <c r="C22" s="108"/>
      <c r="D22" s="109"/>
      <c r="E22" s="109"/>
      <c r="F22" s="109"/>
      <c r="G22" s="109"/>
      <c r="H22" s="109"/>
      <c r="I22" s="109"/>
      <c r="J22" s="109"/>
      <c r="K22" s="109"/>
      <c r="L22" s="109"/>
      <c r="M22" s="109"/>
      <c r="N22" s="109"/>
      <c r="O22" s="109"/>
    </row>
    <row r="23" spans="1:15" s="2" customFormat="1" ht="26.5" customHeight="1">
      <c r="A23" s="98"/>
      <c r="B23" s="170" t="s">
        <v>15</v>
      </c>
      <c r="C23" s="170"/>
      <c r="D23" s="170"/>
      <c r="E23" s="159"/>
      <c r="F23" s="159"/>
      <c r="G23" s="159"/>
      <c r="H23" s="159"/>
      <c r="I23" s="159"/>
      <c r="J23" s="155" t="s">
        <v>16</v>
      </c>
      <c r="K23" s="155"/>
      <c r="L23" s="161"/>
      <c r="M23" s="161"/>
      <c r="N23" s="161"/>
      <c r="O23" s="161"/>
    </row>
    <row r="24" spans="1:15" s="2" customFormat="1" ht="7.5" customHeight="1">
      <c r="A24" s="98"/>
      <c r="B24" s="105"/>
      <c r="C24" s="106"/>
      <c r="D24" s="106"/>
      <c r="E24" s="106"/>
      <c r="F24" s="106"/>
      <c r="G24" s="106"/>
      <c r="H24" s="106"/>
      <c r="I24" s="106"/>
      <c r="J24" s="106"/>
      <c r="K24" s="106"/>
      <c r="L24" s="106"/>
      <c r="M24" s="106"/>
      <c r="N24" s="106"/>
      <c r="O24" s="106"/>
    </row>
    <row r="25" spans="1:15" s="2" customFormat="1" ht="29.5" customHeight="1">
      <c r="A25" s="98"/>
      <c r="B25" s="103" t="s">
        <v>17</v>
      </c>
      <c r="C25" s="104"/>
      <c r="D25" s="104"/>
      <c r="E25" s="104"/>
      <c r="F25" s="104"/>
      <c r="G25" s="104"/>
      <c r="H25" s="104"/>
      <c r="I25" s="104"/>
      <c r="J25" s="104"/>
      <c r="K25" s="104"/>
      <c r="L25" s="104"/>
      <c r="M25" s="104"/>
      <c r="N25" s="104"/>
      <c r="O25" s="104"/>
    </row>
    <row r="26" spans="1:15" s="2" customFormat="1" ht="7.5" customHeight="1">
      <c r="A26" s="98"/>
      <c r="B26" s="105"/>
      <c r="C26" s="106"/>
      <c r="D26" s="106"/>
      <c r="E26" s="106"/>
      <c r="F26" s="106"/>
      <c r="G26" s="106"/>
      <c r="H26" s="106"/>
      <c r="I26" s="106"/>
      <c r="J26" s="106"/>
      <c r="K26" s="106"/>
      <c r="L26" s="106"/>
      <c r="M26" s="106"/>
      <c r="N26" s="106"/>
      <c r="O26" s="106"/>
    </row>
    <row r="27" spans="1:15" s="2" customFormat="1" ht="26.5" customHeight="1">
      <c r="A27" s="98"/>
      <c r="B27" s="155" t="s">
        <v>18</v>
      </c>
      <c r="C27" s="155"/>
      <c r="D27" s="155"/>
      <c r="E27" s="161"/>
      <c r="F27" s="161"/>
      <c r="G27" s="161"/>
      <c r="H27" s="161"/>
      <c r="I27" s="161"/>
      <c r="J27" s="161"/>
      <c r="K27" s="161"/>
      <c r="L27" s="161"/>
      <c r="M27" s="161"/>
      <c r="N27" s="161"/>
      <c r="O27" s="161"/>
    </row>
    <row r="28" spans="1:15" s="2" customFormat="1" ht="6" customHeight="1">
      <c r="A28" s="98"/>
      <c r="B28" s="105"/>
      <c r="C28" s="108"/>
      <c r="D28" s="109"/>
      <c r="E28" s="109"/>
      <c r="F28" s="109"/>
      <c r="G28" s="109"/>
      <c r="H28" s="109"/>
      <c r="I28" s="109"/>
      <c r="J28" s="109"/>
      <c r="K28" s="109"/>
      <c r="L28" s="109"/>
      <c r="M28" s="109"/>
      <c r="N28" s="109"/>
      <c r="O28" s="109"/>
    </row>
    <row r="29" spans="1:15" s="2" customFormat="1" ht="26.5" customHeight="1">
      <c r="A29" s="98"/>
      <c r="B29" s="155" t="s">
        <v>19</v>
      </c>
      <c r="C29" s="155"/>
      <c r="D29" s="155"/>
      <c r="E29" s="162"/>
      <c r="F29" s="163"/>
      <c r="G29" s="163"/>
      <c r="H29" s="163"/>
      <c r="I29" s="164"/>
      <c r="J29" s="155" t="s">
        <v>13</v>
      </c>
      <c r="K29" s="155"/>
      <c r="L29" s="159"/>
      <c r="M29" s="159"/>
      <c r="N29" s="159"/>
      <c r="O29" s="159"/>
    </row>
    <row r="30" spans="1:15" s="2" customFormat="1" ht="6" customHeight="1">
      <c r="A30" s="98"/>
      <c r="B30" s="105"/>
      <c r="C30" s="108"/>
      <c r="D30" s="109"/>
      <c r="E30" s="109"/>
      <c r="F30" s="109"/>
      <c r="G30" s="109"/>
      <c r="H30" s="109"/>
      <c r="I30" s="109"/>
      <c r="J30" s="109"/>
      <c r="K30" s="109"/>
      <c r="L30" s="109"/>
      <c r="M30" s="109"/>
      <c r="N30" s="109"/>
      <c r="O30" s="109"/>
    </row>
    <row r="31" spans="1:15" s="2" customFormat="1" ht="26.5" customHeight="1">
      <c r="A31" s="98"/>
      <c r="B31" s="155" t="s">
        <v>20</v>
      </c>
      <c r="C31" s="155"/>
      <c r="D31" s="155"/>
      <c r="E31" s="155" t="s">
        <v>21</v>
      </c>
      <c r="F31" s="155"/>
      <c r="G31" s="156"/>
      <c r="H31" s="157"/>
      <c r="I31" s="158"/>
      <c r="J31" s="155" t="s">
        <v>22</v>
      </c>
      <c r="K31" s="155"/>
      <c r="L31" s="159"/>
      <c r="M31" s="159"/>
      <c r="N31" s="159"/>
      <c r="O31" s="159"/>
    </row>
    <row r="32" spans="1:15" s="2" customFormat="1" ht="6" customHeight="1">
      <c r="A32" s="98"/>
      <c r="B32" s="105"/>
      <c r="C32" s="108"/>
      <c r="D32" s="109"/>
      <c r="E32" s="109"/>
      <c r="F32" s="109"/>
      <c r="G32" s="109"/>
      <c r="H32" s="109"/>
      <c r="I32" s="109"/>
      <c r="J32" s="109"/>
      <c r="K32" s="109"/>
      <c r="L32" s="109"/>
      <c r="M32" s="109"/>
      <c r="N32" s="109"/>
      <c r="O32" s="109"/>
    </row>
    <row r="33" spans="1:15" s="2" customFormat="1" ht="29.5" customHeight="1">
      <c r="A33" s="98"/>
      <c r="B33" s="103" t="s">
        <v>23</v>
      </c>
      <c r="C33" s="104"/>
      <c r="D33" s="104"/>
      <c r="E33" s="104"/>
      <c r="F33" s="104"/>
      <c r="G33" s="104"/>
      <c r="H33" s="104"/>
      <c r="I33" s="104"/>
      <c r="J33" s="104"/>
      <c r="K33" s="104"/>
      <c r="L33" s="104"/>
      <c r="M33" s="104"/>
      <c r="N33" s="104"/>
      <c r="O33" s="104"/>
    </row>
    <row r="34" spans="1:15" s="2" customFormat="1" ht="7.5" customHeight="1">
      <c r="A34" s="98"/>
      <c r="B34" s="105"/>
      <c r="C34" s="106"/>
      <c r="D34" s="106"/>
      <c r="E34" s="106"/>
      <c r="F34" s="106"/>
      <c r="G34" s="106"/>
      <c r="H34" s="106"/>
      <c r="I34" s="106"/>
      <c r="J34" s="106"/>
      <c r="K34" s="106"/>
      <c r="L34" s="106"/>
      <c r="M34" s="106"/>
      <c r="N34" s="106"/>
      <c r="O34" s="106"/>
    </row>
    <row r="35" spans="1:15" s="2" customFormat="1" ht="26.5" customHeight="1">
      <c r="A35" s="98"/>
      <c r="B35" s="155" t="s">
        <v>24</v>
      </c>
      <c r="C35" s="155"/>
      <c r="D35" s="155"/>
      <c r="E35" s="167"/>
      <c r="F35" s="168"/>
      <c r="G35" s="168"/>
      <c r="H35" s="168"/>
      <c r="I35" s="168"/>
      <c r="J35" s="168"/>
      <c r="K35" s="168"/>
      <c r="L35" s="168"/>
      <c r="M35" s="168"/>
      <c r="N35" s="168"/>
      <c r="O35" s="169"/>
    </row>
    <row r="36" spans="1:15" s="2" customFormat="1" ht="6" customHeight="1">
      <c r="A36" s="98"/>
      <c r="B36" s="105"/>
      <c r="C36" s="108"/>
      <c r="D36" s="109"/>
      <c r="E36" s="109"/>
      <c r="F36" s="109"/>
      <c r="G36" s="109"/>
      <c r="H36" s="109"/>
      <c r="I36" s="109"/>
      <c r="J36" s="109"/>
      <c r="K36" s="109"/>
      <c r="L36" s="109"/>
      <c r="M36" s="109"/>
      <c r="N36" s="109"/>
      <c r="O36" s="109"/>
    </row>
    <row r="37" spans="1:15" s="2" customFormat="1" ht="26.5" customHeight="1">
      <c r="A37" s="98"/>
      <c r="B37" s="155" t="s">
        <v>25</v>
      </c>
      <c r="C37" s="155"/>
      <c r="D37" s="155"/>
      <c r="E37" s="161"/>
      <c r="F37" s="161"/>
      <c r="G37" s="161"/>
      <c r="H37" s="161"/>
      <c r="I37" s="161"/>
      <c r="J37" s="161"/>
      <c r="K37" s="161"/>
      <c r="L37" s="161"/>
      <c r="M37" s="161"/>
      <c r="N37" s="161"/>
      <c r="O37" s="161"/>
    </row>
    <row r="38" spans="1:15" s="2" customFormat="1" ht="6" customHeight="1">
      <c r="A38" s="98"/>
      <c r="B38" s="105"/>
      <c r="C38" s="108"/>
      <c r="D38" s="109"/>
      <c r="E38" s="109"/>
      <c r="F38" s="109"/>
      <c r="G38" s="109"/>
      <c r="H38" s="109"/>
      <c r="I38" s="109"/>
      <c r="J38" s="109"/>
      <c r="K38" s="109"/>
      <c r="L38" s="109"/>
      <c r="M38" s="109"/>
      <c r="N38" s="109"/>
      <c r="O38" s="109"/>
    </row>
    <row r="39" spans="1:15" s="2" customFormat="1" ht="26.5" customHeight="1">
      <c r="A39" s="98"/>
      <c r="B39" s="155" t="s">
        <v>26</v>
      </c>
      <c r="C39" s="155"/>
      <c r="D39" s="155"/>
      <c r="E39" s="165"/>
      <c r="F39" s="165"/>
      <c r="G39" s="165"/>
      <c r="H39" s="165"/>
      <c r="I39" s="165"/>
      <c r="J39" s="165"/>
      <c r="K39" s="107" t="s">
        <v>27</v>
      </c>
      <c r="L39" s="165"/>
      <c r="M39" s="165"/>
      <c r="N39" s="165"/>
      <c r="O39" s="165"/>
    </row>
    <row r="40" spans="1:15" s="2" customFormat="1" ht="6" customHeight="1">
      <c r="A40" s="98"/>
      <c r="B40" s="98"/>
      <c r="C40" s="111"/>
      <c r="D40" s="112"/>
      <c r="E40" s="112"/>
      <c r="F40" s="112"/>
      <c r="G40" s="112"/>
      <c r="H40" s="112"/>
      <c r="I40" s="112"/>
      <c r="J40" s="112"/>
      <c r="K40" s="112"/>
      <c r="L40" s="112"/>
      <c r="M40" s="112"/>
      <c r="N40" s="112"/>
      <c r="O40" s="112"/>
    </row>
    <row r="41" spans="1:15" ht="14.5">
      <c r="A41" s="96"/>
      <c r="B41" s="96"/>
      <c r="C41" s="96"/>
      <c r="D41" s="96"/>
      <c r="E41" s="96"/>
      <c r="F41" s="96"/>
      <c r="G41" s="96"/>
      <c r="H41" s="96"/>
      <c r="I41" s="96"/>
      <c r="J41" s="96"/>
      <c r="K41" s="96"/>
      <c r="L41" s="96"/>
      <c r="M41" s="96"/>
      <c r="N41" s="96"/>
      <c r="O41" s="96"/>
    </row>
  </sheetData>
  <sheetProtection formatCells="0" formatRows="0" insertRows="0" deleteRows="0" autoFilter="0"/>
  <mergeCells count="38">
    <mergeCell ref="L29:O29"/>
    <mergeCell ref="B15:D15"/>
    <mergeCell ref="L19:O19"/>
    <mergeCell ref="E19:I19"/>
    <mergeCell ref="B21:D21"/>
    <mergeCell ref="J23:K23"/>
    <mergeCell ref="L39:O39"/>
    <mergeCell ref="E39:J39"/>
    <mergeCell ref="B7:J7"/>
    <mergeCell ref="B35:D35"/>
    <mergeCell ref="E35:O35"/>
    <mergeCell ref="B37:D37"/>
    <mergeCell ref="E37:O37"/>
    <mergeCell ref="B39:D39"/>
    <mergeCell ref="B29:D29"/>
    <mergeCell ref="B31:D31"/>
    <mergeCell ref="B27:D27"/>
    <mergeCell ref="J19:K19"/>
    <mergeCell ref="E21:O21"/>
    <mergeCell ref="B23:D23"/>
    <mergeCell ref="E27:O27"/>
    <mergeCell ref="L23:O23"/>
    <mergeCell ref="J31:K31"/>
    <mergeCell ref="G31:I31"/>
    <mergeCell ref="E23:I23"/>
    <mergeCell ref="B11:O11"/>
    <mergeCell ref="B17:D17"/>
    <mergeCell ref="J17:K17"/>
    <mergeCell ref="L17:O17"/>
    <mergeCell ref="E17:I17"/>
    <mergeCell ref="E15:I15"/>
    <mergeCell ref="B19:D19"/>
    <mergeCell ref="J15:K15"/>
    <mergeCell ref="L15:O15"/>
    <mergeCell ref="L31:O31"/>
    <mergeCell ref="E31:F31"/>
    <mergeCell ref="J29:K29"/>
    <mergeCell ref="E29:I29"/>
  </mergeCells>
  <printOptions horizontalCentered="1"/>
  <pageMargins left="0.70866141732283472" right="0.70866141732283472" top="0.74803149606299213" bottom="0.74803149606299213" header="0.31496062992125984" footer="0.31496062992125984"/>
  <pageSetup paperSize="9" scale="30"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U212"/>
  <sheetViews>
    <sheetView showGridLines="0" zoomScale="85" zoomScaleNormal="85" workbookViewId="0">
      <pane xSplit="6" ySplit="13" topLeftCell="G14" activePane="bottomRight" state="frozen"/>
      <selection pane="topRight" activeCell="G1" sqref="G1"/>
      <selection pane="bottomLeft" activeCell="A14" sqref="A14"/>
      <selection pane="bottomRight" activeCell="C14" sqref="C14:E14"/>
    </sheetView>
  </sheetViews>
  <sheetFormatPr baseColWidth="10" defaultColWidth="10.81640625" defaultRowHeight="13"/>
  <cols>
    <col min="1" max="1" width="4.81640625" style="96" customWidth="1"/>
    <col min="2" max="2" width="5.81640625" style="96" customWidth="1"/>
    <col min="3" max="7" width="16.81640625" style="96" customWidth="1"/>
    <col min="8" max="11" width="10.1796875" style="96" customWidth="1"/>
    <col min="12" max="12" width="13.1796875" style="96" customWidth="1"/>
    <col min="13" max="13" width="18.453125" style="96" customWidth="1"/>
    <col min="14" max="14" width="10.54296875" style="96" customWidth="1"/>
    <col min="15" max="15" width="19.1796875" style="96" customWidth="1"/>
    <col min="16" max="16" width="15.81640625" style="96" customWidth="1"/>
    <col min="17" max="17" width="19.1796875" style="96" customWidth="1"/>
    <col min="18" max="20" width="44.81640625" style="96" customWidth="1"/>
    <col min="21" max="16384" width="10.81640625" style="96"/>
  </cols>
  <sheetData>
    <row r="1" spans="1:21" s="13" customFormat="1" ht="25.5" customHeight="1"/>
    <row r="2" spans="1:21" s="13" customFormat="1" ht="16" customHeight="1"/>
    <row r="3" spans="1:21" s="13" customFormat="1" ht="8.5" customHeight="1"/>
    <row r="4" spans="1:21" s="13" customFormat="1" ht="6" customHeight="1"/>
    <row r="5" spans="1:21" s="13" customFormat="1" ht="4.5" customHeight="1"/>
    <row r="6" spans="1:21" s="13" customFormat="1" ht="6.65" customHeight="1"/>
    <row r="7" spans="1:21" s="13" customFormat="1" ht="7.5" customHeight="1">
      <c r="B7" s="166"/>
      <c r="C7" s="166"/>
      <c r="D7" s="166"/>
      <c r="E7" s="166"/>
      <c r="F7" s="166"/>
      <c r="G7" s="166"/>
      <c r="H7" s="166"/>
      <c r="I7" s="166"/>
      <c r="J7" s="166"/>
      <c r="K7" s="166"/>
      <c r="L7" s="166"/>
      <c r="M7" s="166"/>
      <c r="N7" s="166"/>
    </row>
    <row r="8" spans="1:21" ht="17.149999999999999" customHeight="1"/>
    <row r="9" spans="1:21" ht="19" customHeight="1"/>
    <row r="10" spans="1:21" ht="8.15" customHeight="1">
      <c r="A10" s="97"/>
      <c r="B10" s="97"/>
      <c r="C10" s="97"/>
      <c r="D10" s="97"/>
      <c r="E10" s="97"/>
      <c r="F10" s="97"/>
      <c r="G10" s="97"/>
      <c r="H10" s="97"/>
      <c r="I10" s="97"/>
      <c r="J10" s="97"/>
      <c r="K10" s="97"/>
      <c r="L10" s="97"/>
      <c r="M10" s="97"/>
      <c r="N10" s="97"/>
      <c r="O10" s="97"/>
      <c r="P10" s="97"/>
      <c r="Q10" s="97"/>
      <c r="R10" s="97"/>
    </row>
    <row r="11" spans="1:21" s="98" customFormat="1" ht="8.5" customHeight="1">
      <c r="B11" s="178"/>
      <c r="C11" s="160"/>
      <c r="D11" s="160"/>
      <c r="E11" s="160"/>
      <c r="F11" s="160"/>
      <c r="G11" s="160"/>
      <c r="H11" s="160"/>
      <c r="I11" s="160"/>
      <c r="J11" s="160"/>
      <c r="K11" s="160"/>
      <c r="L11" s="160"/>
      <c r="M11" s="160"/>
      <c r="N11" s="160"/>
      <c r="O11" s="160"/>
      <c r="P11" s="160"/>
      <c r="Q11" s="160"/>
      <c r="R11" s="13"/>
    </row>
    <row r="12" spans="1:21" ht="34.5" customHeight="1">
      <c r="B12" s="173" t="s">
        <v>28</v>
      </c>
      <c r="C12" s="173" t="s">
        <v>29</v>
      </c>
      <c r="D12" s="173" t="s">
        <v>30</v>
      </c>
      <c r="E12" s="173" t="s">
        <v>31</v>
      </c>
      <c r="F12" s="174" t="s">
        <v>32</v>
      </c>
      <c r="G12" s="173" t="s">
        <v>33</v>
      </c>
      <c r="H12" s="171" t="s">
        <v>34</v>
      </c>
      <c r="I12" s="172"/>
      <c r="J12" s="173" t="s">
        <v>35</v>
      </c>
      <c r="K12" s="173"/>
      <c r="L12" s="174" t="s">
        <v>36</v>
      </c>
      <c r="M12" s="174" t="s">
        <v>37</v>
      </c>
      <c r="N12" s="174" t="s">
        <v>38</v>
      </c>
      <c r="O12" s="176" t="s">
        <v>39</v>
      </c>
      <c r="P12" s="176" t="s">
        <v>40</v>
      </c>
      <c r="Q12" s="176" t="s">
        <v>41</v>
      </c>
      <c r="R12" s="173" t="s">
        <v>42</v>
      </c>
      <c r="S12" s="173" t="s">
        <v>43</v>
      </c>
      <c r="T12" s="173" t="s">
        <v>44</v>
      </c>
    </row>
    <row r="13" spans="1:21" ht="33.65" customHeight="1">
      <c r="B13" s="173"/>
      <c r="C13" s="173"/>
      <c r="D13" s="173"/>
      <c r="E13" s="173"/>
      <c r="F13" s="175"/>
      <c r="G13" s="173"/>
      <c r="H13" s="99" t="s">
        <v>45</v>
      </c>
      <c r="I13" s="99" t="s">
        <v>46</v>
      </c>
      <c r="J13" s="99" t="s">
        <v>47</v>
      </c>
      <c r="K13" s="99" t="s">
        <v>48</v>
      </c>
      <c r="L13" s="175"/>
      <c r="M13" s="175"/>
      <c r="N13" s="175"/>
      <c r="O13" s="177"/>
      <c r="P13" s="177"/>
      <c r="Q13" s="177"/>
      <c r="R13" s="173"/>
      <c r="S13" s="173"/>
      <c r="T13" s="173"/>
    </row>
    <row r="14" spans="1:21" ht="80.150000000000006" customHeight="1">
      <c r="B14" s="100">
        <v>1</v>
      </c>
      <c r="C14" s="101" t="s">
        <v>49</v>
      </c>
      <c r="D14" s="101" t="s">
        <v>50</v>
      </c>
      <c r="E14" s="101" t="s">
        <v>51</v>
      </c>
      <c r="F14" s="101" t="s">
        <v>52</v>
      </c>
      <c r="G14" s="101" t="s">
        <v>53</v>
      </c>
      <c r="H14" s="101">
        <v>0</v>
      </c>
      <c r="I14" s="101">
        <v>0</v>
      </c>
      <c r="J14" s="101">
        <v>6</v>
      </c>
      <c r="K14" s="101">
        <v>6</v>
      </c>
      <c r="L14" s="101" t="s">
        <v>54</v>
      </c>
      <c r="M14" s="101" t="s">
        <v>55</v>
      </c>
      <c r="N14" s="102">
        <v>300</v>
      </c>
      <c r="O14" s="102" t="s">
        <v>56</v>
      </c>
      <c r="P14" s="102" t="s">
        <v>57</v>
      </c>
      <c r="Q14" s="150" t="s">
        <v>58</v>
      </c>
      <c r="R14" s="102" t="s">
        <v>59</v>
      </c>
      <c r="S14" s="102" t="s">
        <v>60</v>
      </c>
      <c r="T14" s="102" t="s">
        <v>61</v>
      </c>
      <c r="U14" s="96" t="str">
        <f>IF(D14='3'!D14, VLOOKUP(C14, '3'!B12:D19, 10, FALSE)," ")</f>
        <v xml:space="preserve"> </v>
      </c>
    </row>
    <row r="15" spans="1:21" ht="76" customHeight="1">
      <c r="B15" s="100">
        <v>2</v>
      </c>
      <c r="C15" s="101" t="s">
        <v>62</v>
      </c>
      <c r="D15" s="101" t="s">
        <v>63</v>
      </c>
      <c r="E15" s="101" t="s">
        <v>64</v>
      </c>
      <c r="F15" s="101" t="s">
        <v>65</v>
      </c>
      <c r="G15" s="101" t="s">
        <v>66</v>
      </c>
      <c r="H15" s="101">
        <v>2</v>
      </c>
      <c r="I15" s="101">
        <v>10</v>
      </c>
      <c r="J15" s="101">
        <v>1</v>
      </c>
      <c r="K15" s="101"/>
      <c r="L15" s="101" t="s">
        <v>67</v>
      </c>
      <c r="M15" s="101" t="s">
        <v>68</v>
      </c>
      <c r="N15" s="102">
        <v>500</v>
      </c>
      <c r="O15" s="102" t="s">
        <v>69</v>
      </c>
      <c r="P15" s="102" t="s">
        <v>57</v>
      </c>
      <c r="Q15" s="102" t="s">
        <v>70</v>
      </c>
      <c r="R15" s="150" t="s">
        <v>58</v>
      </c>
      <c r="S15" s="150" t="s">
        <v>58</v>
      </c>
      <c r="T15" s="102" t="s">
        <v>71</v>
      </c>
    </row>
    <row r="16" spans="1:21" ht="39.65" customHeight="1">
      <c r="B16" s="100">
        <v>3</v>
      </c>
      <c r="C16" s="101" t="s">
        <v>333</v>
      </c>
      <c r="D16" s="101" t="s">
        <v>341</v>
      </c>
      <c r="E16" s="101" t="s">
        <v>344</v>
      </c>
      <c r="F16" s="101"/>
      <c r="G16" s="101"/>
      <c r="H16" s="101"/>
      <c r="I16" s="101"/>
      <c r="J16" s="101"/>
      <c r="K16" s="101"/>
      <c r="L16" s="101"/>
      <c r="M16" s="101"/>
      <c r="N16" s="102"/>
      <c r="O16" s="101"/>
      <c r="P16" s="102"/>
      <c r="Q16" s="101"/>
      <c r="R16" s="102"/>
      <c r="S16" s="101"/>
      <c r="T16" s="101"/>
    </row>
    <row r="17" spans="2:20" ht="42" customHeight="1">
      <c r="B17" s="100">
        <v>4</v>
      </c>
      <c r="C17" s="101" t="s">
        <v>334</v>
      </c>
      <c r="D17" s="101" t="s">
        <v>342</v>
      </c>
      <c r="E17" s="101" t="s">
        <v>345</v>
      </c>
      <c r="F17" s="101"/>
      <c r="G17" s="101"/>
      <c r="H17" s="101"/>
      <c r="I17" s="101"/>
      <c r="J17" s="101"/>
      <c r="K17" s="101"/>
      <c r="L17" s="101"/>
      <c r="M17" s="101"/>
      <c r="N17" s="102"/>
      <c r="O17" s="101"/>
      <c r="P17" s="102"/>
      <c r="Q17" s="101"/>
      <c r="R17" s="102"/>
      <c r="S17" s="101"/>
      <c r="T17" s="101"/>
    </row>
    <row r="18" spans="2:20" ht="52.5" customHeight="1">
      <c r="B18" s="100">
        <v>5</v>
      </c>
      <c r="C18" s="101" t="s">
        <v>335</v>
      </c>
      <c r="D18" s="101" t="s">
        <v>343</v>
      </c>
      <c r="E18" s="101" t="s">
        <v>346</v>
      </c>
      <c r="F18" s="101"/>
      <c r="G18" s="101"/>
      <c r="H18" s="101"/>
      <c r="I18" s="101"/>
      <c r="J18" s="101"/>
      <c r="K18" s="101"/>
      <c r="L18" s="101"/>
      <c r="M18" s="101"/>
      <c r="N18" s="102"/>
      <c r="O18" s="101"/>
      <c r="P18" s="102"/>
      <c r="Q18" s="101"/>
      <c r="R18" s="102"/>
      <c r="S18" s="101"/>
      <c r="T18" s="101"/>
    </row>
    <row r="19" spans="2:20" ht="40" customHeight="1">
      <c r="B19" s="100">
        <v>6</v>
      </c>
      <c r="C19" s="101" t="s">
        <v>336</v>
      </c>
      <c r="D19" s="101" t="s">
        <v>352</v>
      </c>
      <c r="E19" s="101" t="s">
        <v>347</v>
      </c>
      <c r="F19" s="101"/>
      <c r="G19" s="101"/>
      <c r="H19" s="101"/>
      <c r="I19" s="101"/>
      <c r="J19" s="101"/>
      <c r="K19" s="101"/>
      <c r="L19" s="101"/>
      <c r="M19" s="101"/>
      <c r="N19" s="102"/>
      <c r="O19" s="101"/>
      <c r="P19" s="102"/>
      <c r="Q19" s="101"/>
      <c r="R19" s="102"/>
      <c r="S19" s="101"/>
      <c r="T19" s="101"/>
    </row>
    <row r="20" spans="2:20" ht="43" customHeight="1">
      <c r="B20" s="100">
        <v>7</v>
      </c>
      <c r="C20" s="101" t="s">
        <v>337</v>
      </c>
      <c r="D20" s="101" t="s">
        <v>353</v>
      </c>
      <c r="E20" s="101" t="s">
        <v>348</v>
      </c>
      <c r="F20" s="101"/>
      <c r="G20" s="101"/>
      <c r="H20" s="101"/>
      <c r="I20" s="101"/>
      <c r="J20" s="101"/>
      <c r="K20" s="101"/>
      <c r="L20" s="101"/>
      <c r="M20" s="101"/>
      <c r="N20" s="102"/>
      <c r="O20" s="101"/>
      <c r="P20" s="102"/>
      <c r="Q20" s="101"/>
      <c r="R20" s="102"/>
      <c r="S20" s="101"/>
      <c r="T20" s="101"/>
    </row>
    <row r="21" spans="2:20" ht="28.5" customHeight="1">
      <c r="B21" s="100">
        <v>8</v>
      </c>
      <c r="C21" s="101" t="s">
        <v>338</v>
      </c>
      <c r="D21" s="101" t="s">
        <v>354</v>
      </c>
      <c r="E21" s="101" t="s">
        <v>349</v>
      </c>
      <c r="F21" s="101"/>
      <c r="G21" s="101"/>
      <c r="H21" s="101"/>
      <c r="I21" s="101"/>
      <c r="J21" s="101"/>
      <c r="K21" s="101"/>
      <c r="L21" s="101"/>
      <c r="M21" s="101"/>
      <c r="N21" s="102"/>
      <c r="O21" s="101"/>
      <c r="P21" s="102"/>
      <c r="Q21" s="101"/>
      <c r="R21" s="102"/>
      <c r="S21" s="101"/>
      <c r="T21" s="101"/>
    </row>
    <row r="22" spans="2:20" ht="37" customHeight="1">
      <c r="B22" s="100">
        <v>9</v>
      </c>
      <c r="C22" s="101" t="s">
        <v>339</v>
      </c>
      <c r="D22" s="101" t="s">
        <v>355</v>
      </c>
      <c r="E22" s="101" t="s">
        <v>350</v>
      </c>
      <c r="F22" s="101"/>
      <c r="G22" s="101"/>
      <c r="H22" s="101"/>
      <c r="I22" s="101"/>
      <c r="J22" s="101"/>
      <c r="K22" s="101"/>
      <c r="L22" s="101"/>
      <c r="M22" s="101"/>
      <c r="N22" s="102"/>
      <c r="O22" s="101"/>
      <c r="P22" s="102"/>
      <c r="Q22" s="101"/>
      <c r="R22" s="102"/>
      <c r="S22" s="101"/>
      <c r="T22" s="101"/>
    </row>
    <row r="23" spans="2:20" ht="44.5" customHeight="1">
      <c r="B23" s="100">
        <v>10</v>
      </c>
      <c r="C23" s="101" t="s">
        <v>340</v>
      </c>
      <c r="D23" s="101" t="s">
        <v>356</v>
      </c>
      <c r="E23" s="101" t="s">
        <v>351</v>
      </c>
      <c r="F23" s="101"/>
      <c r="G23" s="101"/>
      <c r="H23" s="101"/>
      <c r="I23" s="101"/>
      <c r="J23" s="101"/>
      <c r="K23" s="101"/>
      <c r="L23" s="101"/>
      <c r="M23" s="101"/>
      <c r="N23" s="102"/>
      <c r="O23" s="101"/>
      <c r="P23" s="102"/>
      <c r="Q23" s="101"/>
      <c r="R23" s="102"/>
      <c r="S23" s="101"/>
      <c r="T23" s="101"/>
    </row>
    <row r="24" spans="2:20" ht="44.5" customHeight="1">
      <c r="B24" s="100">
        <v>11</v>
      </c>
      <c r="C24" s="101" t="s">
        <v>546</v>
      </c>
      <c r="D24" s="101" t="s">
        <v>357</v>
      </c>
      <c r="E24" s="101" t="s">
        <v>735</v>
      </c>
      <c r="F24" s="101"/>
      <c r="G24" s="101"/>
      <c r="H24" s="101"/>
      <c r="I24" s="101"/>
      <c r="J24" s="101"/>
      <c r="K24" s="101"/>
      <c r="L24" s="101"/>
      <c r="M24" s="101"/>
      <c r="N24" s="102"/>
      <c r="O24" s="101"/>
      <c r="P24" s="102"/>
      <c r="Q24" s="101"/>
      <c r="R24" s="102"/>
      <c r="S24" s="101"/>
      <c r="T24" s="101"/>
    </row>
    <row r="25" spans="2:20" ht="44.5" customHeight="1">
      <c r="B25" s="100">
        <v>12</v>
      </c>
      <c r="C25" s="101" t="s">
        <v>547</v>
      </c>
      <c r="D25" s="101" t="s">
        <v>358</v>
      </c>
      <c r="E25" s="101" t="s">
        <v>736</v>
      </c>
      <c r="F25" s="101"/>
      <c r="G25" s="101"/>
      <c r="H25" s="101"/>
      <c r="I25" s="101"/>
      <c r="J25" s="101"/>
      <c r="K25" s="101"/>
      <c r="L25" s="101"/>
      <c r="M25" s="101"/>
      <c r="N25" s="102"/>
      <c r="O25" s="101"/>
      <c r="P25" s="102"/>
      <c r="Q25" s="101"/>
      <c r="R25" s="102"/>
      <c r="S25" s="101"/>
      <c r="T25" s="101"/>
    </row>
    <row r="26" spans="2:20" ht="44.5" customHeight="1">
      <c r="B26" s="100">
        <v>13</v>
      </c>
      <c r="C26" s="101" t="s">
        <v>548</v>
      </c>
      <c r="D26" s="101" t="s">
        <v>359</v>
      </c>
      <c r="E26" s="101" t="s">
        <v>737</v>
      </c>
      <c r="F26" s="101"/>
      <c r="G26" s="101"/>
      <c r="H26" s="101"/>
      <c r="I26" s="101"/>
      <c r="J26" s="101"/>
      <c r="K26" s="101"/>
      <c r="L26" s="101"/>
      <c r="M26" s="101"/>
      <c r="N26" s="102"/>
      <c r="O26" s="101"/>
      <c r="P26" s="102"/>
      <c r="Q26" s="101"/>
      <c r="R26" s="102"/>
      <c r="S26" s="101"/>
      <c r="T26" s="101"/>
    </row>
    <row r="27" spans="2:20" ht="44.5" customHeight="1">
      <c r="B27" s="100">
        <v>14</v>
      </c>
      <c r="C27" s="101" t="s">
        <v>549</v>
      </c>
      <c r="D27" s="101" t="s">
        <v>360</v>
      </c>
      <c r="E27" s="101" t="s">
        <v>738</v>
      </c>
      <c r="F27" s="101"/>
      <c r="G27" s="101"/>
      <c r="H27" s="101"/>
      <c r="I27" s="101"/>
      <c r="J27" s="101"/>
      <c r="K27" s="101"/>
      <c r="L27" s="101"/>
      <c r="M27" s="101"/>
      <c r="N27" s="102"/>
      <c r="O27" s="101"/>
      <c r="P27" s="102"/>
      <c r="Q27" s="101"/>
      <c r="R27" s="102"/>
      <c r="S27" s="101"/>
      <c r="T27" s="101"/>
    </row>
    <row r="28" spans="2:20" ht="44.5" customHeight="1">
      <c r="B28" s="100">
        <v>15</v>
      </c>
      <c r="C28" s="101" t="s">
        <v>550</v>
      </c>
      <c r="D28" s="101" t="s">
        <v>361</v>
      </c>
      <c r="E28" s="101" t="s">
        <v>739</v>
      </c>
      <c r="F28" s="101"/>
      <c r="G28" s="101"/>
      <c r="H28" s="101"/>
      <c r="I28" s="101"/>
      <c r="J28" s="101"/>
      <c r="K28" s="101"/>
      <c r="L28" s="101"/>
      <c r="M28" s="101"/>
      <c r="N28" s="102"/>
      <c r="O28" s="101"/>
      <c r="P28" s="102"/>
      <c r="Q28" s="101"/>
      <c r="R28" s="102"/>
      <c r="S28" s="101"/>
      <c r="T28" s="101"/>
    </row>
    <row r="29" spans="2:20" ht="44.5" customHeight="1">
      <c r="B29" s="100">
        <v>16</v>
      </c>
      <c r="C29" s="101" t="s">
        <v>551</v>
      </c>
      <c r="D29" s="101" t="s">
        <v>362</v>
      </c>
      <c r="E29" s="101" t="s">
        <v>740</v>
      </c>
      <c r="F29" s="101"/>
      <c r="G29" s="101"/>
      <c r="H29" s="101"/>
      <c r="I29" s="101"/>
      <c r="J29" s="101"/>
      <c r="K29" s="101"/>
      <c r="L29" s="101"/>
      <c r="M29" s="101"/>
      <c r="N29" s="102"/>
      <c r="O29" s="101"/>
      <c r="P29" s="102"/>
      <c r="Q29" s="101"/>
      <c r="R29" s="102"/>
      <c r="S29" s="101"/>
      <c r="T29" s="101"/>
    </row>
    <row r="30" spans="2:20" ht="44.5" customHeight="1">
      <c r="B30" s="100">
        <v>17</v>
      </c>
      <c r="C30" s="101" t="s">
        <v>552</v>
      </c>
      <c r="D30" s="101" t="s">
        <v>363</v>
      </c>
      <c r="E30" s="101" t="s">
        <v>741</v>
      </c>
      <c r="F30" s="101"/>
      <c r="G30" s="101"/>
      <c r="H30" s="101"/>
      <c r="I30" s="101"/>
      <c r="J30" s="101"/>
      <c r="K30" s="101"/>
      <c r="L30" s="101"/>
      <c r="M30" s="101"/>
      <c r="N30" s="102"/>
      <c r="O30" s="101"/>
      <c r="P30" s="102"/>
      <c r="Q30" s="101"/>
      <c r="R30" s="102"/>
      <c r="S30" s="101"/>
      <c r="T30" s="101"/>
    </row>
    <row r="31" spans="2:20" ht="44.5" customHeight="1">
      <c r="B31" s="100">
        <v>18</v>
      </c>
      <c r="C31" s="101" t="s">
        <v>553</v>
      </c>
      <c r="D31" s="101" t="s">
        <v>364</v>
      </c>
      <c r="E31" s="101" t="s">
        <v>742</v>
      </c>
      <c r="F31" s="101"/>
      <c r="G31" s="101"/>
      <c r="H31" s="101"/>
      <c r="I31" s="101"/>
      <c r="J31" s="101"/>
      <c r="K31" s="101"/>
      <c r="L31" s="101"/>
      <c r="M31" s="101"/>
      <c r="N31" s="102"/>
      <c r="O31" s="101"/>
      <c r="P31" s="102"/>
      <c r="Q31" s="101"/>
      <c r="R31" s="102"/>
      <c r="S31" s="101"/>
      <c r="T31" s="101"/>
    </row>
    <row r="32" spans="2:20" ht="44.5" customHeight="1">
      <c r="B32" s="100">
        <v>19</v>
      </c>
      <c r="C32" s="101" t="s">
        <v>554</v>
      </c>
      <c r="D32" s="101" t="s">
        <v>365</v>
      </c>
      <c r="E32" s="101" t="s">
        <v>743</v>
      </c>
      <c r="F32" s="101"/>
      <c r="G32" s="101"/>
      <c r="H32" s="101"/>
      <c r="I32" s="101"/>
      <c r="J32" s="101"/>
      <c r="K32" s="101"/>
      <c r="L32" s="101"/>
      <c r="M32" s="101"/>
      <c r="N32" s="102"/>
      <c r="O32" s="101"/>
      <c r="P32" s="102"/>
      <c r="Q32" s="101"/>
      <c r="R32" s="102"/>
      <c r="S32" s="101"/>
      <c r="T32" s="101"/>
    </row>
    <row r="33" spans="2:20" ht="44.5" customHeight="1">
      <c r="B33" s="100">
        <v>20</v>
      </c>
      <c r="C33" s="101" t="s">
        <v>555</v>
      </c>
      <c r="D33" s="101" t="s">
        <v>366</v>
      </c>
      <c r="E33" s="101" t="s">
        <v>744</v>
      </c>
      <c r="F33" s="101"/>
      <c r="G33" s="101"/>
      <c r="H33" s="101"/>
      <c r="I33" s="101"/>
      <c r="J33" s="101"/>
      <c r="K33" s="101"/>
      <c r="L33" s="101"/>
      <c r="M33" s="101"/>
      <c r="N33" s="102"/>
      <c r="O33" s="101"/>
      <c r="P33" s="102"/>
      <c r="Q33" s="101"/>
      <c r="R33" s="102"/>
      <c r="S33" s="101"/>
      <c r="T33" s="101"/>
    </row>
    <row r="34" spans="2:20" ht="44.5" customHeight="1">
      <c r="B34" s="100">
        <v>21</v>
      </c>
      <c r="C34" s="101" t="s">
        <v>556</v>
      </c>
      <c r="D34" s="101" t="s">
        <v>367</v>
      </c>
      <c r="E34" s="101" t="s">
        <v>745</v>
      </c>
      <c r="F34" s="101"/>
      <c r="G34" s="101"/>
      <c r="H34" s="101"/>
      <c r="I34" s="101"/>
      <c r="J34" s="101"/>
      <c r="K34" s="101"/>
      <c r="L34" s="101"/>
      <c r="M34" s="101"/>
      <c r="N34" s="102"/>
      <c r="O34" s="101"/>
      <c r="P34" s="102"/>
      <c r="Q34" s="101"/>
      <c r="R34" s="102"/>
      <c r="S34" s="101"/>
      <c r="T34" s="101"/>
    </row>
    <row r="35" spans="2:20" ht="44.5" customHeight="1">
      <c r="B35" s="100">
        <v>22</v>
      </c>
      <c r="C35" s="101" t="s">
        <v>557</v>
      </c>
      <c r="D35" s="101" t="s">
        <v>368</v>
      </c>
      <c r="E35" s="101" t="s">
        <v>746</v>
      </c>
      <c r="F35" s="101"/>
      <c r="G35" s="101"/>
      <c r="H35" s="101"/>
      <c r="I35" s="101"/>
      <c r="J35" s="101"/>
      <c r="K35" s="101"/>
      <c r="L35" s="101"/>
      <c r="M35" s="101"/>
      <c r="N35" s="102"/>
      <c r="O35" s="101"/>
      <c r="P35" s="102"/>
      <c r="Q35" s="101"/>
      <c r="R35" s="102"/>
      <c r="S35" s="101"/>
      <c r="T35" s="101"/>
    </row>
    <row r="36" spans="2:20" ht="44.5" customHeight="1">
      <c r="B36" s="100">
        <v>23</v>
      </c>
      <c r="C36" s="101" t="s">
        <v>558</v>
      </c>
      <c r="D36" s="101" t="s">
        <v>369</v>
      </c>
      <c r="E36" s="101" t="s">
        <v>747</v>
      </c>
      <c r="F36" s="101"/>
      <c r="G36" s="101"/>
      <c r="H36" s="101"/>
      <c r="I36" s="101"/>
      <c r="J36" s="101"/>
      <c r="K36" s="101"/>
      <c r="L36" s="101"/>
      <c r="M36" s="101"/>
      <c r="N36" s="102"/>
      <c r="O36" s="101"/>
      <c r="P36" s="102"/>
      <c r="Q36" s="101"/>
      <c r="R36" s="102"/>
      <c r="S36" s="101"/>
      <c r="T36" s="101"/>
    </row>
    <row r="37" spans="2:20" ht="44.5" customHeight="1">
      <c r="B37" s="100">
        <v>24</v>
      </c>
      <c r="C37" s="101" t="s">
        <v>559</v>
      </c>
      <c r="D37" s="101" t="s">
        <v>370</v>
      </c>
      <c r="E37" s="101" t="s">
        <v>748</v>
      </c>
      <c r="F37" s="101"/>
      <c r="G37" s="101"/>
      <c r="H37" s="101"/>
      <c r="I37" s="101"/>
      <c r="J37" s="101"/>
      <c r="K37" s="101"/>
      <c r="L37" s="101"/>
      <c r="M37" s="101"/>
      <c r="N37" s="102"/>
      <c r="O37" s="101"/>
      <c r="P37" s="102"/>
      <c r="Q37" s="101"/>
      <c r="R37" s="102"/>
      <c r="S37" s="101"/>
      <c r="T37" s="101"/>
    </row>
    <row r="38" spans="2:20" ht="44.5" customHeight="1">
      <c r="B38" s="100">
        <v>25</v>
      </c>
      <c r="C38" s="101" t="s">
        <v>560</v>
      </c>
      <c r="D38" s="101" t="s">
        <v>371</v>
      </c>
      <c r="E38" s="101" t="s">
        <v>749</v>
      </c>
      <c r="F38" s="101"/>
      <c r="G38" s="101"/>
      <c r="H38" s="101"/>
      <c r="I38" s="101"/>
      <c r="J38" s="101"/>
      <c r="K38" s="101"/>
      <c r="L38" s="101"/>
      <c r="M38" s="101"/>
      <c r="N38" s="102"/>
      <c r="O38" s="101"/>
      <c r="P38" s="102"/>
      <c r="Q38" s="101"/>
      <c r="R38" s="102"/>
      <c r="S38" s="101"/>
      <c r="T38" s="101"/>
    </row>
    <row r="39" spans="2:20" ht="44.5" customHeight="1">
      <c r="B39" s="100">
        <v>26</v>
      </c>
      <c r="C39" s="101" t="s">
        <v>561</v>
      </c>
      <c r="D39" s="101" t="s">
        <v>372</v>
      </c>
      <c r="E39" s="101" t="s">
        <v>750</v>
      </c>
      <c r="F39" s="101"/>
      <c r="G39" s="101"/>
      <c r="H39" s="101"/>
      <c r="I39" s="101"/>
      <c r="J39" s="101"/>
      <c r="K39" s="101"/>
      <c r="L39" s="101"/>
      <c r="M39" s="101"/>
      <c r="N39" s="102"/>
      <c r="O39" s="101"/>
      <c r="P39" s="102"/>
      <c r="Q39" s="101"/>
      <c r="R39" s="102"/>
      <c r="S39" s="101"/>
      <c r="T39" s="101"/>
    </row>
    <row r="40" spans="2:20" ht="44.5" customHeight="1">
      <c r="B40" s="100">
        <v>27</v>
      </c>
      <c r="C40" s="101" t="s">
        <v>562</v>
      </c>
      <c r="D40" s="101" t="s">
        <v>373</v>
      </c>
      <c r="E40" s="101" t="s">
        <v>751</v>
      </c>
      <c r="F40" s="101"/>
      <c r="G40" s="101"/>
      <c r="H40" s="101"/>
      <c r="I40" s="101"/>
      <c r="J40" s="101"/>
      <c r="K40" s="101"/>
      <c r="L40" s="101"/>
      <c r="M40" s="101"/>
      <c r="N40" s="102"/>
      <c r="O40" s="101"/>
      <c r="P40" s="102"/>
      <c r="Q40" s="101"/>
      <c r="R40" s="102"/>
      <c r="S40" s="101"/>
      <c r="T40" s="101"/>
    </row>
    <row r="41" spans="2:20" ht="44.5" customHeight="1">
      <c r="B41" s="100">
        <v>28</v>
      </c>
      <c r="C41" s="101" t="s">
        <v>563</v>
      </c>
      <c r="D41" s="101" t="s">
        <v>374</v>
      </c>
      <c r="E41" s="101" t="s">
        <v>752</v>
      </c>
      <c r="F41" s="101"/>
      <c r="G41" s="101"/>
      <c r="H41" s="101"/>
      <c r="I41" s="101"/>
      <c r="J41" s="101"/>
      <c r="K41" s="101"/>
      <c r="L41" s="101"/>
      <c r="M41" s="101"/>
      <c r="N41" s="102"/>
      <c r="O41" s="101"/>
      <c r="P41" s="102"/>
      <c r="Q41" s="101"/>
      <c r="R41" s="102"/>
      <c r="S41" s="101"/>
      <c r="T41" s="101"/>
    </row>
    <row r="42" spans="2:20" ht="44.5" customHeight="1">
      <c r="B42" s="100">
        <v>29</v>
      </c>
      <c r="C42" s="101" t="s">
        <v>564</v>
      </c>
      <c r="D42" s="101" t="s">
        <v>375</v>
      </c>
      <c r="E42" s="101" t="s">
        <v>753</v>
      </c>
      <c r="F42" s="101"/>
      <c r="G42" s="101"/>
      <c r="H42" s="101"/>
      <c r="I42" s="101"/>
      <c r="J42" s="101"/>
      <c r="K42" s="101"/>
      <c r="L42" s="101"/>
      <c r="M42" s="101"/>
      <c r="N42" s="102"/>
      <c r="O42" s="101"/>
      <c r="P42" s="102"/>
      <c r="Q42" s="101"/>
      <c r="R42" s="102"/>
      <c r="S42" s="101"/>
      <c r="T42" s="101"/>
    </row>
    <row r="43" spans="2:20" ht="44.5" customHeight="1">
      <c r="B43" s="100">
        <v>30</v>
      </c>
      <c r="C43" s="101" t="s">
        <v>565</v>
      </c>
      <c r="D43" s="101" t="s">
        <v>376</v>
      </c>
      <c r="E43" s="101" t="s">
        <v>754</v>
      </c>
      <c r="F43" s="101"/>
      <c r="G43" s="101"/>
      <c r="H43" s="101"/>
      <c r="I43" s="101"/>
      <c r="J43" s="101"/>
      <c r="K43" s="101"/>
      <c r="L43" s="101"/>
      <c r="M43" s="101"/>
      <c r="N43" s="102"/>
      <c r="O43" s="101"/>
      <c r="P43" s="102"/>
      <c r="Q43" s="101"/>
      <c r="R43" s="102"/>
      <c r="S43" s="101"/>
      <c r="T43" s="101"/>
    </row>
    <row r="44" spans="2:20" ht="44.5" customHeight="1">
      <c r="B44" s="100">
        <v>31</v>
      </c>
      <c r="C44" s="101" t="s">
        <v>566</v>
      </c>
      <c r="D44" s="101" t="s">
        <v>377</v>
      </c>
      <c r="E44" s="101" t="s">
        <v>755</v>
      </c>
      <c r="F44" s="101"/>
      <c r="G44" s="101"/>
      <c r="H44" s="101"/>
      <c r="I44" s="101"/>
      <c r="J44" s="101"/>
      <c r="K44" s="101"/>
      <c r="L44" s="101"/>
      <c r="M44" s="101"/>
      <c r="N44" s="102"/>
      <c r="O44" s="101"/>
      <c r="P44" s="102"/>
      <c r="Q44" s="101"/>
      <c r="R44" s="102"/>
      <c r="S44" s="101"/>
      <c r="T44" s="101"/>
    </row>
    <row r="45" spans="2:20" ht="44.5" customHeight="1">
      <c r="B45" s="100">
        <v>32</v>
      </c>
      <c r="C45" s="101" t="s">
        <v>567</v>
      </c>
      <c r="D45" s="101" t="s">
        <v>378</v>
      </c>
      <c r="E45" s="101" t="s">
        <v>756</v>
      </c>
      <c r="F45" s="101"/>
      <c r="G45" s="101"/>
      <c r="H45" s="101"/>
      <c r="I45" s="101"/>
      <c r="J45" s="101"/>
      <c r="K45" s="101"/>
      <c r="L45" s="101"/>
      <c r="M45" s="101"/>
      <c r="N45" s="102"/>
      <c r="O45" s="101"/>
      <c r="P45" s="102"/>
      <c r="Q45" s="101"/>
      <c r="R45" s="102"/>
      <c r="S45" s="101"/>
      <c r="T45" s="101"/>
    </row>
    <row r="46" spans="2:20" ht="44.5" customHeight="1">
      <c r="B46" s="100">
        <v>33</v>
      </c>
      <c r="C46" s="101" t="s">
        <v>568</v>
      </c>
      <c r="D46" s="101" t="s">
        <v>379</v>
      </c>
      <c r="E46" s="101" t="s">
        <v>757</v>
      </c>
      <c r="F46" s="101"/>
      <c r="G46" s="101"/>
      <c r="H46" s="101"/>
      <c r="I46" s="101"/>
      <c r="J46" s="101"/>
      <c r="K46" s="101"/>
      <c r="L46" s="101"/>
      <c r="M46" s="101"/>
      <c r="N46" s="102"/>
      <c r="O46" s="101"/>
      <c r="P46" s="102"/>
      <c r="Q46" s="101"/>
      <c r="R46" s="102"/>
      <c r="S46" s="101"/>
      <c r="T46" s="101"/>
    </row>
    <row r="47" spans="2:20" ht="44.5" customHeight="1">
      <c r="B47" s="100">
        <v>34</v>
      </c>
      <c r="C47" s="101" t="s">
        <v>569</v>
      </c>
      <c r="D47" s="101" t="s">
        <v>380</v>
      </c>
      <c r="E47" s="101" t="s">
        <v>758</v>
      </c>
      <c r="F47" s="101"/>
      <c r="G47" s="101"/>
      <c r="H47" s="101"/>
      <c r="I47" s="101"/>
      <c r="J47" s="101"/>
      <c r="K47" s="101"/>
      <c r="L47" s="101"/>
      <c r="M47" s="101"/>
      <c r="N47" s="102"/>
      <c r="O47" s="101"/>
      <c r="P47" s="102"/>
      <c r="Q47" s="101"/>
      <c r="R47" s="102"/>
      <c r="S47" s="101"/>
      <c r="T47" s="101"/>
    </row>
    <row r="48" spans="2:20" ht="44.5" customHeight="1">
      <c r="B48" s="100">
        <v>35</v>
      </c>
      <c r="C48" s="101" t="s">
        <v>570</v>
      </c>
      <c r="D48" s="101" t="s">
        <v>381</v>
      </c>
      <c r="E48" s="101" t="s">
        <v>759</v>
      </c>
      <c r="F48" s="101"/>
      <c r="G48" s="101"/>
      <c r="H48" s="101"/>
      <c r="I48" s="101"/>
      <c r="J48" s="101"/>
      <c r="K48" s="101"/>
      <c r="L48" s="101"/>
      <c r="M48" s="101"/>
      <c r="N48" s="102"/>
      <c r="O48" s="101"/>
      <c r="P48" s="102"/>
      <c r="Q48" s="101"/>
      <c r="R48" s="102"/>
      <c r="S48" s="101"/>
      <c r="T48" s="101"/>
    </row>
    <row r="49" spans="2:20" ht="44.5" customHeight="1">
      <c r="B49" s="100">
        <v>36</v>
      </c>
      <c r="C49" s="101" t="s">
        <v>571</v>
      </c>
      <c r="D49" s="101" t="s">
        <v>382</v>
      </c>
      <c r="E49" s="101" t="s">
        <v>760</v>
      </c>
      <c r="F49" s="101"/>
      <c r="G49" s="101"/>
      <c r="H49" s="101"/>
      <c r="I49" s="101"/>
      <c r="J49" s="101"/>
      <c r="K49" s="101"/>
      <c r="L49" s="101"/>
      <c r="M49" s="101"/>
      <c r="N49" s="102"/>
      <c r="O49" s="101"/>
      <c r="P49" s="102"/>
      <c r="Q49" s="101"/>
      <c r="R49" s="102"/>
      <c r="S49" s="101"/>
      <c r="T49" s="101"/>
    </row>
    <row r="50" spans="2:20" ht="44.5" customHeight="1">
      <c r="B50" s="100">
        <v>37</v>
      </c>
      <c r="C50" s="101" t="s">
        <v>572</v>
      </c>
      <c r="D50" s="101" t="s">
        <v>383</v>
      </c>
      <c r="E50" s="101" t="s">
        <v>761</v>
      </c>
      <c r="F50" s="101"/>
      <c r="G50" s="101"/>
      <c r="H50" s="101"/>
      <c r="I50" s="101"/>
      <c r="J50" s="101"/>
      <c r="K50" s="101"/>
      <c r="L50" s="101"/>
      <c r="M50" s="101"/>
      <c r="N50" s="102"/>
      <c r="O50" s="101"/>
      <c r="P50" s="102"/>
      <c r="Q50" s="101"/>
      <c r="R50" s="102"/>
      <c r="S50" s="101"/>
      <c r="T50" s="101"/>
    </row>
    <row r="51" spans="2:20" ht="44.5" customHeight="1">
      <c r="B51" s="100">
        <v>38</v>
      </c>
      <c r="C51" s="101" t="s">
        <v>573</v>
      </c>
      <c r="D51" s="101" t="s">
        <v>384</v>
      </c>
      <c r="E51" s="101" t="s">
        <v>762</v>
      </c>
      <c r="F51" s="101"/>
      <c r="G51" s="101"/>
      <c r="H51" s="101"/>
      <c r="I51" s="101"/>
      <c r="J51" s="101"/>
      <c r="K51" s="101"/>
      <c r="L51" s="101"/>
      <c r="M51" s="101"/>
      <c r="N51" s="102"/>
      <c r="O51" s="101"/>
      <c r="P51" s="102"/>
      <c r="Q51" s="101"/>
      <c r="R51" s="102"/>
      <c r="S51" s="101"/>
      <c r="T51" s="101"/>
    </row>
    <row r="52" spans="2:20" ht="44.5" customHeight="1">
      <c r="B52" s="100">
        <v>39</v>
      </c>
      <c r="C52" s="101" t="s">
        <v>574</v>
      </c>
      <c r="D52" s="101" t="s">
        <v>385</v>
      </c>
      <c r="E52" s="101" t="s">
        <v>763</v>
      </c>
      <c r="F52" s="101"/>
      <c r="G52" s="101"/>
      <c r="H52" s="101"/>
      <c r="I52" s="101"/>
      <c r="J52" s="101"/>
      <c r="K52" s="101"/>
      <c r="L52" s="101"/>
      <c r="M52" s="101"/>
      <c r="N52" s="102"/>
      <c r="O52" s="101"/>
      <c r="P52" s="102"/>
      <c r="Q52" s="101"/>
      <c r="R52" s="102"/>
      <c r="S52" s="101"/>
      <c r="T52" s="101"/>
    </row>
    <row r="53" spans="2:20" ht="44.5" customHeight="1">
      <c r="B53" s="100">
        <v>40</v>
      </c>
      <c r="C53" s="101" t="s">
        <v>575</v>
      </c>
      <c r="D53" s="101" t="s">
        <v>386</v>
      </c>
      <c r="E53" s="101" t="s">
        <v>764</v>
      </c>
      <c r="F53" s="101"/>
      <c r="G53" s="101"/>
      <c r="H53" s="101"/>
      <c r="I53" s="101"/>
      <c r="J53" s="101"/>
      <c r="K53" s="101"/>
      <c r="L53" s="101"/>
      <c r="M53" s="101"/>
      <c r="N53" s="102"/>
      <c r="O53" s="101"/>
      <c r="P53" s="102"/>
      <c r="Q53" s="101"/>
      <c r="R53" s="102"/>
      <c r="S53" s="101"/>
      <c r="T53" s="101"/>
    </row>
    <row r="54" spans="2:20" ht="44.5" customHeight="1">
      <c r="B54" s="100">
        <v>41</v>
      </c>
      <c r="C54" s="101" t="s">
        <v>576</v>
      </c>
      <c r="D54" s="101" t="s">
        <v>387</v>
      </c>
      <c r="E54" s="101" t="s">
        <v>765</v>
      </c>
      <c r="F54" s="101"/>
      <c r="G54" s="101"/>
      <c r="H54" s="101"/>
      <c r="I54" s="101"/>
      <c r="J54" s="101"/>
      <c r="K54" s="101"/>
      <c r="L54" s="101"/>
      <c r="M54" s="101"/>
      <c r="N54" s="102"/>
      <c r="O54" s="101"/>
      <c r="P54" s="102"/>
      <c r="Q54" s="101"/>
      <c r="R54" s="102"/>
      <c r="S54" s="101"/>
      <c r="T54" s="101"/>
    </row>
    <row r="55" spans="2:20" ht="44.5" customHeight="1">
      <c r="B55" s="100">
        <v>42</v>
      </c>
      <c r="C55" s="101" t="s">
        <v>577</v>
      </c>
      <c r="D55" s="101" t="s">
        <v>388</v>
      </c>
      <c r="E55" s="101" t="s">
        <v>766</v>
      </c>
      <c r="F55" s="101"/>
      <c r="G55" s="101"/>
      <c r="H55" s="101"/>
      <c r="I55" s="101"/>
      <c r="J55" s="101"/>
      <c r="K55" s="101"/>
      <c r="L55" s="101"/>
      <c r="M55" s="101"/>
      <c r="N55" s="102"/>
      <c r="O55" s="101"/>
      <c r="P55" s="102"/>
      <c r="Q55" s="101"/>
      <c r="R55" s="102"/>
      <c r="S55" s="101"/>
      <c r="T55" s="101"/>
    </row>
    <row r="56" spans="2:20" ht="44.5" customHeight="1">
      <c r="B56" s="100">
        <v>43</v>
      </c>
      <c r="C56" s="101" t="s">
        <v>578</v>
      </c>
      <c r="D56" s="101" t="s">
        <v>389</v>
      </c>
      <c r="E56" s="101" t="s">
        <v>767</v>
      </c>
      <c r="F56" s="101"/>
      <c r="G56" s="101"/>
      <c r="H56" s="101"/>
      <c r="I56" s="101"/>
      <c r="J56" s="101"/>
      <c r="K56" s="101"/>
      <c r="L56" s="101"/>
      <c r="M56" s="101"/>
      <c r="N56" s="102"/>
      <c r="O56" s="101"/>
      <c r="P56" s="102"/>
      <c r="Q56" s="101"/>
      <c r="R56" s="102"/>
      <c r="S56" s="101"/>
      <c r="T56" s="101"/>
    </row>
    <row r="57" spans="2:20" ht="44.5" customHeight="1">
      <c r="B57" s="100">
        <v>44</v>
      </c>
      <c r="C57" s="101" t="s">
        <v>579</v>
      </c>
      <c r="D57" s="101" t="s">
        <v>390</v>
      </c>
      <c r="E57" s="101" t="s">
        <v>768</v>
      </c>
      <c r="F57" s="101"/>
      <c r="G57" s="101"/>
      <c r="H57" s="101"/>
      <c r="I57" s="101"/>
      <c r="J57" s="101"/>
      <c r="K57" s="101"/>
      <c r="L57" s="101"/>
      <c r="M57" s="101"/>
      <c r="N57" s="102"/>
      <c r="O57" s="101"/>
      <c r="P57" s="102"/>
      <c r="Q57" s="101"/>
      <c r="R57" s="102"/>
      <c r="S57" s="101"/>
      <c r="T57" s="101"/>
    </row>
    <row r="58" spans="2:20" ht="44.5" customHeight="1">
      <c r="B58" s="100">
        <v>45</v>
      </c>
      <c r="C58" s="101" t="s">
        <v>580</v>
      </c>
      <c r="D58" s="101" t="s">
        <v>391</v>
      </c>
      <c r="E58" s="101" t="s">
        <v>769</v>
      </c>
      <c r="F58" s="101"/>
      <c r="G58" s="101"/>
      <c r="H58" s="101"/>
      <c r="I58" s="101"/>
      <c r="J58" s="101"/>
      <c r="K58" s="101"/>
      <c r="L58" s="101"/>
      <c r="M58" s="101"/>
      <c r="N58" s="102"/>
      <c r="O58" s="101"/>
      <c r="P58" s="102"/>
      <c r="Q58" s="101"/>
      <c r="R58" s="102"/>
      <c r="S58" s="101"/>
      <c r="T58" s="101"/>
    </row>
    <row r="59" spans="2:20" ht="44.5" customHeight="1">
      <c r="B59" s="100">
        <v>46</v>
      </c>
      <c r="C59" s="101" t="s">
        <v>581</v>
      </c>
      <c r="D59" s="101" t="s">
        <v>392</v>
      </c>
      <c r="E59" s="101" t="s">
        <v>770</v>
      </c>
      <c r="F59" s="101"/>
      <c r="G59" s="101"/>
      <c r="H59" s="101"/>
      <c r="I59" s="101"/>
      <c r="J59" s="101"/>
      <c r="K59" s="101"/>
      <c r="L59" s="101"/>
      <c r="M59" s="101"/>
      <c r="N59" s="102"/>
      <c r="O59" s="101"/>
      <c r="P59" s="102"/>
      <c r="Q59" s="101"/>
      <c r="R59" s="102"/>
      <c r="S59" s="101"/>
      <c r="T59" s="101"/>
    </row>
    <row r="60" spans="2:20" ht="44.5" customHeight="1">
      <c r="B60" s="100">
        <v>47</v>
      </c>
      <c r="C60" s="101" t="s">
        <v>582</v>
      </c>
      <c r="D60" s="101" t="s">
        <v>393</v>
      </c>
      <c r="E60" s="101" t="s">
        <v>771</v>
      </c>
      <c r="F60" s="101"/>
      <c r="G60" s="101"/>
      <c r="H60" s="101"/>
      <c r="I60" s="101"/>
      <c r="J60" s="101"/>
      <c r="K60" s="101"/>
      <c r="L60" s="101"/>
      <c r="M60" s="101"/>
      <c r="N60" s="102"/>
      <c r="O60" s="101"/>
      <c r="P60" s="102"/>
      <c r="Q60" s="101"/>
      <c r="R60" s="102"/>
      <c r="S60" s="101"/>
      <c r="T60" s="101"/>
    </row>
    <row r="61" spans="2:20" ht="44.5" customHeight="1">
      <c r="B61" s="100">
        <v>48</v>
      </c>
      <c r="C61" s="101" t="s">
        <v>583</v>
      </c>
      <c r="D61" s="101" t="s">
        <v>394</v>
      </c>
      <c r="E61" s="101" t="s">
        <v>772</v>
      </c>
      <c r="F61" s="101"/>
      <c r="G61" s="101"/>
      <c r="H61" s="101"/>
      <c r="I61" s="101"/>
      <c r="J61" s="101"/>
      <c r="K61" s="101"/>
      <c r="L61" s="101"/>
      <c r="M61" s="101"/>
      <c r="N61" s="102"/>
      <c r="O61" s="101"/>
      <c r="P61" s="102"/>
      <c r="Q61" s="101"/>
      <c r="R61" s="102"/>
      <c r="S61" s="101"/>
      <c r="T61" s="101"/>
    </row>
    <row r="62" spans="2:20" ht="44.5" customHeight="1">
      <c r="B62" s="100">
        <v>49</v>
      </c>
      <c r="C62" s="101" t="s">
        <v>584</v>
      </c>
      <c r="D62" s="101" t="s">
        <v>395</v>
      </c>
      <c r="E62" s="101" t="s">
        <v>773</v>
      </c>
      <c r="F62" s="101"/>
      <c r="G62" s="101"/>
      <c r="H62" s="101"/>
      <c r="I62" s="101"/>
      <c r="J62" s="101"/>
      <c r="K62" s="101"/>
      <c r="L62" s="101"/>
      <c r="M62" s="101"/>
      <c r="N62" s="102"/>
      <c r="O62" s="101"/>
      <c r="P62" s="102"/>
      <c r="Q62" s="101"/>
      <c r="R62" s="102"/>
      <c r="S62" s="101"/>
      <c r="T62" s="101"/>
    </row>
    <row r="63" spans="2:20" ht="44.5" customHeight="1">
      <c r="B63" s="100">
        <v>50</v>
      </c>
      <c r="C63" s="101" t="s">
        <v>585</v>
      </c>
      <c r="D63" s="101" t="s">
        <v>396</v>
      </c>
      <c r="E63" s="101" t="s">
        <v>774</v>
      </c>
      <c r="F63" s="101"/>
      <c r="G63" s="101"/>
      <c r="H63" s="101"/>
      <c r="I63" s="101"/>
      <c r="J63" s="101"/>
      <c r="K63" s="101"/>
      <c r="L63" s="101"/>
      <c r="M63" s="101"/>
      <c r="N63" s="102"/>
      <c r="O63" s="101"/>
      <c r="P63" s="102"/>
      <c r="Q63" s="101"/>
      <c r="R63" s="102"/>
      <c r="S63" s="101"/>
      <c r="T63" s="101"/>
    </row>
    <row r="64" spans="2:20" ht="44.5" customHeight="1">
      <c r="B64" s="100">
        <v>51</v>
      </c>
      <c r="C64" s="101" t="s">
        <v>586</v>
      </c>
      <c r="D64" s="101" t="s">
        <v>397</v>
      </c>
      <c r="E64" s="101" t="s">
        <v>775</v>
      </c>
      <c r="F64" s="101"/>
      <c r="G64" s="101"/>
      <c r="H64" s="101"/>
      <c r="I64" s="101"/>
      <c r="J64" s="101"/>
      <c r="K64" s="101"/>
      <c r="L64" s="101"/>
      <c r="M64" s="101"/>
      <c r="N64" s="102"/>
      <c r="O64" s="101"/>
      <c r="P64" s="102"/>
      <c r="Q64" s="101"/>
      <c r="R64" s="102"/>
      <c r="S64" s="101"/>
      <c r="T64" s="101"/>
    </row>
    <row r="65" spans="2:20" ht="44.5" customHeight="1">
      <c r="B65" s="100">
        <v>52</v>
      </c>
      <c r="C65" s="101" t="s">
        <v>587</v>
      </c>
      <c r="D65" s="101" t="s">
        <v>398</v>
      </c>
      <c r="E65" s="101" t="s">
        <v>776</v>
      </c>
      <c r="F65" s="101"/>
      <c r="G65" s="101"/>
      <c r="H65" s="101"/>
      <c r="I65" s="101"/>
      <c r="J65" s="101"/>
      <c r="K65" s="101"/>
      <c r="L65" s="101"/>
      <c r="M65" s="101"/>
      <c r="N65" s="102"/>
      <c r="O65" s="101"/>
      <c r="P65" s="102"/>
      <c r="Q65" s="101"/>
      <c r="R65" s="102"/>
      <c r="S65" s="101"/>
      <c r="T65" s="101"/>
    </row>
    <row r="66" spans="2:20" ht="44.5" customHeight="1">
      <c r="B66" s="100">
        <v>53</v>
      </c>
      <c r="C66" s="101" t="s">
        <v>588</v>
      </c>
      <c r="D66" s="101" t="s">
        <v>399</v>
      </c>
      <c r="E66" s="101" t="s">
        <v>777</v>
      </c>
      <c r="F66" s="101"/>
      <c r="G66" s="101"/>
      <c r="H66" s="101"/>
      <c r="I66" s="101"/>
      <c r="J66" s="101"/>
      <c r="K66" s="101"/>
      <c r="L66" s="101"/>
      <c r="M66" s="101"/>
      <c r="N66" s="102"/>
      <c r="O66" s="101"/>
      <c r="P66" s="102"/>
      <c r="Q66" s="101"/>
      <c r="R66" s="102"/>
      <c r="S66" s="101"/>
      <c r="T66" s="101"/>
    </row>
    <row r="67" spans="2:20" ht="44.5" customHeight="1">
      <c r="B67" s="100">
        <v>54</v>
      </c>
      <c r="C67" s="101" t="s">
        <v>589</v>
      </c>
      <c r="D67" s="101" t="s">
        <v>400</v>
      </c>
      <c r="E67" s="101" t="s">
        <v>778</v>
      </c>
      <c r="F67" s="101"/>
      <c r="G67" s="101"/>
      <c r="H67" s="101"/>
      <c r="I67" s="101"/>
      <c r="J67" s="101"/>
      <c r="K67" s="101"/>
      <c r="L67" s="101"/>
      <c r="M67" s="101"/>
      <c r="N67" s="102"/>
      <c r="O67" s="101"/>
      <c r="P67" s="102"/>
      <c r="Q67" s="101"/>
      <c r="R67" s="102"/>
      <c r="S67" s="101"/>
      <c r="T67" s="101"/>
    </row>
    <row r="68" spans="2:20" ht="44.5" customHeight="1">
      <c r="B68" s="100">
        <v>55</v>
      </c>
      <c r="C68" s="101" t="s">
        <v>590</v>
      </c>
      <c r="D68" s="101" t="s">
        <v>401</v>
      </c>
      <c r="E68" s="101" t="s">
        <v>779</v>
      </c>
      <c r="F68" s="101"/>
      <c r="G68" s="101"/>
      <c r="H68" s="101"/>
      <c r="I68" s="101"/>
      <c r="J68" s="101"/>
      <c r="K68" s="101"/>
      <c r="L68" s="101"/>
      <c r="M68" s="101"/>
      <c r="N68" s="102"/>
      <c r="O68" s="101"/>
      <c r="P68" s="102"/>
      <c r="Q68" s="101"/>
      <c r="R68" s="102"/>
      <c r="S68" s="101"/>
      <c r="T68" s="101"/>
    </row>
    <row r="69" spans="2:20" ht="44.5" customHeight="1">
      <c r="B69" s="100">
        <v>56</v>
      </c>
      <c r="C69" s="101" t="s">
        <v>591</v>
      </c>
      <c r="D69" s="101" t="s">
        <v>402</v>
      </c>
      <c r="E69" s="101" t="s">
        <v>780</v>
      </c>
      <c r="F69" s="101"/>
      <c r="G69" s="101"/>
      <c r="H69" s="101"/>
      <c r="I69" s="101"/>
      <c r="J69" s="101"/>
      <c r="K69" s="101"/>
      <c r="L69" s="101"/>
      <c r="M69" s="101"/>
      <c r="N69" s="102"/>
      <c r="O69" s="101"/>
      <c r="P69" s="102"/>
      <c r="Q69" s="101"/>
      <c r="R69" s="102"/>
      <c r="S69" s="101"/>
      <c r="T69" s="101"/>
    </row>
    <row r="70" spans="2:20" ht="44.5" customHeight="1">
      <c r="B70" s="100">
        <v>57</v>
      </c>
      <c r="C70" s="101" t="s">
        <v>592</v>
      </c>
      <c r="D70" s="101" t="s">
        <v>403</v>
      </c>
      <c r="E70" s="101" t="s">
        <v>781</v>
      </c>
      <c r="F70" s="101"/>
      <c r="G70" s="101"/>
      <c r="H70" s="101"/>
      <c r="I70" s="101"/>
      <c r="J70" s="101"/>
      <c r="K70" s="101"/>
      <c r="L70" s="101"/>
      <c r="M70" s="101"/>
      <c r="N70" s="102"/>
      <c r="O70" s="101"/>
      <c r="P70" s="102"/>
      <c r="Q70" s="101"/>
      <c r="R70" s="102"/>
      <c r="S70" s="101"/>
      <c r="T70" s="101"/>
    </row>
    <row r="71" spans="2:20" ht="44.5" customHeight="1">
      <c r="B71" s="100">
        <v>58</v>
      </c>
      <c r="C71" s="101" t="s">
        <v>593</v>
      </c>
      <c r="D71" s="101" t="s">
        <v>404</v>
      </c>
      <c r="E71" s="101" t="s">
        <v>782</v>
      </c>
      <c r="F71" s="101"/>
      <c r="G71" s="101"/>
      <c r="H71" s="101"/>
      <c r="I71" s="101"/>
      <c r="J71" s="101"/>
      <c r="K71" s="101"/>
      <c r="L71" s="101"/>
      <c r="M71" s="101"/>
      <c r="N71" s="102"/>
      <c r="O71" s="101"/>
      <c r="P71" s="102"/>
      <c r="Q71" s="101"/>
      <c r="R71" s="102"/>
      <c r="S71" s="101"/>
      <c r="T71" s="101"/>
    </row>
    <row r="72" spans="2:20" ht="44.5" customHeight="1">
      <c r="B72" s="100">
        <v>59</v>
      </c>
      <c r="C72" s="101" t="s">
        <v>594</v>
      </c>
      <c r="D72" s="101" t="s">
        <v>405</v>
      </c>
      <c r="E72" s="101" t="s">
        <v>783</v>
      </c>
      <c r="F72" s="101"/>
      <c r="G72" s="101"/>
      <c r="H72" s="101"/>
      <c r="I72" s="101"/>
      <c r="J72" s="101"/>
      <c r="K72" s="101"/>
      <c r="L72" s="101"/>
      <c r="M72" s="101"/>
      <c r="N72" s="102"/>
      <c r="O72" s="101"/>
      <c r="P72" s="102"/>
      <c r="Q72" s="101"/>
      <c r="R72" s="102"/>
      <c r="S72" s="101"/>
      <c r="T72" s="101"/>
    </row>
    <row r="73" spans="2:20" ht="44.5" customHeight="1">
      <c r="B73" s="100">
        <v>60</v>
      </c>
      <c r="C73" s="101" t="s">
        <v>595</v>
      </c>
      <c r="D73" s="101" t="s">
        <v>406</v>
      </c>
      <c r="E73" s="101" t="s">
        <v>784</v>
      </c>
      <c r="F73" s="101"/>
      <c r="G73" s="101"/>
      <c r="H73" s="101"/>
      <c r="I73" s="101"/>
      <c r="J73" s="101"/>
      <c r="K73" s="101"/>
      <c r="L73" s="101"/>
      <c r="M73" s="101"/>
      <c r="N73" s="102"/>
      <c r="O73" s="101"/>
      <c r="P73" s="102"/>
      <c r="Q73" s="101"/>
      <c r="R73" s="102"/>
      <c r="S73" s="101"/>
      <c r="T73" s="101"/>
    </row>
    <row r="74" spans="2:20" ht="44.5" customHeight="1">
      <c r="B74" s="100">
        <v>61</v>
      </c>
      <c r="C74" s="101" t="s">
        <v>596</v>
      </c>
      <c r="D74" s="101" t="s">
        <v>407</v>
      </c>
      <c r="E74" s="101" t="s">
        <v>785</v>
      </c>
      <c r="F74" s="101"/>
      <c r="G74" s="101"/>
      <c r="H74" s="101"/>
      <c r="I74" s="101"/>
      <c r="J74" s="101"/>
      <c r="K74" s="101"/>
      <c r="L74" s="101"/>
      <c r="M74" s="101"/>
      <c r="N74" s="102"/>
      <c r="O74" s="101"/>
      <c r="P74" s="102"/>
      <c r="Q74" s="101"/>
      <c r="R74" s="102"/>
      <c r="S74" s="101"/>
      <c r="T74" s="101"/>
    </row>
    <row r="75" spans="2:20" ht="44.5" customHeight="1">
      <c r="B75" s="100">
        <v>62</v>
      </c>
      <c r="C75" s="101" t="s">
        <v>597</v>
      </c>
      <c r="D75" s="101" t="s">
        <v>408</v>
      </c>
      <c r="E75" s="101" t="s">
        <v>786</v>
      </c>
      <c r="F75" s="101"/>
      <c r="G75" s="101"/>
      <c r="H75" s="101"/>
      <c r="I75" s="101"/>
      <c r="J75" s="101"/>
      <c r="K75" s="101"/>
      <c r="L75" s="101"/>
      <c r="M75" s="101"/>
      <c r="N75" s="102"/>
      <c r="O75" s="101"/>
      <c r="P75" s="102"/>
      <c r="Q75" s="101"/>
      <c r="R75" s="102"/>
      <c r="S75" s="101"/>
      <c r="T75" s="101"/>
    </row>
    <row r="76" spans="2:20" ht="44.5" customHeight="1">
      <c r="B76" s="100">
        <v>63</v>
      </c>
      <c r="C76" s="101" t="s">
        <v>598</v>
      </c>
      <c r="D76" s="101" t="s">
        <v>409</v>
      </c>
      <c r="E76" s="101" t="s">
        <v>787</v>
      </c>
      <c r="F76" s="101"/>
      <c r="G76" s="101"/>
      <c r="H76" s="101"/>
      <c r="I76" s="101"/>
      <c r="J76" s="101"/>
      <c r="K76" s="101"/>
      <c r="L76" s="101"/>
      <c r="M76" s="101"/>
      <c r="N76" s="102"/>
      <c r="O76" s="101"/>
      <c r="P76" s="102"/>
      <c r="Q76" s="101"/>
      <c r="R76" s="102"/>
      <c r="S76" s="101"/>
      <c r="T76" s="101"/>
    </row>
    <row r="77" spans="2:20" ht="44.5" customHeight="1">
      <c r="B77" s="100">
        <v>64</v>
      </c>
      <c r="C77" s="101" t="s">
        <v>599</v>
      </c>
      <c r="D77" s="101" t="s">
        <v>410</v>
      </c>
      <c r="E77" s="101" t="s">
        <v>788</v>
      </c>
      <c r="F77" s="101"/>
      <c r="G77" s="101"/>
      <c r="H77" s="101"/>
      <c r="I77" s="101"/>
      <c r="J77" s="101"/>
      <c r="K77" s="101"/>
      <c r="L77" s="101"/>
      <c r="M77" s="101"/>
      <c r="N77" s="102"/>
      <c r="O77" s="101"/>
      <c r="P77" s="102"/>
      <c r="Q77" s="101"/>
      <c r="R77" s="102"/>
      <c r="S77" s="101"/>
      <c r="T77" s="101"/>
    </row>
    <row r="78" spans="2:20" ht="44.5" customHeight="1">
      <c r="B78" s="100">
        <v>65</v>
      </c>
      <c r="C78" s="101" t="s">
        <v>600</v>
      </c>
      <c r="D78" s="101" t="s">
        <v>411</v>
      </c>
      <c r="E78" s="101" t="s">
        <v>789</v>
      </c>
      <c r="F78" s="101"/>
      <c r="G78" s="101"/>
      <c r="H78" s="101"/>
      <c r="I78" s="101"/>
      <c r="J78" s="101"/>
      <c r="K78" s="101"/>
      <c r="L78" s="101"/>
      <c r="M78" s="101"/>
      <c r="N78" s="102"/>
      <c r="O78" s="101"/>
      <c r="P78" s="102"/>
      <c r="Q78" s="101"/>
      <c r="R78" s="102"/>
      <c r="S78" s="101"/>
      <c r="T78" s="101"/>
    </row>
    <row r="79" spans="2:20" ht="44.5" customHeight="1">
      <c r="B79" s="100">
        <v>66</v>
      </c>
      <c r="C79" s="101" t="s">
        <v>601</v>
      </c>
      <c r="D79" s="101" t="s">
        <v>412</v>
      </c>
      <c r="E79" s="101" t="s">
        <v>790</v>
      </c>
      <c r="F79" s="101"/>
      <c r="G79" s="101"/>
      <c r="H79" s="101"/>
      <c r="I79" s="101"/>
      <c r="J79" s="101"/>
      <c r="K79" s="101"/>
      <c r="L79" s="101"/>
      <c r="M79" s="101"/>
      <c r="N79" s="102"/>
      <c r="O79" s="101"/>
      <c r="P79" s="102"/>
      <c r="Q79" s="101"/>
      <c r="R79" s="102"/>
      <c r="S79" s="101"/>
      <c r="T79" s="101"/>
    </row>
    <row r="80" spans="2:20" ht="44.5" customHeight="1">
      <c r="B80" s="100">
        <v>67</v>
      </c>
      <c r="C80" s="101" t="s">
        <v>602</v>
      </c>
      <c r="D80" s="101" t="s">
        <v>413</v>
      </c>
      <c r="E80" s="101" t="s">
        <v>791</v>
      </c>
      <c r="F80" s="101"/>
      <c r="G80" s="101"/>
      <c r="H80" s="101"/>
      <c r="I80" s="101"/>
      <c r="J80" s="101"/>
      <c r="K80" s="101"/>
      <c r="L80" s="101"/>
      <c r="M80" s="101"/>
      <c r="N80" s="102"/>
      <c r="O80" s="101"/>
      <c r="P80" s="102"/>
      <c r="Q80" s="101"/>
      <c r="R80" s="102"/>
      <c r="S80" s="101"/>
      <c r="T80" s="101"/>
    </row>
    <row r="81" spans="2:20" ht="44.5" customHeight="1">
      <c r="B81" s="100">
        <v>68</v>
      </c>
      <c r="C81" s="101" t="s">
        <v>603</v>
      </c>
      <c r="D81" s="101" t="s">
        <v>414</v>
      </c>
      <c r="E81" s="101" t="s">
        <v>792</v>
      </c>
      <c r="F81" s="101"/>
      <c r="G81" s="101"/>
      <c r="H81" s="101"/>
      <c r="I81" s="101"/>
      <c r="J81" s="101"/>
      <c r="K81" s="101"/>
      <c r="L81" s="101"/>
      <c r="M81" s="101"/>
      <c r="N81" s="102"/>
      <c r="O81" s="101"/>
      <c r="P81" s="102"/>
      <c r="Q81" s="101"/>
      <c r="R81" s="102"/>
      <c r="S81" s="101"/>
      <c r="T81" s="101"/>
    </row>
    <row r="82" spans="2:20" ht="44.5" customHeight="1">
      <c r="B82" s="100">
        <v>69</v>
      </c>
      <c r="C82" s="101" t="s">
        <v>604</v>
      </c>
      <c r="D82" s="101" t="s">
        <v>415</v>
      </c>
      <c r="E82" s="101" t="s">
        <v>793</v>
      </c>
      <c r="F82" s="101"/>
      <c r="G82" s="101"/>
      <c r="H82" s="101"/>
      <c r="I82" s="101"/>
      <c r="J82" s="101"/>
      <c r="K82" s="101"/>
      <c r="L82" s="101"/>
      <c r="M82" s="101"/>
      <c r="N82" s="102"/>
      <c r="O82" s="101"/>
      <c r="P82" s="102"/>
      <c r="Q82" s="101"/>
      <c r="R82" s="102"/>
      <c r="S82" s="101"/>
      <c r="T82" s="101"/>
    </row>
    <row r="83" spans="2:20" ht="44.5" customHeight="1">
      <c r="B83" s="100">
        <v>70</v>
      </c>
      <c r="C83" s="101" t="s">
        <v>605</v>
      </c>
      <c r="D83" s="101" t="s">
        <v>416</v>
      </c>
      <c r="E83" s="101" t="s">
        <v>794</v>
      </c>
      <c r="F83" s="101"/>
      <c r="G83" s="101"/>
      <c r="H83" s="101"/>
      <c r="I83" s="101"/>
      <c r="J83" s="101"/>
      <c r="K83" s="101"/>
      <c r="L83" s="101"/>
      <c r="M83" s="101"/>
      <c r="N83" s="102"/>
      <c r="O83" s="101"/>
      <c r="P83" s="102"/>
      <c r="Q83" s="101"/>
      <c r="R83" s="102"/>
      <c r="S83" s="101"/>
      <c r="T83" s="101"/>
    </row>
    <row r="84" spans="2:20" ht="44.5" customHeight="1">
      <c r="B84" s="100">
        <v>71</v>
      </c>
      <c r="C84" s="101" t="s">
        <v>606</v>
      </c>
      <c r="D84" s="101" t="s">
        <v>417</v>
      </c>
      <c r="E84" s="101" t="s">
        <v>795</v>
      </c>
      <c r="F84" s="101"/>
      <c r="G84" s="101"/>
      <c r="H84" s="101"/>
      <c r="I84" s="101"/>
      <c r="J84" s="101"/>
      <c r="K84" s="101"/>
      <c r="L84" s="101"/>
      <c r="M84" s="101"/>
      <c r="N84" s="102"/>
      <c r="O84" s="101"/>
      <c r="P84" s="102"/>
      <c r="Q84" s="101"/>
      <c r="R84" s="102"/>
      <c r="S84" s="101"/>
      <c r="T84" s="101"/>
    </row>
    <row r="85" spans="2:20" ht="44.5" customHeight="1">
      <c r="B85" s="100">
        <v>72</v>
      </c>
      <c r="C85" s="101" t="s">
        <v>607</v>
      </c>
      <c r="D85" s="101" t="s">
        <v>418</v>
      </c>
      <c r="E85" s="101" t="s">
        <v>796</v>
      </c>
      <c r="F85" s="101"/>
      <c r="G85" s="101"/>
      <c r="H85" s="101"/>
      <c r="I85" s="101"/>
      <c r="J85" s="101"/>
      <c r="K85" s="101"/>
      <c r="L85" s="101"/>
      <c r="M85" s="101"/>
      <c r="N85" s="102"/>
      <c r="O85" s="101"/>
      <c r="P85" s="102"/>
      <c r="Q85" s="101"/>
      <c r="R85" s="102"/>
      <c r="S85" s="101"/>
      <c r="T85" s="101"/>
    </row>
    <row r="86" spans="2:20" ht="44.5" customHeight="1">
      <c r="B86" s="100">
        <v>73</v>
      </c>
      <c r="C86" s="101" t="s">
        <v>608</v>
      </c>
      <c r="D86" s="101" t="s">
        <v>419</v>
      </c>
      <c r="E86" s="101" t="s">
        <v>797</v>
      </c>
      <c r="F86" s="101"/>
      <c r="G86" s="101"/>
      <c r="H86" s="101"/>
      <c r="I86" s="101"/>
      <c r="J86" s="101"/>
      <c r="K86" s="101"/>
      <c r="L86" s="101"/>
      <c r="M86" s="101"/>
      <c r="N86" s="102"/>
      <c r="O86" s="101"/>
      <c r="P86" s="102"/>
      <c r="Q86" s="101"/>
      <c r="R86" s="102"/>
      <c r="S86" s="101"/>
      <c r="T86" s="101"/>
    </row>
    <row r="87" spans="2:20" ht="44.5" customHeight="1">
      <c r="B87" s="100">
        <v>74</v>
      </c>
      <c r="C87" s="101" t="s">
        <v>609</v>
      </c>
      <c r="D87" s="101" t="s">
        <v>420</v>
      </c>
      <c r="E87" s="101" t="s">
        <v>798</v>
      </c>
      <c r="F87" s="101"/>
      <c r="G87" s="101"/>
      <c r="H87" s="101"/>
      <c r="I87" s="101"/>
      <c r="J87" s="101"/>
      <c r="K87" s="101"/>
      <c r="L87" s="101"/>
      <c r="M87" s="101"/>
      <c r="N87" s="102"/>
      <c r="O87" s="101"/>
      <c r="P87" s="102"/>
      <c r="Q87" s="101"/>
      <c r="R87" s="102"/>
      <c r="S87" s="101"/>
      <c r="T87" s="101"/>
    </row>
    <row r="88" spans="2:20" ht="44.5" customHeight="1">
      <c r="B88" s="100">
        <v>75</v>
      </c>
      <c r="C88" s="101" t="s">
        <v>610</v>
      </c>
      <c r="D88" s="101" t="s">
        <v>421</v>
      </c>
      <c r="E88" s="101" t="s">
        <v>799</v>
      </c>
      <c r="F88" s="101"/>
      <c r="G88" s="101"/>
      <c r="H88" s="101"/>
      <c r="I88" s="101"/>
      <c r="J88" s="101"/>
      <c r="K88" s="101"/>
      <c r="L88" s="101"/>
      <c r="M88" s="101"/>
      <c r="N88" s="102"/>
      <c r="O88" s="101"/>
      <c r="P88" s="102"/>
      <c r="Q88" s="101"/>
      <c r="R88" s="102"/>
      <c r="S88" s="101"/>
      <c r="T88" s="101"/>
    </row>
    <row r="89" spans="2:20" ht="44.5" customHeight="1">
      <c r="B89" s="100">
        <v>76</v>
      </c>
      <c r="C89" s="101" t="s">
        <v>611</v>
      </c>
      <c r="D89" s="101" t="s">
        <v>422</v>
      </c>
      <c r="E89" s="101" t="s">
        <v>800</v>
      </c>
      <c r="F89" s="101"/>
      <c r="G89" s="101"/>
      <c r="H89" s="101"/>
      <c r="I89" s="101"/>
      <c r="J89" s="101"/>
      <c r="K89" s="101"/>
      <c r="L89" s="101"/>
      <c r="M89" s="101"/>
      <c r="N89" s="102"/>
      <c r="O89" s="101"/>
      <c r="P89" s="102"/>
      <c r="Q89" s="101"/>
      <c r="R89" s="102"/>
      <c r="S89" s="101"/>
      <c r="T89" s="101"/>
    </row>
    <row r="90" spans="2:20" ht="44.5" customHeight="1">
      <c r="B90" s="100">
        <v>77</v>
      </c>
      <c r="C90" s="101" t="s">
        <v>612</v>
      </c>
      <c r="D90" s="101" t="s">
        <v>423</v>
      </c>
      <c r="E90" s="101" t="s">
        <v>801</v>
      </c>
      <c r="F90" s="101"/>
      <c r="G90" s="101"/>
      <c r="H90" s="101"/>
      <c r="I90" s="101"/>
      <c r="J90" s="101"/>
      <c r="K90" s="101"/>
      <c r="L90" s="101"/>
      <c r="M90" s="101"/>
      <c r="N90" s="102"/>
      <c r="O90" s="101"/>
      <c r="P90" s="102"/>
      <c r="Q90" s="101"/>
      <c r="R90" s="102"/>
      <c r="S90" s="101"/>
      <c r="T90" s="101"/>
    </row>
    <row r="91" spans="2:20" ht="44.5" customHeight="1">
      <c r="B91" s="100">
        <v>78</v>
      </c>
      <c r="C91" s="101" t="s">
        <v>613</v>
      </c>
      <c r="D91" s="101" t="s">
        <v>424</v>
      </c>
      <c r="E91" s="101" t="s">
        <v>802</v>
      </c>
      <c r="F91" s="101"/>
      <c r="G91" s="101"/>
      <c r="H91" s="101"/>
      <c r="I91" s="101"/>
      <c r="J91" s="101"/>
      <c r="K91" s="101"/>
      <c r="L91" s="101"/>
      <c r="M91" s="101"/>
      <c r="N91" s="102"/>
      <c r="O91" s="101"/>
      <c r="P91" s="102"/>
      <c r="Q91" s="101"/>
      <c r="R91" s="102"/>
      <c r="S91" s="101"/>
      <c r="T91" s="101"/>
    </row>
    <row r="92" spans="2:20" ht="44.5" customHeight="1">
      <c r="B92" s="100">
        <v>79</v>
      </c>
      <c r="C92" s="101" t="s">
        <v>614</v>
      </c>
      <c r="D92" s="101" t="s">
        <v>425</v>
      </c>
      <c r="E92" s="101" t="s">
        <v>803</v>
      </c>
      <c r="F92" s="101"/>
      <c r="G92" s="101"/>
      <c r="H92" s="101"/>
      <c r="I92" s="101"/>
      <c r="J92" s="101"/>
      <c r="K92" s="101"/>
      <c r="L92" s="101"/>
      <c r="M92" s="101"/>
      <c r="N92" s="102"/>
      <c r="O92" s="101"/>
      <c r="P92" s="102"/>
      <c r="Q92" s="101"/>
      <c r="R92" s="102"/>
      <c r="S92" s="101"/>
      <c r="T92" s="101"/>
    </row>
    <row r="93" spans="2:20" ht="44.5" customHeight="1">
      <c r="B93" s="100">
        <v>80</v>
      </c>
      <c r="C93" s="101" t="s">
        <v>615</v>
      </c>
      <c r="D93" s="101" t="s">
        <v>426</v>
      </c>
      <c r="E93" s="101" t="s">
        <v>804</v>
      </c>
      <c r="F93" s="101"/>
      <c r="G93" s="101"/>
      <c r="H93" s="101"/>
      <c r="I93" s="101"/>
      <c r="J93" s="101"/>
      <c r="K93" s="101"/>
      <c r="L93" s="101"/>
      <c r="M93" s="101"/>
      <c r="N93" s="102"/>
      <c r="O93" s="101"/>
      <c r="P93" s="102"/>
      <c r="Q93" s="101"/>
      <c r="R93" s="102"/>
      <c r="S93" s="101"/>
      <c r="T93" s="101"/>
    </row>
    <row r="94" spans="2:20" ht="44.5" customHeight="1">
      <c r="B94" s="100">
        <v>81</v>
      </c>
      <c r="C94" s="101" t="s">
        <v>616</v>
      </c>
      <c r="D94" s="101" t="s">
        <v>427</v>
      </c>
      <c r="E94" s="101" t="s">
        <v>805</v>
      </c>
      <c r="F94" s="101"/>
      <c r="G94" s="101"/>
      <c r="H94" s="101"/>
      <c r="I94" s="101"/>
      <c r="J94" s="101"/>
      <c r="K94" s="101"/>
      <c r="L94" s="101"/>
      <c r="M94" s="101"/>
      <c r="N94" s="102"/>
      <c r="O94" s="101"/>
      <c r="P94" s="102"/>
      <c r="Q94" s="101"/>
      <c r="R94" s="102"/>
      <c r="S94" s="101"/>
      <c r="T94" s="101"/>
    </row>
    <row r="95" spans="2:20" ht="44.5" customHeight="1">
      <c r="B95" s="100">
        <v>82</v>
      </c>
      <c r="C95" s="101" t="s">
        <v>617</v>
      </c>
      <c r="D95" s="101" t="s">
        <v>428</v>
      </c>
      <c r="E95" s="101" t="s">
        <v>806</v>
      </c>
      <c r="F95" s="101"/>
      <c r="G95" s="101"/>
      <c r="H95" s="101"/>
      <c r="I95" s="101"/>
      <c r="J95" s="101"/>
      <c r="K95" s="101"/>
      <c r="L95" s="101"/>
      <c r="M95" s="101"/>
      <c r="N95" s="102"/>
      <c r="O95" s="101"/>
      <c r="P95" s="102"/>
      <c r="Q95" s="101"/>
      <c r="R95" s="102"/>
      <c r="S95" s="101"/>
      <c r="T95" s="101"/>
    </row>
    <row r="96" spans="2:20" ht="44.5" customHeight="1">
      <c r="B96" s="100">
        <v>83</v>
      </c>
      <c r="C96" s="101" t="s">
        <v>618</v>
      </c>
      <c r="D96" s="101" t="s">
        <v>429</v>
      </c>
      <c r="E96" s="101" t="s">
        <v>807</v>
      </c>
      <c r="F96" s="101"/>
      <c r="G96" s="101"/>
      <c r="H96" s="101"/>
      <c r="I96" s="101"/>
      <c r="J96" s="101"/>
      <c r="K96" s="101"/>
      <c r="L96" s="101"/>
      <c r="M96" s="101"/>
      <c r="N96" s="102"/>
      <c r="O96" s="101"/>
      <c r="P96" s="102"/>
      <c r="Q96" s="101"/>
      <c r="R96" s="102"/>
      <c r="S96" s="101"/>
      <c r="T96" s="101"/>
    </row>
    <row r="97" spans="2:20" ht="44.5" customHeight="1">
      <c r="B97" s="100">
        <v>84</v>
      </c>
      <c r="C97" s="101" t="s">
        <v>619</v>
      </c>
      <c r="D97" s="101" t="s">
        <v>430</v>
      </c>
      <c r="E97" s="101" t="s">
        <v>808</v>
      </c>
      <c r="F97" s="101"/>
      <c r="G97" s="101"/>
      <c r="H97" s="101"/>
      <c r="I97" s="101"/>
      <c r="J97" s="101"/>
      <c r="K97" s="101"/>
      <c r="L97" s="101"/>
      <c r="M97" s="101"/>
      <c r="N97" s="102"/>
      <c r="O97" s="101"/>
      <c r="P97" s="102"/>
      <c r="Q97" s="101"/>
      <c r="R97" s="102"/>
      <c r="S97" s="101"/>
      <c r="T97" s="101"/>
    </row>
    <row r="98" spans="2:20" ht="44.5" customHeight="1">
      <c r="B98" s="100">
        <v>85</v>
      </c>
      <c r="C98" s="101" t="s">
        <v>620</v>
      </c>
      <c r="D98" s="101" t="s">
        <v>431</v>
      </c>
      <c r="E98" s="101" t="s">
        <v>809</v>
      </c>
      <c r="F98" s="101"/>
      <c r="G98" s="101"/>
      <c r="H98" s="101"/>
      <c r="I98" s="101"/>
      <c r="J98" s="101"/>
      <c r="K98" s="101"/>
      <c r="L98" s="101"/>
      <c r="M98" s="101"/>
      <c r="N98" s="102"/>
      <c r="O98" s="101"/>
      <c r="P98" s="102"/>
      <c r="Q98" s="101"/>
      <c r="R98" s="102"/>
      <c r="S98" s="101"/>
      <c r="T98" s="101"/>
    </row>
    <row r="99" spans="2:20" ht="44.5" customHeight="1">
      <c r="B99" s="100">
        <v>86</v>
      </c>
      <c r="C99" s="101" t="s">
        <v>621</v>
      </c>
      <c r="D99" s="101" t="s">
        <v>432</v>
      </c>
      <c r="E99" s="101" t="s">
        <v>810</v>
      </c>
      <c r="F99" s="101"/>
      <c r="G99" s="101"/>
      <c r="H99" s="101"/>
      <c r="I99" s="101"/>
      <c r="J99" s="101"/>
      <c r="K99" s="101"/>
      <c r="L99" s="101"/>
      <c r="M99" s="101"/>
      <c r="N99" s="102"/>
      <c r="O99" s="101"/>
      <c r="P99" s="102"/>
      <c r="Q99" s="101"/>
      <c r="R99" s="102"/>
      <c r="S99" s="101"/>
      <c r="T99" s="101"/>
    </row>
    <row r="100" spans="2:20" ht="44.5" customHeight="1">
      <c r="B100" s="100">
        <v>87</v>
      </c>
      <c r="C100" s="101" t="s">
        <v>622</v>
      </c>
      <c r="D100" s="101" t="s">
        <v>433</v>
      </c>
      <c r="E100" s="101" t="s">
        <v>811</v>
      </c>
      <c r="F100" s="101"/>
      <c r="G100" s="101"/>
      <c r="H100" s="101"/>
      <c r="I100" s="101"/>
      <c r="J100" s="101"/>
      <c r="K100" s="101"/>
      <c r="L100" s="101"/>
      <c r="M100" s="101"/>
      <c r="N100" s="102"/>
      <c r="O100" s="101"/>
      <c r="P100" s="102"/>
      <c r="Q100" s="101"/>
      <c r="R100" s="102"/>
      <c r="S100" s="101"/>
      <c r="T100" s="101"/>
    </row>
    <row r="101" spans="2:20" ht="44.5" customHeight="1">
      <c r="B101" s="100">
        <v>88</v>
      </c>
      <c r="C101" s="101" t="s">
        <v>623</v>
      </c>
      <c r="D101" s="101" t="s">
        <v>434</v>
      </c>
      <c r="E101" s="101" t="s">
        <v>812</v>
      </c>
      <c r="F101" s="101"/>
      <c r="G101" s="101"/>
      <c r="H101" s="101"/>
      <c r="I101" s="101"/>
      <c r="J101" s="101"/>
      <c r="K101" s="101"/>
      <c r="L101" s="101"/>
      <c r="M101" s="101"/>
      <c r="N101" s="102"/>
      <c r="O101" s="101"/>
      <c r="P101" s="102"/>
      <c r="Q101" s="101"/>
      <c r="R101" s="102"/>
      <c r="S101" s="101"/>
      <c r="T101" s="101"/>
    </row>
    <row r="102" spans="2:20" ht="44.5" customHeight="1">
      <c r="B102" s="100">
        <v>89</v>
      </c>
      <c r="C102" s="101" t="s">
        <v>624</v>
      </c>
      <c r="D102" s="101" t="s">
        <v>435</v>
      </c>
      <c r="E102" s="101" t="s">
        <v>813</v>
      </c>
      <c r="F102" s="101"/>
      <c r="G102" s="101"/>
      <c r="H102" s="101"/>
      <c r="I102" s="101"/>
      <c r="J102" s="101"/>
      <c r="K102" s="101"/>
      <c r="L102" s="101"/>
      <c r="M102" s="101"/>
      <c r="N102" s="102"/>
      <c r="O102" s="101"/>
      <c r="P102" s="102"/>
      <c r="Q102" s="101"/>
      <c r="R102" s="102"/>
      <c r="S102" s="101"/>
      <c r="T102" s="101"/>
    </row>
    <row r="103" spans="2:20" ht="44.5" customHeight="1">
      <c r="B103" s="100">
        <v>90</v>
      </c>
      <c r="C103" s="101" t="s">
        <v>625</v>
      </c>
      <c r="D103" s="101" t="s">
        <v>436</v>
      </c>
      <c r="E103" s="101" t="s">
        <v>814</v>
      </c>
      <c r="F103" s="101"/>
      <c r="G103" s="101"/>
      <c r="H103" s="101"/>
      <c r="I103" s="101"/>
      <c r="J103" s="101"/>
      <c r="K103" s="101"/>
      <c r="L103" s="101"/>
      <c r="M103" s="101"/>
      <c r="N103" s="102"/>
      <c r="O103" s="101"/>
      <c r="P103" s="102"/>
      <c r="Q103" s="101"/>
      <c r="R103" s="102"/>
      <c r="S103" s="101"/>
      <c r="T103" s="101"/>
    </row>
    <row r="104" spans="2:20" ht="44.5" customHeight="1">
      <c r="B104" s="100">
        <v>91</v>
      </c>
      <c r="C104" s="101" t="s">
        <v>626</v>
      </c>
      <c r="D104" s="101" t="s">
        <v>437</v>
      </c>
      <c r="E104" s="101" t="s">
        <v>815</v>
      </c>
      <c r="F104" s="101"/>
      <c r="G104" s="101"/>
      <c r="H104" s="101"/>
      <c r="I104" s="101"/>
      <c r="J104" s="101"/>
      <c r="K104" s="101"/>
      <c r="L104" s="101"/>
      <c r="M104" s="101"/>
      <c r="N104" s="102"/>
      <c r="O104" s="101"/>
      <c r="P104" s="102"/>
      <c r="Q104" s="101"/>
      <c r="R104" s="102"/>
      <c r="S104" s="101"/>
      <c r="T104" s="101"/>
    </row>
    <row r="105" spans="2:20" ht="44.5" customHeight="1">
      <c r="B105" s="100">
        <v>92</v>
      </c>
      <c r="C105" s="101" t="s">
        <v>627</v>
      </c>
      <c r="D105" s="101" t="s">
        <v>438</v>
      </c>
      <c r="E105" s="101" t="s">
        <v>816</v>
      </c>
      <c r="F105" s="101"/>
      <c r="G105" s="101"/>
      <c r="H105" s="101"/>
      <c r="I105" s="101"/>
      <c r="J105" s="101"/>
      <c r="K105" s="101"/>
      <c r="L105" s="101"/>
      <c r="M105" s="101"/>
      <c r="N105" s="102"/>
      <c r="O105" s="101"/>
      <c r="P105" s="102"/>
      <c r="Q105" s="101"/>
      <c r="R105" s="102"/>
      <c r="S105" s="101"/>
      <c r="T105" s="101"/>
    </row>
    <row r="106" spans="2:20" ht="44.5" customHeight="1">
      <c r="B106" s="100">
        <v>93</v>
      </c>
      <c r="C106" s="101" t="s">
        <v>628</v>
      </c>
      <c r="D106" s="101" t="s">
        <v>439</v>
      </c>
      <c r="E106" s="101" t="s">
        <v>817</v>
      </c>
      <c r="F106" s="101"/>
      <c r="G106" s="101"/>
      <c r="H106" s="101"/>
      <c r="I106" s="101"/>
      <c r="J106" s="101"/>
      <c r="K106" s="101"/>
      <c r="L106" s="101"/>
      <c r="M106" s="101"/>
      <c r="N106" s="102"/>
      <c r="O106" s="101"/>
      <c r="P106" s="102"/>
      <c r="Q106" s="101"/>
      <c r="R106" s="102"/>
      <c r="S106" s="101"/>
      <c r="T106" s="101"/>
    </row>
    <row r="107" spans="2:20" ht="44.5" customHeight="1">
      <c r="B107" s="100">
        <v>94</v>
      </c>
      <c r="C107" s="101" t="s">
        <v>629</v>
      </c>
      <c r="D107" s="101" t="s">
        <v>440</v>
      </c>
      <c r="E107" s="101" t="s">
        <v>818</v>
      </c>
      <c r="F107" s="101"/>
      <c r="G107" s="101"/>
      <c r="H107" s="101"/>
      <c r="I107" s="101"/>
      <c r="J107" s="101"/>
      <c r="K107" s="101"/>
      <c r="L107" s="101"/>
      <c r="M107" s="101"/>
      <c r="N107" s="102"/>
      <c r="O107" s="101"/>
      <c r="P107" s="102"/>
      <c r="Q107" s="101"/>
      <c r="R107" s="102"/>
      <c r="S107" s="101"/>
      <c r="T107" s="101"/>
    </row>
    <row r="108" spans="2:20" ht="44.5" customHeight="1">
      <c r="B108" s="100">
        <v>95</v>
      </c>
      <c r="C108" s="101" t="s">
        <v>630</v>
      </c>
      <c r="D108" s="101" t="s">
        <v>441</v>
      </c>
      <c r="E108" s="101" t="s">
        <v>819</v>
      </c>
      <c r="F108" s="101"/>
      <c r="G108" s="101"/>
      <c r="H108" s="101"/>
      <c r="I108" s="101"/>
      <c r="J108" s="101"/>
      <c r="K108" s="101"/>
      <c r="L108" s="101"/>
      <c r="M108" s="101"/>
      <c r="N108" s="102"/>
      <c r="O108" s="101"/>
      <c r="P108" s="102"/>
      <c r="Q108" s="101"/>
      <c r="R108" s="102"/>
      <c r="S108" s="101"/>
      <c r="T108" s="101"/>
    </row>
    <row r="109" spans="2:20" ht="44.5" customHeight="1">
      <c r="B109" s="100">
        <v>96</v>
      </c>
      <c r="C109" s="101" t="s">
        <v>631</v>
      </c>
      <c r="D109" s="101" t="s">
        <v>442</v>
      </c>
      <c r="E109" s="101" t="s">
        <v>820</v>
      </c>
      <c r="F109" s="101"/>
      <c r="G109" s="101"/>
      <c r="H109" s="101"/>
      <c r="I109" s="101"/>
      <c r="J109" s="101"/>
      <c r="K109" s="101"/>
      <c r="L109" s="101"/>
      <c r="M109" s="101"/>
      <c r="N109" s="102"/>
      <c r="O109" s="101"/>
      <c r="P109" s="102"/>
      <c r="Q109" s="101"/>
      <c r="R109" s="102"/>
      <c r="S109" s="101"/>
      <c r="T109" s="101"/>
    </row>
    <row r="110" spans="2:20" ht="44.5" customHeight="1">
      <c r="B110" s="100">
        <v>97</v>
      </c>
      <c r="C110" s="101" t="s">
        <v>632</v>
      </c>
      <c r="D110" s="101" t="s">
        <v>443</v>
      </c>
      <c r="E110" s="101" t="s">
        <v>821</v>
      </c>
      <c r="F110" s="101"/>
      <c r="G110" s="101"/>
      <c r="H110" s="101"/>
      <c r="I110" s="101"/>
      <c r="J110" s="101"/>
      <c r="K110" s="101"/>
      <c r="L110" s="101"/>
      <c r="M110" s="101"/>
      <c r="N110" s="102"/>
      <c r="O110" s="101"/>
      <c r="P110" s="102"/>
      <c r="Q110" s="101"/>
      <c r="R110" s="102"/>
      <c r="S110" s="101"/>
      <c r="T110" s="101"/>
    </row>
    <row r="111" spans="2:20" ht="44.5" customHeight="1">
      <c r="B111" s="100">
        <v>98</v>
      </c>
      <c r="C111" s="101" t="s">
        <v>633</v>
      </c>
      <c r="D111" s="101" t="s">
        <v>444</v>
      </c>
      <c r="E111" s="101" t="s">
        <v>822</v>
      </c>
      <c r="F111" s="101"/>
      <c r="G111" s="101"/>
      <c r="H111" s="101"/>
      <c r="I111" s="101"/>
      <c r="J111" s="101"/>
      <c r="K111" s="101"/>
      <c r="L111" s="101"/>
      <c r="M111" s="101"/>
      <c r="N111" s="102"/>
      <c r="O111" s="101"/>
      <c r="P111" s="102"/>
      <c r="Q111" s="101"/>
      <c r="R111" s="102"/>
      <c r="S111" s="101"/>
      <c r="T111" s="101"/>
    </row>
    <row r="112" spans="2:20" ht="44.5" customHeight="1">
      <c r="B112" s="100">
        <v>99</v>
      </c>
      <c r="C112" s="101" t="s">
        <v>634</v>
      </c>
      <c r="D112" s="101" t="s">
        <v>445</v>
      </c>
      <c r="E112" s="101" t="s">
        <v>823</v>
      </c>
      <c r="F112" s="101"/>
      <c r="G112" s="101"/>
      <c r="H112" s="101"/>
      <c r="I112" s="101"/>
      <c r="J112" s="101"/>
      <c r="K112" s="101"/>
      <c r="L112" s="101"/>
      <c r="M112" s="101"/>
      <c r="N112" s="102"/>
      <c r="O112" s="101"/>
      <c r="P112" s="102"/>
      <c r="Q112" s="101"/>
      <c r="R112" s="102"/>
      <c r="S112" s="101"/>
      <c r="T112" s="101"/>
    </row>
    <row r="113" spans="2:20" ht="44.5" customHeight="1">
      <c r="B113" s="100">
        <v>100</v>
      </c>
      <c r="C113" s="101" t="s">
        <v>635</v>
      </c>
      <c r="D113" s="101" t="s">
        <v>446</v>
      </c>
      <c r="E113" s="101" t="s">
        <v>824</v>
      </c>
      <c r="F113" s="101"/>
      <c r="G113" s="101"/>
      <c r="H113" s="101"/>
      <c r="I113" s="101"/>
      <c r="J113" s="101"/>
      <c r="K113" s="101"/>
      <c r="L113" s="101"/>
      <c r="M113" s="101"/>
      <c r="N113" s="102"/>
      <c r="O113" s="101"/>
      <c r="P113" s="102"/>
      <c r="Q113" s="101"/>
      <c r="R113" s="102"/>
      <c r="S113" s="101"/>
      <c r="T113" s="101"/>
    </row>
    <row r="114" spans="2:20" ht="44.5" customHeight="1">
      <c r="B114" s="100">
        <v>101</v>
      </c>
      <c r="C114" s="101" t="s">
        <v>636</v>
      </c>
      <c r="D114" s="101" t="s">
        <v>447</v>
      </c>
      <c r="E114" s="101" t="s">
        <v>825</v>
      </c>
      <c r="F114" s="101"/>
      <c r="G114" s="101"/>
      <c r="H114" s="101"/>
      <c r="I114" s="101"/>
      <c r="J114" s="101"/>
      <c r="K114" s="101"/>
      <c r="L114" s="101"/>
      <c r="M114" s="101"/>
      <c r="N114" s="102"/>
      <c r="O114" s="101"/>
      <c r="P114" s="102"/>
      <c r="Q114" s="101"/>
      <c r="R114" s="102"/>
      <c r="S114" s="101"/>
      <c r="T114" s="101"/>
    </row>
    <row r="115" spans="2:20" ht="44.5" customHeight="1">
      <c r="B115" s="100">
        <v>102</v>
      </c>
      <c r="C115" s="101" t="s">
        <v>637</v>
      </c>
      <c r="D115" s="101" t="s">
        <v>448</v>
      </c>
      <c r="E115" s="101" t="s">
        <v>826</v>
      </c>
      <c r="F115" s="101"/>
      <c r="G115" s="101"/>
      <c r="H115" s="101"/>
      <c r="I115" s="101"/>
      <c r="J115" s="101"/>
      <c r="K115" s="101"/>
      <c r="L115" s="101"/>
      <c r="M115" s="101"/>
      <c r="N115" s="102"/>
      <c r="O115" s="101"/>
      <c r="P115" s="102"/>
      <c r="Q115" s="101"/>
      <c r="R115" s="102"/>
      <c r="S115" s="101"/>
      <c r="T115" s="101"/>
    </row>
    <row r="116" spans="2:20" ht="44.5" customHeight="1">
      <c r="B116" s="100">
        <v>103</v>
      </c>
      <c r="C116" s="101" t="s">
        <v>638</v>
      </c>
      <c r="D116" s="101" t="s">
        <v>449</v>
      </c>
      <c r="E116" s="101" t="s">
        <v>827</v>
      </c>
      <c r="F116" s="101"/>
      <c r="G116" s="101"/>
      <c r="H116" s="101"/>
      <c r="I116" s="101"/>
      <c r="J116" s="101"/>
      <c r="K116" s="101"/>
      <c r="L116" s="101"/>
      <c r="M116" s="101"/>
      <c r="N116" s="102"/>
      <c r="O116" s="101"/>
      <c r="P116" s="102"/>
      <c r="Q116" s="101"/>
      <c r="R116" s="102"/>
      <c r="S116" s="101"/>
      <c r="T116" s="101"/>
    </row>
    <row r="117" spans="2:20" ht="44.5" customHeight="1">
      <c r="B117" s="100">
        <v>104</v>
      </c>
      <c r="C117" s="101" t="s">
        <v>639</v>
      </c>
      <c r="D117" s="101" t="s">
        <v>450</v>
      </c>
      <c r="E117" s="101" t="s">
        <v>828</v>
      </c>
      <c r="F117" s="101"/>
      <c r="G117" s="101"/>
      <c r="H117" s="101"/>
      <c r="I117" s="101"/>
      <c r="J117" s="101"/>
      <c r="K117" s="101"/>
      <c r="L117" s="101"/>
      <c r="M117" s="101"/>
      <c r="N117" s="102"/>
      <c r="O117" s="101"/>
      <c r="P117" s="102"/>
      <c r="Q117" s="101"/>
      <c r="R117" s="102"/>
      <c r="S117" s="101"/>
      <c r="T117" s="101"/>
    </row>
    <row r="118" spans="2:20" ht="44.5" customHeight="1">
      <c r="B118" s="100">
        <v>105</v>
      </c>
      <c r="C118" s="101" t="s">
        <v>640</v>
      </c>
      <c r="D118" s="101" t="s">
        <v>451</v>
      </c>
      <c r="E118" s="101" t="s">
        <v>829</v>
      </c>
      <c r="F118" s="101"/>
      <c r="G118" s="101"/>
      <c r="H118" s="101"/>
      <c r="I118" s="101"/>
      <c r="J118" s="101"/>
      <c r="K118" s="101"/>
      <c r="L118" s="101"/>
      <c r="M118" s="101"/>
      <c r="N118" s="102"/>
      <c r="O118" s="101"/>
      <c r="P118" s="102"/>
      <c r="Q118" s="101"/>
      <c r="R118" s="102"/>
      <c r="S118" s="101"/>
      <c r="T118" s="101"/>
    </row>
    <row r="119" spans="2:20" ht="44.5" customHeight="1">
      <c r="B119" s="100">
        <v>106</v>
      </c>
      <c r="C119" s="101" t="s">
        <v>641</v>
      </c>
      <c r="D119" s="101" t="s">
        <v>452</v>
      </c>
      <c r="E119" s="101" t="s">
        <v>830</v>
      </c>
      <c r="F119" s="101"/>
      <c r="G119" s="101"/>
      <c r="H119" s="101"/>
      <c r="I119" s="101"/>
      <c r="J119" s="101"/>
      <c r="K119" s="101"/>
      <c r="L119" s="101"/>
      <c r="M119" s="101"/>
      <c r="N119" s="102"/>
      <c r="O119" s="101"/>
      <c r="P119" s="102"/>
      <c r="Q119" s="101"/>
      <c r="R119" s="102"/>
      <c r="S119" s="101"/>
      <c r="T119" s="101"/>
    </row>
    <row r="120" spans="2:20" ht="44.5" customHeight="1">
      <c r="B120" s="100">
        <v>107</v>
      </c>
      <c r="C120" s="101" t="s">
        <v>642</v>
      </c>
      <c r="D120" s="101" t="s">
        <v>453</v>
      </c>
      <c r="E120" s="101" t="s">
        <v>831</v>
      </c>
      <c r="F120" s="101"/>
      <c r="G120" s="101"/>
      <c r="H120" s="101"/>
      <c r="I120" s="101"/>
      <c r="J120" s="101"/>
      <c r="K120" s="101"/>
      <c r="L120" s="101"/>
      <c r="M120" s="101"/>
      <c r="N120" s="102"/>
      <c r="O120" s="101"/>
      <c r="P120" s="102"/>
      <c r="Q120" s="101"/>
      <c r="R120" s="102"/>
      <c r="S120" s="101"/>
      <c r="T120" s="101"/>
    </row>
    <row r="121" spans="2:20" ht="44.5" customHeight="1">
      <c r="B121" s="100">
        <v>108</v>
      </c>
      <c r="C121" s="101" t="s">
        <v>643</v>
      </c>
      <c r="D121" s="101" t="s">
        <v>454</v>
      </c>
      <c r="E121" s="101" t="s">
        <v>832</v>
      </c>
      <c r="F121" s="101"/>
      <c r="G121" s="101"/>
      <c r="H121" s="101"/>
      <c r="I121" s="101"/>
      <c r="J121" s="101"/>
      <c r="K121" s="101"/>
      <c r="L121" s="101"/>
      <c r="M121" s="101"/>
      <c r="N121" s="102"/>
      <c r="O121" s="101"/>
      <c r="P121" s="102"/>
      <c r="Q121" s="101"/>
      <c r="R121" s="102"/>
      <c r="S121" s="101"/>
      <c r="T121" s="101"/>
    </row>
    <row r="122" spans="2:20" ht="44.5" customHeight="1">
      <c r="B122" s="100">
        <v>109</v>
      </c>
      <c r="C122" s="101" t="s">
        <v>644</v>
      </c>
      <c r="D122" s="101" t="s">
        <v>455</v>
      </c>
      <c r="E122" s="101" t="s">
        <v>833</v>
      </c>
      <c r="F122" s="101"/>
      <c r="G122" s="101"/>
      <c r="H122" s="101"/>
      <c r="I122" s="101"/>
      <c r="J122" s="101"/>
      <c r="K122" s="101"/>
      <c r="L122" s="101"/>
      <c r="M122" s="101"/>
      <c r="N122" s="102"/>
      <c r="O122" s="101"/>
      <c r="P122" s="102"/>
      <c r="Q122" s="101"/>
      <c r="R122" s="102"/>
      <c r="S122" s="101"/>
      <c r="T122" s="101"/>
    </row>
    <row r="123" spans="2:20" ht="44.5" customHeight="1">
      <c r="B123" s="100">
        <v>110</v>
      </c>
      <c r="C123" s="101" t="s">
        <v>645</v>
      </c>
      <c r="D123" s="101" t="s">
        <v>456</v>
      </c>
      <c r="E123" s="101" t="s">
        <v>834</v>
      </c>
      <c r="F123" s="101"/>
      <c r="G123" s="101"/>
      <c r="H123" s="101"/>
      <c r="I123" s="101"/>
      <c r="J123" s="101"/>
      <c r="K123" s="101"/>
      <c r="L123" s="101"/>
      <c r="M123" s="101"/>
      <c r="N123" s="102"/>
      <c r="O123" s="101"/>
      <c r="P123" s="102"/>
      <c r="Q123" s="101"/>
      <c r="R123" s="102"/>
      <c r="S123" s="101"/>
      <c r="T123" s="101"/>
    </row>
    <row r="124" spans="2:20" ht="44.5" customHeight="1">
      <c r="B124" s="100">
        <v>111</v>
      </c>
      <c r="C124" s="101" t="s">
        <v>646</v>
      </c>
      <c r="D124" s="101" t="s">
        <v>457</v>
      </c>
      <c r="E124" s="101" t="s">
        <v>835</v>
      </c>
      <c r="F124" s="101"/>
      <c r="G124" s="101"/>
      <c r="H124" s="101"/>
      <c r="I124" s="101"/>
      <c r="J124" s="101"/>
      <c r="K124" s="101"/>
      <c r="L124" s="101"/>
      <c r="M124" s="101"/>
      <c r="N124" s="102"/>
      <c r="O124" s="101"/>
      <c r="P124" s="102"/>
      <c r="Q124" s="101"/>
      <c r="R124" s="102"/>
      <c r="S124" s="101"/>
      <c r="T124" s="101"/>
    </row>
    <row r="125" spans="2:20" ht="44.5" customHeight="1">
      <c r="B125" s="100">
        <v>112</v>
      </c>
      <c r="C125" s="101" t="s">
        <v>647</v>
      </c>
      <c r="D125" s="101" t="s">
        <v>458</v>
      </c>
      <c r="E125" s="101" t="s">
        <v>836</v>
      </c>
      <c r="F125" s="101"/>
      <c r="G125" s="101"/>
      <c r="H125" s="101"/>
      <c r="I125" s="101"/>
      <c r="J125" s="101"/>
      <c r="K125" s="101"/>
      <c r="L125" s="101"/>
      <c r="M125" s="101"/>
      <c r="N125" s="102"/>
      <c r="O125" s="101"/>
      <c r="P125" s="102"/>
      <c r="Q125" s="101"/>
      <c r="R125" s="102"/>
      <c r="S125" s="101"/>
      <c r="T125" s="101"/>
    </row>
    <row r="126" spans="2:20" ht="44.5" customHeight="1">
      <c r="B126" s="100">
        <v>113</v>
      </c>
      <c r="C126" s="101" t="s">
        <v>648</v>
      </c>
      <c r="D126" s="101" t="s">
        <v>459</v>
      </c>
      <c r="E126" s="101" t="s">
        <v>837</v>
      </c>
      <c r="F126" s="101"/>
      <c r="G126" s="101"/>
      <c r="H126" s="101"/>
      <c r="I126" s="101"/>
      <c r="J126" s="101"/>
      <c r="K126" s="101"/>
      <c r="L126" s="101"/>
      <c r="M126" s="101"/>
      <c r="N126" s="102"/>
      <c r="O126" s="101"/>
      <c r="P126" s="102"/>
      <c r="Q126" s="101"/>
      <c r="R126" s="102"/>
      <c r="S126" s="101"/>
      <c r="T126" s="101"/>
    </row>
    <row r="127" spans="2:20" ht="44.5" customHeight="1">
      <c r="B127" s="100">
        <v>114</v>
      </c>
      <c r="C127" s="101" t="s">
        <v>649</v>
      </c>
      <c r="D127" s="101" t="s">
        <v>460</v>
      </c>
      <c r="E127" s="101" t="s">
        <v>838</v>
      </c>
      <c r="F127" s="101"/>
      <c r="G127" s="101"/>
      <c r="H127" s="101"/>
      <c r="I127" s="101"/>
      <c r="J127" s="101"/>
      <c r="K127" s="101"/>
      <c r="L127" s="101"/>
      <c r="M127" s="101"/>
      <c r="N127" s="102"/>
      <c r="O127" s="101"/>
      <c r="P127" s="102"/>
      <c r="Q127" s="101"/>
      <c r="R127" s="102"/>
      <c r="S127" s="101"/>
      <c r="T127" s="101"/>
    </row>
    <row r="128" spans="2:20" ht="44.5" customHeight="1">
      <c r="B128" s="100">
        <v>115</v>
      </c>
      <c r="C128" s="101" t="s">
        <v>650</v>
      </c>
      <c r="D128" s="101" t="s">
        <v>461</v>
      </c>
      <c r="E128" s="101" t="s">
        <v>839</v>
      </c>
      <c r="F128" s="101"/>
      <c r="G128" s="101"/>
      <c r="H128" s="101"/>
      <c r="I128" s="101"/>
      <c r="J128" s="101"/>
      <c r="K128" s="101"/>
      <c r="L128" s="101"/>
      <c r="M128" s="101"/>
      <c r="N128" s="102"/>
      <c r="O128" s="101"/>
      <c r="P128" s="102"/>
      <c r="Q128" s="101"/>
      <c r="R128" s="102"/>
      <c r="S128" s="101"/>
      <c r="T128" s="101"/>
    </row>
    <row r="129" spans="2:20" ht="44.5" customHeight="1">
      <c r="B129" s="100">
        <v>116</v>
      </c>
      <c r="C129" s="101" t="s">
        <v>651</v>
      </c>
      <c r="D129" s="101" t="s">
        <v>462</v>
      </c>
      <c r="E129" s="101" t="s">
        <v>840</v>
      </c>
      <c r="F129" s="101"/>
      <c r="G129" s="101"/>
      <c r="H129" s="101"/>
      <c r="I129" s="101"/>
      <c r="J129" s="101"/>
      <c r="K129" s="101"/>
      <c r="L129" s="101"/>
      <c r="M129" s="101"/>
      <c r="N129" s="102"/>
      <c r="O129" s="101"/>
      <c r="P129" s="102"/>
      <c r="Q129" s="101"/>
      <c r="R129" s="102"/>
      <c r="S129" s="101"/>
      <c r="T129" s="101"/>
    </row>
    <row r="130" spans="2:20" ht="44.5" customHeight="1">
      <c r="B130" s="100">
        <v>117</v>
      </c>
      <c r="C130" s="101" t="s">
        <v>652</v>
      </c>
      <c r="D130" s="101" t="s">
        <v>463</v>
      </c>
      <c r="E130" s="101" t="s">
        <v>841</v>
      </c>
      <c r="F130" s="101"/>
      <c r="G130" s="101"/>
      <c r="H130" s="101"/>
      <c r="I130" s="101"/>
      <c r="J130" s="101"/>
      <c r="K130" s="101"/>
      <c r="L130" s="101"/>
      <c r="M130" s="101"/>
      <c r="N130" s="102"/>
      <c r="O130" s="101"/>
      <c r="P130" s="102"/>
      <c r="Q130" s="101"/>
      <c r="R130" s="102"/>
      <c r="S130" s="101"/>
      <c r="T130" s="101"/>
    </row>
    <row r="131" spans="2:20" ht="44.5" customHeight="1">
      <c r="B131" s="100">
        <v>118</v>
      </c>
      <c r="C131" s="101" t="s">
        <v>653</v>
      </c>
      <c r="D131" s="101" t="s">
        <v>464</v>
      </c>
      <c r="E131" s="101" t="s">
        <v>842</v>
      </c>
      <c r="F131" s="101"/>
      <c r="G131" s="101"/>
      <c r="H131" s="101"/>
      <c r="I131" s="101"/>
      <c r="J131" s="101"/>
      <c r="K131" s="101"/>
      <c r="L131" s="101"/>
      <c r="M131" s="101"/>
      <c r="N131" s="102"/>
      <c r="O131" s="101"/>
      <c r="P131" s="102"/>
      <c r="Q131" s="101"/>
      <c r="R131" s="102"/>
      <c r="S131" s="101"/>
      <c r="T131" s="101"/>
    </row>
    <row r="132" spans="2:20" ht="44.5" customHeight="1">
      <c r="B132" s="100">
        <v>119</v>
      </c>
      <c r="C132" s="101" t="s">
        <v>654</v>
      </c>
      <c r="D132" s="101" t="s">
        <v>465</v>
      </c>
      <c r="E132" s="101" t="s">
        <v>843</v>
      </c>
      <c r="F132" s="101"/>
      <c r="G132" s="101"/>
      <c r="H132" s="101"/>
      <c r="I132" s="101"/>
      <c r="J132" s="101"/>
      <c r="K132" s="101"/>
      <c r="L132" s="101"/>
      <c r="M132" s="101"/>
      <c r="N132" s="102"/>
      <c r="O132" s="101"/>
      <c r="P132" s="102"/>
      <c r="Q132" s="101"/>
      <c r="R132" s="102"/>
      <c r="S132" s="101"/>
      <c r="T132" s="101"/>
    </row>
    <row r="133" spans="2:20" ht="44.5" customHeight="1">
      <c r="B133" s="100">
        <v>120</v>
      </c>
      <c r="C133" s="101" t="s">
        <v>655</v>
      </c>
      <c r="D133" s="101" t="s">
        <v>466</v>
      </c>
      <c r="E133" s="101" t="s">
        <v>844</v>
      </c>
      <c r="F133" s="101"/>
      <c r="G133" s="101"/>
      <c r="H133" s="101"/>
      <c r="I133" s="101"/>
      <c r="J133" s="101"/>
      <c r="K133" s="101"/>
      <c r="L133" s="101"/>
      <c r="M133" s="101"/>
      <c r="N133" s="102"/>
      <c r="O133" s="101"/>
      <c r="P133" s="102"/>
      <c r="Q133" s="101"/>
      <c r="R133" s="102"/>
      <c r="S133" s="101"/>
      <c r="T133" s="101"/>
    </row>
    <row r="134" spans="2:20" ht="44.5" customHeight="1">
      <c r="B134" s="100">
        <v>121</v>
      </c>
      <c r="C134" s="101" t="s">
        <v>656</v>
      </c>
      <c r="D134" s="101" t="s">
        <v>467</v>
      </c>
      <c r="E134" s="101" t="s">
        <v>845</v>
      </c>
      <c r="F134" s="101"/>
      <c r="G134" s="101"/>
      <c r="H134" s="101"/>
      <c r="I134" s="101"/>
      <c r="J134" s="101"/>
      <c r="K134" s="101"/>
      <c r="L134" s="101"/>
      <c r="M134" s="101"/>
      <c r="N134" s="102"/>
      <c r="O134" s="101"/>
      <c r="P134" s="102"/>
      <c r="Q134" s="101"/>
      <c r="R134" s="102"/>
      <c r="S134" s="101"/>
      <c r="T134" s="101"/>
    </row>
    <row r="135" spans="2:20" ht="44.5" customHeight="1">
      <c r="B135" s="100">
        <v>122</v>
      </c>
      <c r="C135" s="101" t="s">
        <v>657</v>
      </c>
      <c r="D135" s="101" t="s">
        <v>468</v>
      </c>
      <c r="E135" s="101" t="s">
        <v>846</v>
      </c>
      <c r="F135" s="101"/>
      <c r="G135" s="101"/>
      <c r="H135" s="101"/>
      <c r="I135" s="101"/>
      <c r="J135" s="101"/>
      <c r="K135" s="101"/>
      <c r="L135" s="101"/>
      <c r="M135" s="101"/>
      <c r="N135" s="102"/>
      <c r="O135" s="101"/>
      <c r="P135" s="102"/>
      <c r="Q135" s="101"/>
      <c r="R135" s="102"/>
      <c r="S135" s="101"/>
      <c r="T135" s="101"/>
    </row>
    <row r="136" spans="2:20" ht="44.5" customHeight="1">
      <c r="B136" s="100">
        <v>123</v>
      </c>
      <c r="C136" s="101" t="s">
        <v>658</v>
      </c>
      <c r="D136" s="101" t="s">
        <v>469</v>
      </c>
      <c r="E136" s="101" t="s">
        <v>847</v>
      </c>
      <c r="F136" s="101"/>
      <c r="G136" s="101"/>
      <c r="H136" s="101"/>
      <c r="I136" s="101"/>
      <c r="J136" s="101"/>
      <c r="K136" s="101"/>
      <c r="L136" s="101"/>
      <c r="M136" s="101"/>
      <c r="N136" s="102"/>
      <c r="O136" s="101"/>
      <c r="P136" s="102"/>
      <c r="Q136" s="101"/>
      <c r="R136" s="102"/>
      <c r="S136" s="101"/>
      <c r="T136" s="101"/>
    </row>
    <row r="137" spans="2:20" ht="44.5" customHeight="1">
      <c r="B137" s="100">
        <v>124</v>
      </c>
      <c r="C137" s="101" t="s">
        <v>659</v>
      </c>
      <c r="D137" s="101" t="s">
        <v>470</v>
      </c>
      <c r="E137" s="101" t="s">
        <v>848</v>
      </c>
      <c r="F137" s="101"/>
      <c r="G137" s="101"/>
      <c r="H137" s="101"/>
      <c r="I137" s="101"/>
      <c r="J137" s="101"/>
      <c r="K137" s="101"/>
      <c r="L137" s="101"/>
      <c r="M137" s="101"/>
      <c r="N137" s="102"/>
      <c r="O137" s="101"/>
      <c r="P137" s="102"/>
      <c r="Q137" s="101"/>
      <c r="R137" s="102"/>
      <c r="S137" s="101"/>
      <c r="T137" s="101"/>
    </row>
    <row r="138" spans="2:20" ht="44.5" customHeight="1">
      <c r="B138" s="100">
        <v>125</v>
      </c>
      <c r="C138" s="101" t="s">
        <v>660</v>
      </c>
      <c r="D138" s="101" t="s">
        <v>471</v>
      </c>
      <c r="E138" s="101" t="s">
        <v>849</v>
      </c>
      <c r="F138" s="101"/>
      <c r="G138" s="101"/>
      <c r="H138" s="101"/>
      <c r="I138" s="101"/>
      <c r="J138" s="101"/>
      <c r="K138" s="101"/>
      <c r="L138" s="101"/>
      <c r="M138" s="101"/>
      <c r="N138" s="102"/>
      <c r="O138" s="101"/>
      <c r="P138" s="102"/>
      <c r="Q138" s="101"/>
      <c r="R138" s="102"/>
      <c r="S138" s="101"/>
      <c r="T138" s="101"/>
    </row>
    <row r="139" spans="2:20" ht="44.5" customHeight="1">
      <c r="B139" s="100">
        <v>126</v>
      </c>
      <c r="C139" s="101" t="s">
        <v>661</v>
      </c>
      <c r="D139" s="101" t="s">
        <v>472</v>
      </c>
      <c r="E139" s="101" t="s">
        <v>850</v>
      </c>
      <c r="F139" s="101"/>
      <c r="G139" s="101"/>
      <c r="H139" s="101"/>
      <c r="I139" s="101"/>
      <c r="J139" s="101"/>
      <c r="K139" s="101"/>
      <c r="L139" s="101"/>
      <c r="M139" s="101"/>
      <c r="N139" s="102"/>
      <c r="O139" s="101"/>
      <c r="P139" s="102"/>
      <c r="Q139" s="101"/>
      <c r="R139" s="102"/>
      <c r="S139" s="101"/>
      <c r="T139" s="101"/>
    </row>
    <row r="140" spans="2:20" ht="44.5" customHeight="1">
      <c r="B140" s="100">
        <v>127</v>
      </c>
      <c r="C140" s="101" t="s">
        <v>662</v>
      </c>
      <c r="D140" s="101" t="s">
        <v>473</v>
      </c>
      <c r="E140" s="101" t="s">
        <v>851</v>
      </c>
      <c r="F140" s="101"/>
      <c r="G140" s="101"/>
      <c r="H140" s="101"/>
      <c r="I140" s="101"/>
      <c r="J140" s="101"/>
      <c r="K140" s="101"/>
      <c r="L140" s="101"/>
      <c r="M140" s="101"/>
      <c r="N140" s="102"/>
      <c r="O140" s="101"/>
      <c r="P140" s="102"/>
      <c r="Q140" s="101"/>
      <c r="R140" s="102"/>
      <c r="S140" s="101"/>
      <c r="T140" s="101"/>
    </row>
    <row r="141" spans="2:20" ht="44.5" customHeight="1">
      <c r="B141" s="100">
        <v>128</v>
      </c>
      <c r="C141" s="101" t="s">
        <v>663</v>
      </c>
      <c r="D141" s="101" t="s">
        <v>474</v>
      </c>
      <c r="E141" s="101" t="s">
        <v>852</v>
      </c>
      <c r="F141" s="101"/>
      <c r="G141" s="101"/>
      <c r="H141" s="101"/>
      <c r="I141" s="101"/>
      <c r="J141" s="101"/>
      <c r="K141" s="101"/>
      <c r="L141" s="101"/>
      <c r="M141" s="101"/>
      <c r="N141" s="102"/>
      <c r="O141" s="101"/>
      <c r="P141" s="102"/>
      <c r="Q141" s="101"/>
      <c r="R141" s="102"/>
      <c r="S141" s="101"/>
      <c r="T141" s="101"/>
    </row>
    <row r="142" spans="2:20" ht="44.5" customHeight="1">
      <c r="B142" s="100">
        <v>129</v>
      </c>
      <c r="C142" s="101" t="s">
        <v>664</v>
      </c>
      <c r="D142" s="101" t="s">
        <v>475</v>
      </c>
      <c r="E142" s="101" t="s">
        <v>853</v>
      </c>
      <c r="F142" s="101"/>
      <c r="G142" s="101"/>
      <c r="H142" s="101"/>
      <c r="I142" s="101"/>
      <c r="J142" s="101"/>
      <c r="K142" s="101"/>
      <c r="L142" s="101"/>
      <c r="M142" s="101"/>
      <c r="N142" s="102"/>
      <c r="O142" s="101"/>
      <c r="P142" s="102"/>
      <c r="Q142" s="101"/>
      <c r="R142" s="102"/>
      <c r="S142" s="101"/>
      <c r="T142" s="101"/>
    </row>
    <row r="143" spans="2:20" ht="44.5" customHeight="1">
      <c r="B143" s="100">
        <v>130</v>
      </c>
      <c r="C143" s="101" t="s">
        <v>665</v>
      </c>
      <c r="D143" s="101" t="s">
        <v>476</v>
      </c>
      <c r="E143" s="101" t="s">
        <v>854</v>
      </c>
      <c r="F143" s="101"/>
      <c r="G143" s="101"/>
      <c r="H143" s="101"/>
      <c r="I143" s="101"/>
      <c r="J143" s="101"/>
      <c r="K143" s="101"/>
      <c r="L143" s="101"/>
      <c r="M143" s="101"/>
      <c r="N143" s="102"/>
      <c r="O143" s="101"/>
      <c r="P143" s="102"/>
      <c r="Q143" s="101"/>
      <c r="R143" s="102"/>
      <c r="S143" s="101"/>
      <c r="T143" s="101"/>
    </row>
    <row r="144" spans="2:20" ht="44.5" customHeight="1">
      <c r="B144" s="100">
        <v>131</v>
      </c>
      <c r="C144" s="101" t="s">
        <v>666</v>
      </c>
      <c r="D144" s="101" t="s">
        <v>477</v>
      </c>
      <c r="E144" s="101" t="s">
        <v>855</v>
      </c>
      <c r="F144" s="101"/>
      <c r="G144" s="101"/>
      <c r="H144" s="101"/>
      <c r="I144" s="101"/>
      <c r="J144" s="101"/>
      <c r="K144" s="101"/>
      <c r="L144" s="101"/>
      <c r="M144" s="101"/>
      <c r="N144" s="102"/>
      <c r="O144" s="101"/>
      <c r="P144" s="102"/>
      <c r="Q144" s="101"/>
      <c r="R144" s="102"/>
      <c r="S144" s="101"/>
      <c r="T144" s="101"/>
    </row>
    <row r="145" spans="2:20" ht="44.5" customHeight="1">
      <c r="B145" s="100">
        <v>132</v>
      </c>
      <c r="C145" s="101" t="s">
        <v>667</v>
      </c>
      <c r="D145" s="101" t="s">
        <v>478</v>
      </c>
      <c r="E145" s="101" t="s">
        <v>856</v>
      </c>
      <c r="F145" s="101"/>
      <c r="G145" s="101"/>
      <c r="H145" s="101"/>
      <c r="I145" s="101"/>
      <c r="J145" s="101"/>
      <c r="K145" s="101"/>
      <c r="L145" s="101"/>
      <c r="M145" s="101"/>
      <c r="N145" s="102"/>
      <c r="O145" s="101"/>
      <c r="P145" s="102"/>
      <c r="Q145" s="101"/>
      <c r="R145" s="102"/>
      <c r="S145" s="101"/>
      <c r="T145" s="101"/>
    </row>
    <row r="146" spans="2:20" ht="44.5" customHeight="1">
      <c r="B146" s="100">
        <v>133</v>
      </c>
      <c r="C146" s="101" t="s">
        <v>668</v>
      </c>
      <c r="D146" s="101" t="s">
        <v>479</v>
      </c>
      <c r="E146" s="101" t="s">
        <v>857</v>
      </c>
      <c r="F146" s="101"/>
      <c r="G146" s="101"/>
      <c r="H146" s="101"/>
      <c r="I146" s="101"/>
      <c r="J146" s="101"/>
      <c r="K146" s="101"/>
      <c r="L146" s="101"/>
      <c r="M146" s="101"/>
      <c r="N146" s="102"/>
      <c r="O146" s="101"/>
      <c r="P146" s="102"/>
      <c r="Q146" s="101"/>
      <c r="R146" s="102"/>
      <c r="S146" s="101"/>
      <c r="T146" s="101"/>
    </row>
    <row r="147" spans="2:20" ht="44.5" customHeight="1">
      <c r="B147" s="100">
        <v>134</v>
      </c>
      <c r="C147" s="101" t="s">
        <v>669</v>
      </c>
      <c r="D147" s="101" t="s">
        <v>480</v>
      </c>
      <c r="E147" s="101" t="s">
        <v>858</v>
      </c>
      <c r="F147" s="101"/>
      <c r="G147" s="101"/>
      <c r="H147" s="101"/>
      <c r="I147" s="101"/>
      <c r="J147" s="101"/>
      <c r="K147" s="101"/>
      <c r="L147" s="101"/>
      <c r="M147" s="101"/>
      <c r="N147" s="102"/>
      <c r="O147" s="101"/>
      <c r="P147" s="102"/>
      <c r="Q147" s="101"/>
      <c r="R147" s="102"/>
      <c r="S147" s="101"/>
      <c r="T147" s="101"/>
    </row>
    <row r="148" spans="2:20" ht="44.5" customHeight="1">
      <c r="B148" s="100">
        <v>135</v>
      </c>
      <c r="C148" s="101" t="s">
        <v>670</v>
      </c>
      <c r="D148" s="101" t="s">
        <v>481</v>
      </c>
      <c r="E148" s="101" t="s">
        <v>859</v>
      </c>
      <c r="F148" s="101"/>
      <c r="G148" s="101"/>
      <c r="H148" s="101"/>
      <c r="I148" s="101"/>
      <c r="J148" s="101"/>
      <c r="K148" s="101"/>
      <c r="L148" s="101"/>
      <c r="M148" s="101"/>
      <c r="N148" s="102"/>
      <c r="O148" s="101"/>
      <c r="P148" s="102"/>
      <c r="Q148" s="101"/>
      <c r="R148" s="102"/>
      <c r="S148" s="101"/>
      <c r="T148" s="101"/>
    </row>
    <row r="149" spans="2:20" ht="44.5" customHeight="1">
      <c r="B149" s="100">
        <v>136</v>
      </c>
      <c r="C149" s="101" t="s">
        <v>671</v>
      </c>
      <c r="D149" s="101" t="s">
        <v>482</v>
      </c>
      <c r="E149" s="101" t="s">
        <v>860</v>
      </c>
      <c r="F149" s="101"/>
      <c r="G149" s="101"/>
      <c r="H149" s="101"/>
      <c r="I149" s="101"/>
      <c r="J149" s="101"/>
      <c r="K149" s="101"/>
      <c r="L149" s="101"/>
      <c r="M149" s="101"/>
      <c r="N149" s="102"/>
      <c r="O149" s="101"/>
      <c r="P149" s="102"/>
      <c r="Q149" s="101"/>
      <c r="R149" s="102"/>
      <c r="S149" s="101"/>
      <c r="T149" s="101"/>
    </row>
    <row r="150" spans="2:20" ht="44.5" customHeight="1">
      <c r="B150" s="100">
        <v>137</v>
      </c>
      <c r="C150" s="101" t="s">
        <v>672</v>
      </c>
      <c r="D150" s="101" t="s">
        <v>483</v>
      </c>
      <c r="E150" s="101" t="s">
        <v>861</v>
      </c>
      <c r="F150" s="101"/>
      <c r="G150" s="101"/>
      <c r="H150" s="101"/>
      <c r="I150" s="101"/>
      <c r="J150" s="101"/>
      <c r="K150" s="101"/>
      <c r="L150" s="101"/>
      <c r="M150" s="101"/>
      <c r="N150" s="102"/>
      <c r="O150" s="101"/>
      <c r="P150" s="102"/>
      <c r="Q150" s="101"/>
      <c r="R150" s="102"/>
      <c r="S150" s="101"/>
      <c r="T150" s="101"/>
    </row>
    <row r="151" spans="2:20" ht="44.5" customHeight="1">
      <c r="B151" s="100">
        <v>138</v>
      </c>
      <c r="C151" s="101" t="s">
        <v>673</v>
      </c>
      <c r="D151" s="101" t="s">
        <v>484</v>
      </c>
      <c r="E151" s="101" t="s">
        <v>862</v>
      </c>
      <c r="F151" s="101"/>
      <c r="G151" s="101"/>
      <c r="H151" s="101"/>
      <c r="I151" s="101"/>
      <c r="J151" s="101"/>
      <c r="K151" s="101"/>
      <c r="L151" s="101"/>
      <c r="M151" s="101"/>
      <c r="N151" s="102"/>
      <c r="O151" s="101"/>
      <c r="P151" s="102"/>
      <c r="Q151" s="101"/>
      <c r="R151" s="102"/>
      <c r="S151" s="101"/>
      <c r="T151" s="101"/>
    </row>
    <row r="152" spans="2:20" ht="44.5" customHeight="1">
      <c r="B152" s="100">
        <v>139</v>
      </c>
      <c r="C152" s="101" t="s">
        <v>674</v>
      </c>
      <c r="D152" s="101" t="s">
        <v>485</v>
      </c>
      <c r="E152" s="101" t="s">
        <v>863</v>
      </c>
      <c r="F152" s="101"/>
      <c r="G152" s="101"/>
      <c r="H152" s="101"/>
      <c r="I152" s="101"/>
      <c r="J152" s="101"/>
      <c r="K152" s="101"/>
      <c r="L152" s="101"/>
      <c r="M152" s="101"/>
      <c r="N152" s="102"/>
      <c r="O152" s="101"/>
      <c r="P152" s="102"/>
      <c r="Q152" s="101"/>
      <c r="R152" s="102"/>
      <c r="S152" s="101"/>
      <c r="T152" s="101"/>
    </row>
    <row r="153" spans="2:20" ht="44.5" customHeight="1">
      <c r="B153" s="100">
        <v>140</v>
      </c>
      <c r="C153" s="101" t="s">
        <v>675</v>
      </c>
      <c r="D153" s="101" t="s">
        <v>486</v>
      </c>
      <c r="E153" s="101" t="s">
        <v>864</v>
      </c>
      <c r="F153" s="101"/>
      <c r="G153" s="101"/>
      <c r="H153" s="101"/>
      <c r="I153" s="101"/>
      <c r="J153" s="101"/>
      <c r="K153" s="101"/>
      <c r="L153" s="101"/>
      <c r="M153" s="101"/>
      <c r="N153" s="102"/>
      <c r="O153" s="101"/>
      <c r="P153" s="102"/>
      <c r="Q153" s="101"/>
      <c r="R153" s="102"/>
      <c r="S153" s="101"/>
      <c r="T153" s="101"/>
    </row>
    <row r="154" spans="2:20" ht="44.5" customHeight="1">
      <c r="B154" s="100">
        <v>141</v>
      </c>
      <c r="C154" s="101" t="s">
        <v>676</v>
      </c>
      <c r="D154" s="101" t="s">
        <v>487</v>
      </c>
      <c r="E154" s="101" t="s">
        <v>865</v>
      </c>
      <c r="F154" s="101"/>
      <c r="G154" s="101"/>
      <c r="H154" s="101"/>
      <c r="I154" s="101"/>
      <c r="J154" s="101"/>
      <c r="K154" s="101"/>
      <c r="L154" s="101"/>
      <c r="M154" s="101"/>
      <c r="N154" s="102"/>
      <c r="O154" s="101"/>
      <c r="P154" s="102"/>
      <c r="Q154" s="101"/>
      <c r="R154" s="102"/>
      <c r="S154" s="101"/>
      <c r="T154" s="101"/>
    </row>
    <row r="155" spans="2:20" ht="44.5" customHeight="1">
      <c r="B155" s="100">
        <v>142</v>
      </c>
      <c r="C155" s="101" t="s">
        <v>677</v>
      </c>
      <c r="D155" s="101" t="s">
        <v>488</v>
      </c>
      <c r="E155" s="101" t="s">
        <v>866</v>
      </c>
      <c r="F155" s="101"/>
      <c r="G155" s="101"/>
      <c r="H155" s="101"/>
      <c r="I155" s="101"/>
      <c r="J155" s="101"/>
      <c r="K155" s="101"/>
      <c r="L155" s="101"/>
      <c r="M155" s="101"/>
      <c r="N155" s="102"/>
      <c r="O155" s="101"/>
      <c r="P155" s="102"/>
      <c r="Q155" s="101"/>
      <c r="R155" s="102"/>
      <c r="S155" s="101"/>
      <c r="T155" s="101"/>
    </row>
    <row r="156" spans="2:20" ht="44.5" customHeight="1">
      <c r="B156" s="100">
        <v>143</v>
      </c>
      <c r="C156" s="101" t="s">
        <v>678</v>
      </c>
      <c r="D156" s="101" t="s">
        <v>489</v>
      </c>
      <c r="E156" s="101" t="s">
        <v>867</v>
      </c>
      <c r="F156" s="101"/>
      <c r="G156" s="101"/>
      <c r="H156" s="101"/>
      <c r="I156" s="101"/>
      <c r="J156" s="101"/>
      <c r="K156" s="101"/>
      <c r="L156" s="101"/>
      <c r="M156" s="101"/>
      <c r="N156" s="102"/>
      <c r="O156" s="101"/>
      <c r="P156" s="102"/>
      <c r="Q156" s="101"/>
      <c r="R156" s="102"/>
      <c r="S156" s="101"/>
      <c r="T156" s="101"/>
    </row>
    <row r="157" spans="2:20" ht="44.5" customHeight="1">
      <c r="B157" s="100">
        <v>144</v>
      </c>
      <c r="C157" s="101" t="s">
        <v>679</v>
      </c>
      <c r="D157" s="101" t="s">
        <v>490</v>
      </c>
      <c r="E157" s="101" t="s">
        <v>868</v>
      </c>
      <c r="F157" s="101"/>
      <c r="G157" s="101"/>
      <c r="H157" s="101"/>
      <c r="I157" s="101"/>
      <c r="J157" s="101"/>
      <c r="K157" s="101"/>
      <c r="L157" s="101"/>
      <c r="M157" s="101"/>
      <c r="N157" s="102"/>
      <c r="O157" s="101"/>
      <c r="P157" s="102"/>
      <c r="Q157" s="101"/>
      <c r="R157" s="102"/>
      <c r="S157" s="101"/>
      <c r="T157" s="101"/>
    </row>
    <row r="158" spans="2:20" ht="44.5" customHeight="1">
      <c r="B158" s="100">
        <v>145</v>
      </c>
      <c r="C158" s="101" t="s">
        <v>680</v>
      </c>
      <c r="D158" s="101" t="s">
        <v>491</v>
      </c>
      <c r="E158" s="101" t="s">
        <v>869</v>
      </c>
      <c r="F158" s="101"/>
      <c r="G158" s="101"/>
      <c r="H158" s="101"/>
      <c r="I158" s="101"/>
      <c r="J158" s="101"/>
      <c r="K158" s="101"/>
      <c r="L158" s="101"/>
      <c r="M158" s="101"/>
      <c r="N158" s="102"/>
      <c r="O158" s="101"/>
      <c r="P158" s="102"/>
      <c r="Q158" s="101"/>
      <c r="R158" s="102"/>
      <c r="S158" s="101"/>
      <c r="T158" s="101"/>
    </row>
    <row r="159" spans="2:20" ht="44.5" customHeight="1">
      <c r="B159" s="100">
        <v>146</v>
      </c>
      <c r="C159" s="101" t="s">
        <v>681</v>
      </c>
      <c r="D159" s="101" t="s">
        <v>492</v>
      </c>
      <c r="E159" s="101" t="s">
        <v>870</v>
      </c>
      <c r="F159" s="101"/>
      <c r="G159" s="101"/>
      <c r="H159" s="101"/>
      <c r="I159" s="101"/>
      <c r="J159" s="101"/>
      <c r="K159" s="101"/>
      <c r="L159" s="101"/>
      <c r="M159" s="101"/>
      <c r="N159" s="102"/>
      <c r="O159" s="101"/>
      <c r="P159" s="102"/>
      <c r="Q159" s="101"/>
      <c r="R159" s="102"/>
      <c r="S159" s="101"/>
      <c r="T159" s="101"/>
    </row>
    <row r="160" spans="2:20" ht="44.5" customHeight="1">
      <c r="B160" s="100">
        <v>147</v>
      </c>
      <c r="C160" s="101" t="s">
        <v>682</v>
      </c>
      <c r="D160" s="101" t="s">
        <v>493</v>
      </c>
      <c r="E160" s="101" t="s">
        <v>871</v>
      </c>
      <c r="F160" s="101"/>
      <c r="G160" s="101"/>
      <c r="H160" s="101"/>
      <c r="I160" s="101"/>
      <c r="J160" s="101"/>
      <c r="K160" s="101"/>
      <c r="L160" s="101"/>
      <c r="M160" s="101"/>
      <c r="N160" s="102"/>
      <c r="O160" s="101"/>
      <c r="P160" s="102"/>
      <c r="Q160" s="101"/>
      <c r="R160" s="102"/>
      <c r="S160" s="101"/>
      <c r="T160" s="101"/>
    </row>
    <row r="161" spans="2:20" ht="44.5" customHeight="1">
      <c r="B161" s="100">
        <v>148</v>
      </c>
      <c r="C161" s="101" t="s">
        <v>683</v>
      </c>
      <c r="D161" s="101" t="s">
        <v>494</v>
      </c>
      <c r="E161" s="101" t="s">
        <v>872</v>
      </c>
      <c r="F161" s="101"/>
      <c r="G161" s="101"/>
      <c r="H161" s="101"/>
      <c r="I161" s="101"/>
      <c r="J161" s="101"/>
      <c r="K161" s="101"/>
      <c r="L161" s="101"/>
      <c r="M161" s="101"/>
      <c r="N161" s="102"/>
      <c r="O161" s="101"/>
      <c r="P161" s="102"/>
      <c r="Q161" s="101"/>
      <c r="R161" s="102"/>
      <c r="S161" s="101"/>
      <c r="T161" s="101"/>
    </row>
    <row r="162" spans="2:20" ht="44.5" customHeight="1">
      <c r="B162" s="100">
        <v>149</v>
      </c>
      <c r="C162" s="101" t="s">
        <v>684</v>
      </c>
      <c r="D162" s="101" t="s">
        <v>495</v>
      </c>
      <c r="E162" s="101" t="s">
        <v>873</v>
      </c>
      <c r="F162" s="101"/>
      <c r="G162" s="101"/>
      <c r="H162" s="101"/>
      <c r="I162" s="101"/>
      <c r="J162" s="101"/>
      <c r="K162" s="101"/>
      <c r="L162" s="101"/>
      <c r="M162" s="101"/>
      <c r="N162" s="102"/>
      <c r="O162" s="101"/>
      <c r="P162" s="102"/>
      <c r="Q162" s="101"/>
      <c r="R162" s="102"/>
      <c r="S162" s="101"/>
      <c r="T162" s="101"/>
    </row>
    <row r="163" spans="2:20" ht="44.5" customHeight="1">
      <c r="B163" s="100">
        <v>150</v>
      </c>
      <c r="C163" s="101" t="s">
        <v>685</v>
      </c>
      <c r="D163" s="101" t="s">
        <v>496</v>
      </c>
      <c r="E163" s="101" t="s">
        <v>874</v>
      </c>
      <c r="F163" s="101"/>
      <c r="G163" s="101"/>
      <c r="H163" s="101"/>
      <c r="I163" s="101"/>
      <c r="J163" s="101"/>
      <c r="K163" s="101"/>
      <c r="L163" s="101"/>
      <c r="M163" s="101"/>
      <c r="N163" s="102"/>
      <c r="O163" s="101"/>
      <c r="P163" s="102"/>
      <c r="Q163" s="101"/>
      <c r="R163" s="102"/>
      <c r="S163" s="101"/>
      <c r="T163" s="101"/>
    </row>
    <row r="164" spans="2:20" ht="44.5" customHeight="1">
      <c r="B164" s="100">
        <v>151</v>
      </c>
      <c r="C164" s="101" t="s">
        <v>686</v>
      </c>
      <c r="D164" s="101" t="s">
        <v>497</v>
      </c>
      <c r="E164" s="101" t="s">
        <v>875</v>
      </c>
      <c r="F164" s="101"/>
      <c r="G164" s="101"/>
      <c r="H164" s="101"/>
      <c r="I164" s="101"/>
      <c r="J164" s="101"/>
      <c r="K164" s="101"/>
      <c r="L164" s="101"/>
      <c r="M164" s="101"/>
      <c r="N164" s="102"/>
      <c r="O164" s="101"/>
      <c r="P164" s="102"/>
      <c r="Q164" s="101"/>
      <c r="R164" s="102"/>
      <c r="S164" s="101"/>
      <c r="T164" s="101"/>
    </row>
    <row r="165" spans="2:20" ht="44.5" customHeight="1">
      <c r="B165" s="100">
        <v>152</v>
      </c>
      <c r="C165" s="101" t="s">
        <v>687</v>
      </c>
      <c r="D165" s="101" t="s">
        <v>498</v>
      </c>
      <c r="E165" s="101" t="s">
        <v>876</v>
      </c>
      <c r="F165" s="101"/>
      <c r="G165" s="101"/>
      <c r="H165" s="101"/>
      <c r="I165" s="101"/>
      <c r="J165" s="101"/>
      <c r="K165" s="101"/>
      <c r="L165" s="101"/>
      <c r="M165" s="101"/>
      <c r="N165" s="102"/>
      <c r="O165" s="101"/>
      <c r="P165" s="102"/>
      <c r="Q165" s="101"/>
      <c r="R165" s="102"/>
      <c r="S165" s="101"/>
      <c r="T165" s="101"/>
    </row>
    <row r="166" spans="2:20" ht="44.5" customHeight="1">
      <c r="B166" s="100">
        <v>153</v>
      </c>
      <c r="C166" s="101" t="s">
        <v>688</v>
      </c>
      <c r="D166" s="101" t="s">
        <v>499</v>
      </c>
      <c r="E166" s="101" t="s">
        <v>877</v>
      </c>
      <c r="F166" s="101"/>
      <c r="G166" s="101"/>
      <c r="H166" s="101"/>
      <c r="I166" s="101"/>
      <c r="J166" s="101"/>
      <c r="K166" s="101"/>
      <c r="L166" s="101"/>
      <c r="M166" s="101"/>
      <c r="N166" s="102"/>
      <c r="O166" s="101"/>
      <c r="P166" s="102"/>
      <c r="Q166" s="101"/>
      <c r="R166" s="102"/>
      <c r="S166" s="101"/>
      <c r="T166" s="101"/>
    </row>
    <row r="167" spans="2:20" ht="44.5" customHeight="1">
      <c r="B167" s="100">
        <v>154</v>
      </c>
      <c r="C167" s="101" t="s">
        <v>689</v>
      </c>
      <c r="D167" s="101" t="s">
        <v>500</v>
      </c>
      <c r="E167" s="101" t="s">
        <v>878</v>
      </c>
      <c r="F167" s="101"/>
      <c r="G167" s="101"/>
      <c r="H167" s="101"/>
      <c r="I167" s="101"/>
      <c r="J167" s="101"/>
      <c r="K167" s="101"/>
      <c r="L167" s="101"/>
      <c r="M167" s="101"/>
      <c r="N167" s="102"/>
      <c r="O167" s="101"/>
      <c r="P167" s="102"/>
      <c r="Q167" s="101"/>
      <c r="R167" s="102"/>
      <c r="S167" s="101"/>
      <c r="T167" s="101"/>
    </row>
    <row r="168" spans="2:20" ht="44.5" customHeight="1">
      <c r="B168" s="100">
        <v>155</v>
      </c>
      <c r="C168" s="101" t="s">
        <v>690</v>
      </c>
      <c r="D168" s="101" t="s">
        <v>501</v>
      </c>
      <c r="E168" s="101" t="s">
        <v>879</v>
      </c>
      <c r="F168" s="101"/>
      <c r="G168" s="101"/>
      <c r="H168" s="101"/>
      <c r="I168" s="101"/>
      <c r="J168" s="101"/>
      <c r="K168" s="101"/>
      <c r="L168" s="101"/>
      <c r="M168" s="101"/>
      <c r="N168" s="102"/>
      <c r="O168" s="101"/>
      <c r="P168" s="102"/>
      <c r="Q168" s="101"/>
      <c r="R168" s="102"/>
      <c r="S168" s="101"/>
      <c r="T168" s="101"/>
    </row>
    <row r="169" spans="2:20" ht="44.5" customHeight="1">
      <c r="B169" s="100">
        <v>156</v>
      </c>
      <c r="C169" s="101" t="s">
        <v>691</v>
      </c>
      <c r="D169" s="101" t="s">
        <v>502</v>
      </c>
      <c r="E169" s="101" t="s">
        <v>880</v>
      </c>
      <c r="F169" s="101"/>
      <c r="G169" s="101"/>
      <c r="H169" s="101"/>
      <c r="I169" s="101"/>
      <c r="J169" s="101"/>
      <c r="K169" s="101"/>
      <c r="L169" s="101"/>
      <c r="M169" s="101"/>
      <c r="N169" s="102"/>
      <c r="O169" s="101"/>
      <c r="P169" s="102"/>
      <c r="Q169" s="101"/>
      <c r="R169" s="102"/>
      <c r="S169" s="101"/>
      <c r="T169" s="101"/>
    </row>
    <row r="170" spans="2:20" ht="44.5" customHeight="1">
      <c r="B170" s="100">
        <v>157</v>
      </c>
      <c r="C170" s="101" t="s">
        <v>692</v>
      </c>
      <c r="D170" s="101" t="s">
        <v>503</v>
      </c>
      <c r="E170" s="101" t="s">
        <v>881</v>
      </c>
      <c r="F170" s="101"/>
      <c r="G170" s="101"/>
      <c r="H170" s="101"/>
      <c r="I170" s="101"/>
      <c r="J170" s="101"/>
      <c r="K170" s="101"/>
      <c r="L170" s="101"/>
      <c r="M170" s="101"/>
      <c r="N170" s="102"/>
      <c r="O170" s="101"/>
      <c r="P170" s="102"/>
      <c r="Q170" s="101"/>
      <c r="R170" s="102"/>
      <c r="S170" s="101"/>
      <c r="T170" s="101"/>
    </row>
    <row r="171" spans="2:20" ht="44.5" customHeight="1">
      <c r="B171" s="100">
        <v>158</v>
      </c>
      <c r="C171" s="101" t="s">
        <v>693</v>
      </c>
      <c r="D171" s="101" t="s">
        <v>504</v>
      </c>
      <c r="E171" s="101" t="s">
        <v>882</v>
      </c>
      <c r="F171" s="101"/>
      <c r="G171" s="101"/>
      <c r="H171" s="101"/>
      <c r="I171" s="101"/>
      <c r="J171" s="101"/>
      <c r="K171" s="101"/>
      <c r="L171" s="101"/>
      <c r="M171" s="101"/>
      <c r="N171" s="102"/>
      <c r="O171" s="101"/>
      <c r="P171" s="102"/>
      <c r="Q171" s="101"/>
      <c r="R171" s="102"/>
      <c r="S171" s="101"/>
      <c r="T171" s="101"/>
    </row>
    <row r="172" spans="2:20" ht="44.5" customHeight="1">
      <c r="B172" s="100">
        <v>159</v>
      </c>
      <c r="C172" s="101" t="s">
        <v>694</v>
      </c>
      <c r="D172" s="101" t="s">
        <v>505</v>
      </c>
      <c r="E172" s="101" t="s">
        <v>883</v>
      </c>
      <c r="F172" s="101"/>
      <c r="G172" s="101"/>
      <c r="H172" s="101"/>
      <c r="I172" s="101"/>
      <c r="J172" s="101"/>
      <c r="K172" s="101"/>
      <c r="L172" s="101"/>
      <c r="M172" s="101"/>
      <c r="N172" s="102"/>
      <c r="O172" s="101"/>
      <c r="P172" s="102"/>
      <c r="Q172" s="101"/>
      <c r="R172" s="102"/>
      <c r="S172" s="101"/>
      <c r="T172" s="101"/>
    </row>
    <row r="173" spans="2:20" ht="44.5" customHeight="1">
      <c r="B173" s="100">
        <v>160</v>
      </c>
      <c r="C173" s="101" t="s">
        <v>695</v>
      </c>
      <c r="D173" s="101" t="s">
        <v>506</v>
      </c>
      <c r="E173" s="101" t="s">
        <v>884</v>
      </c>
      <c r="F173" s="101"/>
      <c r="G173" s="101"/>
      <c r="H173" s="101"/>
      <c r="I173" s="101"/>
      <c r="J173" s="101"/>
      <c r="K173" s="101"/>
      <c r="L173" s="101"/>
      <c r="M173" s="101"/>
      <c r="N173" s="102"/>
      <c r="O173" s="101"/>
      <c r="P173" s="102"/>
      <c r="Q173" s="101"/>
      <c r="R173" s="102"/>
      <c r="S173" s="101"/>
      <c r="T173" s="101"/>
    </row>
    <row r="174" spans="2:20" ht="44.5" customHeight="1">
      <c r="B174" s="100">
        <v>161</v>
      </c>
      <c r="C174" s="101" t="s">
        <v>696</v>
      </c>
      <c r="D174" s="101" t="s">
        <v>507</v>
      </c>
      <c r="E174" s="101" t="s">
        <v>885</v>
      </c>
      <c r="F174" s="101"/>
      <c r="G174" s="101"/>
      <c r="H174" s="101"/>
      <c r="I174" s="101"/>
      <c r="J174" s="101"/>
      <c r="K174" s="101"/>
      <c r="L174" s="101"/>
      <c r="M174" s="101"/>
      <c r="N174" s="102"/>
      <c r="O174" s="101"/>
      <c r="P174" s="102"/>
      <c r="Q174" s="101"/>
      <c r="R174" s="102"/>
      <c r="S174" s="101"/>
      <c r="T174" s="101"/>
    </row>
    <row r="175" spans="2:20" ht="44.5" customHeight="1">
      <c r="B175" s="100">
        <v>162</v>
      </c>
      <c r="C175" s="101" t="s">
        <v>697</v>
      </c>
      <c r="D175" s="101" t="s">
        <v>508</v>
      </c>
      <c r="E175" s="101" t="s">
        <v>886</v>
      </c>
      <c r="F175" s="101"/>
      <c r="G175" s="101"/>
      <c r="H175" s="101"/>
      <c r="I175" s="101"/>
      <c r="J175" s="101"/>
      <c r="K175" s="101"/>
      <c r="L175" s="101"/>
      <c r="M175" s="101"/>
      <c r="N175" s="102"/>
      <c r="O175" s="101"/>
      <c r="P175" s="102"/>
      <c r="Q175" s="101"/>
      <c r="R175" s="102"/>
      <c r="S175" s="101"/>
      <c r="T175" s="101"/>
    </row>
    <row r="176" spans="2:20" ht="44.5" customHeight="1">
      <c r="B176" s="100">
        <v>163</v>
      </c>
      <c r="C176" s="101" t="s">
        <v>698</v>
      </c>
      <c r="D176" s="101" t="s">
        <v>509</v>
      </c>
      <c r="E176" s="101" t="s">
        <v>887</v>
      </c>
      <c r="F176" s="101"/>
      <c r="G176" s="101"/>
      <c r="H176" s="101"/>
      <c r="I176" s="101"/>
      <c r="J176" s="101"/>
      <c r="K176" s="101"/>
      <c r="L176" s="101"/>
      <c r="M176" s="101"/>
      <c r="N176" s="102"/>
      <c r="O176" s="101"/>
      <c r="P176" s="102"/>
      <c r="Q176" s="101"/>
      <c r="R176" s="102"/>
      <c r="S176" s="101"/>
      <c r="T176" s="101"/>
    </row>
    <row r="177" spans="2:20" ht="44.5" customHeight="1">
      <c r="B177" s="100">
        <v>164</v>
      </c>
      <c r="C177" s="101" t="s">
        <v>699</v>
      </c>
      <c r="D177" s="101" t="s">
        <v>510</v>
      </c>
      <c r="E177" s="101" t="s">
        <v>888</v>
      </c>
      <c r="F177" s="101"/>
      <c r="G177" s="101"/>
      <c r="H177" s="101"/>
      <c r="I177" s="101"/>
      <c r="J177" s="101"/>
      <c r="K177" s="101"/>
      <c r="L177" s="101"/>
      <c r="M177" s="101"/>
      <c r="N177" s="102"/>
      <c r="O177" s="101"/>
      <c r="P177" s="102"/>
      <c r="Q177" s="101"/>
      <c r="R177" s="102"/>
      <c r="S177" s="101"/>
      <c r="T177" s="101"/>
    </row>
    <row r="178" spans="2:20" ht="44.5" customHeight="1">
      <c r="B178" s="100">
        <v>165</v>
      </c>
      <c r="C178" s="101" t="s">
        <v>700</v>
      </c>
      <c r="D178" s="101" t="s">
        <v>511</v>
      </c>
      <c r="E178" s="101" t="s">
        <v>889</v>
      </c>
      <c r="F178" s="101"/>
      <c r="G178" s="101"/>
      <c r="H178" s="101"/>
      <c r="I178" s="101"/>
      <c r="J178" s="101"/>
      <c r="K178" s="101"/>
      <c r="L178" s="101"/>
      <c r="M178" s="101"/>
      <c r="N178" s="102"/>
      <c r="O178" s="101"/>
      <c r="P178" s="102"/>
      <c r="Q178" s="101"/>
      <c r="R178" s="102"/>
      <c r="S178" s="101"/>
      <c r="T178" s="101"/>
    </row>
    <row r="179" spans="2:20" ht="44.5" customHeight="1">
      <c r="B179" s="100">
        <v>166</v>
      </c>
      <c r="C179" s="101" t="s">
        <v>701</v>
      </c>
      <c r="D179" s="101" t="s">
        <v>512</v>
      </c>
      <c r="E179" s="101" t="s">
        <v>890</v>
      </c>
      <c r="F179" s="101"/>
      <c r="G179" s="101"/>
      <c r="H179" s="101"/>
      <c r="I179" s="101"/>
      <c r="J179" s="101"/>
      <c r="K179" s="101"/>
      <c r="L179" s="101"/>
      <c r="M179" s="101"/>
      <c r="N179" s="102"/>
      <c r="O179" s="101"/>
      <c r="P179" s="102"/>
      <c r="Q179" s="101"/>
      <c r="R179" s="102"/>
      <c r="S179" s="101"/>
      <c r="T179" s="101"/>
    </row>
    <row r="180" spans="2:20" ht="44.5" customHeight="1">
      <c r="B180" s="100">
        <v>167</v>
      </c>
      <c r="C180" s="101" t="s">
        <v>702</v>
      </c>
      <c r="D180" s="101" t="s">
        <v>513</v>
      </c>
      <c r="E180" s="101" t="s">
        <v>891</v>
      </c>
      <c r="F180" s="101"/>
      <c r="G180" s="101"/>
      <c r="H180" s="101"/>
      <c r="I180" s="101"/>
      <c r="J180" s="101"/>
      <c r="K180" s="101"/>
      <c r="L180" s="101"/>
      <c r="M180" s="101"/>
      <c r="N180" s="102"/>
      <c r="O180" s="101"/>
      <c r="P180" s="102"/>
      <c r="Q180" s="101"/>
      <c r="R180" s="102"/>
      <c r="S180" s="101"/>
      <c r="T180" s="101"/>
    </row>
    <row r="181" spans="2:20" ht="44.5" customHeight="1">
      <c r="B181" s="100">
        <v>168</v>
      </c>
      <c r="C181" s="101" t="s">
        <v>703</v>
      </c>
      <c r="D181" s="101" t="s">
        <v>514</v>
      </c>
      <c r="E181" s="101" t="s">
        <v>892</v>
      </c>
      <c r="F181" s="101"/>
      <c r="G181" s="101"/>
      <c r="H181" s="101"/>
      <c r="I181" s="101"/>
      <c r="J181" s="101"/>
      <c r="K181" s="101"/>
      <c r="L181" s="101"/>
      <c r="M181" s="101"/>
      <c r="N181" s="102"/>
      <c r="O181" s="101"/>
      <c r="P181" s="102"/>
      <c r="Q181" s="101"/>
      <c r="R181" s="102"/>
      <c r="S181" s="101"/>
      <c r="T181" s="101"/>
    </row>
    <row r="182" spans="2:20" ht="44.5" customHeight="1">
      <c r="B182" s="100">
        <v>169</v>
      </c>
      <c r="C182" s="101" t="s">
        <v>704</v>
      </c>
      <c r="D182" s="101" t="s">
        <v>515</v>
      </c>
      <c r="E182" s="101" t="s">
        <v>893</v>
      </c>
      <c r="F182" s="101"/>
      <c r="G182" s="101"/>
      <c r="H182" s="101"/>
      <c r="I182" s="101"/>
      <c r="J182" s="101"/>
      <c r="K182" s="101"/>
      <c r="L182" s="101"/>
      <c r="M182" s="101"/>
      <c r="N182" s="102"/>
      <c r="O182" s="101"/>
      <c r="P182" s="102"/>
      <c r="Q182" s="101"/>
      <c r="R182" s="102"/>
      <c r="S182" s="101"/>
      <c r="T182" s="101"/>
    </row>
    <row r="183" spans="2:20" ht="44.5" customHeight="1">
      <c r="B183" s="100">
        <v>170</v>
      </c>
      <c r="C183" s="101" t="s">
        <v>705</v>
      </c>
      <c r="D183" s="101" t="s">
        <v>516</v>
      </c>
      <c r="E183" s="101" t="s">
        <v>894</v>
      </c>
      <c r="F183" s="101"/>
      <c r="G183" s="101"/>
      <c r="H183" s="101"/>
      <c r="I183" s="101"/>
      <c r="J183" s="101"/>
      <c r="K183" s="101"/>
      <c r="L183" s="101"/>
      <c r="M183" s="101"/>
      <c r="N183" s="102"/>
      <c r="O183" s="101"/>
      <c r="P183" s="102"/>
      <c r="Q183" s="101"/>
      <c r="R183" s="102"/>
      <c r="S183" s="101"/>
      <c r="T183" s="101"/>
    </row>
    <row r="184" spans="2:20" ht="44.5" customHeight="1">
      <c r="B184" s="100">
        <v>171</v>
      </c>
      <c r="C184" s="101" t="s">
        <v>706</v>
      </c>
      <c r="D184" s="101" t="s">
        <v>517</v>
      </c>
      <c r="E184" s="101" t="s">
        <v>895</v>
      </c>
      <c r="F184" s="101"/>
      <c r="G184" s="101"/>
      <c r="H184" s="101"/>
      <c r="I184" s="101"/>
      <c r="J184" s="101"/>
      <c r="K184" s="101"/>
      <c r="L184" s="101"/>
      <c r="M184" s="101"/>
      <c r="N184" s="102"/>
      <c r="O184" s="101"/>
      <c r="P184" s="102"/>
      <c r="Q184" s="101"/>
      <c r="R184" s="102"/>
      <c r="S184" s="101"/>
      <c r="T184" s="101"/>
    </row>
    <row r="185" spans="2:20" ht="44.5" customHeight="1">
      <c r="B185" s="100">
        <v>172</v>
      </c>
      <c r="C185" s="101" t="s">
        <v>707</v>
      </c>
      <c r="D185" s="101" t="s">
        <v>518</v>
      </c>
      <c r="E185" s="101" t="s">
        <v>896</v>
      </c>
      <c r="F185" s="101"/>
      <c r="G185" s="101"/>
      <c r="H185" s="101"/>
      <c r="I185" s="101"/>
      <c r="J185" s="101"/>
      <c r="K185" s="101"/>
      <c r="L185" s="101"/>
      <c r="M185" s="101"/>
      <c r="N185" s="102"/>
      <c r="O185" s="101"/>
      <c r="P185" s="102"/>
      <c r="Q185" s="101"/>
      <c r="R185" s="102"/>
      <c r="S185" s="101"/>
      <c r="T185" s="101"/>
    </row>
    <row r="186" spans="2:20" ht="44.5" customHeight="1">
      <c r="B186" s="100">
        <v>173</v>
      </c>
      <c r="C186" s="101" t="s">
        <v>708</v>
      </c>
      <c r="D186" s="101" t="s">
        <v>519</v>
      </c>
      <c r="E186" s="101" t="s">
        <v>897</v>
      </c>
      <c r="F186" s="101"/>
      <c r="G186" s="101"/>
      <c r="H186" s="101"/>
      <c r="I186" s="101"/>
      <c r="J186" s="101"/>
      <c r="K186" s="101"/>
      <c r="L186" s="101"/>
      <c r="M186" s="101"/>
      <c r="N186" s="102"/>
      <c r="O186" s="101"/>
      <c r="P186" s="102"/>
      <c r="Q186" s="101"/>
      <c r="R186" s="102"/>
      <c r="S186" s="101"/>
      <c r="T186" s="101"/>
    </row>
    <row r="187" spans="2:20" ht="44.5" customHeight="1">
      <c r="B187" s="100">
        <v>174</v>
      </c>
      <c r="C187" s="101" t="s">
        <v>709</v>
      </c>
      <c r="D187" s="101" t="s">
        <v>520</v>
      </c>
      <c r="E187" s="101" t="s">
        <v>898</v>
      </c>
      <c r="F187" s="101"/>
      <c r="G187" s="101"/>
      <c r="H187" s="101"/>
      <c r="I187" s="101"/>
      <c r="J187" s="101"/>
      <c r="K187" s="101"/>
      <c r="L187" s="101"/>
      <c r="M187" s="101"/>
      <c r="N187" s="102"/>
      <c r="O187" s="101"/>
      <c r="P187" s="102"/>
      <c r="Q187" s="101"/>
      <c r="R187" s="102"/>
      <c r="S187" s="101"/>
      <c r="T187" s="101"/>
    </row>
    <row r="188" spans="2:20" ht="44.5" customHeight="1">
      <c r="B188" s="100">
        <v>175</v>
      </c>
      <c r="C188" s="101" t="s">
        <v>710</v>
      </c>
      <c r="D188" s="101" t="s">
        <v>521</v>
      </c>
      <c r="E188" s="101" t="s">
        <v>899</v>
      </c>
      <c r="F188" s="101"/>
      <c r="G188" s="101"/>
      <c r="H188" s="101"/>
      <c r="I188" s="101"/>
      <c r="J188" s="101"/>
      <c r="K188" s="101"/>
      <c r="L188" s="101"/>
      <c r="M188" s="101"/>
      <c r="N188" s="102"/>
      <c r="O188" s="101"/>
      <c r="P188" s="102"/>
      <c r="Q188" s="101"/>
      <c r="R188" s="102"/>
      <c r="S188" s="101"/>
      <c r="T188" s="101"/>
    </row>
    <row r="189" spans="2:20" ht="44.5" customHeight="1">
      <c r="B189" s="100">
        <v>176</v>
      </c>
      <c r="C189" s="101" t="s">
        <v>711</v>
      </c>
      <c r="D189" s="101" t="s">
        <v>522</v>
      </c>
      <c r="E189" s="101" t="s">
        <v>900</v>
      </c>
      <c r="F189" s="101"/>
      <c r="G189" s="101"/>
      <c r="H189" s="101"/>
      <c r="I189" s="101"/>
      <c r="J189" s="101"/>
      <c r="K189" s="101"/>
      <c r="L189" s="101"/>
      <c r="M189" s="101"/>
      <c r="N189" s="102"/>
      <c r="O189" s="101"/>
      <c r="P189" s="102"/>
      <c r="Q189" s="101"/>
      <c r="R189" s="102"/>
      <c r="S189" s="101"/>
      <c r="T189" s="101"/>
    </row>
    <row r="190" spans="2:20" ht="44.5" customHeight="1">
      <c r="B190" s="100">
        <v>177</v>
      </c>
      <c r="C190" s="101" t="s">
        <v>712</v>
      </c>
      <c r="D190" s="101" t="s">
        <v>523</v>
      </c>
      <c r="E190" s="101" t="s">
        <v>901</v>
      </c>
      <c r="F190" s="101"/>
      <c r="G190" s="101"/>
      <c r="H190" s="101"/>
      <c r="I190" s="101"/>
      <c r="J190" s="101"/>
      <c r="K190" s="101"/>
      <c r="L190" s="101"/>
      <c r="M190" s="101"/>
      <c r="N190" s="102"/>
      <c r="O190" s="101"/>
      <c r="P190" s="102"/>
      <c r="Q190" s="101"/>
      <c r="R190" s="102"/>
      <c r="S190" s="101"/>
      <c r="T190" s="101"/>
    </row>
    <row r="191" spans="2:20" ht="44.5" customHeight="1">
      <c r="B191" s="100">
        <v>178</v>
      </c>
      <c r="C191" s="101" t="s">
        <v>713</v>
      </c>
      <c r="D191" s="101" t="s">
        <v>524</v>
      </c>
      <c r="E191" s="101" t="s">
        <v>902</v>
      </c>
      <c r="F191" s="101"/>
      <c r="G191" s="101"/>
      <c r="H191" s="101"/>
      <c r="I191" s="101"/>
      <c r="J191" s="101"/>
      <c r="K191" s="101"/>
      <c r="L191" s="101"/>
      <c r="M191" s="101"/>
      <c r="N191" s="102"/>
      <c r="O191" s="101"/>
      <c r="P191" s="102"/>
      <c r="Q191" s="101"/>
      <c r="R191" s="102"/>
      <c r="S191" s="101"/>
      <c r="T191" s="101"/>
    </row>
    <row r="192" spans="2:20" ht="44.5" customHeight="1">
      <c r="B192" s="100">
        <v>179</v>
      </c>
      <c r="C192" s="101" t="s">
        <v>714</v>
      </c>
      <c r="D192" s="101" t="s">
        <v>525</v>
      </c>
      <c r="E192" s="101" t="s">
        <v>903</v>
      </c>
      <c r="F192" s="101"/>
      <c r="G192" s="101"/>
      <c r="H192" s="101"/>
      <c r="I192" s="101"/>
      <c r="J192" s="101"/>
      <c r="K192" s="101"/>
      <c r="L192" s="101"/>
      <c r="M192" s="101"/>
      <c r="N192" s="102"/>
      <c r="O192" s="101"/>
      <c r="P192" s="102"/>
      <c r="Q192" s="101"/>
      <c r="R192" s="102"/>
      <c r="S192" s="101"/>
      <c r="T192" s="101"/>
    </row>
    <row r="193" spans="2:20" ht="44.5" customHeight="1">
      <c r="B193" s="100">
        <v>180</v>
      </c>
      <c r="C193" s="101" t="s">
        <v>715</v>
      </c>
      <c r="D193" s="101" t="s">
        <v>526</v>
      </c>
      <c r="E193" s="101" t="s">
        <v>904</v>
      </c>
      <c r="F193" s="101"/>
      <c r="G193" s="101"/>
      <c r="H193" s="101"/>
      <c r="I193" s="101"/>
      <c r="J193" s="101"/>
      <c r="K193" s="101"/>
      <c r="L193" s="101"/>
      <c r="M193" s="101"/>
      <c r="N193" s="102"/>
      <c r="O193" s="101"/>
      <c r="P193" s="102"/>
      <c r="Q193" s="101"/>
      <c r="R193" s="102"/>
      <c r="S193" s="101"/>
      <c r="T193" s="101"/>
    </row>
    <row r="194" spans="2:20" ht="44.5" customHeight="1">
      <c r="B194" s="100">
        <v>181</v>
      </c>
      <c r="C194" s="101" t="s">
        <v>716</v>
      </c>
      <c r="D194" s="101" t="s">
        <v>527</v>
      </c>
      <c r="E194" s="101" t="s">
        <v>905</v>
      </c>
      <c r="F194" s="101"/>
      <c r="G194" s="101"/>
      <c r="H194" s="101"/>
      <c r="I194" s="101"/>
      <c r="J194" s="101"/>
      <c r="K194" s="101"/>
      <c r="L194" s="101"/>
      <c r="M194" s="101"/>
      <c r="N194" s="102"/>
      <c r="O194" s="101"/>
      <c r="P194" s="102"/>
      <c r="Q194" s="101"/>
      <c r="R194" s="102"/>
      <c r="S194" s="101"/>
      <c r="T194" s="101"/>
    </row>
    <row r="195" spans="2:20" ht="44.5" customHeight="1">
      <c r="B195" s="100">
        <v>182</v>
      </c>
      <c r="C195" s="101" t="s">
        <v>717</v>
      </c>
      <c r="D195" s="101" t="s">
        <v>528</v>
      </c>
      <c r="E195" s="101" t="s">
        <v>906</v>
      </c>
      <c r="F195" s="101"/>
      <c r="G195" s="101"/>
      <c r="H195" s="101"/>
      <c r="I195" s="101"/>
      <c r="J195" s="101"/>
      <c r="K195" s="101"/>
      <c r="L195" s="101"/>
      <c r="M195" s="101"/>
      <c r="N195" s="102"/>
      <c r="O195" s="101"/>
      <c r="P195" s="102"/>
      <c r="Q195" s="101"/>
      <c r="R195" s="102"/>
      <c r="S195" s="101"/>
      <c r="T195" s="101"/>
    </row>
    <row r="196" spans="2:20" ht="44.5" customHeight="1">
      <c r="B196" s="100">
        <v>183</v>
      </c>
      <c r="C196" s="101" t="s">
        <v>718</v>
      </c>
      <c r="D196" s="101" t="s">
        <v>529</v>
      </c>
      <c r="E196" s="101" t="s">
        <v>907</v>
      </c>
      <c r="F196" s="101"/>
      <c r="G196" s="101"/>
      <c r="H196" s="101"/>
      <c r="I196" s="101"/>
      <c r="J196" s="101"/>
      <c r="K196" s="101"/>
      <c r="L196" s="101"/>
      <c r="M196" s="101"/>
      <c r="N196" s="102"/>
      <c r="O196" s="101"/>
      <c r="P196" s="102"/>
      <c r="Q196" s="101"/>
      <c r="R196" s="102"/>
      <c r="S196" s="101"/>
      <c r="T196" s="101"/>
    </row>
    <row r="197" spans="2:20" ht="44.5" customHeight="1">
      <c r="B197" s="100">
        <v>184</v>
      </c>
      <c r="C197" s="101" t="s">
        <v>719</v>
      </c>
      <c r="D197" s="101" t="s">
        <v>530</v>
      </c>
      <c r="E197" s="101" t="s">
        <v>908</v>
      </c>
      <c r="F197" s="101"/>
      <c r="G197" s="101"/>
      <c r="H197" s="101"/>
      <c r="I197" s="101"/>
      <c r="J197" s="101"/>
      <c r="K197" s="101"/>
      <c r="L197" s="101"/>
      <c r="M197" s="101"/>
      <c r="N197" s="102"/>
      <c r="O197" s="101"/>
      <c r="P197" s="102"/>
      <c r="Q197" s="101"/>
      <c r="R197" s="102"/>
      <c r="S197" s="101"/>
      <c r="T197" s="101"/>
    </row>
    <row r="198" spans="2:20" ht="44.5" customHeight="1">
      <c r="B198" s="100">
        <v>185</v>
      </c>
      <c r="C198" s="101" t="s">
        <v>720</v>
      </c>
      <c r="D198" s="101" t="s">
        <v>531</v>
      </c>
      <c r="E198" s="101" t="s">
        <v>909</v>
      </c>
      <c r="F198" s="101"/>
      <c r="G198" s="101"/>
      <c r="H198" s="101"/>
      <c r="I198" s="101"/>
      <c r="J198" s="101"/>
      <c r="K198" s="101"/>
      <c r="L198" s="101"/>
      <c r="M198" s="101"/>
      <c r="N198" s="102"/>
      <c r="O198" s="101"/>
      <c r="P198" s="102"/>
      <c r="Q198" s="101"/>
      <c r="R198" s="102"/>
      <c r="S198" s="101"/>
      <c r="T198" s="101"/>
    </row>
    <row r="199" spans="2:20" ht="44.5" customHeight="1">
      <c r="B199" s="100">
        <v>186</v>
      </c>
      <c r="C199" s="101" t="s">
        <v>721</v>
      </c>
      <c r="D199" s="101" t="s">
        <v>532</v>
      </c>
      <c r="E199" s="101" t="s">
        <v>910</v>
      </c>
      <c r="F199" s="101"/>
      <c r="G199" s="101"/>
      <c r="H199" s="101"/>
      <c r="I199" s="101"/>
      <c r="J199" s="101"/>
      <c r="K199" s="101"/>
      <c r="L199" s="101"/>
      <c r="M199" s="101"/>
      <c r="N199" s="102"/>
      <c r="O199" s="101"/>
      <c r="P199" s="102"/>
      <c r="Q199" s="101"/>
      <c r="R199" s="102"/>
      <c r="S199" s="101"/>
      <c r="T199" s="101"/>
    </row>
    <row r="200" spans="2:20" ht="44.5" customHeight="1">
      <c r="B200" s="100">
        <v>187</v>
      </c>
      <c r="C200" s="101" t="s">
        <v>722</v>
      </c>
      <c r="D200" s="101" t="s">
        <v>533</v>
      </c>
      <c r="E200" s="101" t="s">
        <v>911</v>
      </c>
      <c r="F200" s="101"/>
      <c r="G200" s="101"/>
      <c r="H200" s="101"/>
      <c r="I200" s="101"/>
      <c r="J200" s="101"/>
      <c r="K200" s="101"/>
      <c r="L200" s="101"/>
      <c r="M200" s="101"/>
      <c r="N200" s="102"/>
      <c r="O200" s="101"/>
      <c r="P200" s="102"/>
      <c r="Q200" s="101"/>
      <c r="R200" s="102"/>
      <c r="S200" s="101"/>
      <c r="T200" s="101"/>
    </row>
    <row r="201" spans="2:20" ht="44.5" customHeight="1">
      <c r="B201" s="100">
        <v>188</v>
      </c>
      <c r="C201" s="101" t="s">
        <v>723</v>
      </c>
      <c r="D201" s="101" t="s">
        <v>534</v>
      </c>
      <c r="E201" s="101" t="s">
        <v>912</v>
      </c>
      <c r="F201" s="101"/>
      <c r="G201" s="101"/>
      <c r="H201" s="101"/>
      <c r="I201" s="101"/>
      <c r="J201" s="101"/>
      <c r="K201" s="101"/>
      <c r="L201" s="101"/>
      <c r="M201" s="101"/>
      <c r="N201" s="102"/>
      <c r="O201" s="101"/>
      <c r="P201" s="102"/>
      <c r="Q201" s="101"/>
      <c r="R201" s="102"/>
      <c r="S201" s="101"/>
      <c r="T201" s="101"/>
    </row>
    <row r="202" spans="2:20" ht="44.5" customHeight="1">
      <c r="B202" s="100">
        <v>189</v>
      </c>
      <c r="C202" s="101" t="s">
        <v>724</v>
      </c>
      <c r="D202" s="101" t="s">
        <v>535</v>
      </c>
      <c r="E202" s="101" t="s">
        <v>913</v>
      </c>
      <c r="F202" s="101"/>
      <c r="G202" s="101"/>
      <c r="H202" s="101"/>
      <c r="I202" s="101"/>
      <c r="J202" s="101"/>
      <c r="K202" s="101"/>
      <c r="L202" s="101"/>
      <c r="M202" s="101"/>
      <c r="N202" s="102"/>
      <c r="O202" s="101"/>
      <c r="P202" s="102"/>
      <c r="Q202" s="101"/>
      <c r="R202" s="102"/>
      <c r="S202" s="101"/>
      <c r="T202" s="101"/>
    </row>
    <row r="203" spans="2:20" ht="44.5" customHeight="1">
      <c r="B203" s="100">
        <v>190</v>
      </c>
      <c r="C203" s="101" t="s">
        <v>725</v>
      </c>
      <c r="D203" s="101" t="s">
        <v>536</v>
      </c>
      <c r="E203" s="101" t="s">
        <v>914</v>
      </c>
      <c r="F203" s="101"/>
      <c r="G203" s="101"/>
      <c r="H203" s="101"/>
      <c r="I203" s="101"/>
      <c r="J203" s="101"/>
      <c r="K203" s="101"/>
      <c r="L203" s="101"/>
      <c r="M203" s="101"/>
      <c r="N203" s="102"/>
      <c r="O203" s="101"/>
      <c r="P203" s="102"/>
      <c r="Q203" s="101"/>
      <c r="R203" s="102"/>
      <c r="S203" s="101"/>
      <c r="T203" s="101"/>
    </row>
    <row r="204" spans="2:20" ht="44.5" customHeight="1">
      <c r="B204" s="100">
        <v>191</v>
      </c>
      <c r="C204" s="101" t="s">
        <v>726</v>
      </c>
      <c r="D204" s="101" t="s">
        <v>537</v>
      </c>
      <c r="E204" s="101" t="s">
        <v>915</v>
      </c>
      <c r="F204" s="101"/>
      <c r="G204" s="101"/>
      <c r="H204" s="101"/>
      <c r="I204" s="101"/>
      <c r="J204" s="101"/>
      <c r="K204" s="101"/>
      <c r="L204" s="101"/>
      <c r="M204" s="101"/>
      <c r="N204" s="102"/>
      <c r="O204" s="101"/>
      <c r="P204" s="102"/>
      <c r="Q204" s="101"/>
      <c r="R204" s="102"/>
      <c r="S204" s="101"/>
      <c r="T204" s="101"/>
    </row>
    <row r="205" spans="2:20" ht="44.5" customHeight="1">
      <c r="B205" s="100">
        <v>192</v>
      </c>
      <c r="C205" s="101" t="s">
        <v>727</v>
      </c>
      <c r="D205" s="101" t="s">
        <v>538</v>
      </c>
      <c r="E205" s="101" t="s">
        <v>916</v>
      </c>
      <c r="F205" s="101"/>
      <c r="G205" s="101"/>
      <c r="H205" s="101"/>
      <c r="I205" s="101"/>
      <c r="J205" s="101"/>
      <c r="K205" s="101"/>
      <c r="L205" s="101"/>
      <c r="M205" s="101"/>
      <c r="N205" s="102"/>
      <c r="O205" s="101"/>
      <c r="P205" s="102"/>
      <c r="Q205" s="101"/>
      <c r="R205" s="102"/>
      <c r="S205" s="101"/>
      <c r="T205" s="101"/>
    </row>
    <row r="206" spans="2:20" ht="44.5" customHeight="1">
      <c r="B206" s="100">
        <v>193</v>
      </c>
      <c r="C206" s="101" t="s">
        <v>728</v>
      </c>
      <c r="D206" s="101" t="s">
        <v>539</v>
      </c>
      <c r="E206" s="101" t="s">
        <v>917</v>
      </c>
      <c r="F206" s="101"/>
      <c r="G206" s="101"/>
      <c r="H206" s="101"/>
      <c r="I206" s="101"/>
      <c r="J206" s="101"/>
      <c r="K206" s="101"/>
      <c r="L206" s="101"/>
      <c r="M206" s="101"/>
      <c r="N206" s="102"/>
      <c r="O206" s="101"/>
      <c r="P206" s="102"/>
      <c r="Q206" s="101"/>
      <c r="R206" s="102"/>
      <c r="S206" s="101"/>
      <c r="T206" s="101"/>
    </row>
    <row r="207" spans="2:20" ht="44.5" customHeight="1">
      <c r="B207" s="100">
        <v>194</v>
      </c>
      <c r="C207" s="101" t="s">
        <v>729</v>
      </c>
      <c r="D207" s="101" t="s">
        <v>540</v>
      </c>
      <c r="E207" s="101" t="s">
        <v>918</v>
      </c>
      <c r="F207" s="101"/>
      <c r="G207" s="101"/>
      <c r="H207" s="101"/>
      <c r="I207" s="101"/>
      <c r="J207" s="101"/>
      <c r="K207" s="101"/>
      <c r="L207" s="101"/>
      <c r="M207" s="101"/>
      <c r="N207" s="102"/>
      <c r="O207" s="101"/>
      <c r="P207" s="102"/>
      <c r="Q207" s="101"/>
      <c r="R207" s="102"/>
      <c r="S207" s="101"/>
      <c r="T207" s="101"/>
    </row>
    <row r="208" spans="2:20" ht="44.5" customHeight="1">
      <c r="B208" s="100">
        <v>195</v>
      </c>
      <c r="C208" s="101" t="s">
        <v>730</v>
      </c>
      <c r="D208" s="101" t="s">
        <v>541</v>
      </c>
      <c r="E208" s="101" t="s">
        <v>919</v>
      </c>
      <c r="F208" s="101"/>
      <c r="G208" s="101"/>
      <c r="H208" s="101"/>
      <c r="I208" s="101"/>
      <c r="J208" s="101"/>
      <c r="K208" s="101"/>
      <c r="L208" s="101"/>
      <c r="M208" s="101"/>
      <c r="N208" s="102"/>
      <c r="O208" s="101"/>
      <c r="P208" s="102"/>
      <c r="Q208" s="101"/>
      <c r="R208" s="102"/>
      <c r="S208" s="101"/>
      <c r="T208" s="101"/>
    </row>
    <row r="209" spans="2:20" ht="44.5" customHeight="1">
      <c r="B209" s="100">
        <v>196</v>
      </c>
      <c r="C209" s="101" t="s">
        <v>731</v>
      </c>
      <c r="D209" s="101" t="s">
        <v>542</v>
      </c>
      <c r="E209" s="101" t="s">
        <v>920</v>
      </c>
      <c r="F209" s="101"/>
      <c r="G209" s="101"/>
      <c r="H209" s="101"/>
      <c r="I209" s="101"/>
      <c r="J209" s="101"/>
      <c r="K209" s="101"/>
      <c r="L209" s="101"/>
      <c r="M209" s="101"/>
      <c r="N209" s="102"/>
      <c r="O209" s="101"/>
      <c r="P209" s="102"/>
      <c r="Q209" s="101"/>
      <c r="R209" s="102"/>
      <c r="S209" s="101"/>
      <c r="T209" s="101"/>
    </row>
    <row r="210" spans="2:20" ht="44.5" customHeight="1">
      <c r="B210" s="100">
        <v>197</v>
      </c>
      <c r="C210" s="101" t="s">
        <v>732</v>
      </c>
      <c r="D210" s="101" t="s">
        <v>543</v>
      </c>
      <c r="E210" s="101" t="s">
        <v>921</v>
      </c>
      <c r="F210" s="101"/>
      <c r="G210" s="101"/>
      <c r="H210" s="101"/>
      <c r="I210" s="101"/>
      <c r="J210" s="101"/>
      <c r="K210" s="101"/>
      <c r="L210" s="101"/>
      <c r="M210" s="101"/>
      <c r="N210" s="102"/>
      <c r="O210" s="101"/>
      <c r="P210" s="102"/>
      <c r="Q210" s="101"/>
      <c r="R210" s="102"/>
      <c r="S210" s="101"/>
      <c r="T210" s="101"/>
    </row>
    <row r="211" spans="2:20" ht="44.5" customHeight="1">
      <c r="B211" s="100">
        <v>198</v>
      </c>
      <c r="C211" s="101" t="s">
        <v>733</v>
      </c>
      <c r="D211" s="101" t="s">
        <v>544</v>
      </c>
      <c r="E211" s="101" t="s">
        <v>922</v>
      </c>
      <c r="F211" s="101"/>
      <c r="G211" s="101"/>
      <c r="H211" s="101"/>
      <c r="I211" s="101"/>
      <c r="J211" s="101"/>
      <c r="K211" s="101"/>
      <c r="L211" s="101"/>
      <c r="M211" s="101"/>
      <c r="N211" s="102"/>
      <c r="O211" s="101"/>
      <c r="P211" s="102"/>
      <c r="Q211" s="101"/>
      <c r="R211" s="102"/>
      <c r="S211" s="101"/>
      <c r="T211" s="101"/>
    </row>
    <row r="212" spans="2:20" ht="44.5" customHeight="1">
      <c r="B212" s="100">
        <v>199</v>
      </c>
      <c r="C212" s="101" t="s">
        <v>734</v>
      </c>
      <c r="D212" s="101" t="s">
        <v>545</v>
      </c>
      <c r="E212" s="101" t="s">
        <v>923</v>
      </c>
      <c r="F212" s="101"/>
      <c r="G212" s="101"/>
      <c r="H212" s="101"/>
      <c r="I212" s="101"/>
      <c r="J212" s="101"/>
      <c r="K212" s="101"/>
      <c r="L212" s="101"/>
      <c r="M212" s="101"/>
      <c r="N212" s="102"/>
      <c r="O212" s="101"/>
      <c r="P212" s="102"/>
      <c r="Q212" s="101"/>
      <c r="R212" s="102"/>
      <c r="S212" s="101"/>
      <c r="T212" s="101"/>
    </row>
  </sheetData>
  <sheetProtection formatCells="0" formatRows="0" insertRows="0" deleteRows="0"/>
  <mergeCells count="19">
    <mergeCell ref="B7:N7"/>
    <mergeCell ref="B11:Q11"/>
    <mergeCell ref="B12:B13"/>
    <mergeCell ref="D12:D13"/>
    <mergeCell ref="C12:C13"/>
    <mergeCell ref="N12:N13"/>
    <mergeCell ref="J12:K12"/>
    <mergeCell ref="Q12:Q13"/>
    <mergeCell ref="O12:O13"/>
    <mergeCell ref="G12:G13"/>
    <mergeCell ref="L12:L13"/>
    <mergeCell ref="M12:M13"/>
    <mergeCell ref="H12:I12"/>
    <mergeCell ref="E12:E13"/>
    <mergeCell ref="F12:F13"/>
    <mergeCell ref="T12:T13"/>
    <mergeCell ref="P12:P13"/>
    <mergeCell ref="R12:R13"/>
    <mergeCell ref="S12:S13"/>
  </mergeCells>
  <phoneticPr fontId="9" type="noConversion"/>
  <dataValidations xWindow="1138" yWindow="717" count="14">
    <dataValidation allowBlank="1" showInputMessage="1" showErrorMessage="1" prompt="Lugar donde se ejecutan las tareas, en interacción de la persona con el equipo, el espacio y el medioambiente de trabajo." sqref="D12:D13" xr:uid="{00000000-0002-0000-0200-000000000000}"/>
    <dataValidation allowBlank="1" showInputMessage="1" showErrorMessage="1" prompt="Se debe declarar si es fija o variable. Es variable por ejemplo si existe pago de bonos individuales o colectivos por producción, por no ausentarse al trabajo, etc." sqref="M12:M13" xr:uid="{00000000-0002-0000-0200-000001000000}"/>
    <dataValidation allowBlank="1" showInputMessage="1" showErrorMessage="1" prompt="Se debe indicar el tiempo total que transcurre desde el momento en que un trabajador comienza la tarea hasta su finalización. Debe indicarse en minutos" sqref="N12:N13" xr:uid="{00000000-0002-0000-0200-000002000000}"/>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O12:O13" xr:uid="{00000000-0002-0000-0200-000003000000}"/>
    <dataValidation allowBlank="1" showInputMessage="1" showErrorMessage="1" prompt="Consiste en rotar a los trabajadores desde un puesto con exigencia puntual sobre un determinado grupo músculo-articular, hacia otro puesto donde tal exigencia no existe o es de menor magnitud. " sqref="P12:P13" xr:uid="{00000000-0002-0000-0200-000004000000}"/>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Q12:Q13" xr:uid="{00000000-0002-0000-0200-000005000000}"/>
    <dataValidation allowBlank="1" showInputMessage="1" showErrorMessage="1" prompt="Indicar el número de trabajadores pertenecientes al puesto de trabajo que desempeñan la tarea en el centro de trabajo evaluado, separados por género masculino y femenino." sqref="J12" xr:uid="{00000000-0002-0000-0200-000006000000}"/>
    <dataValidation allowBlank="1" showInputMessage="1" showErrorMessage="1" prompt="Conjunto de acciones técnicas utilizadas para cumplir un objetivo dentro de un proceso productivo o la obtención de un producto determinado dentro del mismo." sqref="J12:K12 E12:E13" xr:uid="{00000000-0002-0000-0200-000008000000}"/>
    <dataValidation allowBlank="1" showInputMessage="1" showErrorMessage="1" prompt="Se debe declarar tipo de contrato del puesto de trabajo por ejemplo por obra, plazo fijo, part-time, honorario, etc." sqref="L12:L13" xr:uid="{00000000-0002-0000-0200-000009000000}"/>
    <dataValidation allowBlank="1" showInputMessage="1" showErrorMessage="1" prompt="Detalle de la tarea identificada" sqref="F12:F13" xr:uid="{00000000-0002-0000-0200-00000A000000}"/>
    <dataValidation allowBlank="1" showInputMessage="1" showErrorMessage="1" prompt="Distribución de tiempo de trabajo a lo largo de un periodo de tiempo." sqref="G12:G13" xr:uid="{00000000-0002-0000-0200-00000B000000}"/>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H12:I12" xr:uid="{00000000-0002-0000-0200-00000C000000}"/>
    <dataValidation allowBlank="1" showInputMessage="1" showErrorMessage="1" prompt="Indicar numero de trabajadores pertenecientes al puesto de trabajo que desempeñan la tarea en el centro de trabajo evaluado, separado por género masculino y femenino._x000a_" sqref="J12:K12" xr:uid="{00000000-0002-0000-0200-00000D000000}"/>
    <dataValidation type="list" allowBlank="1" showInputMessage="1" showErrorMessage="1" sqref="P14:P212" xr:uid="{00000000-0002-0000-0200-000007000000}">
      <formula1>"SI,NO"</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L212"/>
  <sheetViews>
    <sheetView showGridLines="0" tabSelected="1" zoomScale="85" zoomScaleNormal="85" workbookViewId="0">
      <selection activeCell="F14" sqref="F14"/>
    </sheetView>
  </sheetViews>
  <sheetFormatPr baseColWidth="10" defaultColWidth="11.453125" defaultRowHeight="14.5"/>
  <cols>
    <col min="1" max="1" width="4.81640625" customWidth="1"/>
    <col min="2" max="2" width="5.81640625" customWidth="1"/>
    <col min="3" max="4" width="24" customWidth="1"/>
    <col min="5" max="11" width="50.1796875" customWidth="1"/>
    <col min="12" max="12" width="51.1796875" customWidth="1"/>
  </cols>
  <sheetData>
    <row r="1" spans="1:12" s="3" customFormat="1" ht="22.5" customHeight="1">
      <c r="A1" s="13"/>
      <c r="B1" s="13"/>
      <c r="C1" s="13"/>
      <c r="D1" s="13"/>
      <c r="E1" s="13"/>
      <c r="F1" s="13"/>
      <c r="G1" s="13"/>
      <c r="H1" s="13"/>
      <c r="I1" s="13"/>
      <c r="J1" s="13"/>
      <c r="K1" s="13"/>
      <c r="L1" s="13"/>
    </row>
    <row r="2" spans="1:12" s="3" customFormat="1">
      <c r="A2" s="13"/>
      <c r="B2" s="13"/>
      <c r="C2" s="13"/>
      <c r="D2" s="13"/>
      <c r="E2" s="13"/>
      <c r="F2" s="13"/>
      <c r="G2" s="13"/>
      <c r="H2" s="13"/>
      <c r="I2" s="13"/>
      <c r="J2" s="13"/>
      <c r="K2" s="13"/>
      <c r="L2" s="13"/>
    </row>
    <row r="3" spans="1:12" s="3" customFormat="1">
      <c r="A3" s="13"/>
      <c r="B3" s="13"/>
      <c r="C3" s="13"/>
      <c r="D3" s="13"/>
      <c r="E3" s="13"/>
      <c r="F3" s="13"/>
      <c r="G3" s="13"/>
      <c r="H3" s="13"/>
      <c r="I3" s="13"/>
      <c r="J3" s="13"/>
      <c r="K3" s="13"/>
      <c r="L3" s="13"/>
    </row>
    <row r="4" spans="1:12" s="3" customFormat="1" ht="21.5" customHeight="1">
      <c r="A4" s="13"/>
      <c r="B4" s="13"/>
      <c r="C4" s="13"/>
      <c r="D4" s="13"/>
      <c r="E4" s="13"/>
      <c r="F4" s="13"/>
      <c r="G4" s="13"/>
      <c r="H4" s="13"/>
      <c r="I4" s="13"/>
      <c r="J4" s="13"/>
      <c r="K4" s="13"/>
      <c r="L4" s="13"/>
    </row>
    <row r="5" spans="1:12" s="3" customFormat="1" ht="24.5" customHeight="1">
      <c r="A5" s="13"/>
      <c r="B5" s="13"/>
      <c r="C5" s="13"/>
      <c r="D5" s="13"/>
      <c r="E5" s="13"/>
      <c r="F5" s="13"/>
      <c r="G5" s="13"/>
      <c r="H5" s="13"/>
      <c r="I5" s="13"/>
      <c r="J5" s="13"/>
      <c r="K5" s="13"/>
      <c r="L5" s="13"/>
    </row>
    <row r="6" spans="1:12" s="3" customFormat="1" ht="13.5" customHeight="1">
      <c r="A6" s="13"/>
      <c r="B6" s="13"/>
      <c r="C6" s="13"/>
      <c r="D6" s="13"/>
      <c r="E6" s="13"/>
      <c r="F6" s="13"/>
      <c r="G6" s="13"/>
      <c r="H6" s="13"/>
      <c r="I6" s="13"/>
      <c r="J6" s="13"/>
      <c r="K6" s="13"/>
      <c r="L6" s="13"/>
    </row>
    <row r="7" spans="1:12" s="3" customFormat="1" ht="17" customHeight="1">
      <c r="A7" s="13"/>
      <c r="B7" s="166"/>
      <c r="C7" s="166"/>
      <c r="D7" s="166"/>
      <c r="E7" s="13"/>
      <c r="F7" s="13"/>
      <c r="G7" s="13"/>
      <c r="H7" s="13"/>
      <c r="I7" s="13"/>
      <c r="J7" s="13"/>
      <c r="K7" s="13"/>
      <c r="L7" s="13"/>
    </row>
    <row r="8" spans="1:12" ht="17.149999999999999" customHeight="1">
      <c r="A8" s="96"/>
      <c r="B8" s="96"/>
      <c r="C8" s="96"/>
      <c r="D8" s="96"/>
      <c r="E8" s="96"/>
      <c r="F8" s="96"/>
      <c r="G8" s="96"/>
      <c r="H8" s="96"/>
      <c r="I8" s="96"/>
      <c r="J8" s="96"/>
      <c r="K8" s="96"/>
      <c r="L8" s="96"/>
    </row>
    <row r="9" spans="1:12" ht="18.5" customHeight="1">
      <c r="A9" s="96"/>
      <c r="B9" s="96"/>
      <c r="C9" s="96"/>
      <c r="D9" s="96"/>
      <c r="E9" s="96"/>
      <c r="F9" s="96"/>
      <c r="G9" s="96"/>
      <c r="H9" s="96"/>
      <c r="I9" s="96"/>
      <c r="J9" s="96"/>
      <c r="K9" s="96"/>
      <c r="L9" s="96"/>
    </row>
    <row r="10" spans="1:12" ht="18.5" customHeight="1">
      <c r="A10" s="97"/>
      <c r="B10" s="97"/>
      <c r="C10" s="97"/>
      <c r="D10" s="97"/>
      <c r="E10" s="97"/>
      <c r="F10" s="97"/>
      <c r="G10" s="97"/>
      <c r="H10" s="97"/>
      <c r="I10" s="96"/>
      <c r="J10" s="96"/>
      <c r="K10" s="96"/>
      <c r="L10" s="96"/>
    </row>
    <row r="11" spans="1:12" s="2" customFormat="1" ht="18.5" customHeight="1">
      <c r="A11" s="98"/>
      <c r="B11" s="178"/>
      <c r="C11" s="178"/>
      <c r="D11" s="160"/>
      <c r="E11" s="98"/>
      <c r="F11" s="98"/>
      <c r="G11" s="98"/>
      <c r="H11" s="98"/>
      <c r="I11" s="98"/>
      <c r="J11" s="98"/>
      <c r="K11" s="98"/>
      <c r="L11" s="98"/>
    </row>
    <row r="12" spans="1:12" ht="18.5" customHeight="1">
      <c r="A12" s="96"/>
      <c r="B12" s="183" t="s">
        <v>28</v>
      </c>
      <c r="C12" s="184" t="s">
        <v>30</v>
      </c>
      <c r="D12" s="183" t="s">
        <v>31</v>
      </c>
      <c r="E12" s="116" t="s">
        <v>72</v>
      </c>
      <c r="F12" s="116" t="s">
        <v>73</v>
      </c>
      <c r="G12" s="181" t="s">
        <v>74</v>
      </c>
      <c r="H12" s="182"/>
      <c r="I12" s="116" t="s">
        <v>75</v>
      </c>
      <c r="J12" s="116" t="s">
        <v>76</v>
      </c>
      <c r="K12" s="116" t="s">
        <v>77</v>
      </c>
      <c r="L12" s="179" t="s">
        <v>78</v>
      </c>
    </row>
    <row r="13" spans="1:12" ht="123" customHeight="1">
      <c r="A13" s="96"/>
      <c r="B13" s="183"/>
      <c r="C13" s="185"/>
      <c r="D13" s="183"/>
      <c r="E13" s="119" t="s">
        <v>79</v>
      </c>
      <c r="F13" s="119" t="s">
        <v>80</v>
      </c>
      <c r="G13" s="119" t="s">
        <v>81</v>
      </c>
      <c r="H13" s="119" t="s">
        <v>82</v>
      </c>
      <c r="I13" s="119" t="s">
        <v>83</v>
      </c>
      <c r="J13" s="119" t="s">
        <v>84</v>
      </c>
      <c r="K13" s="119" t="s">
        <v>85</v>
      </c>
      <c r="L13" s="180"/>
    </row>
    <row r="14" spans="1:12" ht="35.15" customHeight="1">
      <c r="A14" s="96"/>
      <c r="B14" s="100">
        <v>1</v>
      </c>
      <c r="C14" s="113" t="str">
        <f>Hoja1!C5</f>
        <v>Seleccionadora línea cítricos 1</v>
      </c>
      <c r="D14" s="114" t="str">
        <f>Hoja1!E5</f>
        <v>Empacado</v>
      </c>
      <c r="E14" s="115" t="s">
        <v>86</v>
      </c>
      <c r="F14" s="115" t="s">
        <v>57</v>
      </c>
      <c r="G14" s="115" t="s">
        <v>57</v>
      </c>
      <c r="H14" s="115" t="s">
        <v>57</v>
      </c>
      <c r="I14" s="115" t="s">
        <v>57</v>
      </c>
      <c r="J14" s="115" t="s">
        <v>57</v>
      </c>
      <c r="K14" s="115" t="s">
        <v>57</v>
      </c>
      <c r="L14" s="113" t="str">
        <f>IF(AND(E14="NO",F14="NO",G14="NO",H14="NO",I14="NO",J14="NO",K14="NO"),"Ausencia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15" spans="1:12" ht="35.15" customHeight="1">
      <c r="A15" s="96"/>
      <c r="B15" s="100">
        <v>2</v>
      </c>
      <c r="C15" s="113" t="str">
        <f>Hoja1!C6</f>
        <v>Operador excavadora</v>
      </c>
      <c r="D15" s="114" t="str">
        <f>Hoja1!E6</f>
        <v>carga de camión</v>
      </c>
      <c r="E15" s="115" t="s">
        <v>86</v>
      </c>
      <c r="F15" s="115" t="s">
        <v>57</v>
      </c>
      <c r="G15" s="115" t="s">
        <v>57</v>
      </c>
      <c r="H15" s="115" t="s">
        <v>57</v>
      </c>
      <c r="I15" s="115" t="s">
        <v>86</v>
      </c>
      <c r="J15" s="115" t="s">
        <v>86</v>
      </c>
      <c r="K15" s="115" t="s">
        <v>86</v>
      </c>
      <c r="L15" s="113" t="str">
        <f>IF(AND(E15="NO",F15="NO",G15="NO",H15="NO",I15="NO",J15="NO",K15="NO"),"Ausencia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16" spans="1:12" ht="35.15" customHeight="1">
      <c r="A16" s="96"/>
      <c r="B16" s="100">
        <v>3</v>
      </c>
      <c r="C16" s="113" t="str">
        <f>Hoja1!C7</f>
        <v>puesto 3</v>
      </c>
      <c r="D16" s="114" t="str">
        <f>Hoja1!E7</f>
        <v>tarea 3</v>
      </c>
      <c r="E16" s="115" t="s">
        <v>86</v>
      </c>
      <c r="F16" s="115" t="s">
        <v>86</v>
      </c>
      <c r="G16" s="115" t="s">
        <v>86</v>
      </c>
      <c r="H16" s="115" t="s">
        <v>86</v>
      </c>
      <c r="I16" s="115" t="s">
        <v>86</v>
      </c>
      <c r="J16" s="115" t="s">
        <v>86</v>
      </c>
      <c r="K16" s="115" t="s">
        <v>86</v>
      </c>
      <c r="L16" s="113" t="str">
        <f t="shared" ref="L16:L79" si="0">IF(AND(E16="NO",F16="NO",G16="NO",H16="NO",I16="NO",J16="NO",K16="NO"),"Ausencia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17" spans="1:12" ht="35.15" customHeight="1">
      <c r="A17" s="96"/>
      <c r="B17" s="100">
        <v>4</v>
      </c>
      <c r="C17" s="113" t="str">
        <f>Hoja1!C8</f>
        <v>puesto 4</v>
      </c>
      <c r="D17" s="114" t="str">
        <f>Hoja1!E8</f>
        <v>tarea 4</v>
      </c>
      <c r="E17" s="115" t="s">
        <v>86</v>
      </c>
      <c r="F17" s="115" t="s">
        <v>86</v>
      </c>
      <c r="G17" s="115" t="s">
        <v>86</v>
      </c>
      <c r="H17" s="115" t="s">
        <v>86</v>
      </c>
      <c r="I17" s="115" t="s">
        <v>86</v>
      </c>
      <c r="J17" s="115" t="s">
        <v>86</v>
      </c>
      <c r="K17" s="115" t="s">
        <v>86</v>
      </c>
      <c r="L17" s="113" t="str">
        <f t="shared" si="0"/>
        <v>Aplicar identificación avanzada-condición aceptable para cada tipo de factor de riesgo identificado</v>
      </c>
    </row>
    <row r="18" spans="1:12" ht="35.15" customHeight="1">
      <c r="A18" s="96"/>
      <c r="B18" s="100">
        <v>6</v>
      </c>
      <c r="C18" s="113" t="str">
        <f>Hoja1!C9</f>
        <v>puesto 5</v>
      </c>
      <c r="D18" s="114" t="str">
        <f>Hoja1!E9</f>
        <v>tarea 5</v>
      </c>
      <c r="E18" s="115" t="s">
        <v>86</v>
      </c>
      <c r="F18" s="115" t="s">
        <v>86</v>
      </c>
      <c r="G18" s="115" t="s">
        <v>86</v>
      </c>
      <c r="H18" s="115" t="s">
        <v>86</v>
      </c>
      <c r="I18" s="115" t="s">
        <v>86</v>
      </c>
      <c r="J18" s="115" t="s">
        <v>86</v>
      </c>
      <c r="K18" s="115" t="s">
        <v>86</v>
      </c>
      <c r="L18" s="113" t="str">
        <f t="shared" si="0"/>
        <v>Aplicar identificación avanzada-condición aceptable para cada tipo de factor de riesgo identificado</v>
      </c>
    </row>
    <row r="19" spans="1:12" ht="35.15" customHeight="1">
      <c r="A19" s="96"/>
      <c r="B19" s="100">
        <v>7</v>
      </c>
      <c r="C19" s="113" t="str">
        <f>Hoja1!C10</f>
        <v>puesto 6</v>
      </c>
      <c r="D19" s="114" t="str">
        <f>Hoja1!E10</f>
        <v>tarea 6</v>
      </c>
      <c r="E19" s="115" t="s">
        <v>86</v>
      </c>
      <c r="F19" s="115" t="s">
        <v>86</v>
      </c>
      <c r="G19" s="115" t="s">
        <v>86</v>
      </c>
      <c r="H19" s="115" t="s">
        <v>86</v>
      </c>
      <c r="I19" s="115" t="s">
        <v>86</v>
      </c>
      <c r="J19" s="115" t="s">
        <v>86</v>
      </c>
      <c r="K19" s="115" t="s">
        <v>86</v>
      </c>
      <c r="L19" s="113" t="str">
        <f t="shared" si="0"/>
        <v>Aplicar identificación avanzada-condición aceptable para cada tipo de factor de riesgo identificado</v>
      </c>
    </row>
    <row r="20" spans="1:12" ht="35.15" customHeight="1">
      <c r="A20" s="96"/>
      <c r="B20" s="100">
        <v>8</v>
      </c>
      <c r="C20" s="113" t="str">
        <f>Hoja1!C11</f>
        <v>puesto 7</v>
      </c>
      <c r="D20" s="114" t="str">
        <f>Hoja1!E11</f>
        <v>tarea 7</v>
      </c>
      <c r="E20" s="115" t="s">
        <v>86</v>
      </c>
      <c r="F20" s="115" t="s">
        <v>86</v>
      </c>
      <c r="G20" s="115" t="s">
        <v>86</v>
      </c>
      <c r="H20" s="115" t="s">
        <v>86</v>
      </c>
      <c r="I20" s="115" t="s">
        <v>86</v>
      </c>
      <c r="J20" s="115" t="s">
        <v>86</v>
      </c>
      <c r="K20" s="115" t="s">
        <v>86</v>
      </c>
      <c r="L20" s="113" t="str">
        <f t="shared" si="0"/>
        <v>Aplicar identificación avanzada-condición aceptable para cada tipo de factor de riesgo identificado</v>
      </c>
    </row>
    <row r="21" spans="1:12" ht="35.15" customHeight="1">
      <c r="A21" s="96"/>
      <c r="B21" s="100">
        <v>9</v>
      </c>
      <c r="C21" s="113" t="str">
        <f>Hoja1!C12</f>
        <v>puesto 8</v>
      </c>
      <c r="D21" s="114" t="str">
        <f>Hoja1!E12</f>
        <v>tarea 8</v>
      </c>
      <c r="E21" s="115" t="s">
        <v>86</v>
      </c>
      <c r="F21" s="115" t="s">
        <v>86</v>
      </c>
      <c r="G21" s="115" t="s">
        <v>86</v>
      </c>
      <c r="H21" s="115" t="s">
        <v>86</v>
      </c>
      <c r="I21" s="115" t="s">
        <v>86</v>
      </c>
      <c r="J21" s="115" t="s">
        <v>86</v>
      </c>
      <c r="K21" s="115" t="s">
        <v>86</v>
      </c>
      <c r="L21" s="113" t="str">
        <f t="shared" si="0"/>
        <v>Aplicar identificación avanzada-condición aceptable para cada tipo de factor de riesgo identificado</v>
      </c>
    </row>
    <row r="22" spans="1:12" ht="35.15" customHeight="1">
      <c r="A22" s="96"/>
      <c r="B22" s="100">
        <v>10</v>
      </c>
      <c r="C22" s="113" t="str">
        <f>Hoja1!C13</f>
        <v>puesto 9</v>
      </c>
      <c r="D22" s="114" t="str">
        <f>Hoja1!E13</f>
        <v>tarea 9</v>
      </c>
      <c r="E22" s="115" t="s">
        <v>86</v>
      </c>
      <c r="F22" s="115" t="s">
        <v>86</v>
      </c>
      <c r="G22" s="115" t="s">
        <v>86</v>
      </c>
      <c r="H22" s="115" t="s">
        <v>86</v>
      </c>
      <c r="I22" s="115" t="s">
        <v>86</v>
      </c>
      <c r="J22" s="115" t="s">
        <v>86</v>
      </c>
      <c r="K22" s="115" t="s">
        <v>86</v>
      </c>
      <c r="L22" s="113" t="str">
        <f t="shared" si="0"/>
        <v>Aplicar identificación avanzada-condición aceptable para cada tipo de factor de riesgo identificado</v>
      </c>
    </row>
    <row r="23" spans="1:12" ht="35.15" customHeight="1">
      <c r="A23" s="96"/>
      <c r="B23" s="100">
        <v>11</v>
      </c>
      <c r="C23" s="113" t="str">
        <f>Hoja1!C14</f>
        <v>puesto 10</v>
      </c>
      <c r="D23" s="114" t="str">
        <f>Hoja1!E14</f>
        <v>tarea 10</v>
      </c>
      <c r="E23" s="115" t="s">
        <v>86</v>
      </c>
      <c r="F23" s="115" t="s">
        <v>86</v>
      </c>
      <c r="G23" s="115" t="s">
        <v>86</v>
      </c>
      <c r="H23" s="115" t="s">
        <v>86</v>
      </c>
      <c r="I23" s="115" t="s">
        <v>86</v>
      </c>
      <c r="J23" s="115" t="s">
        <v>86</v>
      </c>
      <c r="K23" s="115" t="s">
        <v>86</v>
      </c>
      <c r="L23" s="113" t="str">
        <f t="shared" si="0"/>
        <v>Aplicar identificación avanzada-condición aceptable para cada tipo de factor de riesgo identificado</v>
      </c>
    </row>
    <row r="24" spans="1:12" ht="35.15" customHeight="1">
      <c r="A24" s="96"/>
      <c r="B24" s="100">
        <v>12</v>
      </c>
      <c r="C24" s="113" t="str">
        <f>Hoja1!C15</f>
        <v>puesto 11</v>
      </c>
      <c r="D24" s="114" t="str">
        <f>Hoja1!E15</f>
        <v>tarea 11</v>
      </c>
      <c r="E24" s="115" t="s">
        <v>86</v>
      </c>
      <c r="F24" s="115" t="s">
        <v>86</v>
      </c>
      <c r="G24" s="115" t="s">
        <v>86</v>
      </c>
      <c r="H24" s="115" t="s">
        <v>86</v>
      </c>
      <c r="I24" s="115" t="s">
        <v>86</v>
      </c>
      <c r="J24" s="115" t="s">
        <v>86</v>
      </c>
      <c r="K24" s="115" t="s">
        <v>86</v>
      </c>
      <c r="L24" s="113" t="str">
        <f t="shared" si="0"/>
        <v>Aplicar identificación avanzada-condición aceptable para cada tipo de factor de riesgo identificado</v>
      </c>
    </row>
    <row r="25" spans="1:12" ht="35.15" customHeight="1">
      <c r="A25" s="96"/>
      <c r="B25" s="100">
        <v>13</v>
      </c>
      <c r="C25" s="113" t="str">
        <f>Hoja1!C16</f>
        <v>puesto 12</v>
      </c>
      <c r="D25" s="114" t="str">
        <f>Hoja1!E16</f>
        <v>tarea 12</v>
      </c>
      <c r="E25" s="115" t="s">
        <v>86</v>
      </c>
      <c r="F25" s="115" t="s">
        <v>86</v>
      </c>
      <c r="G25" s="115" t="s">
        <v>86</v>
      </c>
      <c r="H25" s="115" t="s">
        <v>86</v>
      </c>
      <c r="I25" s="115" t="s">
        <v>86</v>
      </c>
      <c r="J25" s="115" t="s">
        <v>86</v>
      </c>
      <c r="K25" s="115" t="s">
        <v>86</v>
      </c>
      <c r="L25" s="113" t="str">
        <f t="shared" si="0"/>
        <v>Aplicar identificación avanzada-condición aceptable para cada tipo de factor de riesgo identificado</v>
      </c>
    </row>
    <row r="26" spans="1:12" ht="35.15" customHeight="1">
      <c r="A26" s="96"/>
      <c r="B26" s="100">
        <v>14</v>
      </c>
      <c r="C26" s="113" t="str">
        <f>Hoja1!C17</f>
        <v>puesto 13</v>
      </c>
      <c r="D26" s="114" t="str">
        <f>Hoja1!E17</f>
        <v>tarea 13</v>
      </c>
      <c r="E26" s="115" t="s">
        <v>86</v>
      </c>
      <c r="F26" s="115" t="s">
        <v>86</v>
      </c>
      <c r="G26" s="115" t="s">
        <v>86</v>
      </c>
      <c r="H26" s="115" t="s">
        <v>86</v>
      </c>
      <c r="I26" s="115" t="s">
        <v>86</v>
      </c>
      <c r="J26" s="115" t="s">
        <v>86</v>
      </c>
      <c r="K26" s="115" t="s">
        <v>86</v>
      </c>
      <c r="L26" s="113" t="str">
        <f t="shared" si="0"/>
        <v>Aplicar identificación avanzada-condición aceptable para cada tipo de factor de riesgo identificado</v>
      </c>
    </row>
    <row r="27" spans="1:12" ht="35.15" customHeight="1">
      <c r="A27" s="96"/>
      <c r="B27" s="100">
        <v>15</v>
      </c>
      <c r="C27" s="113" t="str">
        <f>Hoja1!C18</f>
        <v>puesto 14</v>
      </c>
      <c r="D27" s="114" t="str">
        <f>Hoja1!E18</f>
        <v>tarea 14</v>
      </c>
      <c r="E27" s="115" t="s">
        <v>86</v>
      </c>
      <c r="F27" s="115" t="s">
        <v>86</v>
      </c>
      <c r="G27" s="115" t="s">
        <v>86</v>
      </c>
      <c r="H27" s="115" t="s">
        <v>86</v>
      </c>
      <c r="I27" s="115" t="s">
        <v>86</v>
      </c>
      <c r="J27" s="115" t="s">
        <v>86</v>
      </c>
      <c r="K27" s="115" t="s">
        <v>86</v>
      </c>
      <c r="L27" s="113" t="str">
        <f t="shared" si="0"/>
        <v>Aplicar identificación avanzada-condición aceptable para cada tipo de factor de riesgo identificado</v>
      </c>
    </row>
    <row r="28" spans="1:12" ht="58.5" customHeight="1">
      <c r="A28" s="96"/>
      <c r="B28" s="100">
        <v>16</v>
      </c>
      <c r="C28" s="113" t="str">
        <f>Hoja1!C19</f>
        <v>puesto 15</v>
      </c>
      <c r="D28" s="114" t="str">
        <f>Hoja1!E19</f>
        <v>tarea 15</v>
      </c>
      <c r="E28" s="115" t="s">
        <v>86</v>
      </c>
      <c r="F28" s="115" t="s">
        <v>86</v>
      </c>
      <c r="G28" s="115" t="s">
        <v>86</v>
      </c>
      <c r="H28" s="115" t="s">
        <v>86</v>
      </c>
      <c r="I28" s="115" t="s">
        <v>86</v>
      </c>
      <c r="J28" s="115" t="s">
        <v>86</v>
      </c>
      <c r="K28" s="115" t="s">
        <v>86</v>
      </c>
      <c r="L28" s="113" t="str">
        <f t="shared" si="0"/>
        <v>Aplicar identificación avanzada-condición aceptable para cada tipo de factor de riesgo identificado</v>
      </c>
    </row>
    <row r="29" spans="1:12" ht="58.5" customHeight="1">
      <c r="A29" s="96"/>
      <c r="B29" s="100">
        <v>17</v>
      </c>
      <c r="C29" s="113" t="str">
        <f>Hoja1!C20</f>
        <v>puesto 16</v>
      </c>
      <c r="D29" s="114" t="str">
        <f>Hoja1!E20</f>
        <v>tarea 16</v>
      </c>
      <c r="E29" s="115" t="s">
        <v>86</v>
      </c>
      <c r="F29" s="115" t="s">
        <v>86</v>
      </c>
      <c r="G29" s="115" t="s">
        <v>86</v>
      </c>
      <c r="H29" s="115" t="s">
        <v>86</v>
      </c>
      <c r="I29" s="115" t="s">
        <v>86</v>
      </c>
      <c r="J29" s="115" t="s">
        <v>86</v>
      </c>
      <c r="K29" s="115" t="s">
        <v>86</v>
      </c>
      <c r="L29" s="113" t="str">
        <f t="shared" si="0"/>
        <v>Aplicar identificación avanzada-condición aceptable para cada tipo de factor de riesgo identificado</v>
      </c>
    </row>
    <row r="30" spans="1:12" ht="58.5" customHeight="1">
      <c r="A30" s="96"/>
      <c r="B30" s="100">
        <v>18</v>
      </c>
      <c r="C30" s="113" t="str">
        <f>Hoja1!C21</f>
        <v>puesto 17</v>
      </c>
      <c r="D30" s="114" t="str">
        <f>Hoja1!E21</f>
        <v>tarea 17</v>
      </c>
      <c r="E30" s="115" t="s">
        <v>86</v>
      </c>
      <c r="F30" s="115" t="s">
        <v>86</v>
      </c>
      <c r="G30" s="115" t="s">
        <v>86</v>
      </c>
      <c r="H30" s="115" t="s">
        <v>86</v>
      </c>
      <c r="I30" s="115" t="s">
        <v>86</v>
      </c>
      <c r="J30" s="115" t="s">
        <v>86</v>
      </c>
      <c r="K30" s="115" t="s">
        <v>86</v>
      </c>
      <c r="L30" s="113" t="str">
        <f t="shared" si="0"/>
        <v>Aplicar identificación avanzada-condición aceptable para cada tipo de factor de riesgo identificado</v>
      </c>
    </row>
    <row r="31" spans="1:12" ht="58.5" customHeight="1">
      <c r="A31" s="96"/>
      <c r="B31" s="100">
        <v>19</v>
      </c>
      <c r="C31" s="113" t="str">
        <f>Hoja1!C22</f>
        <v>puesto 18</v>
      </c>
      <c r="D31" s="114" t="str">
        <f>Hoja1!E22</f>
        <v>tarea 18</v>
      </c>
      <c r="E31" s="115" t="s">
        <v>86</v>
      </c>
      <c r="F31" s="115" t="s">
        <v>86</v>
      </c>
      <c r="G31" s="115" t="s">
        <v>86</v>
      </c>
      <c r="H31" s="115" t="s">
        <v>86</v>
      </c>
      <c r="I31" s="115" t="s">
        <v>86</v>
      </c>
      <c r="J31" s="115" t="s">
        <v>86</v>
      </c>
      <c r="K31" s="115" t="s">
        <v>86</v>
      </c>
      <c r="L31" s="113" t="str">
        <f t="shared" si="0"/>
        <v>Aplicar identificación avanzada-condición aceptable para cada tipo de factor de riesgo identificado</v>
      </c>
    </row>
    <row r="32" spans="1:12" ht="58.5" customHeight="1">
      <c r="A32" s="96"/>
      <c r="B32" s="100">
        <v>20</v>
      </c>
      <c r="C32" s="113" t="str">
        <f>Hoja1!C23</f>
        <v>puesto 19</v>
      </c>
      <c r="D32" s="114" t="str">
        <f>Hoja1!E23</f>
        <v>tarea 19</v>
      </c>
      <c r="E32" s="115" t="s">
        <v>86</v>
      </c>
      <c r="F32" s="115" t="s">
        <v>86</v>
      </c>
      <c r="G32" s="115" t="s">
        <v>86</v>
      </c>
      <c r="H32" s="115" t="s">
        <v>86</v>
      </c>
      <c r="I32" s="115" t="s">
        <v>86</v>
      </c>
      <c r="J32" s="115" t="s">
        <v>86</v>
      </c>
      <c r="K32" s="115" t="s">
        <v>86</v>
      </c>
      <c r="L32" s="113" t="str">
        <f t="shared" si="0"/>
        <v>Aplicar identificación avanzada-condición aceptable para cada tipo de factor de riesgo identificado</v>
      </c>
    </row>
    <row r="33" spans="1:12" ht="58.5" customHeight="1">
      <c r="A33" s="96"/>
      <c r="B33" s="100">
        <v>21</v>
      </c>
      <c r="C33" s="113" t="str">
        <f>Hoja1!C24</f>
        <v>puesto 20</v>
      </c>
      <c r="D33" s="114" t="str">
        <f>Hoja1!E24</f>
        <v>tarea 20</v>
      </c>
      <c r="E33" s="115" t="s">
        <v>86</v>
      </c>
      <c r="F33" s="115" t="s">
        <v>86</v>
      </c>
      <c r="G33" s="115" t="s">
        <v>86</v>
      </c>
      <c r="H33" s="115" t="s">
        <v>86</v>
      </c>
      <c r="I33" s="115" t="s">
        <v>86</v>
      </c>
      <c r="J33" s="115" t="s">
        <v>86</v>
      </c>
      <c r="K33" s="115" t="s">
        <v>86</v>
      </c>
      <c r="L33" s="113" t="str">
        <f t="shared" si="0"/>
        <v>Aplicar identificación avanzada-condición aceptable para cada tipo de factor de riesgo identificado</v>
      </c>
    </row>
    <row r="34" spans="1:12" ht="58.5" customHeight="1">
      <c r="A34" s="96"/>
      <c r="B34" s="100">
        <v>22</v>
      </c>
      <c r="C34" s="113" t="str">
        <f>Hoja1!C25</f>
        <v>puesto 21</v>
      </c>
      <c r="D34" s="114" t="str">
        <f>Hoja1!E25</f>
        <v>tarea 21</v>
      </c>
      <c r="E34" s="115" t="s">
        <v>86</v>
      </c>
      <c r="F34" s="115" t="s">
        <v>86</v>
      </c>
      <c r="G34" s="115" t="s">
        <v>86</v>
      </c>
      <c r="H34" s="115" t="s">
        <v>86</v>
      </c>
      <c r="I34" s="115" t="s">
        <v>86</v>
      </c>
      <c r="J34" s="115" t="s">
        <v>86</v>
      </c>
      <c r="K34" s="115" t="s">
        <v>86</v>
      </c>
      <c r="L34" s="113" t="str">
        <f t="shared" si="0"/>
        <v>Aplicar identificación avanzada-condición aceptable para cada tipo de factor de riesgo identificado</v>
      </c>
    </row>
    <row r="35" spans="1:12" ht="58.5" customHeight="1">
      <c r="A35" s="96"/>
      <c r="B35" s="100">
        <v>23</v>
      </c>
      <c r="C35" s="113" t="str">
        <f>Hoja1!C26</f>
        <v>puesto 22</v>
      </c>
      <c r="D35" s="114" t="str">
        <f>Hoja1!E26</f>
        <v>tarea 22</v>
      </c>
      <c r="E35" s="115" t="s">
        <v>86</v>
      </c>
      <c r="F35" s="115" t="s">
        <v>86</v>
      </c>
      <c r="G35" s="115" t="s">
        <v>86</v>
      </c>
      <c r="H35" s="115" t="s">
        <v>86</v>
      </c>
      <c r="I35" s="115" t="s">
        <v>86</v>
      </c>
      <c r="J35" s="115" t="s">
        <v>86</v>
      </c>
      <c r="K35" s="115" t="s">
        <v>86</v>
      </c>
      <c r="L35" s="113" t="str">
        <f t="shared" si="0"/>
        <v>Aplicar identificación avanzada-condición aceptable para cada tipo de factor de riesgo identificado</v>
      </c>
    </row>
    <row r="36" spans="1:12" ht="58.5" customHeight="1">
      <c r="A36" s="96"/>
      <c r="B36" s="100">
        <v>24</v>
      </c>
      <c r="C36" s="113" t="str">
        <f>Hoja1!C27</f>
        <v>puesto 23</v>
      </c>
      <c r="D36" s="114" t="str">
        <f>Hoja1!E27</f>
        <v>tarea 23</v>
      </c>
      <c r="E36" s="115" t="s">
        <v>86</v>
      </c>
      <c r="F36" s="115" t="s">
        <v>86</v>
      </c>
      <c r="G36" s="115" t="s">
        <v>86</v>
      </c>
      <c r="H36" s="115" t="s">
        <v>86</v>
      </c>
      <c r="I36" s="115" t="s">
        <v>86</v>
      </c>
      <c r="J36" s="115" t="s">
        <v>86</v>
      </c>
      <c r="K36" s="115" t="s">
        <v>86</v>
      </c>
      <c r="L36" s="113" t="str">
        <f t="shared" si="0"/>
        <v>Aplicar identificación avanzada-condición aceptable para cada tipo de factor de riesgo identificado</v>
      </c>
    </row>
    <row r="37" spans="1:12" ht="58.5" customHeight="1">
      <c r="A37" s="96"/>
      <c r="B37" s="100">
        <v>25</v>
      </c>
      <c r="C37" s="113" t="str">
        <f>Hoja1!C28</f>
        <v>puesto 24</v>
      </c>
      <c r="D37" s="114" t="str">
        <f>Hoja1!E28</f>
        <v>tarea 24</v>
      </c>
      <c r="E37" s="115" t="s">
        <v>86</v>
      </c>
      <c r="F37" s="115" t="s">
        <v>86</v>
      </c>
      <c r="G37" s="115" t="s">
        <v>86</v>
      </c>
      <c r="H37" s="115" t="s">
        <v>86</v>
      </c>
      <c r="I37" s="115" t="s">
        <v>86</v>
      </c>
      <c r="J37" s="115" t="s">
        <v>86</v>
      </c>
      <c r="K37" s="115" t="s">
        <v>86</v>
      </c>
      <c r="L37" s="113" t="str">
        <f t="shared" si="0"/>
        <v>Aplicar identificación avanzada-condición aceptable para cada tipo de factor de riesgo identificado</v>
      </c>
    </row>
    <row r="38" spans="1:12" ht="58.5" customHeight="1">
      <c r="A38" s="96"/>
      <c r="B38" s="100">
        <v>26</v>
      </c>
      <c r="C38" s="113" t="str">
        <f>Hoja1!C29</f>
        <v>puesto 25</v>
      </c>
      <c r="D38" s="114" t="str">
        <f>Hoja1!E29</f>
        <v>tarea 25</v>
      </c>
      <c r="E38" s="115" t="s">
        <v>86</v>
      </c>
      <c r="F38" s="115" t="s">
        <v>86</v>
      </c>
      <c r="G38" s="115" t="s">
        <v>86</v>
      </c>
      <c r="H38" s="115" t="s">
        <v>86</v>
      </c>
      <c r="I38" s="115" t="s">
        <v>86</v>
      </c>
      <c r="J38" s="115" t="s">
        <v>86</v>
      </c>
      <c r="K38" s="115" t="s">
        <v>86</v>
      </c>
      <c r="L38" s="113" t="str">
        <f t="shared" si="0"/>
        <v>Aplicar identificación avanzada-condición aceptable para cada tipo de factor de riesgo identificado</v>
      </c>
    </row>
    <row r="39" spans="1:12" ht="58.5" customHeight="1">
      <c r="A39" s="96"/>
      <c r="B39" s="100">
        <v>27</v>
      </c>
      <c r="C39" s="113" t="str">
        <f>Hoja1!C30</f>
        <v>puesto 26</v>
      </c>
      <c r="D39" s="114" t="str">
        <f>Hoja1!E30</f>
        <v>tarea 26</v>
      </c>
      <c r="E39" s="115" t="s">
        <v>86</v>
      </c>
      <c r="F39" s="115" t="s">
        <v>86</v>
      </c>
      <c r="G39" s="115" t="s">
        <v>86</v>
      </c>
      <c r="H39" s="115" t="s">
        <v>86</v>
      </c>
      <c r="I39" s="115" t="s">
        <v>86</v>
      </c>
      <c r="J39" s="115" t="s">
        <v>86</v>
      </c>
      <c r="K39" s="115" t="s">
        <v>86</v>
      </c>
      <c r="L39" s="113" t="str">
        <f t="shared" si="0"/>
        <v>Aplicar identificación avanzada-condición aceptable para cada tipo de factor de riesgo identificado</v>
      </c>
    </row>
    <row r="40" spans="1:12" ht="58.5" customHeight="1">
      <c r="A40" s="96"/>
      <c r="B40" s="100">
        <v>28</v>
      </c>
      <c r="C40" s="113" t="str">
        <f>Hoja1!C31</f>
        <v>puesto 27</v>
      </c>
      <c r="D40" s="114" t="str">
        <f>Hoja1!E31</f>
        <v>tarea 27</v>
      </c>
      <c r="E40" s="115" t="s">
        <v>86</v>
      </c>
      <c r="F40" s="115" t="s">
        <v>86</v>
      </c>
      <c r="G40" s="115" t="s">
        <v>86</v>
      </c>
      <c r="H40" s="115" t="s">
        <v>86</v>
      </c>
      <c r="I40" s="115" t="s">
        <v>86</v>
      </c>
      <c r="J40" s="115" t="s">
        <v>86</v>
      </c>
      <c r="K40" s="115" t="s">
        <v>86</v>
      </c>
      <c r="L40" s="113" t="str">
        <f t="shared" si="0"/>
        <v>Aplicar identificación avanzada-condición aceptable para cada tipo de factor de riesgo identificado</v>
      </c>
    </row>
    <row r="41" spans="1:12" ht="58.5" customHeight="1">
      <c r="A41" s="96"/>
      <c r="B41" s="100">
        <v>29</v>
      </c>
      <c r="C41" s="113" t="str">
        <f>Hoja1!C32</f>
        <v>puesto 28</v>
      </c>
      <c r="D41" s="114" t="str">
        <f>Hoja1!E32</f>
        <v>tarea 28</v>
      </c>
      <c r="E41" s="115" t="s">
        <v>86</v>
      </c>
      <c r="F41" s="115" t="s">
        <v>86</v>
      </c>
      <c r="G41" s="115" t="s">
        <v>86</v>
      </c>
      <c r="H41" s="115" t="s">
        <v>86</v>
      </c>
      <c r="I41" s="115" t="s">
        <v>86</v>
      </c>
      <c r="J41" s="115" t="s">
        <v>86</v>
      </c>
      <c r="K41" s="115" t="s">
        <v>86</v>
      </c>
      <c r="L41" s="113" t="str">
        <f t="shared" si="0"/>
        <v>Aplicar identificación avanzada-condición aceptable para cada tipo de factor de riesgo identificado</v>
      </c>
    </row>
    <row r="42" spans="1:12" ht="58.5" customHeight="1">
      <c r="A42" s="96"/>
      <c r="B42" s="100">
        <v>30</v>
      </c>
      <c r="C42" s="113" t="str">
        <f>Hoja1!C33</f>
        <v>puesto 29</v>
      </c>
      <c r="D42" s="114" t="str">
        <f>Hoja1!E33</f>
        <v>tarea 29</v>
      </c>
      <c r="E42" s="115" t="s">
        <v>86</v>
      </c>
      <c r="F42" s="115" t="s">
        <v>86</v>
      </c>
      <c r="G42" s="115" t="s">
        <v>86</v>
      </c>
      <c r="H42" s="115" t="s">
        <v>86</v>
      </c>
      <c r="I42" s="115" t="s">
        <v>86</v>
      </c>
      <c r="J42" s="115" t="s">
        <v>86</v>
      </c>
      <c r="K42" s="115" t="s">
        <v>86</v>
      </c>
      <c r="L42" s="113" t="str">
        <f t="shared" si="0"/>
        <v>Aplicar identificación avanzada-condición aceptable para cada tipo de factor de riesgo identificado</v>
      </c>
    </row>
    <row r="43" spans="1:12" ht="58.5" customHeight="1">
      <c r="A43" s="96"/>
      <c r="B43" s="100">
        <v>31</v>
      </c>
      <c r="C43" s="113" t="str">
        <f>Hoja1!C34</f>
        <v>puesto 30</v>
      </c>
      <c r="D43" s="114" t="str">
        <f>Hoja1!E34</f>
        <v>tarea 30</v>
      </c>
      <c r="E43" s="115" t="s">
        <v>86</v>
      </c>
      <c r="F43" s="115" t="s">
        <v>86</v>
      </c>
      <c r="G43" s="115" t="s">
        <v>86</v>
      </c>
      <c r="H43" s="115" t="s">
        <v>86</v>
      </c>
      <c r="I43" s="115" t="s">
        <v>86</v>
      </c>
      <c r="J43" s="115" t="s">
        <v>86</v>
      </c>
      <c r="K43" s="115" t="s">
        <v>86</v>
      </c>
      <c r="L43" s="113" t="str">
        <f t="shared" si="0"/>
        <v>Aplicar identificación avanzada-condición aceptable para cada tipo de factor de riesgo identificado</v>
      </c>
    </row>
    <row r="44" spans="1:12" ht="58.5" customHeight="1">
      <c r="B44" s="54">
        <v>32</v>
      </c>
      <c r="C44" s="71" t="str">
        <f>Hoja1!C35</f>
        <v>puesto 31</v>
      </c>
      <c r="D44" s="69" t="str">
        <f>Hoja1!E35</f>
        <v>tarea 31</v>
      </c>
      <c r="E44" s="70" t="s">
        <v>86</v>
      </c>
      <c r="F44" s="115" t="s">
        <v>86</v>
      </c>
      <c r="G44" s="115" t="s">
        <v>86</v>
      </c>
      <c r="H44" s="115" t="s">
        <v>86</v>
      </c>
      <c r="I44" s="115" t="s">
        <v>86</v>
      </c>
      <c r="J44" s="115" t="s">
        <v>86</v>
      </c>
      <c r="K44" s="115" t="s">
        <v>86</v>
      </c>
      <c r="L44" s="71" t="str">
        <f t="shared" si="0"/>
        <v>Aplicar identificación avanzada-condición aceptable para cada tipo de factor de riesgo identificado</v>
      </c>
    </row>
    <row r="45" spans="1:12" ht="58.5" customHeight="1">
      <c r="B45" s="54">
        <v>33</v>
      </c>
      <c r="C45" s="71" t="str">
        <f>Hoja1!C36</f>
        <v>puesto 32</v>
      </c>
      <c r="D45" s="69" t="str">
        <f>Hoja1!E36</f>
        <v>tarea 32</v>
      </c>
      <c r="E45" s="70" t="s">
        <v>86</v>
      </c>
      <c r="F45" s="115" t="s">
        <v>86</v>
      </c>
      <c r="G45" s="115" t="s">
        <v>86</v>
      </c>
      <c r="H45" s="115" t="s">
        <v>86</v>
      </c>
      <c r="I45" s="115" t="s">
        <v>86</v>
      </c>
      <c r="J45" s="115" t="s">
        <v>86</v>
      </c>
      <c r="K45" s="115" t="s">
        <v>86</v>
      </c>
      <c r="L45" s="71" t="str">
        <f t="shared" si="0"/>
        <v>Aplicar identificación avanzada-condición aceptable para cada tipo de factor de riesgo identificado</v>
      </c>
    </row>
    <row r="46" spans="1:12" ht="58.5" customHeight="1">
      <c r="B46" s="54">
        <v>34</v>
      </c>
      <c r="C46" s="71" t="str">
        <f>Hoja1!C37</f>
        <v>puesto 33</v>
      </c>
      <c r="D46" s="69" t="str">
        <f>Hoja1!E37</f>
        <v>tarea 33</v>
      </c>
      <c r="E46" s="70" t="s">
        <v>86</v>
      </c>
      <c r="F46" s="115" t="s">
        <v>86</v>
      </c>
      <c r="G46" s="115" t="s">
        <v>86</v>
      </c>
      <c r="H46" s="115" t="s">
        <v>86</v>
      </c>
      <c r="I46" s="115" t="s">
        <v>86</v>
      </c>
      <c r="J46" s="115" t="s">
        <v>86</v>
      </c>
      <c r="K46" s="115" t="s">
        <v>86</v>
      </c>
      <c r="L46" s="71" t="str">
        <f t="shared" si="0"/>
        <v>Aplicar identificación avanzada-condición aceptable para cada tipo de factor de riesgo identificado</v>
      </c>
    </row>
    <row r="47" spans="1:12" ht="58.5" customHeight="1">
      <c r="B47" s="54">
        <v>35</v>
      </c>
      <c r="C47" s="71" t="str">
        <f>Hoja1!C38</f>
        <v>puesto 34</v>
      </c>
      <c r="D47" s="69" t="str">
        <f>Hoja1!E38</f>
        <v>tarea 34</v>
      </c>
      <c r="E47" s="70" t="s">
        <v>86</v>
      </c>
      <c r="F47" s="115" t="s">
        <v>86</v>
      </c>
      <c r="G47" s="115" t="s">
        <v>86</v>
      </c>
      <c r="H47" s="115" t="s">
        <v>86</v>
      </c>
      <c r="I47" s="115" t="s">
        <v>86</v>
      </c>
      <c r="J47" s="115" t="s">
        <v>86</v>
      </c>
      <c r="K47" s="115" t="s">
        <v>86</v>
      </c>
      <c r="L47" s="71" t="str">
        <f t="shared" si="0"/>
        <v>Aplicar identificación avanzada-condición aceptable para cada tipo de factor de riesgo identificado</v>
      </c>
    </row>
    <row r="48" spans="1:12" ht="58.5" customHeight="1">
      <c r="B48" s="54">
        <v>36</v>
      </c>
      <c r="C48" s="71" t="str">
        <f>Hoja1!C39</f>
        <v>puesto 35</v>
      </c>
      <c r="D48" s="69" t="str">
        <f>Hoja1!E39</f>
        <v>tarea 35</v>
      </c>
      <c r="E48" s="70" t="s">
        <v>86</v>
      </c>
      <c r="F48" s="115" t="s">
        <v>86</v>
      </c>
      <c r="G48" s="115" t="s">
        <v>86</v>
      </c>
      <c r="H48" s="115" t="s">
        <v>86</v>
      </c>
      <c r="I48" s="115" t="s">
        <v>86</v>
      </c>
      <c r="J48" s="115" t="s">
        <v>86</v>
      </c>
      <c r="K48" s="115" t="s">
        <v>86</v>
      </c>
      <c r="L48" s="71" t="str">
        <f t="shared" si="0"/>
        <v>Aplicar identificación avanzada-condición aceptable para cada tipo de factor de riesgo identificado</v>
      </c>
    </row>
    <row r="49" spans="2:12" ht="58.5" customHeight="1">
      <c r="B49" s="54">
        <v>37</v>
      </c>
      <c r="C49" s="71" t="str">
        <f>Hoja1!C40</f>
        <v>puesto 36</v>
      </c>
      <c r="D49" s="69" t="str">
        <f>Hoja1!E40</f>
        <v>tarea 36</v>
      </c>
      <c r="E49" s="70" t="s">
        <v>86</v>
      </c>
      <c r="F49" s="115" t="s">
        <v>86</v>
      </c>
      <c r="G49" s="115" t="s">
        <v>86</v>
      </c>
      <c r="H49" s="115" t="s">
        <v>86</v>
      </c>
      <c r="I49" s="115" t="s">
        <v>86</v>
      </c>
      <c r="J49" s="115" t="s">
        <v>86</v>
      </c>
      <c r="K49" s="115" t="s">
        <v>86</v>
      </c>
      <c r="L49" s="71" t="str">
        <f t="shared" si="0"/>
        <v>Aplicar identificación avanzada-condición aceptable para cada tipo de factor de riesgo identificado</v>
      </c>
    </row>
    <row r="50" spans="2:12" ht="58.5" customHeight="1">
      <c r="B50" s="54">
        <v>38</v>
      </c>
      <c r="C50" s="71" t="str">
        <f>Hoja1!C41</f>
        <v>puesto 37</v>
      </c>
      <c r="D50" s="69" t="str">
        <f>Hoja1!E41</f>
        <v>tarea 37</v>
      </c>
      <c r="E50" s="70" t="s">
        <v>86</v>
      </c>
      <c r="F50" s="115" t="s">
        <v>86</v>
      </c>
      <c r="G50" s="115" t="s">
        <v>86</v>
      </c>
      <c r="H50" s="115" t="s">
        <v>86</v>
      </c>
      <c r="I50" s="115" t="s">
        <v>86</v>
      </c>
      <c r="J50" s="115" t="s">
        <v>86</v>
      </c>
      <c r="K50" s="115" t="s">
        <v>86</v>
      </c>
      <c r="L50" s="71" t="str">
        <f t="shared" si="0"/>
        <v>Aplicar identificación avanzada-condición aceptable para cada tipo de factor de riesgo identificado</v>
      </c>
    </row>
    <row r="51" spans="2:12" ht="58.5" customHeight="1">
      <c r="B51" s="54">
        <v>39</v>
      </c>
      <c r="C51" s="71" t="str">
        <f>Hoja1!C42</f>
        <v>puesto 38</v>
      </c>
      <c r="D51" s="69" t="str">
        <f>Hoja1!E42</f>
        <v>tarea 38</v>
      </c>
      <c r="E51" s="70" t="s">
        <v>86</v>
      </c>
      <c r="F51" s="115" t="s">
        <v>86</v>
      </c>
      <c r="G51" s="115" t="s">
        <v>86</v>
      </c>
      <c r="H51" s="115" t="s">
        <v>86</v>
      </c>
      <c r="I51" s="115" t="s">
        <v>86</v>
      </c>
      <c r="J51" s="115" t="s">
        <v>86</v>
      </c>
      <c r="K51" s="115" t="s">
        <v>86</v>
      </c>
      <c r="L51" s="71" t="str">
        <f t="shared" si="0"/>
        <v>Aplicar identificación avanzada-condición aceptable para cada tipo de factor de riesgo identificado</v>
      </c>
    </row>
    <row r="52" spans="2:12" ht="58.5" customHeight="1">
      <c r="B52" s="54">
        <v>40</v>
      </c>
      <c r="C52" s="71" t="str">
        <f>Hoja1!C43</f>
        <v>puesto 39</v>
      </c>
      <c r="D52" s="69" t="str">
        <f>Hoja1!E43</f>
        <v>tarea 39</v>
      </c>
      <c r="E52" s="70" t="s">
        <v>86</v>
      </c>
      <c r="F52" s="115" t="s">
        <v>86</v>
      </c>
      <c r="G52" s="115" t="s">
        <v>86</v>
      </c>
      <c r="H52" s="115" t="s">
        <v>86</v>
      </c>
      <c r="I52" s="115" t="s">
        <v>86</v>
      </c>
      <c r="J52" s="115" t="s">
        <v>86</v>
      </c>
      <c r="K52" s="115" t="s">
        <v>86</v>
      </c>
      <c r="L52" s="71" t="str">
        <f t="shared" si="0"/>
        <v>Aplicar identificación avanzada-condición aceptable para cada tipo de factor de riesgo identificado</v>
      </c>
    </row>
    <row r="53" spans="2:12" ht="58.5" customHeight="1">
      <c r="B53" s="54">
        <v>41</v>
      </c>
      <c r="C53" s="71" t="str">
        <f>Hoja1!C44</f>
        <v>puesto 40</v>
      </c>
      <c r="D53" s="69" t="str">
        <f>Hoja1!E44</f>
        <v>tarea 40</v>
      </c>
      <c r="E53" s="70" t="s">
        <v>86</v>
      </c>
      <c r="F53" s="115" t="s">
        <v>86</v>
      </c>
      <c r="G53" s="115" t="s">
        <v>86</v>
      </c>
      <c r="H53" s="115" t="s">
        <v>86</v>
      </c>
      <c r="I53" s="115" t="s">
        <v>86</v>
      </c>
      <c r="J53" s="115" t="s">
        <v>86</v>
      </c>
      <c r="K53" s="115" t="s">
        <v>86</v>
      </c>
      <c r="L53" s="71" t="str">
        <f t="shared" si="0"/>
        <v>Aplicar identificación avanzada-condición aceptable para cada tipo de factor de riesgo identificado</v>
      </c>
    </row>
    <row r="54" spans="2:12" ht="58.5" customHeight="1">
      <c r="B54" s="54">
        <v>42</v>
      </c>
      <c r="C54" s="71" t="str">
        <f>Hoja1!C45</f>
        <v>puesto 41</v>
      </c>
      <c r="D54" s="69" t="str">
        <f>Hoja1!E45</f>
        <v>tarea 41</v>
      </c>
      <c r="E54" s="70" t="s">
        <v>86</v>
      </c>
      <c r="F54" s="115" t="s">
        <v>86</v>
      </c>
      <c r="G54" s="115" t="s">
        <v>86</v>
      </c>
      <c r="H54" s="115" t="s">
        <v>86</v>
      </c>
      <c r="I54" s="115" t="s">
        <v>86</v>
      </c>
      <c r="J54" s="115" t="s">
        <v>86</v>
      </c>
      <c r="K54" s="115" t="s">
        <v>86</v>
      </c>
      <c r="L54" s="71" t="str">
        <f t="shared" si="0"/>
        <v>Aplicar identificación avanzada-condición aceptable para cada tipo de factor de riesgo identificado</v>
      </c>
    </row>
    <row r="55" spans="2:12" ht="58.5" customHeight="1">
      <c r="B55" s="54">
        <v>43</v>
      </c>
      <c r="C55" s="71" t="str">
        <f>Hoja1!C46</f>
        <v>puesto 42</v>
      </c>
      <c r="D55" s="69" t="str">
        <f>Hoja1!E46</f>
        <v>tarea 42</v>
      </c>
      <c r="E55" s="70" t="s">
        <v>86</v>
      </c>
      <c r="F55" s="115" t="s">
        <v>86</v>
      </c>
      <c r="G55" s="115" t="s">
        <v>86</v>
      </c>
      <c r="H55" s="115" t="s">
        <v>86</v>
      </c>
      <c r="I55" s="115" t="s">
        <v>86</v>
      </c>
      <c r="J55" s="115" t="s">
        <v>86</v>
      </c>
      <c r="K55" s="115" t="s">
        <v>86</v>
      </c>
      <c r="L55" s="71" t="str">
        <f t="shared" si="0"/>
        <v>Aplicar identificación avanzada-condición aceptable para cada tipo de factor de riesgo identificado</v>
      </c>
    </row>
    <row r="56" spans="2:12" ht="58.5" customHeight="1">
      <c r="B56" s="54">
        <v>44</v>
      </c>
      <c r="C56" s="71" t="str">
        <f>Hoja1!C47</f>
        <v>puesto 43</v>
      </c>
      <c r="D56" s="69" t="str">
        <f>Hoja1!E47</f>
        <v>tarea 43</v>
      </c>
      <c r="E56" s="70" t="s">
        <v>86</v>
      </c>
      <c r="F56" s="115" t="s">
        <v>86</v>
      </c>
      <c r="G56" s="115" t="s">
        <v>86</v>
      </c>
      <c r="H56" s="115" t="s">
        <v>86</v>
      </c>
      <c r="I56" s="115" t="s">
        <v>86</v>
      </c>
      <c r="J56" s="115" t="s">
        <v>86</v>
      </c>
      <c r="K56" s="115" t="s">
        <v>86</v>
      </c>
      <c r="L56" s="71" t="str">
        <f t="shared" si="0"/>
        <v>Aplicar identificación avanzada-condición aceptable para cada tipo de factor de riesgo identificado</v>
      </c>
    </row>
    <row r="57" spans="2:12" ht="58.5" customHeight="1">
      <c r="B57" s="54">
        <v>45</v>
      </c>
      <c r="C57" s="71" t="str">
        <f>Hoja1!C48</f>
        <v>puesto 44</v>
      </c>
      <c r="D57" s="69" t="str">
        <f>Hoja1!E48</f>
        <v>tarea 44</v>
      </c>
      <c r="E57" s="70" t="s">
        <v>86</v>
      </c>
      <c r="F57" s="115" t="s">
        <v>86</v>
      </c>
      <c r="G57" s="115" t="s">
        <v>86</v>
      </c>
      <c r="H57" s="115" t="s">
        <v>86</v>
      </c>
      <c r="I57" s="115" t="s">
        <v>86</v>
      </c>
      <c r="J57" s="115" t="s">
        <v>86</v>
      </c>
      <c r="K57" s="115" t="s">
        <v>86</v>
      </c>
      <c r="L57" s="71" t="str">
        <f t="shared" si="0"/>
        <v>Aplicar identificación avanzada-condición aceptable para cada tipo de factor de riesgo identificado</v>
      </c>
    </row>
    <row r="58" spans="2:12" ht="58.5" customHeight="1">
      <c r="B58" s="54">
        <v>46</v>
      </c>
      <c r="C58" s="71" t="str">
        <f>Hoja1!C49</f>
        <v>puesto 45</v>
      </c>
      <c r="D58" s="69" t="str">
        <f>Hoja1!E49</f>
        <v>tarea 45</v>
      </c>
      <c r="E58" s="70" t="s">
        <v>86</v>
      </c>
      <c r="F58" s="115" t="s">
        <v>86</v>
      </c>
      <c r="G58" s="115" t="s">
        <v>86</v>
      </c>
      <c r="H58" s="115" t="s">
        <v>86</v>
      </c>
      <c r="I58" s="115" t="s">
        <v>86</v>
      </c>
      <c r="J58" s="115" t="s">
        <v>86</v>
      </c>
      <c r="K58" s="115" t="s">
        <v>86</v>
      </c>
      <c r="L58" s="71" t="str">
        <f t="shared" si="0"/>
        <v>Aplicar identificación avanzada-condición aceptable para cada tipo de factor de riesgo identificado</v>
      </c>
    </row>
    <row r="59" spans="2:12" ht="58.5" customHeight="1">
      <c r="B59" s="54">
        <v>47</v>
      </c>
      <c r="C59" s="71" t="str">
        <f>Hoja1!C50</f>
        <v>puesto 46</v>
      </c>
      <c r="D59" s="69" t="str">
        <f>Hoja1!E50</f>
        <v>tarea 46</v>
      </c>
      <c r="E59" s="70" t="s">
        <v>86</v>
      </c>
      <c r="F59" s="115" t="s">
        <v>86</v>
      </c>
      <c r="G59" s="115" t="s">
        <v>86</v>
      </c>
      <c r="H59" s="115" t="s">
        <v>86</v>
      </c>
      <c r="I59" s="115" t="s">
        <v>86</v>
      </c>
      <c r="J59" s="115" t="s">
        <v>86</v>
      </c>
      <c r="K59" s="115" t="s">
        <v>86</v>
      </c>
      <c r="L59" s="71" t="str">
        <f t="shared" si="0"/>
        <v>Aplicar identificación avanzada-condición aceptable para cada tipo de factor de riesgo identificado</v>
      </c>
    </row>
    <row r="60" spans="2:12" ht="58.5" customHeight="1">
      <c r="B60" s="54">
        <v>48</v>
      </c>
      <c r="C60" s="71" t="str">
        <f>Hoja1!C51</f>
        <v>puesto 47</v>
      </c>
      <c r="D60" s="69" t="str">
        <f>Hoja1!E51</f>
        <v>tarea 47</v>
      </c>
      <c r="E60" s="70" t="s">
        <v>86</v>
      </c>
      <c r="F60" s="115" t="s">
        <v>86</v>
      </c>
      <c r="G60" s="115" t="s">
        <v>86</v>
      </c>
      <c r="H60" s="115" t="s">
        <v>86</v>
      </c>
      <c r="I60" s="115" t="s">
        <v>86</v>
      </c>
      <c r="J60" s="115" t="s">
        <v>86</v>
      </c>
      <c r="K60" s="115" t="s">
        <v>86</v>
      </c>
      <c r="L60" s="71" t="str">
        <f t="shared" si="0"/>
        <v>Aplicar identificación avanzada-condición aceptable para cada tipo de factor de riesgo identificado</v>
      </c>
    </row>
    <row r="61" spans="2:12" ht="58.5" customHeight="1">
      <c r="B61" s="54">
        <v>49</v>
      </c>
      <c r="C61" s="71" t="str">
        <f>Hoja1!C52</f>
        <v>puesto 48</v>
      </c>
      <c r="D61" s="69" t="str">
        <f>Hoja1!E52</f>
        <v>tarea 48</v>
      </c>
      <c r="E61" s="70" t="s">
        <v>86</v>
      </c>
      <c r="F61" s="115" t="s">
        <v>86</v>
      </c>
      <c r="G61" s="115" t="s">
        <v>86</v>
      </c>
      <c r="H61" s="115" t="s">
        <v>86</v>
      </c>
      <c r="I61" s="115" t="s">
        <v>86</v>
      </c>
      <c r="J61" s="115" t="s">
        <v>86</v>
      </c>
      <c r="K61" s="115" t="s">
        <v>86</v>
      </c>
      <c r="L61" s="71" t="str">
        <f t="shared" si="0"/>
        <v>Aplicar identificación avanzada-condición aceptable para cada tipo de factor de riesgo identificado</v>
      </c>
    </row>
    <row r="62" spans="2:12" ht="58.5" customHeight="1">
      <c r="B62" s="54">
        <v>50</v>
      </c>
      <c r="C62" s="71" t="str">
        <f>Hoja1!C53</f>
        <v>puesto 49</v>
      </c>
      <c r="D62" s="69" t="str">
        <f>Hoja1!E53</f>
        <v>tarea 49</v>
      </c>
      <c r="E62" s="70" t="s">
        <v>86</v>
      </c>
      <c r="F62" s="115" t="s">
        <v>86</v>
      </c>
      <c r="G62" s="115" t="s">
        <v>86</v>
      </c>
      <c r="H62" s="115" t="s">
        <v>86</v>
      </c>
      <c r="I62" s="115" t="s">
        <v>86</v>
      </c>
      <c r="J62" s="115" t="s">
        <v>86</v>
      </c>
      <c r="K62" s="115" t="s">
        <v>86</v>
      </c>
      <c r="L62" s="71" t="str">
        <f t="shared" si="0"/>
        <v>Aplicar identificación avanzada-condición aceptable para cada tipo de factor de riesgo identificado</v>
      </c>
    </row>
    <row r="63" spans="2:12" ht="58.5" customHeight="1">
      <c r="B63" s="54">
        <v>51</v>
      </c>
      <c r="C63" s="71" t="str">
        <f>Hoja1!C54</f>
        <v>puesto 50</v>
      </c>
      <c r="D63" s="69" t="str">
        <f>Hoja1!E54</f>
        <v>tarea 50</v>
      </c>
      <c r="E63" s="70" t="s">
        <v>86</v>
      </c>
      <c r="F63" s="115" t="s">
        <v>86</v>
      </c>
      <c r="G63" s="115" t="s">
        <v>86</v>
      </c>
      <c r="H63" s="115" t="s">
        <v>86</v>
      </c>
      <c r="I63" s="115" t="s">
        <v>86</v>
      </c>
      <c r="J63" s="115" t="s">
        <v>86</v>
      </c>
      <c r="K63" s="115" t="s">
        <v>86</v>
      </c>
      <c r="L63" s="71" t="str">
        <f t="shared" si="0"/>
        <v>Aplicar identificación avanzada-condición aceptable para cada tipo de factor de riesgo identificado</v>
      </c>
    </row>
    <row r="64" spans="2:12" ht="58.5" customHeight="1">
      <c r="B64" s="54">
        <v>52</v>
      </c>
      <c r="C64" s="71" t="str">
        <f>Hoja1!C55</f>
        <v>puesto 51</v>
      </c>
      <c r="D64" s="69" t="str">
        <f>Hoja1!E55</f>
        <v>tarea 51</v>
      </c>
      <c r="E64" s="70" t="s">
        <v>86</v>
      </c>
      <c r="F64" s="115" t="s">
        <v>86</v>
      </c>
      <c r="G64" s="115" t="s">
        <v>86</v>
      </c>
      <c r="H64" s="115" t="s">
        <v>86</v>
      </c>
      <c r="I64" s="115" t="s">
        <v>86</v>
      </c>
      <c r="J64" s="115" t="s">
        <v>86</v>
      </c>
      <c r="K64" s="115" t="s">
        <v>86</v>
      </c>
      <c r="L64" s="71" t="str">
        <f t="shared" si="0"/>
        <v>Aplicar identificación avanzada-condición aceptable para cada tipo de factor de riesgo identificado</v>
      </c>
    </row>
    <row r="65" spans="2:12" ht="58.5" customHeight="1">
      <c r="B65" s="54">
        <v>53</v>
      </c>
      <c r="C65" s="71" t="str">
        <f>Hoja1!C56</f>
        <v>puesto 52</v>
      </c>
      <c r="D65" s="69" t="str">
        <f>Hoja1!E56</f>
        <v>tarea 52</v>
      </c>
      <c r="E65" s="70" t="s">
        <v>86</v>
      </c>
      <c r="F65" s="115" t="s">
        <v>86</v>
      </c>
      <c r="G65" s="115" t="s">
        <v>86</v>
      </c>
      <c r="H65" s="115" t="s">
        <v>86</v>
      </c>
      <c r="I65" s="115" t="s">
        <v>86</v>
      </c>
      <c r="J65" s="115" t="s">
        <v>86</v>
      </c>
      <c r="K65" s="115" t="s">
        <v>86</v>
      </c>
      <c r="L65" s="71" t="str">
        <f t="shared" si="0"/>
        <v>Aplicar identificación avanzada-condición aceptable para cada tipo de factor de riesgo identificado</v>
      </c>
    </row>
    <row r="66" spans="2:12" ht="58.5" customHeight="1">
      <c r="B66" s="54">
        <v>54</v>
      </c>
      <c r="C66" s="71" t="str">
        <f>Hoja1!C57</f>
        <v>puesto 53</v>
      </c>
      <c r="D66" s="69" t="str">
        <f>Hoja1!E57</f>
        <v>tarea 53</v>
      </c>
      <c r="E66" s="70" t="s">
        <v>86</v>
      </c>
      <c r="F66" s="115" t="s">
        <v>86</v>
      </c>
      <c r="G66" s="115" t="s">
        <v>86</v>
      </c>
      <c r="H66" s="115" t="s">
        <v>86</v>
      </c>
      <c r="I66" s="115" t="s">
        <v>86</v>
      </c>
      <c r="J66" s="115" t="s">
        <v>86</v>
      </c>
      <c r="K66" s="115" t="s">
        <v>86</v>
      </c>
      <c r="L66" s="71" t="str">
        <f t="shared" si="0"/>
        <v>Aplicar identificación avanzada-condición aceptable para cada tipo de factor de riesgo identificado</v>
      </c>
    </row>
    <row r="67" spans="2:12" ht="58.5" customHeight="1">
      <c r="B67" s="54">
        <v>55</v>
      </c>
      <c r="C67" s="71" t="str">
        <f>Hoja1!C58</f>
        <v>puesto 54</v>
      </c>
      <c r="D67" s="69" t="str">
        <f>Hoja1!E58</f>
        <v>tarea 54</v>
      </c>
      <c r="E67" s="70" t="s">
        <v>86</v>
      </c>
      <c r="F67" s="115" t="s">
        <v>86</v>
      </c>
      <c r="G67" s="115" t="s">
        <v>86</v>
      </c>
      <c r="H67" s="115" t="s">
        <v>86</v>
      </c>
      <c r="I67" s="115" t="s">
        <v>86</v>
      </c>
      <c r="J67" s="115" t="s">
        <v>86</v>
      </c>
      <c r="K67" s="115" t="s">
        <v>86</v>
      </c>
      <c r="L67" s="71" t="str">
        <f t="shared" si="0"/>
        <v>Aplicar identificación avanzada-condición aceptable para cada tipo de factor de riesgo identificado</v>
      </c>
    </row>
    <row r="68" spans="2:12" ht="58.5" customHeight="1">
      <c r="B68" s="54">
        <v>56</v>
      </c>
      <c r="C68" s="71" t="str">
        <f>Hoja1!C59</f>
        <v>puesto 55</v>
      </c>
      <c r="D68" s="69" t="str">
        <f>Hoja1!E59</f>
        <v>tarea 55</v>
      </c>
      <c r="E68" s="70" t="s">
        <v>86</v>
      </c>
      <c r="F68" s="115" t="s">
        <v>86</v>
      </c>
      <c r="G68" s="115" t="s">
        <v>86</v>
      </c>
      <c r="H68" s="115" t="s">
        <v>86</v>
      </c>
      <c r="I68" s="115" t="s">
        <v>86</v>
      </c>
      <c r="J68" s="115" t="s">
        <v>86</v>
      </c>
      <c r="K68" s="115" t="s">
        <v>86</v>
      </c>
      <c r="L68" s="71" t="str">
        <f t="shared" si="0"/>
        <v>Aplicar identificación avanzada-condición aceptable para cada tipo de factor de riesgo identificado</v>
      </c>
    </row>
    <row r="69" spans="2:12" ht="58.5" customHeight="1">
      <c r="B69" s="54">
        <v>57</v>
      </c>
      <c r="C69" s="71" t="str">
        <f>Hoja1!C60</f>
        <v>puesto 56</v>
      </c>
      <c r="D69" s="69" t="str">
        <f>Hoja1!E60</f>
        <v>tarea 56</v>
      </c>
      <c r="E69" s="70" t="s">
        <v>86</v>
      </c>
      <c r="F69" s="115" t="s">
        <v>86</v>
      </c>
      <c r="G69" s="115" t="s">
        <v>86</v>
      </c>
      <c r="H69" s="115" t="s">
        <v>86</v>
      </c>
      <c r="I69" s="115" t="s">
        <v>86</v>
      </c>
      <c r="J69" s="115" t="s">
        <v>86</v>
      </c>
      <c r="K69" s="115" t="s">
        <v>86</v>
      </c>
      <c r="L69" s="71" t="str">
        <f t="shared" si="0"/>
        <v>Aplicar identificación avanzada-condición aceptable para cada tipo de factor de riesgo identificado</v>
      </c>
    </row>
    <row r="70" spans="2:12" ht="58.5" customHeight="1">
      <c r="B70" s="54">
        <v>58</v>
      </c>
      <c r="C70" s="71" t="str">
        <f>Hoja1!C61</f>
        <v>puesto 57</v>
      </c>
      <c r="D70" s="69" t="str">
        <f>Hoja1!E61</f>
        <v>tarea 57</v>
      </c>
      <c r="E70" s="70" t="s">
        <v>86</v>
      </c>
      <c r="F70" s="115" t="s">
        <v>86</v>
      </c>
      <c r="G70" s="115" t="s">
        <v>86</v>
      </c>
      <c r="H70" s="115" t="s">
        <v>86</v>
      </c>
      <c r="I70" s="115" t="s">
        <v>86</v>
      </c>
      <c r="J70" s="115" t="s">
        <v>86</v>
      </c>
      <c r="K70" s="115" t="s">
        <v>86</v>
      </c>
      <c r="L70" s="71" t="str">
        <f t="shared" si="0"/>
        <v>Aplicar identificación avanzada-condición aceptable para cada tipo de factor de riesgo identificado</v>
      </c>
    </row>
    <row r="71" spans="2:12" ht="58.5" customHeight="1">
      <c r="B71" s="54">
        <v>59</v>
      </c>
      <c r="C71" s="71" t="str">
        <f>Hoja1!C62</f>
        <v>puesto 58</v>
      </c>
      <c r="D71" s="69" t="str">
        <f>Hoja1!E62</f>
        <v>tarea 58</v>
      </c>
      <c r="E71" s="70" t="s">
        <v>86</v>
      </c>
      <c r="F71" s="115" t="s">
        <v>86</v>
      </c>
      <c r="G71" s="115" t="s">
        <v>86</v>
      </c>
      <c r="H71" s="115" t="s">
        <v>86</v>
      </c>
      <c r="I71" s="115" t="s">
        <v>86</v>
      </c>
      <c r="J71" s="115" t="s">
        <v>86</v>
      </c>
      <c r="K71" s="115" t="s">
        <v>86</v>
      </c>
      <c r="L71" s="71" t="str">
        <f t="shared" si="0"/>
        <v>Aplicar identificación avanzada-condición aceptable para cada tipo de factor de riesgo identificado</v>
      </c>
    </row>
    <row r="72" spans="2:12" ht="58.5" customHeight="1">
      <c r="B72" s="54">
        <v>60</v>
      </c>
      <c r="C72" s="71" t="str">
        <f>Hoja1!C63</f>
        <v>puesto 59</v>
      </c>
      <c r="D72" s="69" t="str">
        <f>Hoja1!E63</f>
        <v>tarea 59</v>
      </c>
      <c r="E72" s="70" t="s">
        <v>86</v>
      </c>
      <c r="F72" s="115" t="s">
        <v>86</v>
      </c>
      <c r="G72" s="115" t="s">
        <v>86</v>
      </c>
      <c r="H72" s="115" t="s">
        <v>86</v>
      </c>
      <c r="I72" s="115" t="s">
        <v>86</v>
      </c>
      <c r="J72" s="115" t="s">
        <v>86</v>
      </c>
      <c r="K72" s="115" t="s">
        <v>86</v>
      </c>
      <c r="L72" s="71" t="str">
        <f t="shared" si="0"/>
        <v>Aplicar identificación avanzada-condición aceptable para cada tipo de factor de riesgo identificado</v>
      </c>
    </row>
    <row r="73" spans="2:12" ht="58.5" customHeight="1">
      <c r="B73" s="54">
        <v>61</v>
      </c>
      <c r="C73" s="71" t="str">
        <f>Hoja1!C64</f>
        <v>puesto 60</v>
      </c>
      <c r="D73" s="69" t="str">
        <f>Hoja1!E64</f>
        <v>tarea 60</v>
      </c>
      <c r="E73" s="70" t="s">
        <v>86</v>
      </c>
      <c r="F73" s="115" t="s">
        <v>86</v>
      </c>
      <c r="G73" s="115" t="s">
        <v>86</v>
      </c>
      <c r="H73" s="115" t="s">
        <v>86</v>
      </c>
      <c r="I73" s="115" t="s">
        <v>86</v>
      </c>
      <c r="J73" s="115" t="s">
        <v>86</v>
      </c>
      <c r="K73" s="115" t="s">
        <v>86</v>
      </c>
      <c r="L73" s="71" t="str">
        <f t="shared" si="0"/>
        <v>Aplicar identificación avanzada-condición aceptable para cada tipo de factor de riesgo identificado</v>
      </c>
    </row>
    <row r="74" spans="2:12" ht="58.5" customHeight="1">
      <c r="B74" s="54">
        <v>62</v>
      </c>
      <c r="C74" s="71" t="str">
        <f>Hoja1!C65</f>
        <v>puesto 61</v>
      </c>
      <c r="D74" s="69" t="str">
        <f>Hoja1!E65</f>
        <v>tarea 61</v>
      </c>
      <c r="E74" s="70" t="s">
        <v>86</v>
      </c>
      <c r="F74" s="115" t="s">
        <v>86</v>
      </c>
      <c r="G74" s="115" t="s">
        <v>86</v>
      </c>
      <c r="H74" s="115" t="s">
        <v>86</v>
      </c>
      <c r="I74" s="115" t="s">
        <v>86</v>
      </c>
      <c r="J74" s="115" t="s">
        <v>86</v>
      </c>
      <c r="K74" s="115" t="s">
        <v>86</v>
      </c>
      <c r="L74" s="71" t="str">
        <f t="shared" si="0"/>
        <v>Aplicar identificación avanzada-condición aceptable para cada tipo de factor de riesgo identificado</v>
      </c>
    </row>
    <row r="75" spans="2:12" ht="58.5" customHeight="1">
      <c r="B75" s="54">
        <v>63</v>
      </c>
      <c r="C75" s="71" t="str">
        <f>Hoja1!C66</f>
        <v>puesto 62</v>
      </c>
      <c r="D75" s="69" t="str">
        <f>Hoja1!E66</f>
        <v>tarea 62</v>
      </c>
      <c r="E75" s="70" t="s">
        <v>86</v>
      </c>
      <c r="F75" s="115" t="s">
        <v>86</v>
      </c>
      <c r="G75" s="115" t="s">
        <v>86</v>
      </c>
      <c r="H75" s="115" t="s">
        <v>86</v>
      </c>
      <c r="I75" s="115" t="s">
        <v>86</v>
      </c>
      <c r="J75" s="115" t="s">
        <v>86</v>
      </c>
      <c r="K75" s="115" t="s">
        <v>86</v>
      </c>
      <c r="L75" s="71" t="str">
        <f t="shared" si="0"/>
        <v>Aplicar identificación avanzada-condición aceptable para cada tipo de factor de riesgo identificado</v>
      </c>
    </row>
    <row r="76" spans="2:12" ht="58.5" customHeight="1">
      <c r="B76" s="54">
        <v>64</v>
      </c>
      <c r="C76" s="71" t="str">
        <f>Hoja1!C67</f>
        <v>puesto 63</v>
      </c>
      <c r="D76" s="69" t="str">
        <f>Hoja1!E67</f>
        <v>tarea 63</v>
      </c>
      <c r="E76" s="70" t="s">
        <v>86</v>
      </c>
      <c r="F76" s="115" t="s">
        <v>86</v>
      </c>
      <c r="G76" s="115" t="s">
        <v>86</v>
      </c>
      <c r="H76" s="115" t="s">
        <v>86</v>
      </c>
      <c r="I76" s="115" t="s">
        <v>86</v>
      </c>
      <c r="J76" s="115" t="s">
        <v>86</v>
      </c>
      <c r="K76" s="115" t="s">
        <v>86</v>
      </c>
      <c r="L76" s="71" t="str">
        <f t="shared" si="0"/>
        <v>Aplicar identificación avanzada-condición aceptable para cada tipo de factor de riesgo identificado</v>
      </c>
    </row>
    <row r="77" spans="2:12" ht="58.5" customHeight="1">
      <c r="B77" s="54">
        <v>65</v>
      </c>
      <c r="C77" s="71" t="str">
        <f>Hoja1!C68</f>
        <v>puesto 64</v>
      </c>
      <c r="D77" s="69" t="str">
        <f>Hoja1!E68</f>
        <v>tarea 64</v>
      </c>
      <c r="E77" s="70" t="s">
        <v>86</v>
      </c>
      <c r="F77" s="115" t="s">
        <v>86</v>
      </c>
      <c r="G77" s="115" t="s">
        <v>86</v>
      </c>
      <c r="H77" s="115" t="s">
        <v>86</v>
      </c>
      <c r="I77" s="115" t="s">
        <v>86</v>
      </c>
      <c r="J77" s="115" t="s">
        <v>86</v>
      </c>
      <c r="K77" s="115" t="s">
        <v>86</v>
      </c>
      <c r="L77" s="71" t="str">
        <f t="shared" si="0"/>
        <v>Aplicar identificación avanzada-condición aceptable para cada tipo de factor de riesgo identificado</v>
      </c>
    </row>
    <row r="78" spans="2:12" ht="58.5" customHeight="1">
      <c r="B78" s="54">
        <v>66</v>
      </c>
      <c r="C78" s="71" t="str">
        <f>Hoja1!C69</f>
        <v>puesto 65</v>
      </c>
      <c r="D78" s="69" t="str">
        <f>Hoja1!E69</f>
        <v>tarea 65</v>
      </c>
      <c r="E78" s="70" t="s">
        <v>86</v>
      </c>
      <c r="F78" s="115" t="s">
        <v>86</v>
      </c>
      <c r="G78" s="115" t="s">
        <v>86</v>
      </c>
      <c r="H78" s="115" t="s">
        <v>86</v>
      </c>
      <c r="I78" s="115" t="s">
        <v>86</v>
      </c>
      <c r="J78" s="115" t="s">
        <v>86</v>
      </c>
      <c r="K78" s="115" t="s">
        <v>86</v>
      </c>
      <c r="L78" s="71" t="str">
        <f t="shared" si="0"/>
        <v>Aplicar identificación avanzada-condición aceptable para cada tipo de factor de riesgo identificado</v>
      </c>
    </row>
    <row r="79" spans="2:12" ht="58.5" customHeight="1">
      <c r="B79" s="54">
        <v>67</v>
      </c>
      <c r="C79" s="71" t="str">
        <f>Hoja1!C70</f>
        <v>puesto 66</v>
      </c>
      <c r="D79" s="69" t="str">
        <f>Hoja1!E70</f>
        <v>tarea 66</v>
      </c>
      <c r="E79" s="70" t="s">
        <v>86</v>
      </c>
      <c r="F79" s="115" t="s">
        <v>86</v>
      </c>
      <c r="G79" s="115" t="s">
        <v>86</v>
      </c>
      <c r="H79" s="115" t="s">
        <v>86</v>
      </c>
      <c r="I79" s="115" t="s">
        <v>86</v>
      </c>
      <c r="J79" s="115" t="s">
        <v>86</v>
      </c>
      <c r="K79" s="115" t="s">
        <v>86</v>
      </c>
      <c r="L79" s="71" t="str">
        <f t="shared" si="0"/>
        <v>Aplicar identificación avanzada-condición aceptable para cada tipo de factor de riesgo identificado</v>
      </c>
    </row>
    <row r="80" spans="2:12" ht="58.5" customHeight="1">
      <c r="B80" s="54">
        <v>68</v>
      </c>
      <c r="C80" s="71" t="str">
        <f>Hoja1!C71</f>
        <v>puesto 67</v>
      </c>
      <c r="D80" s="69" t="str">
        <f>Hoja1!E71</f>
        <v>tarea 67</v>
      </c>
      <c r="E80" s="70" t="s">
        <v>86</v>
      </c>
      <c r="F80" s="115" t="s">
        <v>86</v>
      </c>
      <c r="G80" s="115" t="s">
        <v>86</v>
      </c>
      <c r="H80" s="115" t="s">
        <v>86</v>
      </c>
      <c r="I80" s="115" t="s">
        <v>86</v>
      </c>
      <c r="J80" s="115" t="s">
        <v>86</v>
      </c>
      <c r="K80" s="115" t="s">
        <v>86</v>
      </c>
      <c r="L80" s="71" t="str">
        <f t="shared" ref="L80:L143" si="1">IF(AND(E80="NO",F80="NO",G80="NO",H80="NO",I80="NO",J80="NO",K80="NO"),"Ausencia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81" spans="2:12" ht="58.5" customHeight="1">
      <c r="B81" s="54">
        <v>69</v>
      </c>
      <c r="C81" s="71" t="str">
        <f>Hoja1!C72</f>
        <v>puesto 68</v>
      </c>
      <c r="D81" s="69" t="str">
        <f>Hoja1!E72</f>
        <v>tarea 68</v>
      </c>
      <c r="E81" s="70" t="s">
        <v>86</v>
      </c>
      <c r="F81" s="115" t="s">
        <v>86</v>
      </c>
      <c r="G81" s="115" t="s">
        <v>86</v>
      </c>
      <c r="H81" s="115" t="s">
        <v>86</v>
      </c>
      <c r="I81" s="115" t="s">
        <v>86</v>
      </c>
      <c r="J81" s="115" t="s">
        <v>86</v>
      </c>
      <c r="K81" s="115" t="s">
        <v>86</v>
      </c>
      <c r="L81" s="71" t="str">
        <f t="shared" si="1"/>
        <v>Aplicar identificación avanzada-condición aceptable para cada tipo de factor de riesgo identificado</v>
      </c>
    </row>
    <row r="82" spans="2:12" ht="58.5" customHeight="1">
      <c r="B82" s="54">
        <v>70</v>
      </c>
      <c r="C82" s="71" t="str">
        <f>Hoja1!C73</f>
        <v>puesto 69</v>
      </c>
      <c r="D82" s="69" t="str">
        <f>Hoja1!E73</f>
        <v>tarea 69</v>
      </c>
      <c r="E82" s="70" t="s">
        <v>86</v>
      </c>
      <c r="F82" s="115" t="s">
        <v>86</v>
      </c>
      <c r="G82" s="115" t="s">
        <v>86</v>
      </c>
      <c r="H82" s="115" t="s">
        <v>86</v>
      </c>
      <c r="I82" s="115" t="s">
        <v>86</v>
      </c>
      <c r="J82" s="115" t="s">
        <v>86</v>
      </c>
      <c r="K82" s="115" t="s">
        <v>86</v>
      </c>
      <c r="L82" s="71" t="str">
        <f t="shared" si="1"/>
        <v>Aplicar identificación avanzada-condición aceptable para cada tipo de factor de riesgo identificado</v>
      </c>
    </row>
    <row r="83" spans="2:12" ht="58.5" customHeight="1">
      <c r="B83" s="54">
        <v>71</v>
      </c>
      <c r="C83" s="71" t="str">
        <f>Hoja1!C74</f>
        <v>puesto 70</v>
      </c>
      <c r="D83" s="69" t="str">
        <f>Hoja1!E74</f>
        <v>tarea 70</v>
      </c>
      <c r="E83" s="70" t="s">
        <v>86</v>
      </c>
      <c r="F83" s="115" t="s">
        <v>86</v>
      </c>
      <c r="G83" s="115" t="s">
        <v>86</v>
      </c>
      <c r="H83" s="115" t="s">
        <v>86</v>
      </c>
      <c r="I83" s="115" t="s">
        <v>86</v>
      </c>
      <c r="J83" s="115" t="s">
        <v>86</v>
      </c>
      <c r="K83" s="115" t="s">
        <v>86</v>
      </c>
      <c r="L83" s="71" t="str">
        <f t="shared" si="1"/>
        <v>Aplicar identificación avanzada-condición aceptable para cada tipo de factor de riesgo identificado</v>
      </c>
    </row>
    <row r="84" spans="2:12" ht="58.5" customHeight="1">
      <c r="B84" s="54">
        <v>72</v>
      </c>
      <c r="C84" s="71" t="str">
        <f>Hoja1!C75</f>
        <v>puesto 71</v>
      </c>
      <c r="D84" s="69" t="str">
        <f>Hoja1!E75</f>
        <v>tarea 71</v>
      </c>
      <c r="E84" s="70" t="s">
        <v>86</v>
      </c>
      <c r="F84" s="115" t="s">
        <v>86</v>
      </c>
      <c r="G84" s="115" t="s">
        <v>86</v>
      </c>
      <c r="H84" s="115" t="s">
        <v>86</v>
      </c>
      <c r="I84" s="115" t="s">
        <v>86</v>
      </c>
      <c r="J84" s="115" t="s">
        <v>86</v>
      </c>
      <c r="K84" s="115" t="s">
        <v>86</v>
      </c>
      <c r="L84" s="71" t="str">
        <f t="shared" si="1"/>
        <v>Aplicar identificación avanzada-condición aceptable para cada tipo de factor de riesgo identificado</v>
      </c>
    </row>
    <row r="85" spans="2:12" ht="58.5" customHeight="1">
      <c r="B85" s="54">
        <v>73</v>
      </c>
      <c r="C85" s="71" t="str">
        <f>Hoja1!C76</f>
        <v>puesto 72</v>
      </c>
      <c r="D85" s="69" t="str">
        <f>Hoja1!E76</f>
        <v>tarea 72</v>
      </c>
      <c r="E85" s="70" t="s">
        <v>86</v>
      </c>
      <c r="F85" s="115" t="s">
        <v>86</v>
      </c>
      <c r="G85" s="115" t="s">
        <v>86</v>
      </c>
      <c r="H85" s="115" t="s">
        <v>86</v>
      </c>
      <c r="I85" s="115" t="s">
        <v>86</v>
      </c>
      <c r="J85" s="115" t="s">
        <v>86</v>
      </c>
      <c r="K85" s="115" t="s">
        <v>86</v>
      </c>
      <c r="L85" s="71" t="str">
        <f t="shared" si="1"/>
        <v>Aplicar identificación avanzada-condición aceptable para cada tipo de factor de riesgo identificado</v>
      </c>
    </row>
    <row r="86" spans="2:12" ht="58.5" customHeight="1">
      <c r="B86" s="54">
        <v>74</v>
      </c>
      <c r="C86" s="71" t="str">
        <f>Hoja1!C77</f>
        <v>puesto 73</v>
      </c>
      <c r="D86" s="69" t="str">
        <f>Hoja1!E77</f>
        <v>tarea 73</v>
      </c>
      <c r="E86" s="70" t="s">
        <v>86</v>
      </c>
      <c r="F86" s="115" t="s">
        <v>86</v>
      </c>
      <c r="G86" s="115" t="s">
        <v>86</v>
      </c>
      <c r="H86" s="115" t="s">
        <v>86</v>
      </c>
      <c r="I86" s="115" t="s">
        <v>86</v>
      </c>
      <c r="J86" s="115" t="s">
        <v>86</v>
      </c>
      <c r="K86" s="115" t="s">
        <v>86</v>
      </c>
      <c r="L86" s="71" t="str">
        <f t="shared" si="1"/>
        <v>Aplicar identificación avanzada-condición aceptable para cada tipo de factor de riesgo identificado</v>
      </c>
    </row>
    <row r="87" spans="2:12" ht="58.5" customHeight="1">
      <c r="B87" s="54">
        <v>75</v>
      </c>
      <c r="C87" s="71" t="str">
        <f>Hoja1!C78</f>
        <v>puesto 74</v>
      </c>
      <c r="D87" s="69" t="str">
        <f>Hoja1!E78</f>
        <v>tarea 74</v>
      </c>
      <c r="E87" s="70" t="s">
        <v>86</v>
      </c>
      <c r="F87" s="115" t="s">
        <v>86</v>
      </c>
      <c r="G87" s="115" t="s">
        <v>86</v>
      </c>
      <c r="H87" s="115" t="s">
        <v>86</v>
      </c>
      <c r="I87" s="115" t="s">
        <v>86</v>
      </c>
      <c r="J87" s="115" t="s">
        <v>86</v>
      </c>
      <c r="K87" s="115" t="s">
        <v>86</v>
      </c>
      <c r="L87" s="71" t="str">
        <f t="shared" si="1"/>
        <v>Aplicar identificación avanzada-condición aceptable para cada tipo de factor de riesgo identificado</v>
      </c>
    </row>
    <row r="88" spans="2:12" ht="58.5" customHeight="1">
      <c r="B88" s="54">
        <v>76</v>
      </c>
      <c r="C88" s="71" t="str">
        <f>Hoja1!C79</f>
        <v>puesto 75</v>
      </c>
      <c r="D88" s="69" t="str">
        <f>Hoja1!E79</f>
        <v>tarea 75</v>
      </c>
      <c r="E88" s="70" t="s">
        <v>86</v>
      </c>
      <c r="F88" s="115" t="s">
        <v>86</v>
      </c>
      <c r="G88" s="115" t="s">
        <v>86</v>
      </c>
      <c r="H88" s="115" t="s">
        <v>86</v>
      </c>
      <c r="I88" s="115" t="s">
        <v>86</v>
      </c>
      <c r="J88" s="115" t="s">
        <v>86</v>
      </c>
      <c r="K88" s="115" t="s">
        <v>86</v>
      </c>
      <c r="L88" s="71" t="str">
        <f t="shared" si="1"/>
        <v>Aplicar identificación avanzada-condición aceptable para cada tipo de factor de riesgo identificado</v>
      </c>
    </row>
    <row r="89" spans="2:12" ht="58.5" customHeight="1">
      <c r="B89" s="54">
        <v>77</v>
      </c>
      <c r="C89" s="71" t="str">
        <f>Hoja1!C80</f>
        <v>puesto 76</v>
      </c>
      <c r="D89" s="69" t="str">
        <f>Hoja1!E80</f>
        <v>tarea 76</v>
      </c>
      <c r="E89" s="70" t="s">
        <v>86</v>
      </c>
      <c r="F89" s="115" t="s">
        <v>86</v>
      </c>
      <c r="G89" s="115" t="s">
        <v>86</v>
      </c>
      <c r="H89" s="115" t="s">
        <v>86</v>
      </c>
      <c r="I89" s="115" t="s">
        <v>86</v>
      </c>
      <c r="J89" s="115" t="s">
        <v>86</v>
      </c>
      <c r="K89" s="115" t="s">
        <v>86</v>
      </c>
      <c r="L89" s="71" t="str">
        <f t="shared" si="1"/>
        <v>Aplicar identificación avanzada-condición aceptable para cada tipo de factor de riesgo identificado</v>
      </c>
    </row>
    <row r="90" spans="2:12" ht="58.5" customHeight="1">
      <c r="B90" s="54">
        <v>78</v>
      </c>
      <c r="C90" s="71" t="str">
        <f>Hoja1!C81</f>
        <v>puesto 77</v>
      </c>
      <c r="D90" s="69" t="str">
        <f>Hoja1!E81</f>
        <v>tarea 77</v>
      </c>
      <c r="E90" s="70" t="s">
        <v>86</v>
      </c>
      <c r="F90" s="115" t="s">
        <v>86</v>
      </c>
      <c r="G90" s="115" t="s">
        <v>86</v>
      </c>
      <c r="H90" s="115" t="s">
        <v>86</v>
      </c>
      <c r="I90" s="115" t="s">
        <v>86</v>
      </c>
      <c r="J90" s="115" t="s">
        <v>86</v>
      </c>
      <c r="K90" s="115" t="s">
        <v>86</v>
      </c>
      <c r="L90" s="71" t="str">
        <f t="shared" si="1"/>
        <v>Aplicar identificación avanzada-condición aceptable para cada tipo de factor de riesgo identificado</v>
      </c>
    </row>
    <row r="91" spans="2:12" ht="58.5" customHeight="1">
      <c r="B91" s="54">
        <v>79</v>
      </c>
      <c r="C91" s="71" t="str">
        <f>Hoja1!C82</f>
        <v>puesto 78</v>
      </c>
      <c r="D91" s="69" t="str">
        <f>Hoja1!E82</f>
        <v>tarea 78</v>
      </c>
      <c r="E91" s="70" t="s">
        <v>86</v>
      </c>
      <c r="F91" s="115" t="s">
        <v>86</v>
      </c>
      <c r="G91" s="115" t="s">
        <v>86</v>
      </c>
      <c r="H91" s="115" t="s">
        <v>86</v>
      </c>
      <c r="I91" s="115" t="s">
        <v>86</v>
      </c>
      <c r="J91" s="115" t="s">
        <v>86</v>
      </c>
      <c r="K91" s="115" t="s">
        <v>86</v>
      </c>
      <c r="L91" s="71" t="str">
        <f t="shared" si="1"/>
        <v>Aplicar identificación avanzada-condición aceptable para cada tipo de factor de riesgo identificado</v>
      </c>
    </row>
    <row r="92" spans="2:12" ht="58.5" customHeight="1">
      <c r="B92" s="54">
        <v>80</v>
      </c>
      <c r="C92" s="71" t="str">
        <f>Hoja1!C83</f>
        <v>puesto 79</v>
      </c>
      <c r="D92" s="69" t="str">
        <f>Hoja1!E83</f>
        <v>tarea 79</v>
      </c>
      <c r="E92" s="70" t="s">
        <v>86</v>
      </c>
      <c r="F92" s="115" t="s">
        <v>86</v>
      </c>
      <c r="G92" s="115" t="s">
        <v>86</v>
      </c>
      <c r="H92" s="115" t="s">
        <v>86</v>
      </c>
      <c r="I92" s="115" t="s">
        <v>86</v>
      </c>
      <c r="J92" s="115" t="s">
        <v>86</v>
      </c>
      <c r="K92" s="115" t="s">
        <v>86</v>
      </c>
      <c r="L92" s="71" t="str">
        <f t="shared" si="1"/>
        <v>Aplicar identificación avanzada-condición aceptable para cada tipo de factor de riesgo identificado</v>
      </c>
    </row>
    <row r="93" spans="2:12" ht="58.5" customHeight="1">
      <c r="B93" s="54">
        <v>81</v>
      </c>
      <c r="C93" s="71" t="str">
        <f>Hoja1!C84</f>
        <v>puesto 80</v>
      </c>
      <c r="D93" s="69" t="str">
        <f>Hoja1!E84</f>
        <v>tarea 80</v>
      </c>
      <c r="E93" s="70" t="s">
        <v>86</v>
      </c>
      <c r="F93" s="115" t="s">
        <v>86</v>
      </c>
      <c r="G93" s="115" t="s">
        <v>86</v>
      </c>
      <c r="H93" s="115" t="s">
        <v>86</v>
      </c>
      <c r="I93" s="115" t="s">
        <v>86</v>
      </c>
      <c r="J93" s="115" t="s">
        <v>86</v>
      </c>
      <c r="K93" s="115" t="s">
        <v>86</v>
      </c>
      <c r="L93" s="71" t="str">
        <f t="shared" si="1"/>
        <v>Aplicar identificación avanzada-condición aceptable para cada tipo de factor de riesgo identificado</v>
      </c>
    </row>
    <row r="94" spans="2:12" ht="58.5" customHeight="1">
      <c r="B94" s="54">
        <v>82</v>
      </c>
      <c r="C94" s="71" t="str">
        <f>Hoja1!C85</f>
        <v>puesto 81</v>
      </c>
      <c r="D94" s="69" t="str">
        <f>Hoja1!E85</f>
        <v>tarea 81</v>
      </c>
      <c r="E94" s="70" t="s">
        <v>86</v>
      </c>
      <c r="F94" s="115" t="s">
        <v>86</v>
      </c>
      <c r="G94" s="115" t="s">
        <v>86</v>
      </c>
      <c r="H94" s="115" t="s">
        <v>86</v>
      </c>
      <c r="I94" s="115" t="s">
        <v>86</v>
      </c>
      <c r="J94" s="115" t="s">
        <v>86</v>
      </c>
      <c r="K94" s="115" t="s">
        <v>86</v>
      </c>
      <c r="L94" s="71" t="str">
        <f t="shared" si="1"/>
        <v>Aplicar identificación avanzada-condición aceptable para cada tipo de factor de riesgo identificado</v>
      </c>
    </row>
    <row r="95" spans="2:12" ht="58.5" customHeight="1">
      <c r="B95" s="54">
        <v>83</v>
      </c>
      <c r="C95" s="71" t="str">
        <f>Hoja1!C86</f>
        <v>puesto 82</v>
      </c>
      <c r="D95" s="69" t="str">
        <f>Hoja1!E86</f>
        <v>tarea 82</v>
      </c>
      <c r="E95" s="70" t="s">
        <v>86</v>
      </c>
      <c r="F95" s="115" t="s">
        <v>86</v>
      </c>
      <c r="G95" s="115" t="s">
        <v>86</v>
      </c>
      <c r="H95" s="115" t="s">
        <v>86</v>
      </c>
      <c r="I95" s="115" t="s">
        <v>86</v>
      </c>
      <c r="J95" s="115" t="s">
        <v>86</v>
      </c>
      <c r="K95" s="115" t="s">
        <v>86</v>
      </c>
      <c r="L95" s="71" t="str">
        <f t="shared" si="1"/>
        <v>Aplicar identificación avanzada-condición aceptable para cada tipo de factor de riesgo identificado</v>
      </c>
    </row>
    <row r="96" spans="2:12" ht="58.5" customHeight="1">
      <c r="B96" s="54">
        <v>84</v>
      </c>
      <c r="C96" s="71" t="str">
        <f>Hoja1!C87</f>
        <v>puesto 83</v>
      </c>
      <c r="D96" s="69" t="str">
        <f>Hoja1!E87</f>
        <v>tarea 83</v>
      </c>
      <c r="E96" s="70" t="s">
        <v>86</v>
      </c>
      <c r="F96" s="115" t="s">
        <v>86</v>
      </c>
      <c r="G96" s="115" t="s">
        <v>86</v>
      </c>
      <c r="H96" s="115" t="s">
        <v>86</v>
      </c>
      <c r="I96" s="115" t="s">
        <v>86</v>
      </c>
      <c r="J96" s="115" t="s">
        <v>86</v>
      </c>
      <c r="K96" s="115" t="s">
        <v>86</v>
      </c>
      <c r="L96" s="71" t="str">
        <f t="shared" si="1"/>
        <v>Aplicar identificación avanzada-condición aceptable para cada tipo de factor de riesgo identificado</v>
      </c>
    </row>
    <row r="97" spans="2:12" ht="58.5" customHeight="1">
      <c r="B97" s="54">
        <v>85</v>
      </c>
      <c r="C97" s="71" t="str">
        <f>Hoja1!C88</f>
        <v>puesto 84</v>
      </c>
      <c r="D97" s="69" t="str">
        <f>Hoja1!E88</f>
        <v>tarea 84</v>
      </c>
      <c r="E97" s="70" t="s">
        <v>86</v>
      </c>
      <c r="F97" s="115" t="s">
        <v>86</v>
      </c>
      <c r="G97" s="115" t="s">
        <v>86</v>
      </c>
      <c r="H97" s="115" t="s">
        <v>86</v>
      </c>
      <c r="I97" s="115" t="s">
        <v>86</v>
      </c>
      <c r="J97" s="115" t="s">
        <v>86</v>
      </c>
      <c r="K97" s="115" t="s">
        <v>86</v>
      </c>
      <c r="L97" s="71" t="str">
        <f t="shared" si="1"/>
        <v>Aplicar identificación avanzada-condición aceptable para cada tipo de factor de riesgo identificado</v>
      </c>
    </row>
    <row r="98" spans="2:12" ht="58.5" customHeight="1">
      <c r="B98" s="54">
        <v>86</v>
      </c>
      <c r="C98" s="71" t="str">
        <f>Hoja1!C89</f>
        <v>puesto 85</v>
      </c>
      <c r="D98" s="69" t="str">
        <f>Hoja1!E89</f>
        <v>tarea 85</v>
      </c>
      <c r="E98" s="70" t="s">
        <v>86</v>
      </c>
      <c r="F98" s="115" t="s">
        <v>86</v>
      </c>
      <c r="G98" s="115" t="s">
        <v>86</v>
      </c>
      <c r="H98" s="115" t="s">
        <v>86</v>
      </c>
      <c r="I98" s="115" t="s">
        <v>86</v>
      </c>
      <c r="J98" s="115" t="s">
        <v>86</v>
      </c>
      <c r="K98" s="115" t="s">
        <v>86</v>
      </c>
      <c r="L98" s="71" t="str">
        <f t="shared" si="1"/>
        <v>Aplicar identificación avanzada-condición aceptable para cada tipo de factor de riesgo identificado</v>
      </c>
    </row>
    <row r="99" spans="2:12" ht="58.5" customHeight="1">
      <c r="B99" s="54">
        <v>87</v>
      </c>
      <c r="C99" s="71" t="str">
        <f>Hoja1!C90</f>
        <v>puesto 86</v>
      </c>
      <c r="D99" s="69" t="str">
        <f>Hoja1!E90</f>
        <v>tarea 86</v>
      </c>
      <c r="E99" s="70" t="s">
        <v>86</v>
      </c>
      <c r="F99" s="115" t="s">
        <v>86</v>
      </c>
      <c r="G99" s="115" t="s">
        <v>86</v>
      </c>
      <c r="H99" s="115" t="s">
        <v>86</v>
      </c>
      <c r="I99" s="115" t="s">
        <v>86</v>
      </c>
      <c r="J99" s="115" t="s">
        <v>86</v>
      </c>
      <c r="K99" s="115" t="s">
        <v>86</v>
      </c>
      <c r="L99" s="71" t="str">
        <f t="shared" si="1"/>
        <v>Aplicar identificación avanzada-condición aceptable para cada tipo de factor de riesgo identificado</v>
      </c>
    </row>
    <row r="100" spans="2:12" ht="58.5" customHeight="1">
      <c r="B100" s="54">
        <v>88</v>
      </c>
      <c r="C100" s="71" t="str">
        <f>Hoja1!C91</f>
        <v>puesto 87</v>
      </c>
      <c r="D100" s="69" t="str">
        <f>Hoja1!E91</f>
        <v>tarea 87</v>
      </c>
      <c r="E100" s="70" t="s">
        <v>86</v>
      </c>
      <c r="F100" s="115" t="s">
        <v>86</v>
      </c>
      <c r="G100" s="115" t="s">
        <v>86</v>
      </c>
      <c r="H100" s="115" t="s">
        <v>86</v>
      </c>
      <c r="I100" s="115" t="s">
        <v>86</v>
      </c>
      <c r="J100" s="115" t="s">
        <v>86</v>
      </c>
      <c r="K100" s="115" t="s">
        <v>86</v>
      </c>
      <c r="L100" s="71" t="str">
        <f t="shared" si="1"/>
        <v>Aplicar identificación avanzada-condición aceptable para cada tipo de factor de riesgo identificado</v>
      </c>
    </row>
    <row r="101" spans="2:12" ht="58.5" customHeight="1">
      <c r="B101" s="54">
        <v>89</v>
      </c>
      <c r="C101" s="71" t="str">
        <f>Hoja1!C92</f>
        <v>puesto 88</v>
      </c>
      <c r="D101" s="69" t="str">
        <f>Hoja1!E92</f>
        <v>tarea 88</v>
      </c>
      <c r="E101" s="70" t="s">
        <v>86</v>
      </c>
      <c r="F101" s="115" t="s">
        <v>86</v>
      </c>
      <c r="G101" s="115" t="s">
        <v>86</v>
      </c>
      <c r="H101" s="115" t="s">
        <v>86</v>
      </c>
      <c r="I101" s="115" t="s">
        <v>86</v>
      </c>
      <c r="J101" s="115" t="s">
        <v>86</v>
      </c>
      <c r="K101" s="115" t="s">
        <v>86</v>
      </c>
      <c r="L101" s="71" t="str">
        <f t="shared" si="1"/>
        <v>Aplicar identificación avanzada-condición aceptable para cada tipo de factor de riesgo identificado</v>
      </c>
    </row>
    <row r="102" spans="2:12" ht="58.5" customHeight="1">
      <c r="B102" s="54">
        <v>90</v>
      </c>
      <c r="C102" s="71" t="str">
        <f>Hoja1!C93</f>
        <v>puesto 89</v>
      </c>
      <c r="D102" s="69" t="str">
        <f>Hoja1!E93</f>
        <v>tarea 89</v>
      </c>
      <c r="E102" s="70" t="s">
        <v>86</v>
      </c>
      <c r="F102" s="115" t="s">
        <v>86</v>
      </c>
      <c r="G102" s="115" t="s">
        <v>86</v>
      </c>
      <c r="H102" s="115" t="s">
        <v>86</v>
      </c>
      <c r="I102" s="115" t="s">
        <v>86</v>
      </c>
      <c r="J102" s="115" t="s">
        <v>86</v>
      </c>
      <c r="K102" s="115" t="s">
        <v>86</v>
      </c>
      <c r="L102" s="71" t="str">
        <f t="shared" si="1"/>
        <v>Aplicar identificación avanzada-condición aceptable para cada tipo de factor de riesgo identificado</v>
      </c>
    </row>
    <row r="103" spans="2:12" ht="58.5" customHeight="1">
      <c r="B103" s="54">
        <v>91</v>
      </c>
      <c r="C103" s="71" t="str">
        <f>Hoja1!C94</f>
        <v>puesto 90</v>
      </c>
      <c r="D103" s="69" t="str">
        <f>Hoja1!E94</f>
        <v>tarea 90</v>
      </c>
      <c r="E103" s="70" t="s">
        <v>86</v>
      </c>
      <c r="F103" s="115" t="s">
        <v>86</v>
      </c>
      <c r="G103" s="115" t="s">
        <v>86</v>
      </c>
      <c r="H103" s="115" t="s">
        <v>86</v>
      </c>
      <c r="I103" s="115" t="s">
        <v>86</v>
      </c>
      <c r="J103" s="115" t="s">
        <v>86</v>
      </c>
      <c r="K103" s="115" t="s">
        <v>86</v>
      </c>
      <c r="L103" s="71" t="str">
        <f t="shared" si="1"/>
        <v>Aplicar identificación avanzada-condición aceptable para cada tipo de factor de riesgo identificado</v>
      </c>
    </row>
    <row r="104" spans="2:12" ht="58.5" customHeight="1">
      <c r="B104" s="54">
        <v>92</v>
      </c>
      <c r="C104" s="71" t="str">
        <f>Hoja1!C95</f>
        <v>puesto 91</v>
      </c>
      <c r="D104" s="69" t="str">
        <f>Hoja1!E95</f>
        <v>tarea 91</v>
      </c>
      <c r="E104" s="70" t="s">
        <v>86</v>
      </c>
      <c r="F104" s="115" t="s">
        <v>86</v>
      </c>
      <c r="G104" s="115" t="s">
        <v>86</v>
      </c>
      <c r="H104" s="115" t="s">
        <v>86</v>
      </c>
      <c r="I104" s="115" t="s">
        <v>86</v>
      </c>
      <c r="J104" s="115" t="s">
        <v>86</v>
      </c>
      <c r="K104" s="115" t="s">
        <v>86</v>
      </c>
      <c r="L104" s="71" t="str">
        <f t="shared" si="1"/>
        <v>Aplicar identificación avanzada-condición aceptable para cada tipo de factor de riesgo identificado</v>
      </c>
    </row>
    <row r="105" spans="2:12" ht="58.5" customHeight="1">
      <c r="B105" s="54">
        <v>93</v>
      </c>
      <c r="C105" s="71" t="str">
        <f>Hoja1!C96</f>
        <v>puesto 92</v>
      </c>
      <c r="D105" s="69" t="str">
        <f>Hoja1!E96</f>
        <v>tarea 92</v>
      </c>
      <c r="E105" s="70" t="s">
        <v>86</v>
      </c>
      <c r="F105" s="115" t="s">
        <v>86</v>
      </c>
      <c r="G105" s="115" t="s">
        <v>86</v>
      </c>
      <c r="H105" s="115" t="s">
        <v>86</v>
      </c>
      <c r="I105" s="115" t="s">
        <v>86</v>
      </c>
      <c r="J105" s="115" t="s">
        <v>86</v>
      </c>
      <c r="K105" s="115" t="s">
        <v>86</v>
      </c>
      <c r="L105" s="71" t="str">
        <f t="shared" si="1"/>
        <v>Aplicar identificación avanzada-condición aceptable para cada tipo de factor de riesgo identificado</v>
      </c>
    </row>
    <row r="106" spans="2:12" ht="58.5" customHeight="1">
      <c r="B106" s="54">
        <v>94</v>
      </c>
      <c r="C106" s="71" t="str">
        <f>Hoja1!C97</f>
        <v>puesto 93</v>
      </c>
      <c r="D106" s="69" t="str">
        <f>Hoja1!E97</f>
        <v>tarea 93</v>
      </c>
      <c r="E106" s="70" t="s">
        <v>86</v>
      </c>
      <c r="F106" s="115" t="s">
        <v>86</v>
      </c>
      <c r="G106" s="115" t="s">
        <v>86</v>
      </c>
      <c r="H106" s="115" t="s">
        <v>86</v>
      </c>
      <c r="I106" s="115" t="s">
        <v>86</v>
      </c>
      <c r="J106" s="115" t="s">
        <v>86</v>
      </c>
      <c r="K106" s="115" t="s">
        <v>86</v>
      </c>
      <c r="L106" s="71" t="str">
        <f t="shared" si="1"/>
        <v>Aplicar identificación avanzada-condición aceptable para cada tipo de factor de riesgo identificado</v>
      </c>
    </row>
    <row r="107" spans="2:12" ht="58.5" customHeight="1">
      <c r="B107" s="54">
        <v>95</v>
      </c>
      <c r="C107" s="71" t="str">
        <f>Hoja1!C98</f>
        <v>puesto 94</v>
      </c>
      <c r="D107" s="69" t="str">
        <f>Hoja1!E98</f>
        <v>tarea 94</v>
      </c>
      <c r="E107" s="70" t="s">
        <v>86</v>
      </c>
      <c r="F107" s="115" t="s">
        <v>86</v>
      </c>
      <c r="G107" s="115" t="s">
        <v>86</v>
      </c>
      <c r="H107" s="115" t="s">
        <v>86</v>
      </c>
      <c r="I107" s="115" t="s">
        <v>86</v>
      </c>
      <c r="J107" s="115" t="s">
        <v>86</v>
      </c>
      <c r="K107" s="115" t="s">
        <v>86</v>
      </c>
      <c r="L107" s="71" t="str">
        <f t="shared" si="1"/>
        <v>Aplicar identificación avanzada-condición aceptable para cada tipo de factor de riesgo identificado</v>
      </c>
    </row>
    <row r="108" spans="2:12" ht="58.5" customHeight="1">
      <c r="B108" s="54">
        <v>96</v>
      </c>
      <c r="C108" s="71" t="str">
        <f>Hoja1!C99</f>
        <v>puesto 95</v>
      </c>
      <c r="D108" s="69" t="str">
        <f>Hoja1!E99</f>
        <v>tarea 95</v>
      </c>
      <c r="E108" s="70" t="s">
        <v>86</v>
      </c>
      <c r="F108" s="115" t="s">
        <v>86</v>
      </c>
      <c r="G108" s="115" t="s">
        <v>86</v>
      </c>
      <c r="H108" s="115" t="s">
        <v>86</v>
      </c>
      <c r="I108" s="115" t="s">
        <v>86</v>
      </c>
      <c r="J108" s="115" t="s">
        <v>86</v>
      </c>
      <c r="K108" s="115" t="s">
        <v>86</v>
      </c>
      <c r="L108" s="71" t="str">
        <f t="shared" si="1"/>
        <v>Aplicar identificación avanzada-condición aceptable para cada tipo de factor de riesgo identificado</v>
      </c>
    </row>
    <row r="109" spans="2:12" ht="58.5" customHeight="1">
      <c r="B109" s="54">
        <v>97</v>
      </c>
      <c r="C109" s="71" t="str">
        <f>Hoja1!C100</f>
        <v>puesto 96</v>
      </c>
      <c r="D109" s="69" t="str">
        <f>Hoja1!E100</f>
        <v>tarea 96</v>
      </c>
      <c r="E109" s="70" t="s">
        <v>86</v>
      </c>
      <c r="F109" s="115" t="s">
        <v>86</v>
      </c>
      <c r="G109" s="115" t="s">
        <v>86</v>
      </c>
      <c r="H109" s="115" t="s">
        <v>86</v>
      </c>
      <c r="I109" s="115" t="s">
        <v>86</v>
      </c>
      <c r="J109" s="115" t="s">
        <v>86</v>
      </c>
      <c r="K109" s="115" t="s">
        <v>86</v>
      </c>
      <c r="L109" s="71" t="str">
        <f t="shared" si="1"/>
        <v>Aplicar identificación avanzada-condición aceptable para cada tipo de factor de riesgo identificado</v>
      </c>
    </row>
    <row r="110" spans="2:12" ht="58.5" customHeight="1">
      <c r="B110" s="54">
        <v>98</v>
      </c>
      <c r="C110" s="71" t="str">
        <f>Hoja1!C101</f>
        <v>puesto 97</v>
      </c>
      <c r="D110" s="69" t="str">
        <f>Hoja1!E101</f>
        <v>tarea 97</v>
      </c>
      <c r="E110" s="70" t="s">
        <v>86</v>
      </c>
      <c r="F110" s="115" t="s">
        <v>86</v>
      </c>
      <c r="G110" s="115" t="s">
        <v>86</v>
      </c>
      <c r="H110" s="115" t="s">
        <v>86</v>
      </c>
      <c r="I110" s="115" t="s">
        <v>86</v>
      </c>
      <c r="J110" s="115" t="s">
        <v>86</v>
      </c>
      <c r="K110" s="115" t="s">
        <v>86</v>
      </c>
      <c r="L110" s="71" t="str">
        <f t="shared" si="1"/>
        <v>Aplicar identificación avanzada-condición aceptable para cada tipo de factor de riesgo identificado</v>
      </c>
    </row>
    <row r="111" spans="2:12" ht="58.5" customHeight="1">
      <c r="B111" s="54">
        <v>99</v>
      </c>
      <c r="C111" s="71" t="str">
        <f>Hoja1!C102</f>
        <v>puesto 98</v>
      </c>
      <c r="D111" s="69" t="str">
        <f>Hoja1!E102</f>
        <v>tarea 98</v>
      </c>
      <c r="E111" s="70" t="s">
        <v>86</v>
      </c>
      <c r="F111" s="115" t="s">
        <v>86</v>
      </c>
      <c r="G111" s="115" t="s">
        <v>86</v>
      </c>
      <c r="H111" s="115" t="s">
        <v>86</v>
      </c>
      <c r="I111" s="115" t="s">
        <v>86</v>
      </c>
      <c r="J111" s="115" t="s">
        <v>86</v>
      </c>
      <c r="K111" s="115" t="s">
        <v>86</v>
      </c>
      <c r="L111" s="71" t="str">
        <f t="shared" si="1"/>
        <v>Aplicar identificación avanzada-condición aceptable para cada tipo de factor de riesgo identificado</v>
      </c>
    </row>
    <row r="112" spans="2:12" ht="58.5" customHeight="1">
      <c r="B112" s="54">
        <v>100</v>
      </c>
      <c r="C112" s="71" t="str">
        <f>Hoja1!C103</f>
        <v>puesto 99</v>
      </c>
      <c r="D112" s="69" t="str">
        <f>Hoja1!E103</f>
        <v>tarea 99</v>
      </c>
      <c r="E112" s="70" t="s">
        <v>86</v>
      </c>
      <c r="F112" s="115" t="s">
        <v>86</v>
      </c>
      <c r="G112" s="115" t="s">
        <v>86</v>
      </c>
      <c r="H112" s="115" t="s">
        <v>86</v>
      </c>
      <c r="I112" s="115" t="s">
        <v>86</v>
      </c>
      <c r="J112" s="115" t="s">
        <v>86</v>
      </c>
      <c r="K112" s="115" t="s">
        <v>86</v>
      </c>
      <c r="L112" s="71" t="str">
        <f t="shared" si="1"/>
        <v>Aplicar identificación avanzada-condición aceptable para cada tipo de factor de riesgo identificado</v>
      </c>
    </row>
    <row r="113" spans="2:12" ht="58.5" customHeight="1">
      <c r="B113" s="54">
        <v>101</v>
      </c>
      <c r="C113" s="71" t="str">
        <f>Hoja1!C104</f>
        <v>puesto 100</v>
      </c>
      <c r="D113" s="69" t="str">
        <f>Hoja1!E104</f>
        <v>tarea 100</v>
      </c>
      <c r="E113" s="70" t="s">
        <v>86</v>
      </c>
      <c r="F113" s="115" t="s">
        <v>86</v>
      </c>
      <c r="G113" s="115" t="s">
        <v>86</v>
      </c>
      <c r="H113" s="115" t="s">
        <v>86</v>
      </c>
      <c r="I113" s="115" t="s">
        <v>86</v>
      </c>
      <c r="J113" s="115" t="s">
        <v>86</v>
      </c>
      <c r="K113" s="115" t="s">
        <v>86</v>
      </c>
      <c r="L113" s="71" t="str">
        <f t="shared" si="1"/>
        <v>Aplicar identificación avanzada-condición aceptable para cada tipo de factor de riesgo identificado</v>
      </c>
    </row>
    <row r="114" spans="2:12" ht="58.5" customHeight="1">
      <c r="B114" s="54">
        <v>102</v>
      </c>
      <c r="C114" s="71" t="str">
        <f>Hoja1!C105</f>
        <v>puesto 101</v>
      </c>
      <c r="D114" s="69" t="str">
        <f>Hoja1!E105</f>
        <v>tarea 101</v>
      </c>
      <c r="E114" s="70" t="s">
        <v>86</v>
      </c>
      <c r="F114" s="115" t="s">
        <v>86</v>
      </c>
      <c r="G114" s="115" t="s">
        <v>86</v>
      </c>
      <c r="H114" s="115" t="s">
        <v>86</v>
      </c>
      <c r="I114" s="115" t="s">
        <v>86</v>
      </c>
      <c r="J114" s="115" t="s">
        <v>86</v>
      </c>
      <c r="K114" s="115" t="s">
        <v>86</v>
      </c>
      <c r="L114" s="71" t="str">
        <f t="shared" si="1"/>
        <v>Aplicar identificación avanzada-condición aceptable para cada tipo de factor de riesgo identificado</v>
      </c>
    </row>
    <row r="115" spans="2:12" ht="58.5" customHeight="1">
      <c r="B115" s="54">
        <v>103</v>
      </c>
      <c r="C115" s="71" t="str">
        <f>Hoja1!C106</f>
        <v>puesto 102</v>
      </c>
      <c r="D115" s="69" t="str">
        <f>Hoja1!E106</f>
        <v>tarea 102</v>
      </c>
      <c r="E115" s="70" t="s">
        <v>86</v>
      </c>
      <c r="F115" s="115" t="s">
        <v>86</v>
      </c>
      <c r="G115" s="115" t="s">
        <v>86</v>
      </c>
      <c r="H115" s="115" t="s">
        <v>86</v>
      </c>
      <c r="I115" s="115" t="s">
        <v>86</v>
      </c>
      <c r="J115" s="115" t="s">
        <v>86</v>
      </c>
      <c r="K115" s="115" t="s">
        <v>86</v>
      </c>
      <c r="L115" s="71" t="str">
        <f t="shared" si="1"/>
        <v>Aplicar identificación avanzada-condición aceptable para cada tipo de factor de riesgo identificado</v>
      </c>
    </row>
    <row r="116" spans="2:12" ht="58.5" customHeight="1">
      <c r="B116" s="54">
        <v>104</v>
      </c>
      <c r="C116" s="71" t="str">
        <f>Hoja1!C107</f>
        <v>puesto 103</v>
      </c>
      <c r="D116" s="69" t="str">
        <f>Hoja1!E107</f>
        <v>tarea 103</v>
      </c>
      <c r="E116" s="70" t="s">
        <v>86</v>
      </c>
      <c r="F116" s="115" t="s">
        <v>86</v>
      </c>
      <c r="G116" s="115" t="s">
        <v>86</v>
      </c>
      <c r="H116" s="115" t="s">
        <v>86</v>
      </c>
      <c r="I116" s="115" t="s">
        <v>86</v>
      </c>
      <c r="J116" s="115" t="s">
        <v>86</v>
      </c>
      <c r="K116" s="115" t="s">
        <v>86</v>
      </c>
      <c r="L116" s="71" t="str">
        <f t="shared" si="1"/>
        <v>Aplicar identificación avanzada-condición aceptable para cada tipo de factor de riesgo identificado</v>
      </c>
    </row>
    <row r="117" spans="2:12" ht="58.5" customHeight="1">
      <c r="B117" s="54">
        <v>105</v>
      </c>
      <c r="C117" s="71" t="str">
        <f>Hoja1!C108</f>
        <v>puesto 104</v>
      </c>
      <c r="D117" s="69" t="str">
        <f>Hoja1!E108</f>
        <v>tarea 104</v>
      </c>
      <c r="E117" s="70" t="s">
        <v>86</v>
      </c>
      <c r="F117" s="115" t="s">
        <v>86</v>
      </c>
      <c r="G117" s="115" t="s">
        <v>86</v>
      </c>
      <c r="H117" s="115" t="s">
        <v>86</v>
      </c>
      <c r="I117" s="115" t="s">
        <v>86</v>
      </c>
      <c r="J117" s="115" t="s">
        <v>86</v>
      </c>
      <c r="K117" s="115" t="s">
        <v>86</v>
      </c>
      <c r="L117" s="71" t="str">
        <f t="shared" si="1"/>
        <v>Aplicar identificación avanzada-condición aceptable para cada tipo de factor de riesgo identificado</v>
      </c>
    </row>
    <row r="118" spans="2:12" ht="58.5" customHeight="1">
      <c r="B118" s="54">
        <v>106</v>
      </c>
      <c r="C118" s="71" t="str">
        <f>Hoja1!C109</f>
        <v>puesto 105</v>
      </c>
      <c r="D118" s="69" t="str">
        <f>Hoja1!E109</f>
        <v>tarea 105</v>
      </c>
      <c r="E118" s="70" t="s">
        <v>86</v>
      </c>
      <c r="F118" s="115" t="s">
        <v>86</v>
      </c>
      <c r="G118" s="115" t="s">
        <v>86</v>
      </c>
      <c r="H118" s="115" t="s">
        <v>86</v>
      </c>
      <c r="I118" s="115" t="s">
        <v>86</v>
      </c>
      <c r="J118" s="115" t="s">
        <v>86</v>
      </c>
      <c r="K118" s="115" t="s">
        <v>86</v>
      </c>
      <c r="L118" s="71" t="str">
        <f t="shared" si="1"/>
        <v>Aplicar identificación avanzada-condición aceptable para cada tipo de factor de riesgo identificado</v>
      </c>
    </row>
    <row r="119" spans="2:12" ht="58.5" customHeight="1">
      <c r="B119" s="54">
        <v>107</v>
      </c>
      <c r="C119" s="71" t="str">
        <f>Hoja1!C110</f>
        <v>puesto 106</v>
      </c>
      <c r="D119" s="69" t="str">
        <f>Hoja1!E110</f>
        <v>tarea 106</v>
      </c>
      <c r="E119" s="70" t="s">
        <v>86</v>
      </c>
      <c r="F119" s="115" t="s">
        <v>86</v>
      </c>
      <c r="G119" s="115" t="s">
        <v>86</v>
      </c>
      <c r="H119" s="115" t="s">
        <v>86</v>
      </c>
      <c r="I119" s="115" t="s">
        <v>86</v>
      </c>
      <c r="J119" s="115" t="s">
        <v>86</v>
      </c>
      <c r="K119" s="115" t="s">
        <v>86</v>
      </c>
      <c r="L119" s="71" t="str">
        <f t="shared" si="1"/>
        <v>Aplicar identificación avanzada-condición aceptable para cada tipo de factor de riesgo identificado</v>
      </c>
    </row>
    <row r="120" spans="2:12" ht="58.5" customHeight="1">
      <c r="B120" s="54">
        <v>108</v>
      </c>
      <c r="C120" s="71" t="str">
        <f>Hoja1!C111</f>
        <v>puesto 107</v>
      </c>
      <c r="D120" s="69" t="str">
        <f>Hoja1!E111</f>
        <v>tarea 107</v>
      </c>
      <c r="E120" s="70" t="s">
        <v>86</v>
      </c>
      <c r="F120" s="115" t="s">
        <v>86</v>
      </c>
      <c r="G120" s="115" t="s">
        <v>86</v>
      </c>
      <c r="H120" s="115" t="s">
        <v>86</v>
      </c>
      <c r="I120" s="115" t="s">
        <v>86</v>
      </c>
      <c r="J120" s="115" t="s">
        <v>86</v>
      </c>
      <c r="K120" s="115" t="s">
        <v>86</v>
      </c>
      <c r="L120" s="71" t="str">
        <f t="shared" si="1"/>
        <v>Aplicar identificación avanzada-condición aceptable para cada tipo de factor de riesgo identificado</v>
      </c>
    </row>
    <row r="121" spans="2:12" ht="58.5" customHeight="1">
      <c r="B121" s="54">
        <v>109</v>
      </c>
      <c r="C121" s="71" t="str">
        <f>Hoja1!C112</f>
        <v>puesto 108</v>
      </c>
      <c r="D121" s="69" t="str">
        <f>Hoja1!E112</f>
        <v>tarea 108</v>
      </c>
      <c r="E121" s="70" t="s">
        <v>86</v>
      </c>
      <c r="F121" s="115" t="s">
        <v>86</v>
      </c>
      <c r="G121" s="115" t="s">
        <v>86</v>
      </c>
      <c r="H121" s="115" t="s">
        <v>86</v>
      </c>
      <c r="I121" s="115" t="s">
        <v>86</v>
      </c>
      <c r="J121" s="115" t="s">
        <v>86</v>
      </c>
      <c r="K121" s="115" t="s">
        <v>86</v>
      </c>
      <c r="L121" s="71" t="str">
        <f t="shared" si="1"/>
        <v>Aplicar identificación avanzada-condición aceptable para cada tipo de factor de riesgo identificado</v>
      </c>
    </row>
    <row r="122" spans="2:12" ht="58.5" customHeight="1">
      <c r="B122" s="54">
        <v>110</v>
      </c>
      <c r="C122" s="71" t="str">
        <f>Hoja1!C113</f>
        <v>puesto 109</v>
      </c>
      <c r="D122" s="69" t="str">
        <f>Hoja1!E113</f>
        <v>tarea 109</v>
      </c>
      <c r="E122" s="70" t="s">
        <v>86</v>
      </c>
      <c r="F122" s="115" t="s">
        <v>86</v>
      </c>
      <c r="G122" s="115" t="s">
        <v>86</v>
      </c>
      <c r="H122" s="115" t="s">
        <v>86</v>
      </c>
      <c r="I122" s="115" t="s">
        <v>86</v>
      </c>
      <c r="J122" s="115" t="s">
        <v>86</v>
      </c>
      <c r="K122" s="115" t="s">
        <v>86</v>
      </c>
      <c r="L122" s="71" t="str">
        <f t="shared" si="1"/>
        <v>Aplicar identificación avanzada-condición aceptable para cada tipo de factor de riesgo identificado</v>
      </c>
    </row>
    <row r="123" spans="2:12" ht="58.5" customHeight="1">
      <c r="B123" s="54">
        <v>111</v>
      </c>
      <c r="C123" s="71" t="str">
        <f>Hoja1!C114</f>
        <v>puesto 110</v>
      </c>
      <c r="D123" s="69" t="str">
        <f>Hoja1!E114</f>
        <v>tarea 110</v>
      </c>
      <c r="E123" s="70" t="s">
        <v>86</v>
      </c>
      <c r="F123" s="115" t="s">
        <v>86</v>
      </c>
      <c r="G123" s="115" t="s">
        <v>86</v>
      </c>
      <c r="H123" s="115" t="s">
        <v>86</v>
      </c>
      <c r="I123" s="115" t="s">
        <v>86</v>
      </c>
      <c r="J123" s="115" t="s">
        <v>86</v>
      </c>
      <c r="K123" s="115" t="s">
        <v>86</v>
      </c>
      <c r="L123" s="71" t="str">
        <f t="shared" si="1"/>
        <v>Aplicar identificación avanzada-condición aceptable para cada tipo de factor de riesgo identificado</v>
      </c>
    </row>
    <row r="124" spans="2:12" ht="58.5" customHeight="1">
      <c r="B124" s="54">
        <v>112</v>
      </c>
      <c r="C124" s="71" t="str">
        <f>Hoja1!C115</f>
        <v>puesto 111</v>
      </c>
      <c r="D124" s="69" t="str">
        <f>Hoja1!E115</f>
        <v>tarea 111</v>
      </c>
      <c r="E124" s="70" t="s">
        <v>86</v>
      </c>
      <c r="F124" s="115" t="s">
        <v>86</v>
      </c>
      <c r="G124" s="115" t="s">
        <v>86</v>
      </c>
      <c r="H124" s="115" t="s">
        <v>86</v>
      </c>
      <c r="I124" s="115" t="s">
        <v>86</v>
      </c>
      <c r="J124" s="115" t="s">
        <v>86</v>
      </c>
      <c r="K124" s="115" t="s">
        <v>86</v>
      </c>
      <c r="L124" s="71" t="str">
        <f t="shared" si="1"/>
        <v>Aplicar identificación avanzada-condición aceptable para cada tipo de factor de riesgo identificado</v>
      </c>
    </row>
    <row r="125" spans="2:12" ht="58.5" customHeight="1">
      <c r="B125" s="54">
        <v>113</v>
      </c>
      <c r="C125" s="71" t="str">
        <f>Hoja1!C116</f>
        <v>puesto 112</v>
      </c>
      <c r="D125" s="69" t="str">
        <f>Hoja1!E116</f>
        <v>tarea 112</v>
      </c>
      <c r="E125" s="70" t="s">
        <v>86</v>
      </c>
      <c r="F125" s="115" t="s">
        <v>86</v>
      </c>
      <c r="G125" s="115" t="s">
        <v>86</v>
      </c>
      <c r="H125" s="115" t="s">
        <v>86</v>
      </c>
      <c r="I125" s="115" t="s">
        <v>86</v>
      </c>
      <c r="J125" s="115" t="s">
        <v>86</v>
      </c>
      <c r="K125" s="115" t="s">
        <v>86</v>
      </c>
      <c r="L125" s="71" t="str">
        <f t="shared" si="1"/>
        <v>Aplicar identificación avanzada-condición aceptable para cada tipo de factor de riesgo identificado</v>
      </c>
    </row>
    <row r="126" spans="2:12" ht="58.5" customHeight="1">
      <c r="B126" s="54">
        <v>114</v>
      </c>
      <c r="C126" s="71" t="str">
        <f>Hoja1!C117</f>
        <v>puesto 113</v>
      </c>
      <c r="D126" s="69" t="str">
        <f>Hoja1!E117</f>
        <v>tarea 113</v>
      </c>
      <c r="E126" s="70" t="s">
        <v>86</v>
      </c>
      <c r="F126" s="115" t="s">
        <v>86</v>
      </c>
      <c r="G126" s="115" t="s">
        <v>86</v>
      </c>
      <c r="H126" s="115" t="s">
        <v>86</v>
      </c>
      <c r="I126" s="115" t="s">
        <v>86</v>
      </c>
      <c r="J126" s="115" t="s">
        <v>86</v>
      </c>
      <c r="K126" s="115" t="s">
        <v>86</v>
      </c>
      <c r="L126" s="71" t="str">
        <f t="shared" si="1"/>
        <v>Aplicar identificación avanzada-condición aceptable para cada tipo de factor de riesgo identificado</v>
      </c>
    </row>
    <row r="127" spans="2:12" ht="58.5" customHeight="1">
      <c r="B127" s="54">
        <v>115</v>
      </c>
      <c r="C127" s="71" t="str">
        <f>Hoja1!C118</f>
        <v>puesto 114</v>
      </c>
      <c r="D127" s="69" t="str">
        <f>Hoja1!E118</f>
        <v>tarea 114</v>
      </c>
      <c r="E127" s="70" t="s">
        <v>86</v>
      </c>
      <c r="F127" s="115" t="s">
        <v>86</v>
      </c>
      <c r="G127" s="115" t="s">
        <v>86</v>
      </c>
      <c r="H127" s="115" t="s">
        <v>86</v>
      </c>
      <c r="I127" s="115" t="s">
        <v>86</v>
      </c>
      <c r="J127" s="115" t="s">
        <v>86</v>
      </c>
      <c r="K127" s="115" t="s">
        <v>86</v>
      </c>
      <c r="L127" s="71" t="str">
        <f t="shared" si="1"/>
        <v>Aplicar identificación avanzada-condición aceptable para cada tipo de factor de riesgo identificado</v>
      </c>
    </row>
    <row r="128" spans="2:12" ht="58.5" customHeight="1">
      <c r="B128" s="54">
        <v>116</v>
      </c>
      <c r="C128" s="71" t="str">
        <f>Hoja1!C119</f>
        <v>puesto 115</v>
      </c>
      <c r="D128" s="69" t="str">
        <f>Hoja1!E119</f>
        <v>tarea 115</v>
      </c>
      <c r="E128" s="70" t="s">
        <v>86</v>
      </c>
      <c r="F128" s="115" t="s">
        <v>86</v>
      </c>
      <c r="G128" s="115" t="s">
        <v>86</v>
      </c>
      <c r="H128" s="115" t="s">
        <v>86</v>
      </c>
      <c r="I128" s="115" t="s">
        <v>86</v>
      </c>
      <c r="J128" s="115" t="s">
        <v>86</v>
      </c>
      <c r="K128" s="115" t="s">
        <v>86</v>
      </c>
      <c r="L128" s="71" t="str">
        <f t="shared" si="1"/>
        <v>Aplicar identificación avanzada-condición aceptable para cada tipo de factor de riesgo identificado</v>
      </c>
    </row>
    <row r="129" spans="2:12" ht="58.5" customHeight="1">
      <c r="B129" s="54">
        <v>117</v>
      </c>
      <c r="C129" s="71" t="str">
        <f>Hoja1!C120</f>
        <v>puesto 116</v>
      </c>
      <c r="D129" s="69" t="str">
        <f>Hoja1!E120</f>
        <v>tarea 116</v>
      </c>
      <c r="E129" s="70" t="s">
        <v>86</v>
      </c>
      <c r="F129" s="115" t="s">
        <v>86</v>
      </c>
      <c r="G129" s="115" t="s">
        <v>86</v>
      </c>
      <c r="H129" s="115" t="s">
        <v>86</v>
      </c>
      <c r="I129" s="115" t="s">
        <v>86</v>
      </c>
      <c r="J129" s="115" t="s">
        <v>86</v>
      </c>
      <c r="K129" s="115" t="s">
        <v>86</v>
      </c>
      <c r="L129" s="71" t="str">
        <f t="shared" si="1"/>
        <v>Aplicar identificación avanzada-condición aceptable para cada tipo de factor de riesgo identificado</v>
      </c>
    </row>
    <row r="130" spans="2:12" ht="58.5" customHeight="1">
      <c r="B130" s="54">
        <v>118</v>
      </c>
      <c r="C130" s="71" t="str">
        <f>Hoja1!C121</f>
        <v>puesto 117</v>
      </c>
      <c r="D130" s="69" t="str">
        <f>Hoja1!E121</f>
        <v>tarea 117</v>
      </c>
      <c r="E130" s="70" t="s">
        <v>86</v>
      </c>
      <c r="F130" s="115" t="s">
        <v>86</v>
      </c>
      <c r="G130" s="115" t="s">
        <v>86</v>
      </c>
      <c r="H130" s="115" t="s">
        <v>86</v>
      </c>
      <c r="I130" s="115" t="s">
        <v>86</v>
      </c>
      <c r="J130" s="115" t="s">
        <v>86</v>
      </c>
      <c r="K130" s="115" t="s">
        <v>86</v>
      </c>
      <c r="L130" s="71" t="str">
        <f t="shared" si="1"/>
        <v>Aplicar identificación avanzada-condición aceptable para cada tipo de factor de riesgo identificado</v>
      </c>
    </row>
    <row r="131" spans="2:12" ht="58.5" customHeight="1">
      <c r="B131" s="54">
        <v>119</v>
      </c>
      <c r="C131" s="71" t="str">
        <f>Hoja1!C122</f>
        <v>puesto 118</v>
      </c>
      <c r="D131" s="69" t="str">
        <f>Hoja1!E122</f>
        <v>tarea 118</v>
      </c>
      <c r="E131" s="70" t="s">
        <v>86</v>
      </c>
      <c r="F131" s="115" t="s">
        <v>86</v>
      </c>
      <c r="G131" s="115" t="s">
        <v>86</v>
      </c>
      <c r="H131" s="115" t="s">
        <v>86</v>
      </c>
      <c r="I131" s="115" t="s">
        <v>86</v>
      </c>
      <c r="J131" s="115" t="s">
        <v>86</v>
      </c>
      <c r="K131" s="115" t="s">
        <v>86</v>
      </c>
      <c r="L131" s="71" t="str">
        <f t="shared" si="1"/>
        <v>Aplicar identificación avanzada-condición aceptable para cada tipo de factor de riesgo identificado</v>
      </c>
    </row>
    <row r="132" spans="2:12" ht="58.5" customHeight="1">
      <c r="B132" s="54">
        <v>120</v>
      </c>
      <c r="C132" s="71" t="str">
        <f>Hoja1!C123</f>
        <v>puesto 119</v>
      </c>
      <c r="D132" s="69" t="str">
        <f>Hoja1!E123</f>
        <v>tarea 119</v>
      </c>
      <c r="E132" s="70" t="s">
        <v>86</v>
      </c>
      <c r="F132" s="115" t="s">
        <v>86</v>
      </c>
      <c r="G132" s="115" t="s">
        <v>86</v>
      </c>
      <c r="H132" s="115" t="s">
        <v>86</v>
      </c>
      <c r="I132" s="115" t="s">
        <v>86</v>
      </c>
      <c r="J132" s="115" t="s">
        <v>86</v>
      </c>
      <c r="K132" s="115" t="s">
        <v>86</v>
      </c>
      <c r="L132" s="71" t="str">
        <f t="shared" si="1"/>
        <v>Aplicar identificación avanzada-condición aceptable para cada tipo de factor de riesgo identificado</v>
      </c>
    </row>
    <row r="133" spans="2:12" ht="58.5" customHeight="1">
      <c r="B133" s="54">
        <v>121</v>
      </c>
      <c r="C133" s="71" t="str">
        <f>Hoja1!C124</f>
        <v>puesto 120</v>
      </c>
      <c r="D133" s="69" t="str">
        <f>Hoja1!E124</f>
        <v>tarea 120</v>
      </c>
      <c r="E133" s="70" t="s">
        <v>86</v>
      </c>
      <c r="F133" s="115" t="s">
        <v>86</v>
      </c>
      <c r="G133" s="115" t="s">
        <v>86</v>
      </c>
      <c r="H133" s="115" t="s">
        <v>86</v>
      </c>
      <c r="I133" s="115" t="s">
        <v>86</v>
      </c>
      <c r="J133" s="115" t="s">
        <v>86</v>
      </c>
      <c r="K133" s="115" t="s">
        <v>86</v>
      </c>
      <c r="L133" s="71" t="str">
        <f t="shared" si="1"/>
        <v>Aplicar identificación avanzada-condición aceptable para cada tipo de factor de riesgo identificado</v>
      </c>
    </row>
    <row r="134" spans="2:12" ht="58.5" customHeight="1">
      <c r="B134" s="54">
        <v>122</v>
      </c>
      <c r="C134" s="71" t="str">
        <f>Hoja1!C125</f>
        <v>puesto 121</v>
      </c>
      <c r="D134" s="69" t="str">
        <f>Hoja1!E125</f>
        <v>tarea 121</v>
      </c>
      <c r="E134" s="70" t="s">
        <v>86</v>
      </c>
      <c r="F134" s="115" t="s">
        <v>86</v>
      </c>
      <c r="G134" s="115" t="s">
        <v>86</v>
      </c>
      <c r="H134" s="115" t="s">
        <v>86</v>
      </c>
      <c r="I134" s="115" t="s">
        <v>86</v>
      </c>
      <c r="J134" s="115" t="s">
        <v>86</v>
      </c>
      <c r="K134" s="115" t="s">
        <v>86</v>
      </c>
      <c r="L134" s="71" t="str">
        <f t="shared" si="1"/>
        <v>Aplicar identificación avanzada-condición aceptable para cada tipo de factor de riesgo identificado</v>
      </c>
    </row>
    <row r="135" spans="2:12" ht="58.5" customHeight="1">
      <c r="B135" s="54">
        <v>123</v>
      </c>
      <c r="C135" s="71" t="str">
        <f>Hoja1!C126</f>
        <v>puesto 122</v>
      </c>
      <c r="D135" s="69" t="str">
        <f>Hoja1!E126</f>
        <v>tarea 122</v>
      </c>
      <c r="E135" s="70" t="s">
        <v>86</v>
      </c>
      <c r="F135" s="115" t="s">
        <v>86</v>
      </c>
      <c r="G135" s="115" t="s">
        <v>86</v>
      </c>
      <c r="H135" s="115" t="s">
        <v>86</v>
      </c>
      <c r="I135" s="115" t="s">
        <v>86</v>
      </c>
      <c r="J135" s="115" t="s">
        <v>86</v>
      </c>
      <c r="K135" s="115" t="s">
        <v>86</v>
      </c>
      <c r="L135" s="71" t="str">
        <f t="shared" si="1"/>
        <v>Aplicar identificación avanzada-condición aceptable para cada tipo de factor de riesgo identificado</v>
      </c>
    </row>
    <row r="136" spans="2:12" ht="58.5" customHeight="1">
      <c r="B136" s="54">
        <v>124</v>
      </c>
      <c r="C136" s="71" t="str">
        <f>Hoja1!C127</f>
        <v>puesto 123</v>
      </c>
      <c r="D136" s="69" t="str">
        <f>Hoja1!E127</f>
        <v>tarea 123</v>
      </c>
      <c r="E136" s="70" t="s">
        <v>86</v>
      </c>
      <c r="F136" s="115" t="s">
        <v>86</v>
      </c>
      <c r="G136" s="115" t="s">
        <v>86</v>
      </c>
      <c r="H136" s="115" t="s">
        <v>86</v>
      </c>
      <c r="I136" s="115" t="s">
        <v>86</v>
      </c>
      <c r="J136" s="115" t="s">
        <v>86</v>
      </c>
      <c r="K136" s="115" t="s">
        <v>86</v>
      </c>
      <c r="L136" s="71" t="str">
        <f t="shared" si="1"/>
        <v>Aplicar identificación avanzada-condición aceptable para cada tipo de factor de riesgo identificado</v>
      </c>
    </row>
    <row r="137" spans="2:12" ht="58.5" customHeight="1">
      <c r="B137" s="54">
        <v>125</v>
      </c>
      <c r="C137" s="71" t="str">
        <f>Hoja1!C128</f>
        <v>puesto 124</v>
      </c>
      <c r="D137" s="69" t="str">
        <f>Hoja1!E128</f>
        <v>tarea 124</v>
      </c>
      <c r="E137" s="70" t="s">
        <v>86</v>
      </c>
      <c r="F137" s="115" t="s">
        <v>86</v>
      </c>
      <c r="G137" s="115" t="s">
        <v>86</v>
      </c>
      <c r="H137" s="115" t="s">
        <v>86</v>
      </c>
      <c r="I137" s="115" t="s">
        <v>86</v>
      </c>
      <c r="J137" s="115" t="s">
        <v>86</v>
      </c>
      <c r="K137" s="115" t="s">
        <v>86</v>
      </c>
      <c r="L137" s="71" t="str">
        <f t="shared" si="1"/>
        <v>Aplicar identificación avanzada-condición aceptable para cada tipo de factor de riesgo identificado</v>
      </c>
    </row>
    <row r="138" spans="2:12" ht="58.5" customHeight="1">
      <c r="B138" s="54">
        <v>126</v>
      </c>
      <c r="C138" s="71" t="str">
        <f>Hoja1!C129</f>
        <v>puesto 125</v>
      </c>
      <c r="D138" s="69" t="str">
        <f>Hoja1!E129</f>
        <v>tarea 125</v>
      </c>
      <c r="E138" s="70" t="s">
        <v>86</v>
      </c>
      <c r="F138" s="115" t="s">
        <v>86</v>
      </c>
      <c r="G138" s="115" t="s">
        <v>86</v>
      </c>
      <c r="H138" s="115" t="s">
        <v>86</v>
      </c>
      <c r="I138" s="115" t="s">
        <v>86</v>
      </c>
      <c r="J138" s="115" t="s">
        <v>86</v>
      </c>
      <c r="K138" s="115" t="s">
        <v>86</v>
      </c>
      <c r="L138" s="71" t="str">
        <f t="shared" si="1"/>
        <v>Aplicar identificación avanzada-condición aceptable para cada tipo de factor de riesgo identificado</v>
      </c>
    </row>
    <row r="139" spans="2:12" ht="58.5" customHeight="1">
      <c r="B139" s="54">
        <v>127</v>
      </c>
      <c r="C139" s="71" t="str">
        <f>Hoja1!C130</f>
        <v>puesto 126</v>
      </c>
      <c r="D139" s="69" t="str">
        <f>Hoja1!E130</f>
        <v>tarea 126</v>
      </c>
      <c r="E139" s="70" t="s">
        <v>86</v>
      </c>
      <c r="F139" s="115" t="s">
        <v>86</v>
      </c>
      <c r="G139" s="115" t="s">
        <v>86</v>
      </c>
      <c r="H139" s="115" t="s">
        <v>86</v>
      </c>
      <c r="I139" s="115" t="s">
        <v>86</v>
      </c>
      <c r="J139" s="115" t="s">
        <v>86</v>
      </c>
      <c r="K139" s="115" t="s">
        <v>86</v>
      </c>
      <c r="L139" s="71" t="str">
        <f t="shared" si="1"/>
        <v>Aplicar identificación avanzada-condición aceptable para cada tipo de factor de riesgo identificado</v>
      </c>
    </row>
    <row r="140" spans="2:12" ht="58.5" customHeight="1">
      <c r="B140" s="54">
        <v>128</v>
      </c>
      <c r="C140" s="71" t="str">
        <f>Hoja1!C131</f>
        <v>puesto 127</v>
      </c>
      <c r="D140" s="69" t="str">
        <f>Hoja1!E131</f>
        <v>tarea 127</v>
      </c>
      <c r="E140" s="70" t="s">
        <v>86</v>
      </c>
      <c r="F140" s="115" t="s">
        <v>86</v>
      </c>
      <c r="G140" s="115" t="s">
        <v>86</v>
      </c>
      <c r="H140" s="115" t="s">
        <v>86</v>
      </c>
      <c r="I140" s="115" t="s">
        <v>86</v>
      </c>
      <c r="J140" s="115" t="s">
        <v>86</v>
      </c>
      <c r="K140" s="115" t="s">
        <v>86</v>
      </c>
      <c r="L140" s="71" t="str">
        <f t="shared" si="1"/>
        <v>Aplicar identificación avanzada-condición aceptable para cada tipo de factor de riesgo identificado</v>
      </c>
    </row>
    <row r="141" spans="2:12" ht="58.5" customHeight="1">
      <c r="B141" s="54">
        <v>129</v>
      </c>
      <c r="C141" s="71" t="str">
        <f>Hoja1!C132</f>
        <v>puesto 128</v>
      </c>
      <c r="D141" s="69" t="str">
        <f>Hoja1!E132</f>
        <v>tarea 128</v>
      </c>
      <c r="E141" s="70" t="s">
        <v>86</v>
      </c>
      <c r="F141" s="115" t="s">
        <v>86</v>
      </c>
      <c r="G141" s="115" t="s">
        <v>86</v>
      </c>
      <c r="H141" s="115" t="s">
        <v>86</v>
      </c>
      <c r="I141" s="115" t="s">
        <v>86</v>
      </c>
      <c r="J141" s="115" t="s">
        <v>86</v>
      </c>
      <c r="K141" s="115" t="s">
        <v>86</v>
      </c>
      <c r="L141" s="71" t="str">
        <f t="shared" si="1"/>
        <v>Aplicar identificación avanzada-condición aceptable para cada tipo de factor de riesgo identificado</v>
      </c>
    </row>
    <row r="142" spans="2:12" ht="58.5" customHeight="1">
      <c r="B142" s="54">
        <v>130</v>
      </c>
      <c r="C142" s="71" t="str">
        <f>Hoja1!C133</f>
        <v>puesto 129</v>
      </c>
      <c r="D142" s="69" t="str">
        <f>Hoja1!E133</f>
        <v>tarea 129</v>
      </c>
      <c r="E142" s="70" t="s">
        <v>86</v>
      </c>
      <c r="F142" s="115" t="s">
        <v>86</v>
      </c>
      <c r="G142" s="115" t="s">
        <v>86</v>
      </c>
      <c r="H142" s="115" t="s">
        <v>86</v>
      </c>
      <c r="I142" s="115" t="s">
        <v>86</v>
      </c>
      <c r="J142" s="115" t="s">
        <v>86</v>
      </c>
      <c r="K142" s="115" t="s">
        <v>86</v>
      </c>
      <c r="L142" s="71" t="str">
        <f t="shared" si="1"/>
        <v>Aplicar identificación avanzada-condición aceptable para cada tipo de factor de riesgo identificado</v>
      </c>
    </row>
    <row r="143" spans="2:12" ht="58.5" customHeight="1">
      <c r="B143" s="54">
        <v>131</v>
      </c>
      <c r="C143" s="71" t="str">
        <f>Hoja1!C134</f>
        <v>puesto 130</v>
      </c>
      <c r="D143" s="69" t="str">
        <f>Hoja1!E134</f>
        <v>tarea 130</v>
      </c>
      <c r="E143" s="70" t="s">
        <v>86</v>
      </c>
      <c r="F143" s="115" t="s">
        <v>86</v>
      </c>
      <c r="G143" s="115" t="s">
        <v>86</v>
      </c>
      <c r="H143" s="115" t="s">
        <v>86</v>
      </c>
      <c r="I143" s="115" t="s">
        <v>86</v>
      </c>
      <c r="J143" s="115" t="s">
        <v>86</v>
      </c>
      <c r="K143" s="115" t="s">
        <v>86</v>
      </c>
      <c r="L143" s="71" t="str">
        <f t="shared" si="1"/>
        <v>Aplicar identificación avanzada-condición aceptable para cada tipo de factor de riesgo identificado</v>
      </c>
    </row>
    <row r="144" spans="2:12" ht="58.5" customHeight="1">
      <c r="B144" s="54">
        <v>132</v>
      </c>
      <c r="C144" s="71" t="str">
        <f>Hoja1!C135</f>
        <v>puesto 131</v>
      </c>
      <c r="D144" s="69" t="str">
        <f>Hoja1!E135</f>
        <v>tarea 131</v>
      </c>
      <c r="E144" s="70" t="s">
        <v>86</v>
      </c>
      <c r="F144" s="115" t="s">
        <v>86</v>
      </c>
      <c r="G144" s="115" t="s">
        <v>86</v>
      </c>
      <c r="H144" s="115" t="s">
        <v>86</v>
      </c>
      <c r="I144" s="115" t="s">
        <v>86</v>
      </c>
      <c r="J144" s="115" t="s">
        <v>86</v>
      </c>
      <c r="K144" s="115" t="s">
        <v>86</v>
      </c>
      <c r="L144" s="71" t="str">
        <f t="shared" ref="L144:L207" si="2">IF(AND(E144="NO",F144="NO",G144="NO",H144="NO",I144="NO",J144="NO",K144="NO"),"Ausencia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145" spans="2:12" ht="58.5" customHeight="1">
      <c r="B145" s="54">
        <v>133</v>
      </c>
      <c r="C145" s="71" t="str">
        <f>Hoja1!C136</f>
        <v>puesto 132</v>
      </c>
      <c r="D145" s="69" t="str">
        <f>Hoja1!E136</f>
        <v>tarea 132</v>
      </c>
      <c r="E145" s="70" t="s">
        <v>86</v>
      </c>
      <c r="F145" s="115" t="s">
        <v>86</v>
      </c>
      <c r="G145" s="115" t="s">
        <v>86</v>
      </c>
      <c r="H145" s="115" t="s">
        <v>86</v>
      </c>
      <c r="I145" s="115" t="s">
        <v>86</v>
      </c>
      <c r="J145" s="115" t="s">
        <v>86</v>
      </c>
      <c r="K145" s="115" t="s">
        <v>86</v>
      </c>
      <c r="L145" s="71" t="str">
        <f t="shared" si="2"/>
        <v>Aplicar identificación avanzada-condición aceptable para cada tipo de factor de riesgo identificado</v>
      </c>
    </row>
    <row r="146" spans="2:12" ht="58.5" customHeight="1">
      <c r="B146" s="54">
        <v>134</v>
      </c>
      <c r="C146" s="71" t="str">
        <f>Hoja1!C137</f>
        <v>puesto 133</v>
      </c>
      <c r="D146" s="69" t="str">
        <f>Hoja1!E137</f>
        <v>tarea 133</v>
      </c>
      <c r="E146" s="70" t="s">
        <v>86</v>
      </c>
      <c r="F146" s="115" t="s">
        <v>86</v>
      </c>
      <c r="G146" s="115" t="s">
        <v>86</v>
      </c>
      <c r="H146" s="115" t="s">
        <v>86</v>
      </c>
      <c r="I146" s="115" t="s">
        <v>86</v>
      </c>
      <c r="J146" s="115" t="s">
        <v>86</v>
      </c>
      <c r="K146" s="115" t="s">
        <v>86</v>
      </c>
      <c r="L146" s="71" t="str">
        <f t="shared" si="2"/>
        <v>Aplicar identificación avanzada-condición aceptable para cada tipo de factor de riesgo identificado</v>
      </c>
    </row>
    <row r="147" spans="2:12" ht="58.5" customHeight="1">
      <c r="B147" s="54">
        <v>135</v>
      </c>
      <c r="C147" s="71" t="str">
        <f>Hoja1!C138</f>
        <v>puesto 134</v>
      </c>
      <c r="D147" s="69" t="str">
        <f>Hoja1!E138</f>
        <v>tarea 134</v>
      </c>
      <c r="E147" s="70" t="s">
        <v>86</v>
      </c>
      <c r="F147" s="115" t="s">
        <v>86</v>
      </c>
      <c r="G147" s="115" t="s">
        <v>86</v>
      </c>
      <c r="H147" s="115" t="s">
        <v>86</v>
      </c>
      <c r="I147" s="115" t="s">
        <v>86</v>
      </c>
      <c r="J147" s="115" t="s">
        <v>86</v>
      </c>
      <c r="K147" s="115" t="s">
        <v>86</v>
      </c>
      <c r="L147" s="71" t="str">
        <f t="shared" si="2"/>
        <v>Aplicar identificación avanzada-condición aceptable para cada tipo de factor de riesgo identificado</v>
      </c>
    </row>
    <row r="148" spans="2:12" ht="58.5" customHeight="1">
      <c r="B148" s="54">
        <v>136</v>
      </c>
      <c r="C148" s="71" t="str">
        <f>Hoja1!C139</f>
        <v>puesto 135</v>
      </c>
      <c r="D148" s="69" t="str">
        <f>Hoja1!E139</f>
        <v>tarea 135</v>
      </c>
      <c r="E148" s="70" t="s">
        <v>86</v>
      </c>
      <c r="F148" s="115" t="s">
        <v>86</v>
      </c>
      <c r="G148" s="115" t="s">
        <v>86</v>
      </c>
      <c r="H148" s="115" t="s">
        <v>86</v>
      </c>
      <c r="I148" s="115" t="s">
        <v>86</v>
      </c>
      <c r="J148" s="115" t="s">
        <v>86</v>
      </c>
      <c r="K148" s="115" t="s">
        <v>86</v>
      </c>
      <c r="L148" s="71" t="str">
        <f t="shared" si="2"/>
        <v>Aplicar identificación avanzada-condición aceptable para cada tipo de factor de riesgo identificado</v>
      </c>
    </row>
    <row r="149" spans="2:12" ht="58.5" customHeight="1">
      <c r="B149" s="54">
        <v>137</v>
      </c>
      <c r="C149" s="71" t="str">
        <f>Hoja1!C140</f>
        <v>puesto 136</v>
      </c>
      <c r="D149" s="69" t="str">
        <f>Hoja1!E140</f>
        <v>tarea 136</v>
      </c>
      <c r="E149" s="70" t="s">
        <v>86</v>
      </c>
      <c r="F149" s="115" t="s">
        <v>86</v>
      </c>
      <c r="G149" s="115" t="s">
        <v>86</v>
      </c>
      <c r="H149" s="115" t="s">
        <v>86</v>
      </c>
      <c r="I149" s="115" t="s">
        <v>86</v>
      </c>
      <c r="J149" s="115" t="s">
        <v>86</v>
      </c>
      <c r="K149" s="115" t="s">
        <v>86</v>
      </c>
      <c r="L149" s="71" t="str">
        <f t="shared" si="2"/>
        <v>Aplicar identificación avanzada-condición aceptable para cada tipo de factor de riesgo identificado</v>
      </c>
    </row>
    <row r="150" spans="2:12" ht="58.5" customHeight="1">
      <c r="B150" s="54">
        <v>138</v>
      </c>
      <c r="C150" s="71" t="str">
        <f>Hoja1!C141</f>
        <v>puesto 137</v>
      </c>
      <c r="D150" s="69" t="str">
        <f>Hoja1!E141</f>
        <v>tarea 137</v>
      </c>
      <c r="E150" s="70" t="s">
        <v>86</v>
      </c>
      <c r="F150" s="115" t="s">
        <v>86</v>
      </c>
      <c r="G150" s="115" t="s">
        <v>86</v>
      </c>
      <c r="H150" s="115" t="s">
        <v>86</v>
      </c>
      <c r="I150" s="115" t="s">
        <v>86</v>
      </c>
      <c r="J150" s="115" t="s">
        <v>86</v>
      </c>
      <c r="K150" s="115" t="s">
        <v>86</v>
      </c>
      <c r="L150" s="71" t="str">
        <f t="shared" si="2"/>
        <v>Aplicar identificación avanzada-condición aceptable para cada tipo de factor de riesgo identificado</v>
      </c>
    </row>
    <row r="151" spans="2:12" ht="58.5" customHeight="1">
      <c r="B151" s="54">
        <v>139</v>
      </c>
      <c r="C151" s="71" t="str">
        <f>Hoja1!C142</f>
        <v>puesto 138</v>
      </c>
      <c r="D151" s="69" t="str">
        <f>Hoja1!E142</f>
        <v>tarea 138</v>
      </c>
      <c r="E151" s="70" t="s">
        <v>86</v>
      </c>
      <c r="F151" s="115" t="s">
        <v>86</v>
      </c>
      <c r="G151" s="115" t="s">
        <v>86</v>
      </c>
      <c r="H151" s="115" t="s">
        <v>86</v>
      </c>
      <c r="I151" s="115" t="s">
        <v>86</v>
      </c>
      <c r="J151" s="115" t="s">
        <v>86</v>
      </c>
      <c r="K151" s="115" t="s">
        <v>86</v>
      </c>
      <c r="L151" s="71" t="str">
        <f t="shared" si="2"/>
        <v>Aplicar identificación avanzada-condición aceptable para cada tipo de factor de riesgo identificado</v>
      </c>
    </row>
    <row r="152" spans="2:12" ht="58.5" customHeight="1">
      <c r="B152" s="54">
        <v>140</v>
      </c>
      <c r="C152" s="71" t="str">
        <f>Hoja1!C143</f>
        <v>puesto 139</v>
      </c>
      <c r="D152" s="69" t="str">
        <f>Hoja1!E143</f>
        <v>tarea 139</v>
      </c>
      <c r="E152" s="70" t="s">
        <v>86</v>
      </c>
      <c r="F152" s="115" t="s">
        <v>86</v>
      </c>
      <c r="G152" s="115" t="s">
        <v>86</v>
      </c>
      <c r="H152" s="115" t="s">
        <v>86</v>
      </c>
      <c r="I152" s="115" t="s">
        <v>86</v>
      </c>
      <c r="J152" s="115" t="s">
        <v>86</v>
      </c>
      <c r="K152" s="115" t="s">
        <v>86</v>
      </c>
      <c r="L152" s="71" t="str">
        <f t="shared" si="2"/>
        <v>Aplicar identificación avanzada-condición aceptable para cada tipo de factor de riesgo identificado</v>
      </c>
    </row>
    <row r="153" spans="2:12" ht="58.5" customHeight="1">
      <c r="B153" s="54">
        <v>141</v>
      </c>
      <c r="C153" s="71" t="str">
        <f>Hoja1!C144</f>
        <v>puesto 140</v>
      </c>
      <c r="D153" s="69" t="str">
        <f>Hoja1!E144</f>
        <v>tarea 140</v>
      </c>
      <c r="E153" s="70" t="s">
        <v>86</v>
      </c>
      <c r="F153" s="115" t="s">
        <v>86</v>
      </c>
      <c r="G153" s="115" t="s">
        <v>86</v>
      </c>
      <c r="H153" s="115" t="s">
        <v>86</v>
      </c>
      <c r="I153" s="115" t="s">
        <v>86</v>
      </c>
      <c r="J153" s="115" t="s">
        <v>86</v>
      </c>
      <c r="K153" s="115" t="s">
        <v>86</v>
      </c>
      <c r="L153" s="71" t="str">
        <f t="shared" si="2"/>
        <v>Aplicar identificación avanzada-condición aceptable para cada tipo de factor de riesgo identificado</v>
      </c>
    </row>
    <row r="154" spans="2:12" ht="58.5" customHeight="1">
      <c r="B154" s="54">
        <v>142</v>
      </c>
      <c r="C154" s="71" t="str">
        <f>Hoja1!C145</f>
        <v>puesto 141</v>
      </c>
      <c r="D154" s="69" t="str">
        <f>Hoja1!E145</f>
        <v>tarea 141</v>
      </c>
      <c r="E154" s="70" t="s">
        <v>86</v>
      </c>
      <c r="F154" s="115" t="s">
        <v>86</v>
      </c>
      <c r="G154" s="115" t="s">
        <v>86</v>
      </c>
      <c r="H154" s="115" t="s">
        <v>86</v>
      </c>
      <c r="I154" s="115" t="s">
        <v>86</v>
      </c>
      <c r="J154" s="115" t="s">
        <v>86</v>
      </c>
      <c r="K154" s="115" t="s">
        <v>86</v>
      </c>
      <c r="L154" s="71" t="str">
        <f t="shared" si="2"/>
        <v>Aplicar identificación avanzada-condición aceptable para cada tipo de factor de riesgo identificado</v>
      </c>
    </row>
    <row r="155" spans="2:12" ht="58.5" customHeight="1">
      <c r="B155" s="54">
        <v>143</v>
      </c>
      <c r="C155" s="71" t="str">
        <f>Hoja1!C146</f>
        <v>puesto 142</v>
      </c>
      <c r="D155" s="69" t="str">
        <f>Hoja1!E146</f>
        <v>tarea 142</v>
      </c>
      <c r="E155" s="70" t="s">
        <v>86</v>
      </c>
      <c r="F155" s="115" t="s">
        <v>86</v>
      </c>
      <c r="G155" s="115" t="s">
        <v>86</v>
      </c>
      <c r="H155" s="115" t="s">
        <v>86</v>
      </c>
      <c r="I155" s="115" t="s">
        <v>86</v>
      </c>
      <c r="J155" s="115" t="s">
        <v>86</v>
      </c>
      <c r="K155" s="115" t="s">
        <v>86</v>
      </c>
      <c r="L155" s="71" t="str">
        <f t="shared" si="2"/>
        <v>Aplicar identificación avanzada-condición aceptable para cada tipo de factor de riesgo identificado</v>
      </c>
    </row>
    <row r="156" spans="2:12" ht="58.5" customHeight="1">
      <c r="B156" s="54">
        <v>144</v>
      </c>
      <c r="C156" s="71" t="str">
        <f>Hoja1!C147</f>
        <v>puesto 143</v>
      </c>
      <c r="D156" s="69" t="str">
        <f>Hoja1!E147</f>
        <v>tarea 143</v>
      </c>
      <c r="E156" s="70" t="s">
        <v>86</v>
      </c>
      <c r="F156" s="115" t="s">
        <v>86</v>
      </c>
      <c r="G156" s="115" t="s">
        <v>86</v>
      </c>
      <c r="H156" s="115" t="s">
        <v>86</v>
      </c>
      <c r="I156" s="115" t="s">
        <v>86</v>
      </c>
      <c r="J156" s="115" t="s">
        <v>86</v>
      </c>
      <c r="K156" s="115" t="s">
        <v>86</v>
      </c>
      <c r="L156" s="71" t="str">
        <f t="shared" si="2"/>
        <v>Aplicar identificación avanzada-condición aceptable para cada tipo de factor de riesgo identificado</v>
      </c>
    </row>
    <row r="157" spans="2:12" ht="58.5" customHeight="1">
      <c r="B157" s="54">
        <v>145</v>
      </c>
      <c r="C157" s="71" t="str">
        <f>Hoja1!C148</f>
        <v>puesto 144</v>
      </c>
      <c r="D157" s="69" t="str">
        <f>Hoja1!E148</f>
        <v>tarea 144</v>
      </c>
      <c r="E157" s="70" t="s">
        <v>86</v>
      </c>
      <c r="F157" s="115" t="s">
        <v>86</v>
      </c>
      <c r="G157" s="115" t="s">
        <v>86</v>
      </c>
      <c r="H157" s="115" t="s">
        <v>86</v>
      </c>
      <c r="I157" s="115" t="s">
        <v>86</v>
      </c>
      <c r="J157" s="115" t="s">
        <v>86</v>
      </c>
      <c r="K157" s="115" t="s">
        <v>86</v>
      </c>
      <c r="L157" s="71" t="str">
        <f t="shared" si="2"/>
        <v>Aplicar identificación avanzada-condición aceptable para cada tipo de factor de riesgo identificado</v>
      </c>
    </row>
    <row r="158" spans="2:12" ht="58.5" customHeight="1">
      <c r="B158" s="54">
        <v>146</v>
      </c>
      <c r="C158" s="71" t="str">
        <f>Hoja1!C149</f>
        <v>puesto 145</v>
      </c>
      <c r="D158" s="69" t="str">
        <f>Hoja1!E149</f>
        <v>tarea 145</v>
      </c>
      <c r="E158" s="70" t="s">
        <v>86</v>
      </c>
      <c r="F158" s="115" t="s">
        <v>86</v>
      </c>
      <c r="G158" s="115" t="s">
        <v>86</v>
      </c>
      <c r="H158" s="115" t="s">
        <v>86</v>
      </c>
      <c r="I158" s="115" t="s">
        <v>86</v>
      </c>
      <c r="J158" s="115" t="s">
        <v>86</v>
      </c>
      <c r="K158" s="115" t="s">
        <v>86</v>
      </c>
      <c r="L158" s="71" t="str">
        <f t="shared" si="2"/>
        <v>Aplicar identificación avanzada-condición aceptable para cada tipo de factor de riesgo identificado</v>
      </c>
    </row>
    <row r="159" spans="2:12" ht="58.5" customHeight="1">
      <c r="B159" s="54">
        <v>147</v>
      </c>
      <c r="C159" s="71" t="str">
        <f>Hoja1!C150</f>
        <v>puesto 146</v>
      </c>
      <c r="D159" s="69" t="str">
        <f>Hoja1!E150</f>
        <v>tarea 146</v>
      </c>
      <c r="E159" s="70" t="s">
        <v>86</v>
      </c>
      <c r="F159" s="115" t="s">
        <v>86</v>
      </c>
      <c r="G159" s="115" t="s">
        <v>86</v>
      </c>
      <c r="H159" s="115" t="s">
        <v>86</v>
      </c>
      <c r="I159" s="115" t="s">
        <v>86</v>
      </c>
      <c r="J159" s="115" t="s">
        <v>86</v>
      </c>
      <c r="K159" s="115" t="s">
        <v>86</v>
      </c>
      <c r="L159" s="71" t="str">
        <f t="shared" si="2"/>
        <v>Aplicar identificación avanzada-condición aceptable para cada tipo de factor de riesgo identificado</v>
      </c>
    </row>
    <row r="160" spans="2:12" ht="58.5" customHeight="1">
      <c r="B160" s="54">
        <v>148</v>
      </c>
      <c r="C160" s="71" t="str">
        <f>Hoja1!C151</f>
        <v>puesto 147</v>
      </c>
      <c r="D160" s="69" t="str">
        <f>Hoja1!E151</f>
        <v>tarea 147</v>
      </c>
      <c r="E160" s="70" t="s">
        <v>86</v>
      </c>
      <c r="F160" s="115" t="s">
        <v>86</v>
      </c>
      <c r="G160" s="115" t="s">
        <v>86</v>
      </c>
      <c r="H160" s="115" t="s">
        <v>86</v>
      </c>
      <c r="I160" s="115" t="s">
        <v>86</v>
      </c>
      <c r="J160" s="115" t="s">
        <v>86</v>
      </c>
      <c r="K160" s="115" t="s">
        <v>86</v>
      </c>
      <c r="L160" s="71" t="str">
        <f t="shared" si="2"/>
        <v>Aplicar identificación avanzada-condición aceptable para cada tipo de factor de riesgo identificado</v>
      </c>
    </row>
    <row r="161" spans="2:12" ht="58.5" customHeight="1">
      <c r="B161" s="54">
        <v>149</v>
      </c>
      <c r="C161" s="71" t="str">
        <f>Hoja1!C152</f>
        <v>puesto 148</v>
      </c>
      <c r="D161" s="69" t="str">
        <f>Hoja1!E152</f>
        <v>tarea 148</v>
      </c>
      <c r="E161" s="70" t="s">
        <v>86</v>
      </c>
      <c r="F161" s="115" t="s">
        <v>86</v>
      </c>
      <c r="G161" s="115" t="s">
        <v>86</v>
      </c>
      <c r="H161" s="115" t="s">
        <v>86</v>
      </c>
      <c r="I161" s="115" t="s">
        <v>86</v>
      </c>
      <c r="J161" s="115" t="s">
        <v>86</v>
      </c>
      <c r="K161" s="115" t="s">
        <v>86</v>
      </c>
      <c r="L161" s="71" t="str">
        <f t="shared" si="2"/>
        <v>Aplicar identificación avanzada-condición aceptable para cada tipo de factor de riesgo identificado</v>
      </c>
    </row>
    <row r="162" spans="2:12" ht="58.5" customHeight="1">
      <c r="B162" s="54">
        <v>150</v>
      </c>
      <c r="C162" s="71" t="str">
        <f>Hoja1!C153</f>
        <v>puesto 149</v>
      </c>
      <c r="D162" s="69" t="str">
        <f>Hoja1!E153</f>
        <v>tarea 149</v>
      </c>
      <c r="E162" s="70" t="s">
        <v>86</v>
      </c>
      <c r="F162" s="115" t="s">
        <v>86</v>
      </c>
      <c r="G162" s="115" t="s">
        <v>86</v>
      </c>
      <c r="H162" s="115" t="s">
        <v>86</v>
      </c>
      <c r="I162" s="115" t="s">
        <v>86</v>
      </c>
      <c r="J162" s="115" t="s">
        <v>86</v>
      </c>
      <c r="K162" s="115" t="s">
        <v>86</v>
      </c>
      <c r="L162" s="71" t="str">
        <f t="shared" si="2"/>
        <v>Aplicar identificación avanzada-condición aceptable para cada tipo de factor de riesgo identificado</v>
      </c>
    </row>
    <row r="163" spans="2:12" ht="58.5" customHeight="1">
      <c r="B163" s="54">
        <v>151</v>
      </c>
      <c r="C163" s="71" t="str">
        <f>Hoja1!C154</f>
        <v>puesto 150</v>
      </c>
      <c r="D163" s="69" t="str">
        <f>Hoja1!E154</f>
        <v>tarea 150</v>
      </c>
      <c r="E163" s="70" t="s">
        <v>86</v>
      </c>
      <c r="F163" s="115" t="s">
        <v>86</v>
      </c>
      <c r="G163" s="115" t="s">
        <v>86</v>
      </c>
      <c r="H163" s="115" t="s">
        <v>86</v>
      </c>
      <c r="I163" s="115" t="s">
        <v>86</v>
      </c>
      <c r="J163" s="115" t="s">
        <v>86</v>
      </c>
      <c r="K163" s="115" t="s">
        <v>86</v>
      </c>
      <c r="L163" s="71" t="str">
        <f t="shared" si="2"/>
        <v>Aplicar identificación avanzada-condición aceptable para cada tipo de factor de riesgo identificado</v>
      </c>
    </row>
    <row r="164" spans="2:12" ht="58.5" customHeight="1">
      <c r="B164" s="54">
        <v>152</v>
      </c>
      <c r="C164" s="71" t="str">
        <f>Hoja1!C155</f>
        <v>puesto 151</v>
      </c>
      <c r="D164" s="69" t="str">
        <f>Hoja1!E155</f>
        <v>tarea 151</v>
      </c>
      <c r="E164" s="70" t="s">
        <v>86</v>
      </c>
      <c r="F164" s="115" t="s">
        <v>86</v>
      </c>
      <c r="G164" s="115" t="s">
        <v>86</v>
      </c>
      <c r="H164" s="115" t="s">
        <v>86</v>
      </c>
      <c r="I164" s="115" t="s">
        <v>86</v>
      </c>
      <c r="J164" s="115" t="s">
        <v>86</v>
      </c>
      <c r="K164" s="115" t="s">
        <v>86</v>
      </c>
      <c r="L164" s="71" t="str">
        <f t="shared" si="2"/>
        <v>Aplicar identificación avanzada-condición aceptable para cada tipo de factor de riesgo identificado</v>
      </c>
    </row>
    <row r="165" spans="2:12" ht="58.5" customHeight="1">
      <c r="B165" s="54">
        <v>153</v>
      </c>
      <c r="C165" s="71" t="str">
        <f>Hoja1!C156</f>
        <v>puesto 152</v>
      </c>
      <c r="D165" s="69" t="str">
        <f>Hoja1!E156</f>
        <v>tarea 152</v>
      </c>
      <c r="E165" s="70" t="s">
        <v>86</v>
      </c>
      <c r="F165" s="115" t="s">
        <v>86</v>
      </c>
      <c r="G165" s="115" t="s">
        <v>86</v>
      </c>
      <c r="H165" s="115" t="s">
        <v>86</v>
      </c>
      <c r="I165" s="115" t="s">
        <v>86</v>
      </c>
      <c r="J165" s="115" t="s">
        <v>86</v>
      </c>
      <c r="K165" s="115" t="s">
        <v>86</v>
      </c>
      <c r="L165" s="71" t="str">
        <f t="shared" si="2"/>
        <v>Aplicar identificación avanzada-condición aceptable para cada tipo de factor de riesgo identificado</v>
      </c>
    </row>
    <row r="166" spans="2:12" ht="58.5" customHeight="1">
      <c r="B166" s="54">
        <v>154</v>
      </c>
      <c r="C166" s="71" t="str">
        <f>Hoja1!C157</f>
        <v>puesto 153</v>
      </c>
      <c r="D166" s="69" t="str">
        <f>Hoja1!E157</f>
        <v>tarea 153</v>
      </c>
      <c r="E166" s="70" t="s">
        <v>86</v>
      </c>
      <c r="F166" s="115" t="s">
        <v>86</v>
      </c>
      <c r="G166" s="115" t="s">
        <v>86</v>
      </c>
      <c r="H166" s="115" t="s">
        <v>86</v>
      </c>
      <c r="I166" s="115" t="s">
        <v>86</v>
      </c>
      <c r="J166" s="115" t="s">
        <v>86</v>
      </c>
      <c r="K166" s="115" t="s">
        <v>86</v>
      </c>
      <c r="L166" s="71" t="str">
        <f t="shared" si="2"/>
        <v>Aplicar identificación avanzada-condición aceptable para cada tipo de factor de riesgo identificado</v>
      </c>
    </row>
    <row r="167" spans="2:12" ht="58.5" customHeight="1">
      <c r="B167" s="54">
        <v>155</v>
      </c>
      <c r="C167" s="71" t="str">
        <f>Hoja1!C158</f>
        <v>puesto 154</v>
      </c>
      <c r="D167" s="69" t="str">
        <f>Hoja1!E158</f>
        <v>tarea 154</v>
      </c>
      <c r="E167" s="70" t="s">
        <v>86</v>
      </c>
      <c r="F167" s="115" t="s">
        <v>86</v>
      </c>
      <c r="G167" s="115" t="s">
        <v>86</v>
      </c>
      <c r="H167" s="115" t="s">
        <v>86</v>
      </c>
      <c r="I167" s="115" t="s">
        <v>86</v>
      </c>
      <c r="J167" s="115" t="s">
        <v>86</v>
      </c>
      <c r="K167" s="115" t="s">
        <v>86</v>
      </c>
      <c r="L167" s="71" t="str">
        <f t="shared" si="2"/>
        <v>Aplicar identificación avanzada-condición aceptable para cada tipo de factor de riesgo identificado</v>
      </c>
    </row>
    <row r="168" spans="2:12" ht="58.5" customHeight="1">
      <c r="B168" s="54">
        <v>156</v>
      </c>
      <c r="C168" s="71" t="str">
        <f>Hoja1!C159</f>
        <v>puesto 155</v>
      </c>
      <c r="D168" s="69" t="str">
        <f>Hoja1!E159</f>
        <v>tarea 155</v>
      </c>
      <c r="E168" s="70" t="s">
        <v>86</v>
      </c>
      <c r="F168" s="115" t="s">
        <v>86</v>
      </c>
      <c r="G168" s="115" t="s">
        <v>86</v>
      </c>
      <c r="H168" s="115" t="s">
        <v>86</v>
      </c>
      <c r="I168" s="115" t="s">
        <v>86</v>
      </c>
      <c r="J168" s="115" t="s">
        <v>86</v>
      </c>
      <c r="K168" s="115" t="s">
        <v>86</v>
      </c>
      <c r="L168" s="71" t="str">
        <f t="shared" si="2"/>
        <v>Aplicar identificación avanzada-condición aceptable para cada tipo de factor de riesgo identificado</v>
      </c>
    </row>
    <row r="169" spans="2:12" ht="58.5" customHeight="1">
      <c r="B169" s="54">
        <v>157</v>
      </c>
      <c r="C169" s="71" t="str">
        <f>Hoja1!C160</f>
        <v>puesto 156</v>
      </c>
      <c r="D169" s="69" t="str">
        <f>Hoja1!E160</f>
        <v>tarea 156</v>
      </c>
      <c r="E169" s="70" t="s">
        <v>86</v>
      </c>
      <c r="F169" s="115" t="s">
        <v>86</v>
      </c>
      <c r="G169" s="115" t="s">
        <v>86</v>
      </c>
      <c r="H169" s="115" t="s">
        <v>86</v>
      </c>
      <c r="I169" s="115" t="s">
        <v>86</v>
      </c>
      <c r="J169" s="115" t="s">
        <v>86</v>
      </c>
      <c r="K169" s="115" t="s">
        <v>86</v>
      </c>
      <c r="L169" s="71" t="str">
        <f t="shared" si="2"/>
        <v>Aplicar identificación avanzada-condición aceptable para cada tipo de factor de riesgo identificado</v>
      </c>
    </row>
    <row r="170" spans="2:12" ht="58.5" customHeight="1">
      <c r="B170" s="54">
        <v>158</v>
      </c>
      <c r="C170" s="71" t="str">
        <f>Hoja1!C161</f>
        <v>puesto 157</v>
      </c>
      <c r="D170" s="69" t="str">
        <f>Hoja1!E161</f>
        <v>tarea 157</v>
      </c>
      <c r="E170" s="70" t="s">
        <v>86</v>
      </c>
      <c r="F170" s="115" t="s">
        <v>86</v>
      </c>
      <c r="G170" s="115" t="s">
        <v>86</v>
      </c>
      <c r="H170" s="115" t="s">
        <v>86</v>
      </c>
      <c r="I170" s="115" t="s">
        <v>86</v>
      </c>
      <c r="J170" s="115" t="s">
        <v>86</v>
      </c>
      <c r="K170" s="115" t="s">
        <v>86</v>
      </c>
      <c r="L170" s="71" t="str">
        <f t="shared" si="2"/>
        <v>Aplicar identificación avanzada-condición aceptable para cada tipo de factor de riesgo identificado</v>
      </c>
    </row>
    <row r="171" spans="2:12" ht="58.5" customHeight="1">
      <c r="B171" s="54">
        <v>159</v>
      </c>
      <c r="C171" s="71" t="str">
        <f>Hoja1!C162</f>
        <v>puesto 158</v>
      </c>
      <c r="D171" s="69" t="str">
        <f>Hoja1!E162</f>
        <v>tarea 158</v>
      </c>
      <c r="E171" s="70" t="s">
        <v>86</v>
      </c>
      <c r="F171" s="115" t="s">
        <v>86</v>
      </c>
      <c r="G171" s="115" t="s">
        <v>86</v>
      </c>
      <c r="H171" s="115" t="s">
        <v>86</v>
      </c>
      <c r="I171" s="115" t="s">
        <v>86</v>
      </c>
      <c r="J171" s="115" t="s">
        <v>86</v>
      </c>
      <c r="K171" s="115" t="s">
        <v>86</v>
      </c>
      <c r="L171" s="71" t="str">
        <f t="shared" si="2"/>
        <v>Aplicar identificación avanzada-condición aceptable para cada tipo de factor de riesgo identificado</v>
      </c>
    </row>
    <row r="172" spans="2:12" ht="58.5" customHeight="1">
      <c r="B172" s="54">
        <v>160</v>
      </c>
      <c r="C172" s="71" t="str">
        <f>Hoja1!C163</f>
        <v>puesto 159</v>
      </c>
      <c r="D172" s="69" t="str">
        <f>Hoja1!E163</f>
        <v>tarea 159</v>
      </c>
      <c r="E172" s="70" t="s">
        <v>86</v>
      </c>
      <c r="F172" s="115" t="s">
        <v>86</v>
      </c>
      <c r="G172" s="115" t="s">
        <v>86</v>
      </c>
      <c r="H172" s="115" t="s">
        <v>86</v>
      </c>
      <c r="I172" s="115" t="s">
        <v>86</v>
      </c>
      <c r="J172" s="115" t="s">
        <v>86</v>
      </c>
      <c r="K172" s="115" t="s">
        <v>86</v>
      </c>
      <c r="L172" s="71" t="str">
        <f t="shared" si="2"/>
        <v>Aplicar identificación avanzada-condición aceptable para cada tipo de factor de riesgo identificado</v>
      </c>
    </row>
    <row r="173" spans="2:12" ht="58.5" customHeight="1">
      <c r="B173" s="54">
        <v>161</v>
      </c>
      <c r="C173" s="71" t="str">
        <f>Hoja1!C164</f>
        <v>puesto 160</v>
      </c>
      <c r="D173" s="69" t="str">
        <f>Hoja1!E164</f>
        <v>tarea 160</v>
      </c>
      <c r="E173" s="70" t="s">
        <v>86</v>
      </c>
      <c r="F173" s="115" t="s">
        <v>86</v>
      </c>
      <c r="G173" s="115" t="s">
        <v>86</v>
      </c>
      <c r="H173" s="115" t="s">
        <v>86</v>
      </c>
      <c r="I173" s="115" t="s">
        <v>86</v>
      </c>
      <c r="J173" s="115" t="s">
        <v>86</v>
      </c>
      <c r="K173" s="115" t="s">
        <v>86</v>
      </c>
      <c r="L173" s="71" t="str">
        <f t="shared" si="2"/>
        <v>Aplicar identificación avanzada-condición aceptable para cada tipo de factor de riesgo identificado</v>
      </c>
    </row>
    <row r="174" spans="2:12" ht="58.5" customHeight="1">
      <c r="B174" s="54">
        <v>162</v>
      </c>
      <c r="C174" s="71" t="str">
        <f>Hoja1!C165</f>
        <v>puesto 161</v>
      </c>
      <c r="D174" s="69" t="str">
        <f>Hoja1!E165</f>
        <v>tarea 161</v>
      </c>
      <c r="E174" s="70" t="s">
        <v>86</v>
      </c>
      <c r="F174" s="115" t="s">
        <v>86</v>
      </c>
      <c r="G174" s="115" t="s">
        <v>86</v>
      </c>
      <c r="H174" s="115" t="s">
        <v>86</v>
      </c>
      <c r="I174" s="115" t="s">
        <v>86</v>
      </c>
      <c r="J174" s="115" t="s">
        <v>86</v>
      </c>
      <c r="K174" s="115" t="s">
        <v>86</v>
      </c>
      <c r="L174" s="71" t="str">
        <f t="shared" si="2"/>
        <v>Aplicar identificación avanzada-condición aceptable para cada tipo de factor de riesgo identificado</v>
      </c>
    </row>
    <row r="175" spans="2:12" ht="58.5" customHeight="1">
      <c r="B175" s="54">
        <v>163</v>
      </c>
      <c r="C175" s="71" t="str">
        <f>Hoja1!C166</f>
        <v>puesto 162</v>
      </c>
      <c r="D175" s="69" t="str">
        <f>Hoja1!E166</f>
        <v>tarea 162</v>
      </c>
      <c r="E175" s="70" t="s">
        <v>86</v>
      </c>
      <c r="F175" s="115" t="s">
        <v>86</v>
      </c>
      <c r="G175" s="115" t="s">
        <v>86</v>
      </c>
      <c r="H175" s="115" t="s">
        <v>86</v>
      </c>
      <c r="I175" s="115" t="s">
        <v>86</v>
      </c>
      <c r="J175" s="115" t="s">
        <v>86</v>
      </c>
      <c r="K175" s="115" t="s">
        <v>86</v>
      </c>
      <c r="L175" s="71" t="str">
        <f t="shared" si="2"/>
        <v>Aplicar identificación avanzada-condición aceptable para cada tipo de factor de riesgo identificado</v>
      </c>
    </row>
    <row r="176" spans="2:12" ht="58.5" customHeight="1">
      <c r="B176" s="54">
        <v>164</v>
      </c>
      <c r="C176" s="71" t="str">
        <f>Hoja1!C167</f>
        <v>puesto 163</v>
      </c>
      <c r="D176" s="69" t="str">
        <f>Hoja1!E167</f>
        <v>tarea 163</v>
      </c>
      <c r="E176" s="70" t="s">
        <v>86</v>
      </c>
      <c r="F176" s="115" t="s">
        <v>86</v>
      </c>
      <c r="G176" s="115" t="s">
        <v>86</v>
      </c>
      <c r="H176" s="115" t="s">
        <v>86</v>
      </c>
      <c r="I176" s="115" t="s">
        <v>86</v>
      </c>
      <c r="J176" s="115" t="s">
        <v>86</v>
      </c>
      <c r="K176" s="115" t="s">
        <v>86</v>
      </c>
      <c r="L176" s="71" t="str">
        <f t="shared" si="2"/>
        <v>Aplicar identificación avanzada-condición aceptable para cada tipo de factor de riesgo identificado</v>
      </c>
    </row>
    <row r="177" spans="2:12" ht="58.5" customHeight="1">
      <c r="B177" s="54">
        <v>165</v>
      </c>
      <c r="C177" s="71" t="str">
        <f>Hoja1!C168</f>
        <v>puesto 164</v>
      </c>
      <c r="D177" s="69" t="str">
        <f>Hoja1!E168</f>
        <v>tarea 164</v>
      </c>
      <c r="E177" s="70" t="s">
        <v>86</v>
      </c>
      <c r="F177" s="115" t="s">
        <v>86</v>
      </c>
      <c r="G177" s="115" t="s">
        <v>86</v>
      </c>
      <c r="H177" s="115" t="s">
        <v>86</v>
      </c>
      <c r="I177" s="115" t="s">
        <v>86</v>
      </c>
      <c r="J177" s="115" t="s">
        <v>86</v>
      </c>
      <c r="K177" s="115" t="s">
        <v>86</v>
      </c>
      <c r="L177" s="71" t="str">
        <f t="shared" si="2"/>
        <v>Aplicar identificación avanzada-condición aceptable para cada tipo de factor de riesgo identificado</v>
      </c>
    </row>
    <row r="178" spans="2:12" ht="58.5" customHeight="1">
      <c r="B178" s="54">
        <v>166</v>
      </c>
      <c r="C178" s="71" t="str">
        <f>Hoja1!C169</f>
        <v>puesto 165</v>
      </c>
      <c r="D178" s="69" t="str">
        <f>Hoja1!E169</f>
        <v>tarea 165</v>
      </c>
      <c r="E178" s="70" t="s">
        <v>86</v>
      </c>
      <c r="F178" s="115" t="s">
        <v>86</v>
      </c>
      <c r="G178" s="115" t="s">
        <v>86</v>
      </c>
      <c r="H178" s="115" t="s">
        <v>86</v>
      </c>
      <c r="I178" s="115" t="s">
        <v>86</v>
      </c>
      <c r="J178" s="115" t="s">
        <v>86</v>
      </c>
      <c r="K178" s="115" t="s">
        <v>86</v>
      </c>
      <c r="L178" s="71" t="str">
        <f t="shared" si="2"/>
        <v>Aplicar identificación avanzada-condición aceptable para cada tipo de factor de riesgo identificado</v>
      </c>
    </row>
    <row r="179" spans="2:12" ht="58.5" customHeight="1">
      <c r="B179" s="54">
        <v>167</v>
      </c>
      <c r="C179" s="71" t="str">
        <f>Hoja1!C170</f>
        <v>puesto 166</v>
      </c>
      <c r="D179" s="69" t="str">
        <f>Hoja1!E170</f>
        <v>tarea 166</v>
      </c>
      <c r="E179" s="70" t="s">
        <v>86</v>
      </c>
      <c r="F179" s="115" t="s">
        <v>86</v>
      </c>
      <c r="G179" s="115" t="s">
        <v>86</v>
      </c>
      <c r="H179" s="115" t="s">
        <v>86</v>
      </c>
      <c r="I179" s="115" t="s">
        <v>86</v>
      </c>
      <c r="J179" s="115" t="s">
        <v>86</v>
      </c>
      <c r="K179" s="115" t="s">
        <v>86</v>
      </c>
      <c r="L179" s="71" t="str">
        <f t="shared" si="2"/>
        <v>Aplicar identificación avanzada-condición aceptable para cada tipo de factor de riesgo identificado</v>
      </c>
    </row>
    <row r="180" spans="2:12" ht="58.5" customHeight="1">
      <c r="B180" s="54">
        <v>168</v>
      </c>
      <c r="C180" s="71" t="str">
        <f>Hoja1!C171</f>
        <v>puesto 167</v>
      </c>
      <c r="D180" s="69" t="str">
        <f>Hoja1!E171</f>
        <v>tarea 167</v>
      </c>
      <c r="E180" s="70" t="s">
        <v>86</v>
      </c>
      <c r="F180" s="115" t="s">
        <v>86</v>
      </c>
      <c r="G180" s="115" t="s">
        <v>86</v>
      </c>
      <c r="H180" s="115" t="s">
        <v>86</v>
      </c>
      <c r="I180" s="115" t="s">
        <v>86</v>
      </c>
      <c r="J180" s="115" t="s">
        <v>86</v>
      </c>
      <c r="K180" s="115" t="s">
        <v>86</v>
      </c>
      <c r="L180" s="71" t="str">
        <f t="shared" si="2"/>
        <v>Aplicar identificación avanzada-condición aceptable para cada tipo de factor de riesgo identificado</v>
      </c>
    </row>
    <row r="181" spans="2:12" ht="58.5" customHeight="1">
      <c r="B181" s="54">
        <v>169</v>
      </c>
      <c r="C181" s="71" t="str">
        <f>Hoja1!C172</f>
        <v>puesto 168</v>
      </c>
      <c r="D181" s="69" t="str">
        <f>Hoja1!E172</f>
        <v>tarea 168</v>
      </c>
      <c r="E181" s="70" t="s">
        <v>86</v>
      </c>
      <c r="F181" s="115" t="s">
        <v>86</v>
      </c>
      <c r="G181" s="115" t="s">
        <v>86</v>
      </c>
      <c r="H181" s="115" t="s">
        <v>86</v>
      </c>
      <c r="I181" s="115" t="s">
        <v>86</v>
      </c>
      <c r="J181" s="115" t="s">
        <v>86</v>
      </c>
      <c r="K181" s="115" t="s">
        <v>86</v>
      </c>
      <c r="L181" s="71" t="str">
        <f t="shared" si="2"/>
        <v>Aplicar identificación avanzada-condición aceptable para cada tipo de factor de riesgo identificado</v>
      </c>
    </row>
    <row r="182" spans="2:12" ht="58.5" customHeight="1">
      <c r="B182" s="54">
        <v>170</v>
      </c>
      <c r="C182" s="71" t="str">
        <f>Hoja1!C173</f>
        <v>puesto 169</v>
      </c>
      <c r="D182" s="69" t="str">
        <f>Hoja1!E173</f>
        <v>tarea 169</v>
      </c>
      <c r="E182" s="70" t="s">
        <v>86</v>
      </c>
      <c r="F182" s="115" t="s">
        <v>86</v>
      </c>
      <c r="G182" s="115" t="s">
        <v>86</v>
      </c>
      <c r="H182" s="115" t="s">
        <v>86</v>
      </c>
      <c r="I182" s="115" t="s">
        <v>86</v>
      </c>
      <c r="J182" s="115" t="s">
        <v>86</v>
      </c>
      <c r="K182" s="115" t="s">
        <v>86</v>
      </c>
      <c r="L182" s="71" t="str">
        <f t="shared" si="2"/>
        <v>Aplicar identificación avanzada-condición aceptable para cada tipo de factor de riesgo identificado</v>
      </c>
    </row>
    <row r="183" spans="2:12" ht="58.5" customHeight="1">
      <c r="B183" s="54">
        <v>171</v>
      </c>
      <c r="C183" s="71" t="str">
        <f>Hoja1!C174</f>
        <v>puesto 170</v>
      </c>
      <c r="D183" s="69" t="str">
        <f>Hoja1!E174</f>
        <v>tarea 170</v>
      </c>
      <c r="E183" s="70" t="s">
        <v>86</v>
      </c>
      <c r="F183" s="115" t="s">
        <v>86</v>
      </c>
      <c r="G183" s="115" t="s">
        <v>86</v>
      </c>
      <c r="H183" s="115" t="s">
        <v>86</v>
      </c>
      <c r="I183" s="115" t="s">
        <v>86</v>
      </c>
      <c r="J183" s="115" t="s">
        <v>86</v>
      </c>
      <c r="K183" s="115" t="s">
        <v>86</v>
      </c>
      <c r="L183" s="71" t="str">
        <f t="shared" si="2"/>
        <v>Aplicar identificación avanzada-condición aceptable para cada tipo de factor de riesgo identificado</v>
      </c>
    </row>
    <row r="184" spans="2:12" ht="58.5" customHeight="1">
      <c r="B184" s="54">
        <v>172</v>
      </c>
      <c r="C184" s="71" t="str">
        <f>Hoja1!C175</f>
        <v>puesto 171</v>
      </c>
      <c r="D184" s="69" t="str">
        <f>Hoja1!E175</f>
        <v>tarea 171</v>
      </c>
      <c r="E184" s="70" t="s">
        <v>86</v>
      </c>
      <c r="F184" s="115" t="s">
        <v>86</v>
      </c>
      <c r="G184" s="115" t="s">
        <v>86</v>
      </c>
      <c r="H184" s="115" t="s">
        <v>86</v>
      </c>
      <c r="I184" s="115" t="s">
        <v>86</v>
      </c>
      <c r="J184" s="115" t="s">
        <v>86</v>
      </c>
      <c r="K184" s="115" t="s">
        <v>86</v>
      </c>
      <c r="L184" s="71" t="str">
        <f t="shared" si="2"/>
        <v>Aplicar identificación avanzada-condición aceptable para cada tipo de factor de riesgo identificado</v>
      </c>
    </row>
    <row r="185" spans="2:12" ht="58.5" customHeight="1">
      <c r="B185" s="54">
        <v>173</v>
      </c>
      <c r="C185" s="71" t="str">
        <f>Hoja1!C176</f>
        <v>puesto 172</v>
      </c>
      <c r="D185" s="69" t="str">
        <f>Hoja1!E176</f>
        <v>tarea 172</v>
      </c>
      <c r="E185" s="70" t="s">
        <v>86</v>
      </c>
      <c r="F185" s="115" t="s">
        <v>86</v>
      </c>
      <c r="G185" s="115" t="s">
        <v>86</v>
      </c>
      <c r="H185" s="115" t="s">
        <v>86</v>
      </c>
      <c r="I185" s="115" t="s">
        <v>86</v>
      </c>
      <c r="J185" s="115" t="s">
        <v>86</v>
      </c>
      <c r="K185" s="115" t="s">
        <v>86</v>
      </c>
      <c r="L185" s="71" t="str">
        <f t="shared" si="2"/>
        <v>Aplicar identificación avanzada-condición aceptable para cada tipo de factor de riesgo identificado</v>
      </c>
    </row>
    <row r="186" spans="2:12" ht="58.5" customHeight="1">
      <c r="B186" s="54">
        <v>174</v>
      </c>
      <c r="C186" s="71" t="str">
        <f>Hoja1!C177</f>
        <v>puesto 173</v>
      </c>
      <c r="D186" s="69" t="str">
        <f>Hoja1!E177</f>
        <v>tarea 173</v>
      </c>
      <c r="E186" s="70" t="s">
        <v>86</v>
      </c>
      <c r="F186" s="115" t="s">
        <v>86</v>
      </c>
      <c r="G186" s="115" t="s">
        <v>86</v>
      </c>
      <c r="H186" s="115" t="s">
        <v>86</v>
      </c>
      <c r="I186" s="115" t="s">
        <v>86</v>
      </c>
      <c r="J186" s="115" t="s">
        <v>86</v>
      </c>
      <c r="K186" s="115" t="s">
        <v>86</v>
      </c>
      <c r="L186" s="71" t="str">
        <f t="shared" si="2"/>
        <v>Aplicar identificación avanzada-condición aceptable para cada tipo de factor de riesgo identificado</v>
      </c>
    </row>
    <row r="187" spans="2:12" ht="58.5" customHeight="1">
      <c r="B187" s="54">
        <v>175</v>
      </c>
      <c r="C187" s="71" t="str">
        <f>Hoja1!C178</f>
        <v>puesto 174</v>
      </c>
      <c r="D187" s="69" t="str">
        <f>Hoja1!E178</f>
        <v>tarea 174</v>
      </c>
      <c r="E187" s="70" t="s">
        <v>86</v>
      </c>
      <c r="F187" s="115" t="s">
        <v>86</v>
      </c>
      <c r="G187" s="115" t="s">
        <v>86</v>
      </c>
      <c r="H187" s="115" t="s">
        <v>86</v>
      </c>
      <c r="I187" s="115" t="s">
        <v>86</v>
      </c>
      <c r="J187" s="115" t="s">
        <v>86</v>
      </c>
      <c r="K187" s="115" t="s">
        <v>86</v>
      </c>
      <c r="L187" s="71" t="str">
        <f t="shared" si="2"/>
        <v>Aplicar identificación avanzada-condición aceptable para cada tipo de factor de riesgo identificado</v>
      </c>
    </row>
    <row r="188" spans="2:12" ht="58.5" customHeight="1">
      <c r="B188" s="54">
        <v>176</v>
      </c>
      <c r="C188" s="71" t="str">
        <f>Hoja1!C179</f>
        <v>puesto 175</v>
      </c>
      <c r="D188" s="69" t="str">
        <f>Hoja1!E179</f>
        <v>tarea 175</v>
      </c>
      <c r="E188" s="70" t="s">
        <v>86</v>
      </c>
      <c r="F188" s="115" t="s">
        <v>86</v>
      </c>
      <c r="G188" s="115" t="s">
        <v>86</v>
      </c>
      <c r="H188" s="115" t="s">
        <v>86</v>
      </c>
      <c r="I188" s="115" t="s">
        <v>86</v>
      </c>
      <c r="J188" s="115" t="s">
        <v>86</v>
      </c>
      <c r="K188" s="115" t="s">
        <v>86</v>
      </c>
      <c r="L188" s="71" t="str">
        <f t="shared" si="2"/>
        <v>Aplicar identificación avanzada-condición aceptable para cada tipo de factor de riesgo identificado</v>
      </c>
    </row>
    <row r="189" spans="2:12" ht="58.5" customHeight="1">
      <c r="B189" s="54">
        <v>177</v>
      </c>
      <c r="C189" s="71" t="str">
        <f>Hoja1!C180</f>
        <v>puesto 176</v>
      </c>
      <c r="D189" s="69" t="str">
        <f>Hoja1!E180</f>
        <v>tarea 176</v>
      </c>
      <c r="E189" s="70" t="s">
        <v>86</v>
      </c>
      <c r="F189" s="115" t="s">
        <v>86</v>
      </c>
      <c r="G189" s="115" t="s">
        <v>86</v>
      </c>
      <c r="H189" s="115" t="s">
        <v>86</v>
      </c>
      <c r="I189" s="115" t="s">
        <v>86</v>
      </c>
      <c r="J189" s="115" t="s">
        <v>86</v>
      </c>
      <c r="K189" s="115" t="s">
        <v>86</v>
      </c>
      <c r="L189" s="71" t="str">
        <f t="shared" si="2"/>
        <v>Aplicar identificación avanzada-condición aceptable para cada tipo de factor de riesgo identificado</v>
      </c>
    </row>
    <row r="190" spans="2:12" ht="58.5" customHeight="1">
      <c r="B190" s="54">
        <v>178</v>
      </c>
      <c r="C190" s="71" t="str">
        <f>Hoja1!C181</f>
        <v>puesto 177</v>
      </c>
      <c r="D190" s="69" t="str">
        <f>Hoja1!E181</f>
        <v>tarea 177</v>
      </c>
      <c r="E190" s="70" t="s">
        <v>86</v>
      </c>
      <c r="F190" s="115" t="s">
        <v>86</v>
      </c>
      <c r="G190" s="115" t="s">
        <v>86</v>
      </c>
      <c r="H190" s="115" t="s">
        <v>86</v>
      </c>
      <c r="I190" s="115" t="s">
        <v>86</v>
      </c>
      <c r="J190" s="115" t="s">
        <v>86</v>
      </c>
      <c r="K190" s="115" t="s">
        <v>86</v>
      </c>
      <c r="L190" s="71" t="str">
        <f t="shared" si="2"/>
        <v>Aplicar identificación avanzada-condición aceptable para cada tipo de factor de riesgo identificado</v>
      </c>
    </row>
    <row r="191" spans="2:12" ht="58.5" customHeight="1">
      <c r="B191" s="54">
        <v>179</v>
      </c>
      <c r="C191" s="71" t="str">
        <f>Hoja1!C182</f>
        <v>puesto 178</v>
      </c>
      <c r="D191" s="69" t="str">
        <f>Hoja1!E182</f>
        <v>tarea 178</v>
      </c>
      <c r="E191" s="70" t="s">
        <v>86</v>
      </c>
      <c r="F191" s="115" t="s">
        <v>86</v>
      </c>
      <c r="G191" s="115" t="s">
        <v>86</v>
      </c>
      <c r="H191" s="115" t="s">
        <v>86</v>
      </c>
      <c r="I191" s="115" t="s">
        <v>86</v>
      </c>
      <c r="J191" s="115" t="s">
        <v>86</v>
      </c>
      <c r="K191" s="115" t="s">
        <v>86</v>
      </c>
      <c r="L191" s="71" t="str">
        <f t="shared" si="2"/>
        <v>Aplicar identificación avanzada-condición aceptable para cada tipo de factor de riesgo identificado</v>
      </c>
    </row>
    <row r="192" spans="2:12" ht="58.5" customHeight="1">
      <c r="B192" s="54">
        <v>180</v>
      </c>
      <c r="C192" s="71" t="str">
        <f>Hoja1!C183</f>
        <v>puesto 179</v>
      </c>
      <c r="D192" s="69" t="str">
        <f>Hoja1!E183</f>
        <v>tarea 179</v>
      </c>
      <c r="E192" s="70" t="s">
        <v>86</v>
      </c>
      <c r="F192" s="115" t="s">
        <v>86</v>
      </c>
      <c r="G192" s="115" t="s">
        <v>86</v>
      </c>
      <c r="H192" s="115" t="s">
        <v>86</v>
      </c>
      <c r="I192" s="115" t="s">
        <v>86</v>
      </c>
      <c r="J192" s="115" t="s">
        <v>86</v>
      </c>
      <c r="K192" s="115" t="s">
        <v>86</v>
      </c>
      <c r="L192" s="71" t="str">
        <f t="shared" si="2"/>
        <v>Aplicar identificación avanzada-condición aceptable para cada tipo de factor de riesgo identificado</v>
      </c>
    </row>
    <row r="193" spans="2:12" ht="58.5" customHeight="1">
      <c r="B193" s="54">
        <v>181</v>
      </c>
      <c r="C193" s="71" t="str">
        <f>Hoja1!C184</f>
        <v>puesto 180</v>
      </c>
      <c r="D193" s="69" t="str">
        <f>Hoja1!E184</f>
        <v>tarea 180</v>
      </c>
      <c r="E193" s="70" t="s">
        <v>86</v>
      </c>
      <c r="F193" s="115" t="s">
        <v>86</v>
      </c>
      <c r="G193" s="115" t="s">
        <v>86</v>
      </c>
      <c r="H193" s="115" t="s">
        <v>86</v>
      </c>
      <c r="I193" s="115" t="s">
        <v>86</v>
      </c>
      <c r="J193" s="115" t="s">
        <v>86</v>
      </c>
      <c r="K193" s="115" t="s">
        <v>86</v>
      </c>
      <c r="L193" s="71" t="str">
        <f t="shared" si="2"/>
        <v>Aplicar identificación avanzada-condición aceptable para cada tipo de factor de riesgo identificado</v>
      </c>
    </row>
    <row r="194" spans="2:12" ht="58.5" customHeight="1">
      <c r="B194" s="54">
        <v>182</v>
      </c>
      <c r="C194" s="71" t="str">
        <f>Hoja1!C185</f>
        <v>puesto 181</v>
      </c>
      <c r="D194" s="69" t="str">
        <f>Hoja1!E185</f>
        <v>tarea 181</v>
      </c>
      <c r="E194" s="70" t="s">
        <v>86</v>
      </c>
      <c r="F194" s="115" t="s">
        <v>86</v>
      </c>
      <c r="G194" s="115" t="s">
        <v>86</v>
      </c>
      <c r="H194" s="115" t="s">
        <v>86</v>
      </c>
      <c r="I194" s="115" t="s">
        <v>86</v>
      </c>
      <c r="J194" s="115" t="s">
        <v>86</v>
      </c>
      <c r="K194" s="115" t="s">
        <v>86</v>
      </c>
      <c r="L194" s="71" t="str">
        <f t="shared" si="2"/>
        <v>Aplicar identificación avanzada-condición aceptable para cada tipo de factor de riesgo identificado</v>
      </c>
    </row>
    <row r="195" spans="2:12" ht="58.5" customHeight="1">
      <c r="B195" s="54">
        <v>183</v>
      </c>
      <c r="C195" s="71" t="str">
        <f>Hoja1!C186</f>
        <v>puesto 182</v>
      </c>
      <c r="D195" s="69" t="str">
        <f>Hoja1!E186</f>
        <v>tarea 182</v>
      </c>
      <c r="E195" s="70" t="s">
        <v>86</v>
      </c>
      <c r="F195" s="115" t="s">
        <v>86</v>
      </c>
      <c r="G195" s="115" t="s">
        <v>86</v>
      </c>
      <c r="H195" s="115" t="s">
        <v>86</v>
      </c>
      <c r="I195" s="115" t="s">
        <v>86</v>
      </c>
      <c r="J195" s="115" t="s">
        <v>86</v>
      </c>
      <c r="K195" s="115" t="s">
        <v>86</v>
      </c>
      <c r="L195" s="71" t="str">
        <f t="shared" si="2"/>
        <v>Aplicar identificación avanzada-condición aceptable para cada tipo de factor de riesgo identificado</v>
      </c>
    </row>
    <row r="196" spans="2:12" ht="58.5" customHeight="1">
      <c r="B196" s="54">
        <v>184</v>
      </c>
      <c r="C196" s="71" t="str">
        <f>Hoja1!C187</f>
        <v>puesto 183</v>
      </c>
      <c r="D196" s="69" t="str">
        <f>Hoja1!E187</f>
        <v>tarea 183</v>
      </c>
      <c r="E196" s="70" t="s">
        <v>86</v>
      </c>
      <c r="F196" s="115" t="s">
        <v>86</v>
      </c>
      <c r="G196" s="115" t="s">
        <v>86</v>
      </c>
      <c r="H196" s="115" t="s">
        <v>86</v>
      </c>
      <c r="I196" s="115" t="s">
        <v>86</v>
      </c>
      <c r="J196" s="115" t="s">
        <v>86</v>
      </c>
      <c r="K196" s="115" t="s">
        <v>86</v>
      </c>
      <c r="L196" s="71" t="str">
        <f t="shared" si="2"/>
        <v>Aplicar identificación avanzada-condición aceptable para cada tipo de factor de riesgo identificado</v>
      </c>
    </row>
    <row r="197" spans="2:12" ht="58.5" customHeight="1">
      <c r="B197" s="54">
        <v>185</v>
      </c>
      <c r="C197" s="71" t="str">
        <f>Hoja1!C188</f>
        <v>puesto 184</v>
      </c>
      <c r="D197" s="69" t="str">
        <f>Hoja1!E188</f>
        <v>tarea 184</v>
      </c>
      <c r="E197" s="70" t="s">
        <v>86</v>
      </c>
      <c r="F197" s="115" t="s">
        <v>86</v>
      </c>
      <c r="G197" s="115" t="s">
        <v>86</v>
      </c>
      <c r="H197" s="115" t="s">
        <v>86</v>
      </c>
      <c r="I197" s="115" t="s">
        <v>86</v>
      </c>
      <c r="J197" s="115" t="s">
        <v>86</v>
      </c>
      <c r="K197" s="115" t="s">
        <v>86</v>
      </c>
      <c r="L197" s="71" t="str">
        <f t="shared" si="2"/>
        <v>Aplicar identificación avanzada-condición aceptable para cada tipo de factor de riesgo identificado</v>
      </c>
    </row>
    <row r="198" spans="2:12" ht="58.5" customHeight="1">
      <c r="B198" s="54">
        <v>186</v>
      </c>
      <c r="C198" s="71" t="str">
        <f>Hoja1!C189</f>
        <v>puesto 185</v>
      </c>
      <c r="D198" s="69" t="str">
        <f>Hoja1!E189</f>
        <v>tarea 185</v>
      </c>
      <c r="E198" s="70" t="s">
        <v>86</v>
      </c>
      <c r="F198" s="115" t="s">
        <v>86</v>
      </c>
      <c r="G198" s="115" t="s">
        <v>86</v>
      </c>
      <c r="H198" s="115" t="s">
        <v>86</v>
      </c>
      <c r="I198" s="115" t="s">
        <v>86</v>
      </c>
      <c r="J198" s="115" t="s">
        <v>86</v>
      </c>
      <c r="K198" s="115" t="s">
        <v>86</v>
      </c>
      <c r="L198" s="71" t="str">
        <f t="shared" si="2"/>
        <v>Aplicar identificación avanzada-condición aceptable para cada tipo de factor de riesgo identificado</v>
      </c>
    </row>
    <row r="199" spans="2:12" ht="58.5" customHeight="1">
      <c r="B199" s="54">
        <v>187</v>
      </c>
      <c r="C199" s="71" t="str">
        <f>Hoja1!C190</f>
        <v>puesto 186</v>
      </c>
      <c r="D199" s="69" t="str">
        <f>Hoja1!E190</f>
        <v>tarea 186</v>
      </c>
      <c r="E199" s="70" t="s">
        <v>86</v>
      </c>
      <c r="F199" s="115" t="s">
        <v>86</v>
      </c>
      <c r="G199" s="115" t="s">
        <v>86</v>
      </c>
      <c r="H199" s="115" t="s">
        <v>86</v>
      </c>
      <c r="I199" s="115" t="s">
        <v>86</v>
      </c>
      <c r="J199" s="115" t="s">
        <v>86</v>
      </c>
      <c r="K199" s="115" t="s">
        <v>86</v>
      </c>
      <c r="L199" s="71" t="str">
        <f t="shared" si="2"/>
        <v>Aplicar identificación avanzada-condición aceptable para cada tipo de factor de riesgo identificado</v>
      </c>
    </row>
    <row r="200" spans="2:12" ht="58.5" customHeight="1">
      <c r="B200" s="54">
        <v>188</v>
      </c>
      <c r="C200" s="71" t="str">
        <f>Hoja1!C191</f>
        <v>puesto 187</v>
      </c>
      <c r="D200" s="69" t="str">
        <f>Hoja1!E191</f>
        <v>tarea 187</v>
      </c>
      <c r="E200" s="70" t="s">
        <v>86</v>
      </c>
      <c r="F200" s="115" t="s">
        <v>86</v>
      </c>
      <c r="G200" s="115" t="s">
        <v>86</v>
      </c>
      <c r="H200" s="115" t="s">
        <v>86</v>
      </c>
      <c r="I200" s="115" t="s">
        <v>86</v>
      </c>
      <c r="J200" s="115" t="s">
        <v>86</v>
      </c>
      <c r="K200" s="115" t="s">
        <v>86</v>
      </c>
      <c r="L200" s="71" t="str">
        <f t="shared" si="2"/>
        <v>Aplicar identificación avanzada-condición aceptable para cada tipo de factor de riesgo identificado</v>
      </c>
    </row>
    <row r="201" spans="2:12" ht="58.5" customHeight="1">
      <c r="B201" s="54">
        <v>189</v>
      </c>
      <c r="C201" s="71" t="str">
        <f>Hoja1!C192</f>
        <v>puesto 188</v>
      </c>
      <c r="D201" s="69" t="str">
        <f>Hoja1!E192</f>
        <v>tarea 188</v>
      </c>
      <c r="E201" s="70" t="s">
        <v>86</v>
      </c>
      <c r="F201" s="115" t="s">
        <v>86</v>
      </c>
      <c r="G201" s="115" t="s">
        <v>86</v>
      </c>
      <c r="H201" s="115" t="s">
        <v>86</v>
      </c>
      <c r="I201" s="115" t="s">
        <v>86</v>
      </c>
      <c r="J201" s="115" t="s">
        <v>86</v>
      </c>
      <c r="K201" s="115" t="s">
        <v>86</v>
      </c>
      <c r="L201" s="71" t="str">
        <f t="shared" si="2"/>
        <v>Aplicar identificación avanzada-condición aceptable para cada tipo de factor de riesgo identificado</v>
      </c>
    </row>
    <row r="202" spans="2:12" ht="58.5" customHeight="1">
      <c r="B202" s="54">
        <v>190</v>
      </c>
      <c r="C202" s="71" t="str">
        <f>Hoja1!C193</f>
        <v>puesto 189</v>
      </c>
      <c r="D202" s="69" t="str">
        <f>Hoja1!E193</f>
        <v>tarea 189</v>
      </c>
      <c r="E202" s="70" t="s">
        <v>86</v>
      </c>
      <c r="F202" s="115" t="s">
        <v>86</v>
      </c>
      <c r="G202" s="115" t="s">
        <v>86</v>
      </c>
      <c r="H202" s="115" t="s">
        <v>86</v>
      </c>
      <c r="I202" s="115" t="s">
        <v>86</v>
      </c>
      <c r="J202" s="115" t="s">
        <v>86</v>
      </c>
      <c r="K202" s="115" t="s">
        <v>86</v>
      </c>
      <c r="L202" s="71" t="str">
        <f t="shared" si="2"/>
        <v>Aplicar identificación avanzada-condición aceptable para cada tipo de factor de riesgo identificado</v>
      </c>
    </row>
    <row r="203" spans="2:12" ht="58.5" customHeight="1">
      <c r="B203" s="54">
        <v>191</v>
      </c>
      <c r="C203" s="71" t="str">
        <f>Hoja1!C194</f>
        <v>puesto 190</v>
      </c>
      <c r="D203" s="69" t="str">
        <f>Hoja1!E194</f>
        <v>tarea 190</v>
      </c>
      <c r="E203" s="70" t="s">
        <v>86</v>
      </c>
      <c r="F203" s="115" t="s">
        <v>86</v>
      </c>
      <c r="G203" s="115" t="s">
        <v>86</v>
      </c>
      <c r="H203" s="115" t="s">
        <v>86</v>
      </c>
      <c r="I203" s="115" t="s">
        <v>86</v>
      </c>
      <c r="J203" s="115" t="s">
        <v>86</v>
      </c>
      <c r="K203" s="115" t="s">
        <v>86</v>
      </c>
      <c r="L203" s="71" t="str">
        <f t="shared" si="2"/>
        <v>Aplicar identificación avanzada-condición aceptable para cada tipo de factor de riesgo identificado</v>
      </c>
    </row>
    <row r="204" spans="2:12" ht="58.5" customHeight="1">
      <c r="B204" s="54">
        <v>192</v>
      </c>
      <c r="C204" s="71" t="str">
        <f>Hoja1!C195</f>
        <v>puesto 191</v>
      </c>
      <c r="D204" s="69" t="str">
        <f>Hoja1!E195</f>
        <v>tarea 191</v>
      </c>
      <c r="E204" s="70" t="s">
        <v>86</v>
      </c>
      <c r="F204" s="115" t="s">
        <v>86</v>
      </c>
      <c r="G204" s="115" t="s">
        <v>86</v>
      </c>
      <c r="H204" s="115" t="s">
        <v>86</v>
      </c>
      <c r="I204" s="115" t="s">
        <v>86</v>
      </c>
      <c r="J204" s="115" t="s">
        <v>86</v>
      </c>
      <c r="K204" s="115" t="s">
        <v>86</v>
      </c>
      <c r="L204" s="71" t="str">
        <f t="shared" si="2"/>
        <v>Aplicar identificación avanzada-condición aceptable para cada tipo de factor de riesgo identificado</v>
      </c>
    </row>
    <row r="205" spans="2:12" ht="58.5" customHeight="1">
      <c r="B205" s="54">
        <v>193</v>
      </c>
      <c r="C205" s="71" t="str">
        <f>Hoja1!C196</f>
        <v>puesto 192</v>
      </c>
      <c r="D205" s="69" t="str">
        <f>Hoja1!E196</f>
        <v>tarea 192</v>
      </c>
      <c r="E205" s="70" t="s">
        <v>86</v>
      </c>
      <c r="F205" s="115" t="s">
        <v>86</v>
      </c>
      <c r="G205" s="115" t="s">
        <v>86</v>
      </c>
      <c r="H205" s="115" t="s">
        <v>86</v>
      </c>
      <c r="I205" s="115" t="s">
        <v>86</v>
      </c>
      <c r="J205" s="115" t="s">
        <v>86</v>
      </c>
      <c r="K205" s="115" t="s">
        <v>86</v>
      </c>
      <c r="L205" s="71" t="str">
        <f t="shared" si="2"/>
        <v>Aplicar identificación avanzada-condición aceptable para cada tipo de factor de riesgo identificado</v>
      </c>
    </row>
    <row r="206" spans="2:12" ht="58.5" customHeight="1">
      <c r="B206" s="54">
        <v>194</v>
      </c>
      <c r="C206" s="71" t="str">
        <f>Hoja1!C197</f>
        <v>puesto 193</v>
      </c>
      <c r="D206" s="69" t="str">
        <f>Hoja1!E197</f>
        <v>tarea 193</v>
      </c>
      <c r="E206" s="70" t="s">
        <v>86</v>
      </c>
      <c r="F206" s="115" t="s">
        <v>86</v>
      </c>
      <c r="G206" s="115" t="s">
        <v>86</v>
      </c>
      <c r="H206" s="115" t="s">
        <v>86</v>
      </c>
      <c r="I206" s="115" t="s">
        <v>86</v>
      </c>
      <c r="J206" s="115" t="s">
        <v>86</v>
      </c>
      <c r="K206" s="115" t="s">
        <v>86</v>
      </c>
      <c r="L206" s="71" t="str">
        <f t="shared" si="2"/>
        <v>Aplicar identificación avanzada-condición aceptable para cada tipo de factor de riesgo identificado</v>
      </c>
    </row>
    <row r="207" spans="2:12" ht="58.5" customHeight="1">
      <c r="B207" s="54">
        <v>195</v>
      </c>
      <c r="C207" s="71" t="str">
        <f>Hoja1!C198</f>
        <v>puesto 194</v>
      </c>
      <c r="D207" s="69" t="str">
        <f>Hoja1!E198</f>
        <v>tarea 194</v>
      </c>
      <c r="E207" s="70" t="s">
        <v>86</v>
      </c>
      <c r="F207" s="115" t="s">
        <v>86</v>
      </c>
      <c r="G207" s="115" t="s">
        <v>86</v>
      </c>
      <c r="H207" s="115" t="s">
        <v>86</v>
      </c>
      <c r="I207" s="115" t="s">
        <v>86</v>
      </c>
      <c r="J207" s="115" t="s">
        <v>86</v>
      </c>
      <c r="K207" s="115" t="s">
        <v>86</v>
      </c>
      <c r="L207" s="71" t="str">
        <f t="shared" si="2"/>
        <v>Aplicar identificación avanzada-condición aceptable para cada tipo de factor de riesgo identificado</v>
      </c>
    </row>
    <row r="208" spans="2:12" ht="58.5" customHeight="1">
      <c r="B208" s="54">
        <v>196</v>
      </c>
      <c r="C208" s="71" t="str">
        <f>Hoja1!C199</f>
        <v>puesto 195</v>
      </c>
      <c r="D208" s="69" t="str">
        <f>Hoja1!E199</f>
        <v>tarea 195</v>
      </c>
      <c r="E208" s="70" t="s">
        <v>86</v>
      </c>
      <c r="F208" s="115" t="s">
        <v>86</v>
      </c>
      <c r="G208" s="115" t="s">
        <v>86</v>
      </c>
      <c r="H208" s="115" t="s">
        <v>86</v>
      </c>
      <c r="I208" s="115" t="s">
        <v>86</v>
      </c>
      <c r="J208" s="115" t="s">
        <v>86</v>
      </c>
      <c r="K208" s="115" t="s">
        <v>86</v>
      </c>
      <c r="L208" s="71" t="str">
        <f t="shared" ref="L208:L212" si="3">IF(AND(E208="NO",F208="NO",G208="NO",H208="NO",I208="NO",J208="NO",K208="NO"),"Ausencia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209" spans="2:12" ht="58.5" customHeight="1">
      <c r="B209" s="54">
        <v>197</v>
      </c>
      <c r="C209" s="71" t="str">
        <f>Hoja1!C200</f>
        <v>puesto 196</v>
      </c>
      <c r="D209" s="69" t="str">
        <f>Hoja1!E200</f>
        <v>tarea 196</v>
      </c>
      <c r="E209" s="70" t="s">
        <v>86</v>
      </c>
      <c r="F209" s="115" t="s">
        <v>86</v>
      </c>
      <c r="G209" s="115" t="s">
        <v>86</v>
      </c>
      <c r="H209" s="115" t="s">
        <v>86</v>
      </c>
      <c r="I209" s="115" t="s">
        <v>86</v>
      </c>
      <c r="J209" s="115" t="s">
        <v>86</v>
      </c>
      <c r="K209" s="115" t="s">
        <v>86</v>
      </c>
      <c r="L209" s="71" t="str">
        <f t="shared" si="3"/>
        <v>Aplicar identificación avanzada-condición aceptable para cada tipo de factor de riesgo identificado</v>
      </c>
    </row>
    <row r="210" spans="2:12" ht="58.5" customHeight="1">
      <c r="B210" s="54">
        <v>198</v>
      </c>
      <c r="C210" s="71" t="str">
        <f>Hoja1!C201</f>
        <v>puesto 197</v>
      </c>
      <c r="D210" s="69" t="str">
        <f>Hoja1!E201</f>
        <v>tarea 197</v>
      </c>
      <c r="E210" s="70" t="s">
        <v>86</v>
      </c>
      <c r="F210" s="115" t="s">
        <v>86</v>
      </c>
      <c r="G210" s="115" t="s">
        <v>86</v>
      </c>
      <c r="H210" s="115" t="s">
        <v>86</v>
      </c>
      <c r="I210" s="115" t="s">
        <v>86</v>
      </c>
      <c r="J210" s="115" t="s">
        <v>86</v>
      </c>
      <c r="K210" s="115" t="s">
        <v>86</v>
      </c>
      <c r="L210" s="71" t="str">
        <f t="shared" si="3"/>
        <v>Aplicar identificación avanzada-condición aceptable para cada tipo de factor de riesgo identificado</v>
      </c>
    </row>
    <row r="211" spans="2:12" ht="58.5" customHeight="1">
      <c r="B211" s="54">
        <v>199</v>
      </c>
      <c r="C211" s="71" t="str">
        <f>Hoja1!C202</f>
        <v>puesto 198</v>
      </c>
      <c r="D211" s="69" t="str">
        <f>Hoja1!E202</f>
        <v>tarea 198</v>
      </c>
      <c r="E211" s="70" t="s">
        <v>86</v>
      </c>
      <c r="F211" s="115" t="s">
        <v>86</v>
      </c>
      <c r="G211" s="115" t="s">
        <v>86</v>
      </c>
      <c r="H211" s="115" t="s">
        <v>86</v>
      </c>
      <c r="I211" s="115" t="s">
        <v>86</v>
      </c>
      <c r="J211" s="115" t="s">
        <v>86</v>
      </c>
      <c r="K211" s="115" t="s">
        <v>86</v>
      </c>
      <c r="L211" s="71" t="str">
        <f t="shared" si="3"/>
        <v>Aplicar identificación avanzada-condición aceptable para cada tipo de factor de riesgo identificado</v>
      </c>
    </row>
    <row r="212" spans="2:12" ht="58.5" customHeight="1">
      <c r="B212" s="54">
        <v>200</v>
      </c>
      <c r="C212" s="71" t="str">
        <f>Hoja1!C203</f>
        <v>puesto 199</v>
      </c>
      <c r="D212" s="69">
        <f>Hoja1!E203</f>
        <v>0</v>
      </c>
      <c r="E212" s="70" t="s">
        <v>86</v>
      </c>
      <c r="F212" s="115" t="s">
        <v>86</v>
      </c>
      <c r="G212" s="115" t="s">
        <v>86</v>
      </c>
      <c r="H212" s="115" t="s">
        <v>86</v>
      </c>
      <c r="I212" s="115" t="s">
        <v>86</v>
      </c>
      <c r="J212" s="115" t="s">
        <v>86</v>
      </c>
      <c r="K212" s="115" t="s">
        <v>86</v>
      </c>
      <c r="L212" s="71" t="str">
        <f t="shared" si="3"/>
        <v>Aplicar identificación avanzada-condición aceptable para cada tipo de factor de riesgo identificado</v>
      </c>
    </row>
  </sheetData>
  <sheetProtection formatCells="0" formatRows="0" insertRows="0" deleteRows="0"/>
  <autoFilter ref="B12:L212" xr:uid="{00000000-0001-0000-0300-000000000000}">
    <filterColumn colId="5" showButton="0"/>
  </autoFilter>
  <mergeCells count="7">
    <mergeCell ref="L12:L13"/>
    <mergeCell ref="G12:H12"/>
    <mergeCell ref="B7:D7"/>
    <mergeCell ref="B11:D11"/>
    <mergeCell ref="B12:B13"/>
    <mergeCell ref="D12:D13"/>
    <mergeCell ref="C12:C13"/>
  </mergeCells>
  <conditionalFormatting sqref="E14:K212">
    <cfRule type="cellIs" dxfId="62" priority="5" operator="equal">
      <formula>"NO"</formula>
    </cfRule>
    <cfRule type="cellIs" dxfId="61" priority="6" operator="equal">
      <formula>"SI"</formula>
    </cfRule>
    <cfRule type="cellIs" priority="9" operator="equal">
      <formula>""" """</formula>
    </cfRule>
  </conditionalFormatting>
  <conditionalFormatting sqref="L14:L212">
    <cfRule type="containsText" dxfId="60" priority="1" operator="containsText" text="Ausencia">
      <formula>NOT(ISERROR(SEARCH("Ausencia",L14)))</formula>
    </cfRule>
    <cfRule type="containsText" dxfId="59" priority="2" operator="containsText" text="Aplicar identificación">
      <formula>NOT(ISERROR(SEARCH("Aplicar identificación",L14)))</formula>
    </cfRule>
    <cfRule type="containsText" dxfId="58" priority="3" operator="containsText" text="Ausencia ">
      <formula>NOT(ISERROR(SEARCH("Ausencia ",L14)))</formula>
    </cfRule>
  </conditionalFormatting>
  <dataValidations count="3">
    <dataValidation allowBlank="1" showInputMessage="1" showErrorMessage="1" prompt="Lugar donde se ejecutan las tareas, en interacción de la persona con el equipo, el espacio y el medioambiente de trabajo." sqref="C12:C13" xr:uid="{00000000-0002-0000-0300-000002000000}"/>
    <dataValidation type="list" allowBlank="1" showInputMessage="1" showErrorMessage="1" sqref="E14:K212" xr:uid="{4FC6E675-F427-4F6F-9473-D6E8D4D5D0CF}">
      <formula1>"SI,NO"</formula1>
    </dataValidation>
    <dataValidation allowBlank="1" showInputMessage="1" showErrorMessage="1" prompt="Conjunto de acciones técnicas utilizadas para cumplir un objetivo dentro de un proceso productivo o la obtención de un producto determinado dentro del mismo." sqref="D12:D13" xr:uid="{38E18EA6-5687-469C-BBE6-D2220696BBD6}"/>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R204"/>
  <sheetViews>
    <sheetView showGridLines="0" topLeftCell="N3" workbookViewId="0">
      <selection activeCell="P6" sqref="P6"/>
    </sheetView>
  </sheetViews>
  <sheetFormatPr baseColWidth="10" defaultColWidth="11.453125" defaultRowHeight="14.5"/>
  <cols>
    <col min="3" max="3" width="36.54296875" customWidth="1"/>
    <col min="4" max="5" width="36.1796875" customWidth="1"/>
    <col min="6" max="6" width="32.1796875" style="15" customWidth="1"/>
    <col min="7" max="13" width="36.1796875" customWidth="1"/>
    <col min="14" max="14" width="32.1796875" style="15" customWidth="1"/>
    <col min="15" max="15" width="40.7265625" customWidth="1"/>
    <col min="16" max="16" width="26.54296875" customWidth="1"/>
    <col min="17" max="17" width="26.1796875" customWidth="1"/>
    <col min="18" max="18" width="26.54296875" customWidth="1"/>
    <col min="22" max="22" width="14.26953125" customWidth="1"/>
    <col min="24" max="24" width="26.54296875" customWidth="1"/>
    <col min="25" max="25" width="24.7265625" customWidth="1"/>
    <col min="26" max="26" width="16.453125" customWidth="1"/>
    <col min="32" max="32" width="30.54296875" customWidth="1"/>
    <col min="33" max="33" width="27.7265625" customWidth="1"/>
    <col min="34" max="34" width="25.453125" customWidth="1"/>
    <col min="41" max="41" width="24.453125" customWidth="1"/>
    <col min="47" max="54" width="24.453125" customWidth="1"/>
  </cols>
  <sheetData>
    <row r="1" spans="1:70">
      <c r="O1" s="206" t="s">
        <v>87</v>
      </c>
      <c r="P1" s="206"/>
      <c r="Q1" s="206"/>
      <c r="R1" s="206"/>
      <c r="S1" s="206"/>
      <c r="T1" s="206"/>
      <c r="U1" s="206"/>
      <c r="V1" s="206"/>
      <c r="W1" s="208" t="s">
        <v>88</v>
      </c>
      <c r="X1" s="208"/>
      <c r="Y1" s="208"/>
      <c r="Z1" s="208"/>
      <c r="AA1" s="208"/>
      <c r="AB1" s="208"/>
      <c r="AC1" s="208"/>
      <c r="AD1" s="208"/>
      <c r="AE1" s="196" t="s">
        <v>89</v>
      </c>
      <c r="AF1" s="196"/>
      <c r="AG1" s="196"/>
      <c r="AH1" s="196"/>
      <c r="AI1" s="196"/>
      <c r="AJ1" s="196"/>
      <c r="AK1" s="196"/>
      <c r="AL1" s="196"/>
      <c r="AM1" s="200" t="s">
        <v>90</v>
      </c>
      <c r="AN1" s="200"/>
      <c r="AO1" s="200"/>
      <c r="AP1" s="200"/>
      <c r="AQ1" s="200"/>
      <c r="AR1" s="200"/>
      <c r="AS1" s="200"/>
      <c r="AT1" s="200"/>
      <c r="AU1" s="186" t="s">
        <v>91</v>
      </c>
      <c r="AV1" s="186"/>
      <c r="AW1" s="186"/>
      <c r="AX1" s="186"/>
      <c r="AY1" s="186"/>
      <c r="AZ1" s="186"/>
      <c r="BA1" s="186"/>
      <c r="BB1" s="186"/>
      <c r="BC1" s="188" t="s">
        <v>92</v>
      </c>
      <c r="BD1" s="188"/>
      <c r="BE1" s="188"/>
      <c r="BF1" s="188"/>
      <c r="BG1" s="188"/>
      <c r="BH1" s="188"/>
      <c r="BI1" s="188"/>
      <c r="BJ1" s="188"/>
      <c r="BK1" s="192" t="s">
        <v>93</v>
      </c>
      <c r="BL1" s="192"/>
      <c r="BM1" s="192"/>
      <c r="BN1" s="192"/>
      <c r="BO1" s="192"/>
      <c r="BP1" s="192"/>
      <c r="BQ1" s="192"/>
      <c r="BR1" s="192"/>
    </row>
    <row r="2" spans="1:70" ht="30.65" customHeight="1">
      <c r="F2" s="32"/>
      <c r="G2" s="56" t="s">
        <v>72</v>
      </c>
      <c r="H2" s="57" t="s">
        <v>73</v>
      </c>
      <c r="I2" s="56" t="s">
        <v>74</v>
      </c>
      <c r="J2" s="57" t="s">
        <v>74</v>
      </c>
      <c r="K2" s="56" t="s">
        <v>75</v>
      </c>
      <c r="L2" s="57" t="s">
        <v>76</v>
      </c>
      <c r="M2" s="56" t="s">
        <v>77</v>
      </c>
      <c r="N2" s="32"/>
      <c r="O2" s="207"/>
      <c r="P2" s="207"/>
      <c r="Q2" s="207"/>
      <c r="R2" s="207"/>
      <c r="S2" s="207"/>
      <c r="T2" s="207"/>
      <c r="U2" s="207"/>
      <c r="V2" s="207"/>
      <c r="W2" s="209"/>
      <c r="X2" s="209"/>
      <c r="Y2" s="209"/>
      <c r="Z2" s="209"/>
      <c r="AA2" s="209"/>
      <c r="AB2" s="209"/>
      <c r="AC2" s="209"/>
      <c r="AD2" s="209"/>
      <c r="AE2" s="197"/>
      <c r="AF2" s="197"/>
      <c r="AG2" s="197"/>
      <c r="AH2" s="197"/>
      <c r="AI2" s="197"/>
      <c r="AJ2" s="197"/>
      <c r="AK2" s="197"/>
      <c r="AL2" s="197"/>
      <c r="AM2" s="201"/>
      <c r="AN2" s="201"/>
      <c r="AO2" s="201"/>
      <c r="AP2" s="201"/>
      <c r="AQ2" s="201"/>
      <c r="AR2" s="201"/>
      <c r="AS2" s="201"/>
      <c r="AT2" s="201"/>
      <c r="AU2" s="187"/>
      <c r="AV2" s="187"/>
      <c r="AW2" s="187"/>
      <c r="AX2" s="187"/>
      <c r="AY2" s="187"/>
      <c r="AZ2" s="187"/>
      <c r="BA2" s="187"/>
      <c r="BB2" s="187"/>
      <c r="BC2" s="189"/>
      <c r="BD2" s="189"/>
      <c r="BE2" s="189"/>
      <c r="BF2" s="189"/>
      <c r="BG2" s="189"/>
      <c r="BH2" s="189"/>
      <c r="BI2" s="189"/>
      <c r="BJ2" s="189"/>
      <c r="BK2" s="193"/>
      <c r="BL2" s="193"/>
      <c r="BM2" s="193"/>
      <c r="BN2" s="193"/>
      <c r="BO2" s="193"/>
      <c r="BP2" s="193"/>
      <c r="BQ2" s="193"/>
      <c r="BR2" s="193"/>
    </row>
    <row r="3" spans="1:70" ht="203">
      <c r="A3" s="22" t="s">
        <v>28</v>
      </c>
      <c r="B3" s="22" t="str" cm="1">
        <f t="array" ref="B3:B4">'2'!C12:C13</f>
        <v>Área de trabajo</v>
      </c>
      <c r="C3" s="22" t="str">
        <f>'2'!D12</f>
        <v>Puesto de trabajo</v>
      </c>
      <c r="D3" s="22" t="str" cm="1">
        <f t="array" ref="D3:D4">'2'!D12:D13</f>
        <v>Puesto de trabajo</v>
      </c>
      <c r="E3" s="22" t="str" cm="1">
        <f t="array" ref="E3:E4">'2'!E12:E13</f>
        <v>Tareas del puesto de trabajo</v>
      </c>
      <c r="F3" s="33" t="str" cm="1">
        <f t="array" ref="F3:F4">'3'!L12:L13</f>
        <v>Resultado identificación inicial</v>
      </c>
      <c r="G3" s="26" t="s">
        <v>94</v>
      </c>
      <c r="H3" s="25" t="s">
        <v>95</v>
      </c>
      <c r="I3" s="26" t="s">
        <v>96</v>
      </c>
      <c r="J3" s="25" t="s">
        <v>97</v>
      </c>
      <c r="K3" s="26" t="s">
        <v>98</v>
      </c>
      <c r="L3" s="25" t="s">
        <v>99</v>
      </c>
      <c r="M3" s="26" t="s">
        <v>100</v>
      </c>
      <c r="N3" s="33" t="str" cm="1">
        <f t="array" ref="N3:N4">'3'!L12:L13</f>
        <v>Resultado identificación inicial</v>
      </c>
      <c r="O3" s="23" t="s">
        <v>29</v>
      </c>
      <c r="P3" s="24" t="s">
        <v>30</v>
      </c>
      <c r="Q3" s="24" t="s">
        <v>31</v>
      </c>
      <c r="R3" s="24" t="s">
        <v>33</v>
      </c>
      <c r="S3" s="204" t="s">
        <v>34</v>
      </c>
      <c r="T3" s="205"/>
      <c r="U3" s="204" t="s">
        <v>35</v>
      </c>
      <c r="V3" s="205"/>
      <c r="W3" s="28" t="s">
        <v>29</v>
      </c>
      <c r="X3" s="29" t="s">
        <v>30</v>
      </c>
      <c r="Y3" s="29" t="s">
        <v>31</v>
      </c>
      <c r="Z3" s="29" t="s">
        <v>33</v>
      </c>
      <c r="AA3" s="210" t="s">
        <v>34</v>
      </c>
      <c r="AB3" s="211"/>
      <c r="AC3" s="210" t="s">
        <v>35</v>
      </c>
      <c r="AD3" s="211"/>
      <c r="AE3" s="35" t="s">
        <v>29</v>
      </c>
      <c r="AF3" s="33" t="s">
        <v>30</v>
      </c>
      <c r="AG3" s="33" t="s">
        <v>31</v>
      </c>
      <c r="AH3" s="33" t="s">
        <v>33</v>
      </c>
      <c r="AI3" s="198" t="s">
        <v>34</v>
      </c>
      <c r="AJ3" s="199"/>
      <c r="AK3" s="198" t="s">
        <v>35</v>
      </c>
      <c r="AL3" s="199"/>
      <c r="AM3" s="37" t="s">
        <v>29</v>
      </c>
      <c r="AN3" s="38" t="s">
        <v>30</v>
      </c>
      <c r="AO3" s="38" t="s">
        <v>31</v>
      </c>
      <c r="AP3" s="38" t="s">
        <v>33</v>
      </c>
      <c r="AQ3" s="202" t="s">
        <v>34</v>
      </c>
      <c r="AR3" s="203"/>
      <c r="AS3" s="202" t="s">
        <v>35</v>
      </c>
      <c r="AT3" s="203"/>
      <c r="AU3" s="49" t="s">
        <v>29</v>
      </c>
      <c r="AV3" s="49" t="s">
        <v>30</v>
      </c>
      <c r="AW3" s="49" t="s">
        <v>31</v>
      </c>
      <c r="AX3" s="49" t="s">
        <v>33</v>
      </c>
      <c r="AY3" s="49" t="s">
        <v>34</v>
      </c>
      <c r="AZ3" s="49"/>
      <c r="BA3" s="49" t="s">
        <v>35</v>
      </c>
      <c r="BB3" s="49"/>
      <c r="BC3" s="41" t="s">
        <v>29</v>
      </c>
      <c r="BD3" s="42" t="s">
        <v>30</v>
      </c>
      <c r="BE3" s="42" t="s">
        <v>31</v>
      </c>
      <c r="BF3" s="42" t="s">
        <v>33</v>
      </c>
      <c r="BG3" s="190" t="s">
        <v>34</v>
      </c>
      <c r="BH3" s="191"/>
      <c r="BI3" s="190" t="s">
        <v>35</v>
      </c>
      <c r="BJ3" s="191"/>
      <c r="BK3" s="45" t="s">
        <v>29</v>
      </c>
      <c r="BL3" s="46" t="s">
        <v>30</v>
      </c>
      <c r="BM3" s="46" t="s">
        <v>31</v>
      </c>
      <c r="BN3" s="46" t="s">
        <v>33</v>
      </c>
      <c r="BO3" s="194" t="s">
        <v>34</v>
      </c>
      <c r="BP3" s="195"/>
      <c r="BQ3" s="194" t="s">
        <v>35</v>
      </c>
      <c r="BR3" s="195"/>
    </row>
    <row r="4" spans="1:70">
      <c r="A4" s="21"/>
      <c r="B4" s="21">
        <v>0</v>
      </c>
      <c r="C4" s="21"/>
      <c r="D4" s="21">
        <v>0</v>
      </c>
      <c r="E4" s="21">
        <v>0</v>
      </c>
      <c r="F4" s="34">
        <v>0</v>
      </c>
      <c r="G4" s="26"/>
      <c r="H4" s="25"/>
      <c r="I4" s="26"/>
      <c r="J4" s="25"/>
      <c r="K4" s="26"/>
      <c r="L4" s="25"/>
      <c r="M4" s="26"/>
      <c r="N4" s="34">
        <v>0</v>
      </c>
      <c r="O4" s="20"/>
      <c r="P4" s="19"/>
      <c r="Q4" s="19"/>
      <c r="R4" s="19"/>
      <c r="S4" s="19" t="s">
        <v>45</v>
      </c>
      <c r="T4" s="19" t="s">
        <v>46</v>
      </c>
      <c r="U4" s="19" t="s">
        <v>47</v>
      </c>
      <c r="V4" s="19" t="s">
        <v>48</v>
      </c>
      <c r="W4" s="30"/>
      <c r="X4" s="31"/>
      <c r="Y4" s="31"/>
      <c r="Z4" s="31"/>
      <c r="AA4" s="31" t="s">
        <v>45</v>
      </c>
      <c r="AB4" s="31" t="s">
        <v>46</v>
      </c>
      <c r="AC4" s="31" t="s">
        <v>47</v>
      </c>
      <c r="AD4" s="31" t="s">
        <v>48</v>
      </c>
      <c r="AE4" s="36"/>
      <c r="AF4" s="34"/>
      <c r="AG4" s="34"/>
      <c r="AH4" s="34"/>
      <c r="AI4" s="34" t="s">
        <v>45</v>
      </c>
      <c r="AJ4" s="34" t="s">
        <v>46</v>
      </c>
      <c r="AK4" s="34" t="s">
        <v>47</v>
      </c>
      <c r="AL4" s="34" t="s">
        <v>48</v>
      </c>
      <c r="AM4" s="39"/>
      <c r="AN4" s="40"/>
      <c r="AO4" s="40"/>
      <c r="AP4" s="40"/>
      <c r="AQ4" s="40" t="s">
        <v>45</v>
      </c>
      <c r="AR4" s="40" t="s">
        <v>46</v>
      </c>
      <c r="AS4" s="40" t="s">
        <v>47</v>
      </c>
      <c r="AT4" s="40" t="s">
        <v>48</v>
      </c>
      <c r="AU4" s="50"/>
      <c r="AV4" s="50"/>
      <c r="AW4" s="50"/>
      <c r="AX4" s="50"/>
      <c r="AY4" s="50" t="s">
        <v>45</v>
      </c>
      <c r="AZ4" s="50" t="s">
        <v>46</v>
      </c>
      <c r="BA4" s="50" t="s">
        <v>47</v>
      </c>
      <c r="BB4" s="50" t="s">
        <v>48</v>
      </c>
      <c r="BC4" s="43"/>
      <c r="BD4" s="44"/>
      <c r="BE4" s="44"/>
      <c r="BF4" s="44"/>
      <c r="BG4" s="44" t="s">
        <v>45</v>
      </c>
      <c r="BH4" s="44" t="s">
        <v>46</v>
      </c>
      <c r="BI4" s="44" t="s">
        <v>47</v>
      </c>
      <c r="BJ4" s="44" t="s">
        <v>48</v>
      </c>
      <c r="BK4" s="47"/>
      <c r="BL4" s="48"/>
      <c r="BM4" s="48"/>
      <c r="BN4" s="48"/>
      <c r="BO4" s="48" t="s">
        <v>45</v>
      </c>
      <c r="BP4" s="48" t="s">
        <v>46</v>
      </c>
      <c r="BQ4" s="48" t="s">
        <v>47</v>
      </c>
      <c r="BR4" s="48" t="s">
        <v>48</v>
      </c>
    </row>
    <row r="5" spans="1:70">
      <c r="A5" s="21">
        <v>1</v>
      </c>
      <c r="B5" s="21" t="str">
        <f>'2'!C14</f>
        <v>Packing</v>
      </c>
      <c r="C5" s="21" t="str">
        <f>'2'!D14</f>
        <v>Seleccionadora línea cítricos 1</v>
      </c>
      <c r="D5" s="21" t="str" cm="1">
        <f t="array" ref="D5:D203">_xlfn.UNIQUE(C5:C203)</f>
        <v>Seleccionadora línea cítricos 1</v>
      </c>
      <c r="E5" s="21" t="str">
        <f>'2'!E14</f>
        <v>Empacado</v>
      </c>
      <c r="F5" s="34" t="str">
        <f>'3'!L14</f>
        <v>Aplicar identificación avanzada-condición aceptable para cada tipo de factor de riesgo identificado</v>
      </c>
      <c r="G5" s="27" t="str">
        <f>'3'!E14</f>
        <v>SI</v>
      </c>
      <c r="H5" s="21" t="str">
        <f>'3'!F14</f>
        <v>NO</v>
      </c>
      <c r="I5" s="27" t="str">
        <f>'3'!G14</f>
        <v>NO</v>
      </c>
      <c r="J5" s="21" t="str">
        <f>'3'!H14</f>
        <v>NO</v>
      </c>
      <c r="K5" s="27" t="str">
        <f>'3'!I14</f>
        <v>NO</v>
      </c>
      <c r="L5" s="21" t="str">
        <f>'3'!J14</f>
        <v>NO</v>
      </c>
      <c r="M5" s="27" t="str">
        <f>'3'!K14</f>
        <v>NO</v>
      </c>
      <c r="N5" s="34" t="str">
        <f>'3'!L14</f>
        <v>Aplicar identificación avanzada-condición aceptable para cada tipo de factor de riesgo identificado</v>
      </c>
      <c r="O5" s="19" t="str">
        <f>IF(AND(N5="Aplicar identificación avanzada-condición aceptable para cada tipo de factor de riesgo identificado",G5="SI"),VLOOKUP(A5,'2'!$B$12:$M$212,2,FALSE)," ")</f>
        <v>Packing</v>
      </c>
      <c r="P5" s="19" t="str">
        <f>IF(AND(N5="Aplicar identificación avanzada-condición aceptable para cada tipo de factor de riesgo identificado",G5="SI"),VLOOKUP(A5,'2'!$B$12:$M$212,3,FALSE)," ")</f>
        <v>Seleccionadora línea cítricos 1</v>
      </c>
      <c r="Q5" s="19" t="str">
        <f>IF(AND(N5="Aplicar identificación avanzada-condición aceptable para cada tipo de factor de riesgo identificado",G5="SI"),VLOOKUP(A5,'2'!$B$12:$M$212,4,FALSE)," ")</f>
        <v>Empacado</v>
      </c>
      <c r="R5" s="19" t="str">
        <f>IF(AND(N5="Aplicar identificación avanzada-condición aceptable para cada tipo de factor de riesgo identificado",G5="SI"),VLOOKUP(A5,'2'!$B$12:$M$212,6,FALSE)," ")</f>
        <v>8:00 a 16:00</v>
      </c>
      <c r="S5" s="19">
        <f>IF(AND(N5="Aplicar identificación avanzada-condición aceptable para cada tipo de factor de riesgo identificado",G5="SI"),VLOOKUP(A5,'2'!$B$12:$M$212,7,FALSE)," ")</f>
        <v>0</v>
      </c>
      <c r="T5" s="19">
        <f>IF(AND(N5="Aplicar identificación avanzada-condición aceptable para cada tipo de factor de riesgo identificado",G5="SI"),VLOOKUP(A5,'2'!$B$12:$M$212,8,FALSE)," ")</f>
        <v>0</v>
      </c>
      <c r="U5" s="19">
        <f>IF(AND(N5="Aplicar identificación avanzada-condición aceptable para cada tipo de factor de riesgo identificado",G5="SI"),VLOOKUP(A5,'2'!$B$12:$M$212,9,FALSE)," ")</f>
        <v>6</v>
      </c>
      <c r="V5" s="19">
        <f>IF(AND(N5="Aplicar identificación avanzada-condición aceptable para cada tipo de factor de riesgo identificado",G5="SI"),VLOOKUP(A5,'2'!$B$12:$M$212,10,FALSE)," ")</f>
        <v>6</v>
      </c>
      <c r="W5" s="31" t="str">
        <f>IF(AND(N5="Aplicar identificación avanzada-condición aceptable para cada tipo de factor de riesgo identificado",H5="SI"),VLOOKUP(A5,'2'!$B$12:$M$212,2,FALSE)," ")</f>
        <v xml:space="preserve"> </v>
      </c>
      <c r="X5" s="31" t="str">
        <f>IF(AND(N5="Aplicar identificación avanzada-condición aceptable para cada tipo de factor de riesgo identificado",H5="SI"),VLOOKUP(A5,'2'!$B$12:$M$212,3,FALSE)," ")</f>
        <v xml:space="preserve"> </v>
      </c>
      <c r="Y5" s="31" t="str">
        <f>IF(AND(N5="Aplicar identificación avanzada-condición aceptable para cada tipo de factor de riesgo identificado",H5="SI"),VLOOKUP(A5,'2'!$B$12:$M$212,4,FALSE)," ")</f>
        <v xml:space="preserve"> </v>
      </c>
      <c r="Z5" s="31" t="str">
        <f>IF(AND(N5="Aplicar identificación avanzada-condición aceptable para cada tipo de factor de riesgo identificado",H5="SI"),VLOOKUP(A5,'2'!$B$12:$M$212,6,FALSE)," ")</f>
        <v xml:space="preserve"> </v>
      </c>
      <c r="AA5" s="31" t="str">
        <f>IF(AND(N5="Aplicar identificación avanzada-condición aceptable para cada tipo de factor de riesgo identificado",H5="SI"),VLOOKUP(A5,'2'!$B$12:$M$212,7,FALSE)," ")</f>
        <v xml:space="preserve"> </v>
      </c>
      <c r="AB5" s="31" t="str">
        <f>IF(AND(N5="Aplicar identificación avanzada-condición aceptable para cada tipo de factor de riesgo identificado",H5="SI"),VLOOKUP(A5,'2'!$B$12:$M$212,8,FALSE)," ")</f>
        <v xml:space="preserve"> </v>
      </c>
      <c r="AC5" s="31" t="str">
        <f>IF(AND(N5="Aplicar identificación avanzada-condición aceptable para cada tipo de factor de riesgo identificado",H5="SI"),VLOOKUP(A5,'2'!$B$12:$M$212,9,FALSE)," ")</f>
        <v xml:space="preserve"> </v>
      </c>
      <c r="AD5" s="31" t="str">
        <f>IF(AND(N5="Aplicar identificación avanzada-condición aceptable para cada tipo de factor de riesgo identificado",H5="SI"),VLOOKUP(A5,'2'!$B$12:$M$212,10,FALSE)," ")</f>
        <v xml:space="preserve"> </v>
      </c>
      <c r="AE5" s="34" t="str">
        <f>IF(AND(N5="Aplicar identificación avanzada-condición aceptable para cada tipo de factor de riesgo identificado",I5="SI"),VLOOKUP(A5,'2'!$B$12:$M$212,2,FALSE)," ")</f>
        <v xml:space="preserve"> </v>
      </c>
      <c r="AF5" s="34" t="str">
        <f>IF(AND(N5="Aplicar identificación avanzada-condición aceptable para cada tipo de factor de riesgo identificado",I5="SI"),VLOOKUP(A5,'2'!$B$12:$M$212,3,FALSE)," ")</f>
        <v xml:space="preserve"> </v>
      </c>
      <c r="AG5" s="34" t="str">
        <f>IF(AND(N5="Aplicar identificación avanzada-condición aceptable para cada tipo de factor de riesgo identificado",I5="SI"),VLOOKUP(A5,'2'!$B$12:$M$212,4,FALSE)," ")</f>
        <v xml:space="preserve"> </v>
      </c>
      <c r="AH5" s="34" t="str">
        <f>IF(AND(N5="Aplicar identificación avanzada-condición aceptable para cada tipo de factor de riesgo identificado",I5="SI"),VLOOKUP(A5,'2'!$B$12:$M$212,6,FALSE)," ")</f>
        <v xml:space="preserve"> </v>
      </c>
      <c r="AI5" s="34" t="str">
        <f>IF(AND(N5="Aplicar identificación avanzada-condición aceptable para cada tipo de factor de riesgo identificado",I5="SI"),VLOOKUP(A5,'2'!$B$12:$M$212,7,FALSE)," ")</f>
        <v xml:space="preserve"> </v>
      </c>
      <c r="AJ5" s="34" t="str">
        <f>IF(AND(N5="Aplicar identificación avanzada-condición aceptable para cada tipo de factor de riesgo identificado",I5="SI"),VLOOKUP(A5,'2'!$B$12:$M$212,8,FALSE)," ")</f>
        <v xml:space="preserve"> </v>
      </c>
      <c r="AK5" s="34" t="str">
        <f>IF(AND(N5="Aplicar identificación avanzada-condición aceptable para cada tipo de factor de riesgo identificado",I5="SI"),VLOOKUP(A5,'2'!$B$12:$M$212,9,FALSE)," ")</f>
        <v xml:space="preserve"> </v>
      </c>
      <c r="AL5" s="34" t="str">
        <f>IF(AND(N5="Aplicar identificación avanzada-condición aceptable para cada tipo de factor de riesgo identificado",I5="SI"),VLOOKUP(A5,'2'!$B$12:$M$212,10,FALSE)," ")</f>
        <v xml:space="preserve"> </v>
      </c>
      <c r="AM5" s="40" t="str">
        <f>IF(AND(N5="Aplicar identificación avanzada-condición aceptable para cada tipo de factor de riesgo identificado",J5="SI"),VLOOKUP(A5,'2'!$B$12:$M$212,2,FALSE)," ")</f>
        <v xml:space="preserve"> </v>
      </c>
      <c r="AN5" s="40" t="str">
        <f>IF(AND(N5="Aplicar identificación avanzada-condición aceptable para cada tipo de factor de riesgo identificado",J5="SI"),VLOOKUP(A5,'2'!$B$12:$M$212,3,FALSE)," ")</f>
        <v xml:space="preserve"> </v>
      </c>
      <c r="AO5" s="40" t="str">
        <f>IF(AND(N5="Aplicar identificación avanzada-condición aceptable para cada tipo de factor de riesgo identificado",J5="SI"),VLOOKUP(A5,'2'!$B$12:$M$212,4,FALSE)," ")</f>
        <v xml:space="preserve"> </v>
      </c>
      <c r="AP5" s="40" t="str">
        <f>IF(AND(N5="Aplicar identificación avanzada-condición aceptable para cada tipo de factor de riesgo identificado",J5="SI"),VLOOKUP(A5,'2'!$B$12:$M$212,6,FALSE)," ")</f>
        <v xml:space="preserve"> </v>
      </c>
      <c r="AQ5" s="40" t="str">
        <f>IF(AND(N5="Aplicar identificación avanzada-condición aceptable para cada tipo de factor de riesgo identificado",J5="SI"),VLOOKUP(A5,'2'!$B$12:$M$212,7,FALSE)," ")</f>
        <v xml:space="preserve"> </v>
      </c>
      <c r="AR5" s="40" t="str">
        <f>IF(AND(N5="Aplicar identificación avanzada-condición aceptable para cada tipo de factor de riesgo identificado",J5="SI"),VLOOKUP(A5,'2'!$B$12:$M$212,8,FALSE)," ")</f>
        <v xml:space="preserve"> </v>
      </c>
      <c r="AS5" s="40" t="str">
        <f>IF(AND(N5="Aplicar identificación avanzada-condición aceptable para cada tipo de factor de riesgo identificado",J5="SI"),VLOOKUP(A5,'2'!$B$12:$M$212,9,FALSE)," ")</f>
        <v xml:space="preserve"> </v>
      </c>
      <c r="AT5" s="40" t="str">
        <f>IF(AND(N5="Aplicar identificación avanzada-condición aceptable para cada tipo de factor de riesgo identificado",J5="SI"),VLOOKUP(A5,'2'!$B$12:$M$212,10,FALSE)," ")</f>
        <v xml:space="preserve"> </v>
      </c>
      <c r="AU5" s="51" t="str">
        <f>IF(AND(N5="Aplicar identificación avanzada-condición aceptable para cada tipo de factor de riesgo identificado",K5="SI"),VLOOKUP(A5,'2'!$B$12:$M$212,2,FALSE)," ")</f>
        <v xml:space="preserve"> </v>
      </c>
      <c r="AV5" s="51" t="str">
        <f>IF(AND(N5="Aplicar identificación avanzada-condición aceptable para cada tipo de factor de riesgo identificado",K5="SI"),VLOOKUP(A5,'2'!$B$12:$M$212,3,FALSE)," ")</f>
        <v xml:space="preserve"> </v>
      </c>
      <c r="AW5" s="51" t="str">
        <f>IF(AND(N5="Aplicar identificación avanzada-condición aceptable para cada tipo de factor de riesgo identificado",K5="SI"),VLOOKUP(A5,'2'!$B$12:$M$212,4,FALSE)," ")</f>
        <v xml:space="preserve"> </v>
      </c>
      <c r="AX5" s="51" t="str">
        <f>IF(AND(N5="Aplicar identificación avanzada-condición aceptable para cada tipo de factor de riesgo identificado",K5="SI"),VLOOKUP(A5,'2'!$B$12:$M$212,6,FALSE)," ")</f>
        <v xml:space="preserve"> </v>
      </c>
      <c r="AY5" s="51" t="str">
        <f>IF(AND(N5="Aplicar identificación avanzada-condición aceptable para cada tipo de factor de riesgo identificado",K5="SI"),VLOOKUP(A5,'2'!$B$12:$M$212,7,FALSE)," ")</f>
        <v xml:space="preserve"> </v>
      </c>
      <c r="AZ5" s="51" t="str">
        <f>IF(AND(N5="Aplicar identificación avanzada-condición aceptable para cada tipo de factor de riesgo identificado",K5="SI"),VLOOKUP(A5,'2'!$B$12:$M$212,8,FALSE)," ")</f>
        <v xml:space="preserve"> </v>
      </c>
      <c r="BA5" s="51" t="str">
        <f>IF(AND(N5="Aplicar identificación avanzada-condición aceptable para cada tipo de factor de riesgo identificado",K5="SI"),VLOOKUP(A5,'2'!$B$12:$M$212,9,FALSE)," ")</f>
        <v xml:space="preserve"> </v>
      </c>
      <c r="BB5" s="51" t="str">
        <f>IF(AND(N5="Aplicar identificación avanzada-condición aceptable para cada tipo de factor de riesgo identificado",K5="SI"),VLOOKUP(A5,'2'!$B$12:$M$212,10,FALSE)," ")</f>
        <v xml:space="preserve"> </v>
      </c>
      <c r="BC5" s="44" t="str">
        <f>IF(AND(N5="Aplicar identificación avanzada-condición aceptable para cada tipo de factor de riesgo identificado",L5="SI"),VLOOKUP(A5,'2'!$B$12:$M$212,2,FALSE)," ")</f>
        <v xml:space="preserve"> </v>
      </c>
      <c r="BD5" s="44" t="str">
        <f>IF(AND(N5="Aplicar identificación avanzada-condición aceptable para cada tipo de factor de riesgo identificado",L5="SI"),VLOOKUP(A5,'2'!$B$12:$M$212,3,FALSE)," ")</f>
        <v xml:space="preserve"> </v>
      </c>
      <c r="BE5" s="44" t="str">
        <f>IF(AND(N5="Aplicar identificación avanzada-condición aceptable para cada tipo de factor de riesgo identificado",L5="SI"),VLOOKUP(A5,'2'!$B$12:$M$212,4,FALSE)," ")</f>
        <v xml:space="preserve"> </v>
      </c>
      <c r="BF5" s="44" t="str">
        <f>IF(AND(N5="Aplicar identificación avanzada-condición aceptable para cada tipo de factor de riesgo identificado",L5="SI"),VLOOKUP(A5,'2'!$B$12:$M$212,6,FALSE)," ")</f>
        <v xml:space="preserve"> </v>
      </c>
      <c r="BG5" s="44" t="str">
        <f>IF(AND(N5="Aplicar identificación avanzada-condición aceptable para cada tipo de factor de riesgo identificado",L5="SI"),VLOOKUP(A5,'2'!$B$12:$M$212,7,FALSE)," ")</f>
        <v xml:space="preserve"> </v>
      </c>
      <c r="BH5" s="44" t="str">
        <f>IF(AND(N5="Aplicar identificación avanzada-condición aceptable para cada tipo de factor de riesgo identificado",L5="SI"),VLOOKUP(A5,'2'!$B$12:$M$212,8,FALSE)," ")</f>
        <v xml:space="preserve"> </v>
      </c>
      <c r="BI5" s="44" t="str">
        <f>IF(AND(N5="Aplicar identificación avanzada-condición aceptable para cada tipo de factor de riesgo identificado",L5="SI"),VLOOKUP(A5,'2'!$B$12:$M$212,9,FALSE)," ")</f>
        <v xml:space="preserve"> </v>
      </c>
      <c r="BJ5" s="44" t="str">
        <f>IF(AND(N5="Aplicar identificación avanzada-condición aceptable para cada tipo de factor de riesgo identificado",L5="SI"),VLOOKUP(A5,'2'!$B$12:$M$212,10,FALSE)," ")</f>
        <v xml:space="preserve"> </v>
      </c>
      <c r="BK5" s="48" t="str">
        <f>IF(AND(N5="Aplicar identificación avanzada-condición aceptable para cada tipo de factor de riesgo identificado",M5="SI"),VLOOKUP(A5,'2'!$B$12:$M$212,2,FALSE)," ")</f>
        <v xml:space="preserve"> </v>
      </c>
      <c r="BL5" s="48" t="str">
        <f>IF(AND(N5="Aplicar identificación avanzada-condición aceptable para cada tipo de factor de riesgo identificado",M5="SI"),VLOOKUP(A5,'2'!$B$12:$M$212,3,FALSE)," ")</f>
        <v xml:space="preserve"> </v>
      </c>
      <c r="BM5" s="48" t="str">
        <f>IF(AND(N5="Aplicar identificación avanzada-condición aceptable para cada tipo de factor de riesgo identificado",M5="SI"),VLOOKUP(A5,'2'!$B$12:$M$212,4,FALSE)," ")</f>
        <v xml:space="preserve"> </v>
      </c>
      <c r="BN5" s="48" t="str">
        <f>IF(AND(N5="Aplicar identificación avanzada-condición aceptable para cada tipo de factor de riesgo identificado",M5="SI"),VLOOKUP(A5,'2'!$B$12:$M$212,6,FALSE)," ")</f>
        <v xml:space="preserve"> </v>
      </c>
      <c r="BO5" s="48" t="str">
        <f>IF(AND(N5="Aplicar identificación avanzada-condición aceptable para cada tipo de factor de riesgo identificado",M5="SI"),VLOOKUP(A5,'2'!$B$12:$M$212,7,FALSE)," ")</f>
        <v xml:space="preserve"> </v>
      </c>
      <c r="BP5" s="48" t="str">
        <f>IF(AND(N5="Aplicar identificación avanzada-condición aceptable para cada tipo de factor de riesgo identificado",M5="SI"),VLOOKUP(A5,'2'!$B$12:$M$212,8,FALSE)," ")</f>
        <v xml:space="preserve"> </v>
      </c>
      <c r="BQ5" s="48" t="str">
        <f>IF(AND(N5="Aplicar identificación avanzada-condición aceptable para cada tipo de factor de riesgo identificado",M5="SI"),VLOOKUP(A5,'2'!$B$12:$M$212,9,FALSE)," ")</f>
        <v xml:space="preserve"> </v>
      </c>
      <c r="BR5" s="48" t="str">
        <f>IF(AND(N5="Aplicar identificación avanzada-condición aceptable para cada tipo de factor de riesgo identificado",M5="SI"),VLOOKUP(A5,'2'!$B$12:$M$212,10,FALSE)," ")</f>
        <v xml:space="preserve"> </v>
      </c>
    </row>
    <row r="6" spans="1:70">
      <c r="A6" s="21">
        <v>2</v>
      </c>
      <c r="B6" s="21" t="str">
        <f>'2'!C15</f>
        <v xml:space="preserve">Faena </v>
      </c>
      <c r="C6" s="21" t="str">
        <f>'2'!D15</f>
        <v>Operador excavadora</v>
      </c>
      <c r="D6" s="21" t="str">
        <v>Operador excavadora</v>
      </c>
      <c r="E6" s="21" t="str">
        <f>'2'!E15</f>
        <v>carga de camión</v>
      </c>
      <c r="F6" s="34" t="str">
        <f>'3'!L15</f>
        <v>Aplicar identificación avanzada-condición aceptable para cada tipo de factor de riesgo identificado</v>
      </c>
      <c r="G6" s="27" t="str">
        <f>'3'!E15</f>
        <v>SI</v>
      </c>
      <c r="H6" s="21" t="str">
        <f>'3'!F15</f>
        <v>NO</v>
      </c>
      <c r="I6" s="27" t="str">
        <f>'3'!G15</f>
        <v>NO</v>
      </c>
      <c r="J6" s="21" t="str">
        <f>'3'!H15</f>
        <v>NO</v>
      </c>
      <c r="K6" s="27" t="str">
        <f>'3'!I15</f>
        <v>SI</v>
      </c>
      <c r="L6" s="21" t="str">
        <f>'3'!J15</f>
        <v>SI</v>
      </c>
      <c r="M6" s="27" t="str">
        <f>'3'!K15</f>
        <v>SI</v>
      </c>
      <c r="N6" s="34" t="str">
        <f>'3'!L15</f>
        <v>Aplicar identificación avanzada-condición aceptable para cada tipo de factor de riesgo identificado</v>
      </c>
      <c r="O6" s="19" t="str">
        <f>IF(AND(N6="Aplicar identificación avanzada-condición aceptable para cada tipo de factor de riesgo identificado",G6="SI"),VLOOKUP(A6,'2'!$B$12:$M$212,2,FALSE)," ")</f>
        <v xml:space="preserve">Faena </v>
      </c>
      <c r="P6" s="19" t="str">
        <f>IF(AND(N6="Aplicar identificación avanzada-condición aceptable para cada tipo de factor de riesgo identificado",G6="SI"),VLOOKUP(A6,'2'!$B$12:$M$212,3,FALSE)," ")</f>
        <v>Operador excavadora</v>
      </c>
      <c r="Q6" s="19" t="str">
        <f>IF(AND(N6="Aplicar identificación avanzada-condición aceptable para cada tipo de factor de riesgo identificado",G6="SI"),VLOOKUP(A6,'2'!$B$12:$M$212,4,FALSE)," ")</f>
        <v>carga de camión</v>
      </c>
      <c r="R6" s="19" t="str">
        <f>IF(AND(N6="Aplicar identificación avanzada-condición aceptable para cada tipo de factor de riesgo identificado",G6="SI"),VLOOKUP(A6,'2'!$B$12:$M$212,6,FALSE)," ")</f>
        <v>8:00 a 18:00</v>
      </c>
      <c r="S6" s="19">
        <f>IF(AND(N6="Aplicar identificación avanzada-condición aceptable para cada tipo de factor de riesgo identificado",G6="SI"),VLOOKUP(A6,'2'!$B$12:$M$212,7,FALSE)," ")</f>
        <v>2</v>
      </c>
      <c r="T6" s="19">
        <f>IF(AND(N6="Aplicar identificación avanzada-condición aceptable para cada tipo de factor de riesgo identificado",G6="SI"),VLOOKUP(A6,'2'!$B$12:$M$212,8,FALSE)," ")</f>
        <v>10</v>
      </c>
      <c r="U6" s="19">
        <f>IF(AND(N6="Aplicar identificación avanzada-condición aceptable para cada tipo de factor de riesgo identificado",G6="SI"),VLOOKUP(A6,'2'!$B$12:$M$212,9,FALSE)," ")</f>
        <v>1</v>
      </c>
      <c r="V6" s="19">
        <f>IF(AND(N6="Aplicar identificación avanzada-condición aceptable para cada tipo de factor de riesgo identificado",G6="SI"),VLOOKUP(A6,'2'!$B$12:$M$212,10,FALSE)," ")</f>
        <v>0</v>
      </c>
      <c r="W6" s="31" t="str">
        <f>IF(AND(N6="Aplicar identificación avanzada-condición aceptable para cada tipo de factor de riesgo identificado",H6="SI"),VLOOKUP(A6,'2'!$B$12:$M$212,2,FALSE)," ")</f>
        <v xml:space="preserve"> </v>
      </c>
      <c r="X6" s="31" t="str">
        <f>IF(AND(N6="Aplicar identificación avanzada-condición aceptable para cada tipo de factor de riesgo identificado",H6="SI"),VLOOKUP(A6,'2'!$B$12:$M$212,3,FALSE)," ")</f>
        <v xml:space="preserve"> </v>
      </c>
      <c r="Y6" s="31" t="str">
        <f>IF(AND(N6="Aplicar identificación avanzada-condición aceptable para cada tipo de factor de riesgo identificado",H6="SI"),VLOOKUP(A6,'2'!$B$12:$M$212,4,FALSE)," ")</f>
        <v xml:space="preserve"> </v>
      </c>
      <c r="Z6" s="31" t="str">
        <f>IF(AND(N6="Aplicar identificación avanzada-condición aceptable para cada tipo de factor de riesgo identificado",H6="SI"),VLOOKUP(A6,'2'!$B$12:$M$212,4,FALSE)," ")</f>
        <v xml:space="preserve"> </v>
      </c>
      <c r="AA6" s="31" t="str">
        <f>IF(AND(N6="Aplicar identificación avanzada-condición aceptable para cada tipo de factor de riesgo identificado",H6="SI"),VLOOKUP(A6,'2'!$B$12:$M$212,7,FALSE)," ")</f>
        <v xml:space="preserve"> </v>
      </c>
      <c r="AB6" s="31" t="str">
        <f>IF(AND(N6="Aplicar identificación avanzada-condición aceptable para cada tipo de factor de riesgo identificado",H6="SI"),VLOOKUP(A6,'2'!$B$12:$M$212,8,FALSE)," ")</f>
        <v xml:space="preserve"> </v>
      </c>
      <c r="AC6" s="31" t="str">
        <f>IF(AND(N6="Aplicar identificación avanzada-condición aceptable para cada tipo de factor de riesgo identificado",H6="SI"),VLOOKUP(A6,'2'!$B$12:$M$212,9,FALSE)," ")</f>
        <v xml:space="preserve"> </v>
      </c>
      <c r="AD6" s="31" t="str">
        <f>IF(AND(N6="Aplicar identificación avanzada-condición aceptable para cada tipo de factor de riesgo identificado",H6="SI"),VLOOKUP(A6,'2'!$B$12:$M$212,10,FALSE)," ")</f>
        <v xml:space="preserve"> </v>
      </c>
      <c r="AE6" s="34" t="str">
        <f>IF(AND(N6="Aplicar identificación avanzada-condición aceptable para cada tipo de factor de riesgo identificado",I6="SI"),VLOOKUP(A6,'2'!$B$12:$M$212,2,FALSE)," ")</f>
        <v xml:space="preserve"> </v>
      </c>
      <c r="AF6" s="34" t="str">
        <f>IF(AND(N6="Aplicar identificación avanzada-condición aceptable para cada tipo de factor de riesgo identificado",I6="SI"),VLOOKUP(A6,'2'!$B$12:$M$212,3,FALSE)," ")</f>
        <v xml:space="preserve"> </v>
      </c>
      <c r="AG6" s="34" t="str">
        <f>IF(AND(N6="Aplicar identificación avanzada-condición aceptable para cada tipo de factor de riesgo identificado",I6="SI"),VLOOKUP(A6,'2'!$B$12:$M$212,4,FALSE)," ")</f>
        <v xml:space="preserve"> </v>
      </c>
      <c r="AH6" s="34" t="str">
        <f>IF(AND(N6="Aplicar identificación avanzada-condición aceptable para cada tipo de factor de riesgo identificado",I6="SI"),VLOOKUP(A6,'2'!$B$12:$M$212,6,FALSE)," ")</f>
        <v xml:space="preserve"> </v>
      </c>
      <c r="AI6" s="34" t="str">
        <f>IF(AND(N6="Aplicar identificación avanzada-condición aceptable para cada tipo de factor de riesgo identificado",I6="SI"),VLOOKUP(A6,'2'!$B$12:$M$212,7,FALSE)," ")</f>
        <v xml:space="preserve"> </v>
      </c>
      <c r="AJ6" s="34" t="str">
        <f>IF(AND(N6="Aplicar identificación avanzada-condición aceptable para cada tipo de factor de riesgo identificado",I6="SI"),VLOOKUP(A6,'2'!$B$12:$M$212,8,FALSE)," ")</f>
        <v xml:space="preserve"> </v>
      </c>
      <c r="AK6" s="34" t="str">
        <f>IF(AND(N6="Aplicar identificación avanzada-condición aceptable para cada tipo de factor de riesgo identificado",I6="SI"),VLOOKUP(A6,'2'!$B$12:$M$212,9,FALSE)," ")</f>
        <v xml:space="preserve"> </v>
      </c>
      <c r="AL6" s="34" t="str">
        <f>IF(AND(N6="Aplicar identificación avanzada-condición aceptable para cada tipo de factor de riesgo identificado",I6="SI"),VLOOKUP(A6,'2'!$B$12:$M$212,10,FALSE)," ")</f>
        <v xml:space="preserve"> </v>
      </c>
      <c r="AM6" s="40" t="str">
        <f>IF(AND(N6="Aplicar identificación avanzada-condición aceptable para cada tipo de factor de riesgo identificado",J6="SI"),VLOOKUP(A6,'2'!$B$12:$M$212,2,FALSE)," ")</f>
        <v xml:space="preserve"> </v>
      </c>
      <c r="AN6" s="40" t="str">
        <f>IF(AND(N6="Aplicar identificación avanzada-condición aceptable para cada tipo de factor de riesgo identificado",J6="SI"),VLOOKUP(A6,'2'!$B$12:$M$212,3,FALSE)," ")</f>
        <v xml:space="preserve"> </v>
      </c>
      <c r="AO6" s="40" t="str">
        <f>IF(AND(N6="Aplicar identificación avanzada-condición aceptable para cada tipo de factor de riesgo identificado",J6="SI"),VLOOKUP(A6,'2'!$B$12:$M$212,4,FALSE)," ")</f>
        <v xml:space="preserve"> </v>
      </c>
      <c r="AP6" s="40" t="str">
        <f>IF(AND(N6="Aplicar identificación avanzada-condición aceptable para cada tipo de factor de riesgo identificado",J6="SI"),VLOOKUP(A6,'2'!$B$12:$M$212,6,FALSE)," ")</f>
        <v xml:space="preserve"> </v>
      </c>
      <c r="AQ6" s="40" t="str">
        <f>IF(AND(N6="Aplicar identificación avanzada-condición aceptable para cada tipo de factor de riesgo identificado",J6="SI"),VLOOKUP(A6,'2'!$B$12:$M$212,7,FALSE)," ")</f>
        <v xml:space="preserve"> </v>
      </c>
      <c r="AR6" s="40" t="str">
        <f>IF(AND(N6="Aplicar identificación avanzada-condición aceptable para cada tipo de factor de riesgo identificado",J6="SI"),VLOOKUP(A6,'2'!$B$12:$M$212,8,FALSE)," ")</f>
        <v xml:space="preserve"> </v>
      </c>
      <c r="AS6" s="40" t="str">
        <f>IF(AND(N6="Aplicar identificación avanzada-condición aceptable para cada tipo de factor de riesgo identificado",J6="SI"),VLOOKUP(A6,'2'!$B$12:$M$212,9,FALSE)," ")</f>
        <v xml:space="preserve"> </v>
      </c>
      <c r="AT6" s="40" t="str">
        <f>IF(AND(N6="Aplicar identificación avanzada-condición aceptable para cada tipo de factor de riesgo identificado",J6="SI"),VLOOKUP(A6,'2'!$B$12:$M$212,10,FALSE)," ")</f>
        <v xml:space="preserve"> </v>
      </c>
      <c r="AU6" s="51" t="str">
        <f>IF(AND(N6="Aplicar identificación avanzada-condición aceptable para cada tipo de factor de riesgo identificado",K6="SI"),VLOOKUP(A6,'2'!$B$12:$M$212,2,FALSE)," ")</f>
        <v xml:space="preserve">Faena </v>
      </c>
      <c r="AV6" s="51" t="str">
        <f>IF(AND(N6="Aplicar identificación avanzada-condición aceptable para cada tipo de factor de riesgo identificado",K6="SI"),VLOOKUP(A6,'2'!$B$12:$M$212,3,FALSE)," ")</f>
        <v>Operador excavadora</v>
      </c>
      <c r="AW6" s="51" t="str">
        <f>IF(AND(N6="Aplicar identificación avanzada-condición aceptable para cada tipo de factor de riesgo identificado",K6="SI"),VLOOKUP(A6,'2'!$B$12:$M$212,4,FALSE)," ")</f>
        <v>carga de camión</v>
      </c>
      <c r="AX6" s="51" t="str">
        <f>IF(AND(N6="Aplicar identificación avanzada-condición aceptable para cada tipo de factor de riesgo identificado",K6="SI"),VLOOKUP(A6,'2'!$B$12:$M$212,6,FALSE)," ")</f>
        <v>8:00 a 18:00</v>
      </c>
      <c r="AY6" s="51">
        <f>IF(AND(N6="Aplicar identificación avanzada-condición aceptable para cada tipo de factor de riesgo identificado",K6="SI"),VLOOKUP(A6,'2'!$B$12:$M$212,7,FALSE)," ")</f>
        <v>2</v>
      </c>
      <c r="AZ6" s="51">
        <f>IF(AND(N6="Aplicar identificación avanzada-condición aceptable para cada tipo de factor de riesgo identificado",K6="SI"),VLOOKUP(A6,'2'!$B$12:$M$212,8,FALSE)," ")</f>
        <v>10</v>
      </c>
      <c r="BA6" s="51">
        <f>IF(AND(N6="Aplicar identificación avanzada-condición aceptable para cada tipo de factor de riesgo identificado",K6="SI"),VLOOKUP(A6,'2'!$B$12:$M$212,9,FALSE)," ")</f>
        <v>1</v>
      </c>
      <c r="BB6" s="51">
        <f>IF(AND(N6="Aplicar identificación avanzada-condición aceptable para cada tipo de factor de riesgo identificado",K6="SI"),VLOOKUP(A6,'2'!$B$12:$M$212,10,FALSE)," ")</f>
        <v>0</v>
      </c>
      <c r="BC6" s="44" t="str">
        <f>IF(AND(N6="Aplicar identificación avanzada-condición aceptable para cada tipo de factor de riesgo identificado",L6="SI"),VLOOKUP(A6,'2'!$B$12:$M$212,2,FALSE)," ")</f>
        <v xml:space="preserve">Faena </v>
      </c>
      <c r="BD6" s="44" t="str">
        <f>IF(AND(N6="Aplicar identificación avanzada-condición aceptable para cada tipo de factor de riesgo identificado",L6="SI"),VLOOKUP(A6,'2'!$B$12:$M$212,3,FALSE)," ")</f>
        <v>Operador excavadora</v>
      </c>
      <c r="BE6" s="44" t="str">
        <f>IF(AND(N6="Aplicar identificación avanzada-condición aceptable para cada tipo de factor de riesgo identificado",L6="SI"),VLOOKUP(A6,'2'!$B$12:$M$212,4,FALSE)," ")</f>
        <v>carga de camión</v>
      </c>
      <c r="BF6" s="44" t="str">
        <f>IF(AND(N6="Aplicar identificación avanzada-condición aceptable para cada tipo de factor de riesgo identificado",L6="SI"),VLOOKUP(A6,'2'!$B$12:$M$212,6,FALSE)," ")</f>
        <v>8:00 a 18:00</v>
      </c>
      <c r="BG6" s="44">
        <f>IF(AND(N6="Aplicar identificación avanzada-condición aceptable para cada tipo de factor de riesgo identificado",L6="SI"),VLOOKUP(A6,'2'!$B$12:$M$212,7,FALSE)," ")</f>
        <v>2</v>
      </c>
      <c r="BH6" s="44">
        <f>IF(AND(N6="Aplicar identificación avanzada-condición aceptable para cada tipo de factor de riesgo identificado",L6="SI"),VLOOKUP(A6,'2'!$B$12:$M$212,8,FALSE)," ")</f>
        <v>10</v>
      </c>
      <c r="BI6" s="44">
        <f>IF(AND(N6="Aplicar identificación avanzada-condición aceptable para cada tipo de factor de riesgo identificado",L6="SI"),VLOOKUP(A6,'2'!$B$12:$M$212,9,FALSE)," ")</f>
        <v>1</v>
      </c>
      <c r="BJ6" s="44">
        <f>IF(AND(N6="Aplicar identificación avanzada-condición aceptable para cada tipo de factor de riesgo identificado",L6="SI"),VLOOKUP(A6,'2'!$B$12:$M$212,10,FALSE)," ")</f>
        <v>0</v>
      </c>
      <c r="BK6" s="48" t="str">
        <f>IF(AND(N6="Aplicar identificación avanzada-condición aceptable para cada tipo de factor de riesgo identificado",M6="SI"),VLOOKUP(A6,'2'!$B$12:$M$212,2,FALSE)," ")</f>
        <v xml:space="preserve">Faena </v>
      </c>
      <c r="BL6" s="48" t="str">
        <f>IF(AND(N6="Aplicar identificación avanzada-condición aceptable para cada tipo de factor de riesgo identificado",M6="SI"),VLOOKUP(A6,'2'!$B$12:$M$212,3,FALSE)," ")</f>
        <v>Operador excavadora</v>
      </c>
      <c r="BM6" s="48" t="str">
        <f>IF(AND(N6="Aplicar identificación avanzada-condición aceptable para cada tipo de factor de riesgo identificado",M6="SI"),VLOOKUP(A6,'2'!$B$12:$M$212,4,FALSE)," ")</f>
        <v>carga de camión</v>
      </c>
      <c r="BN6" s="48" t="str">
        <f>IF(AND(N6="Aplicar identificación avanzada-condición aceptable para cada tipo de factor de riesgo identificado",M6="SI"),VLOOKUP(A6,'2'!$B$12:$M$212,6,FALSE)," ")</f>
        <v>8:00 a 18:00</v>
      </c>
      <c r="BO6" s="48">
        <f>IF(AND(N6="Aplicar identificación avanzada-condición aceptable para cada tipo de factor de riesgo identificado",M6="SI"),VLOOKUP(A6,'2'!$B$12:$M$212,7,FALSE)," ")</f>
        <v>2</v>
      </c>
      <c r="BP6" s="48">
        <f>IF(AND(N6="Aplicar identificación avanzada-condición aceptable para cada tipo de factor de riesgo identificado",M6="SI"),VLOOKUP(A6,'2'!$B$12:$M$212,8,FALSE)," ")</f>
        <v>10</v>
      </c>
      <c r="BQ6" s="48">
        <f>IF(AND(N6="Aplicar identificación avanzada-condición aceptable para cada tipo de factor de riesgo identificado",M6="SI"),VLOOKUP(A6,'2'!$B$12:$M$212,9,FALSE)," ")</f>
        <v>1</v>
      </c>
      <c r="BR6" s="48">
        <f>IF(AND(N6="Aplicar identificación avanzada-condición aceptable para cada tipo de factor de riesgo identificado",M6="SI"),VLOOKUP(A6,'2'!$B$12:$M$212,10,FALSE)," ")</f>
        <v>0</v>
      </c>
    </row>
    <row r="7" spans="1:70">
      <c r="A7" s="21">
        <v>3</v>
      </c>
      <c r="B7" s="21" t="str">
        <f>'2'!C16</f>
        <v>area 3</v>
      </c>
      <c r="C7" s="21" t="str">
        <f>'2'!D16</f>
        <v>puesto 3</v>
      </c>
      <c r="D7" s="21" t="str">
        <v>puesto 3</v>
      </c>
      <c r="E7" s="21" t="str">
        <f>'2'!E16</f>
        <v>tarea 3</v>
      </c>
      <c r="F7" s="34" t="str">
        <f>'3'!L16</f>
        <v>Aplicar identificación avanzada-condición aceptable para cada tipo de factor de riesgo identificado</v>
      </c>
      <c r="G7" s="27" t="str">
        <f>'3'!E16</f>
        <v>SI</v>
      </c>
      <c r="H7" s="21" t="str">
        <f>'3'!F16</f>
        <v>SI</v>
      </c>
      <c r="I7" s="27" t="str">
        <f>'3'!G16</f>
        <v>SI</v>
      </c>
      <c r="J7" s="21" t="str">
        <f>'3'!H16</f>
        <v>SI</v>
      </c>
      <c r="K7" s="27" t="str">
        <f>'3'!I16</f>
        <v>SI</v>
      </c>
      <c r="L7" s="21" t="str">
        <f>'3'!J16</f>
        <v>SI</v>
      </c>
      <c r="M7" s="27" t="str">
        <f>'3'!K16</f>
        <v>SI</v>
      </c>
      <c r="N7" s="34" t="str">
        <f>'3'!L16</f>
        <v>Aplicar identificación avanzada-condición aceptable para cada tipo de factor de riesgo identificado</v>
      </c>
      <c r="O7" s="19" t="str">
        <f>IF(AND(N7="Aplicar identificación avanzada-condición aceptable para cada tipo de factor de riesgo identificado",G7="SI"),VLOOKUP(A7,'2'!$B$12:$M$212,2,FALSE)," ")</f>
        <v>area 3</v>
      </c>
      <c r="P7" s="19" t="str">
        <f>IF(AND(N7="Aplicar identificación avanzada-condición aceptable para cada tipo de factor de riesgo identificado",G7="SI"),VLOOKUP(A7,'2'!$B$12:$M$212,3,FALSE)," ")</f>
        <v>puesto 3</v>
      </c>
      <c r="Q7" s="19" t="str">
        <f>IF(AND(N7="Aplicar identificación avanzada-condición aceptable para cada tipo de factor de riesgo identificado",G7="SI"),VLOOKUP(A7,'2'!$B$12:$M$212,4,FALSE)," ")</f>
        <v>tarea 3</v>
      </c>
      <c r="R7" s="19">
        <f>IF(AND(N7="Aplicar identificación avanzada-condición aceptable para cada tipo de factor de riesgo identificado",G7="SI"),VLOOKUP(A7,'2'!$B$12:$M$212,6,FALSE)," ")</f>
        <v>0</v>
      </c>
      <c r="S7" s="19">
        <f>IF(AND(N7="Aplicar identificación avanzada-condición aceptable para cada tipo de factor de riesgo identificado",G7="SI"),VLOOKUP(A7,'2'!$B$12:$M$212,7,FALSE)," ")</f>
        <v>0</v>
      </c>
      <c r="T7" s="19">
        <f>IF(AND(N7="Aplicar identificación avanzada-condición aceptable para cada tipo de factor de riesgo identificado",G7="SI"),VLOOKUP(A7,'2'!$B$12:$M$212,8,FALSE)," ")</f>
        <v>0</v>
      </c>
      <c r="U7" s="19">
        <f>IF(AND(N7="Aplicar identificación avanzada-condición aceptable para cada tipo de factor de riesgo identificado",G7="SI"),VLOOKUP(A7,'2'!$B$12:$M$212,9,FALSE)," ")</f>
        <v>0</v>
      </c>
      <c r="V7" s="19">
        <f>IF(AND(N7="Aplicar identificación avanzada-condición aceptable para cada tipo de factor de riesgo identificado",G7="SI"),VLOOKUP(A7,'2'!$B$12:$M$212,10,FALSE)," ")</f>
        <v>0</v>
      </c>
      <c r="W7" s="31" t="str">
        <f>IF(AND(N7="Aplicar identificación avanzada-condición aceptable para cada tipo de factor de riesgo identificado",H7="SI"),VLOOKUP(A7,'2'!$B$12:$M$212,2,FALSE)," ")</f>
        <v>area 3</v>
      </c>
      <c r="X7" s="31" t="str">
        <f>IF(AND(N7="Aplicar identificación avanzada-condición aceptable para cada tipo de factor de riesgo identificado",H7="SI"),VLOOKUP(A7,'2'!$B$12:$M$212,3,FALSE)," ")</f>
        <v>puesto 3</v>
      </c>
      <c r="Y7" s="31" t="str">
        <f>IF(AND(N7="Aplicar identificación avanzada-condición aceptable para cada tipo de factor de riesgo identificado",H7="SI"),VLOOKUP(A7,'2'!$B$12:$M$212,4,FALSE)," ")</f>
        <v>tarea 3</v>
      </c>
      <c r="Z7" s="31" t="str">
        <f>IF(AND(N7="Aplicar identificación avanzada-condición aceptable para cada tipo de factor de riesgo identificado",H7="SI"),VLOOKUP(A7,'2'!$B$12:$M$212,4,FALSE)," ")</f>
        <v>tarea 3</v>
      </c>
      <c r="AA7" s="31">
        <f>IF(AND(N7="Aplicar identificación avanzada-condición aceptable para cada tipo de factor de riesgo identificado",H7="SI"),VLOOKUP(A7,'2'!$B$12:$M$212,7,FALSE)," ")</f>
        <v>0</v>
      </c>
      <c r="AB7" s="31">
        <f>IF(AND(N7="Aplicar identificación avanzada-condición aceptable para cada tipo de factor de riesgo identificado",H7="SI"),VLOOKUP(A7,'2'!$B$12:$M$212,8,FALSE)," ")</f>
        <v>0</v>
      </c>
      <c r="AC7" s="31">
        <f>IF(AND(N7="Aplicar identificación avanzada-condición aceptable para cada tipo de factor de riesgo identificado",H7="SI"),VLOOKUP(A7,'2'!$B$12:$M$212,9,FALSE)," ")</f>
        <v>0</v>
      </c>
      <c r="AD7" s="31">
        <f>IF(AND(N7="Aplicar identificación avanzada-condición aceptable para cada tipo de factor de riesgo identificado",H7="SI"),VLOOKUP(A7,'2'!$B$12:$M$212,10,FALSE)," ")</f>
        <v>0</v>
      </c>
      <c r="AE7" s="34" t="str">
        <f>IF(AND(N7="Aplicar identificación avanzada-condición aceptable para cada tipo de factor de riesgo identificado",I7="SI"),VLOOKUP(A7,'2'!$B$12:$M$212,2,FALSE)," ")</f>
        <v>area 3</v>
      </c>
      <c r="AF7" s="34" t="str">
        <f>IF(AND(N7="Aplicar identificación avanzada-condición aceptable para cada tipo de factor de riesgo identificado",I7="SI"),VLOOKUP(A7,'2'!$B$12:$M$212,3,FALSE)," ")</f>
        <v>puesto 3</v>
      </c>
      <c r="AG7" s="34" t="str">
        <f>IF(AND(N7="Aplicar identificación avanzada-condición aceptable para cada tipo de factor de riesgo identificado",I7="SI"),VLOOKUP(A7,'2'!$B$12:$M$212,4,FALSE)," ")</f>
        <v>tarea 3</v>
      </c>
      <c r="AH7" s="34">
        <f>IF(AND(N7="Aplicar identificación avanzada-condición aceptable para cada tipo de factor de riesgo identificado",I7="SI"),VLOOKUP(A7,'2'!$B$12:$M$212,6,FALSE)," ")</f>
        <v>0</v>
      </c>
      <c r="AI7" s="34">
        <f>IF(AND(N7="Aplicar identificación avanzada-condición aceptable para cada tipo de factor de riesgo identificado",I7="SI"),VLOOKUP(A7,'2'!$B$12:$M$212,7,FALSE)," ")</f>
        <v>0</v>
      </c>
      <c r="AJ7" s="34">
        <f>IF(AND(N7="Aplicar identificación avanzada-condición aceptable para cada tipo de factor de riesgo identificado",I7="SI"),VLOOKUP(A7,'2'!$B$12:$M$212,8,FALSE)," ")</f>
        <v>0</v>
      </c>
      <c r="AK7" s="34">
        <f>IF(AND(N7="Aplicar identificación avanzada-condición aceptable para cada tipo de factor de riesgo identificado",I7="SI"),VLOOKUP(A7,'2'!$B$12:$M$212,9,FALSE)," ")</f>
        <v>0</v>
      </c>
      <c r="AL7" s="34">
        <f>IF(AND(N7="Aplicar identificación avanzada-condición aceptable para cada tipo de factor de riesgo identificado",I7="SI"),VLOOKUP(A7,'2'!$B$12:$M$212,10,FALSE)," ")</f>
        <v>0</v>
      </c>
      <c r="AM7" s="40" t="str">
        <f>IF(AND(N7="Aplicar identificación avanzada-condición aceptable para cada tipo de factor de riesgo identificado",J7="SI"),VLOOKUP(A7,'2'!$B$12:$M$212,2,FALSE)," ")</f>
        <v>area 3</v>
      </c>
      <c r="AN7" s="40" t="str">
        <f>IF(AND(N7="Aplicar identificación avanzada-condición aceptable para cada tipo de factor de riesgo identificado",J7="SI"),VLOOKUP(A7,'2'!$B$12:$M$212,3,FALSE)," ")</f>
        <v>puesto 3</v>
      </c>
      <c r="AO7" s="40" t="str">
        <f>IF(AND(N7="Aplicar identificación avanzada-condición aceptable para cada tipo de factor de riesgo identificado",J7="SI"),VLOOKUP(A7,'2'!$B$12:$M$212,4,FALSE)," ")</f>
        <v>tarea 3</v>
      </c>
      <c r="AP7" s="40">
        <f>IF(AND(N7="Aplicar identificación avanzada-condición aceptable para cada tipo de factor de riesgo identificado",J7="SI"),VLOOKUP(A7,'2'!$B$12:$M$212,6,FALSE)," ")</f>
        <v>0</v>
      </c>
      <c r="AQ7" s="40">
        <f>IF(AND(N7="Aplicar identificación avanzada-condición aceptable para cada tipo de factor de riesgo identificado",J7="SI"),VLOOKUP(A7,'2'!$B$12:$M$212,7,FALSE)," ")</f>
        <v>0</v>
      </c>
      <c r="AR7" s="40">
        <f>IF(AND(N7="Aplicar identificación avanzada-condición aceptable para cada tipo de factor de riesgo identificado",J7="SI"),VLOOKUP(A7,'2'!$B$12:$M$212,8,FALSE)," ")</f>
        <v>0</v>
      </c>
      <c r="AS7" s="40">
        <f>IF(AND(N7="Aplicar identificación avanzada-condición aceptable para cada tipo de factor de riesgo identificado",J7="SI"),VLOOKUP(A7,'2'!$B$12:$M$212,9,FALSE)," ")</f>
        <v>0</v>
      </c>
      <c r="AT7" s="40">
        <f>IF(AND(N7="Aplicar identificación avanzada-condición aceptable para cada tipo de factor de riesgo identificado",J7="SI"),VLOOKUP(A7,'2'!$B$12:$M$212,10,FALSE)," ")</f>
        <v>0</v>
      </c>
      <c r="AU7" s="51" t="str">
        <f>IF(AND(N7="Aplicar identificación avanzada-condición aceptable para cada tipo de factor de riesgo identificado",K7="SI"),VLOOKUP(A7,'2'!$B$12:$M$212,2,FALSE)," ")</f>
        <v>area 3</v>
      </c>
      <c r="AV7" s="51" t="str">
        <f>IF(AND(N7="Aplicar identificación avanzada-condición aceptable para cada tipo de factor de riesgo identificado",K7="SI"),VLOOKUP(A7,'2'!$B$12:$M$212,3,FALSE)," ")</f>
        <v>puesto 3</v>
      </c>
      <c r="AW7" s="51" t="str">
        <f>IF(AND(N7="Aplicar identificación avanzada-condición aceptable para cada tipo de factor de riesgo identificado",K7="SI"),VLOOKUP(A7,'2'!$B$12:$M$212,4,FALSE)," ")</f>
        <v>tarea 3</v>
      </c>
      <c r="AX7" s="51">
        <f>IF(AND(N7="Aplicar identificación avanzada-condición aceptable para cada tipo de factor de riesgo identificado",K7="SI"),VLOOKUP(A7,'2'!$B$12:$M$212,6,FALSE)," ")</f>
        <v>0</v>
      </c>
      <c r="AY7" s="51">
        <f>IF(AND(N7="Aplicar identificación avanzada-condición aceptable para cada tipo de factor de riesgo identificado",K7="SI"),VLOOKUP(A7,'2'!$B$12:$M$212,7,FALSE)," ")</f>
        <v>0</v>
      </c>
      <c r="AZ7" s="51">
        <f>IF(AND(N7="Aplicar identificación avanzada-condición aceptable para cada tipo de factor de riesgo identificado",K7="SI"),VLOOKUP(A7,'2'!$B$12:$M$212,8,FALSE)," ")</f>
        <v>0</v>
      </c>
      <c r="BA7" s="51">
        <f>IF(AND(N7="Aplicar identificación avanzada-condición aceptable para cada tipo de factor de riesgo identificado",K7="SI"),VLOOKUP(A7,'2'!$B$12:$M$212,9,FALSE)," ")</f>
        <v>0</v>
      </c>
      <c r="BB7" s="51">
        <f>IF(AND(N7="Aplicar identificación avanzada-condición aceptable para cada tipo de factor de riesgo identificado",K7="SI"),VLOOKUP(A7,'2'!$B$12:$M$212,10,FALSE)," ")</f>
        <v>0</v>
      </c>
      <c r="BC7" s="44" t="str">
        <f>IF(AND(N7="Aplicar identificación avanzada-condición aceptable para cada tipo de factor de riesgo identificado",L7="SI"),VLOOKUP(A7,'2'!$B$12:$M$212,2,FALSE)," ")</f>
        <v>area 3</v>
      </c>
      <c r="BD7" s="44" t="str">
        <f>IF(AND(N7="Aplicar identificación avanzada-condición aceptable para cada tipo de factor de riesgo identificado",L7="SI"),VLOOKUP(A7,'2'!$B$12:$M$212,3,FALSE)," ")</f>
        <v>puesto 3</v>
      </c>
      <c r="BE7" s="44" t="str">
        <f>IF(AND(N7="Aplicar identificación avanzada-condición aceptable para cada tipo de factor de riesgo identificado",L7="SI"),VLOOKUP(A7,'2'!$B$12:$M$212,4,FALSE)," ")</f>
        <v>tarea 3</v>
      </c>
      <c r="BF7" s="44">
        <f>IF(AND(N7="Aplicar identificación avanzada-condición aceptable para cada tipo de factor de riesgo identificado",L7="SI"),VLOOKUP(A7,'2'!$B$12:$M$212,6,FALSE)," ")</f>
        <v>0</v>
      </c>
      <c r="BG7" s="44">
        <f>IF(AND(N7="Aplicar identificación avanzada-condición aceptable para cada tipo de factor de riesgo identificado",L7="SI"),VLOOKUP(A7,'2'!$B$12:$M$212,7,FALSE)," ")</f>
        <v>0</v>
      </c>
      <c r="BH7" s="44">
        <f>IF(AND(N7="Aplicar identificación avanzada-condición aceptable para cada tipo de factor de riesgo identificado",L7="SI"),VLOOKUP(A7,'2'!$B$12:$M$212,8,FALSE)," ")</f>
        <v>0</v>
      </c>
      <c r="BI7" s="44">
        <f>IF(AND(N7="Aplicar identificación avanzada-condición aceptable para cada tipo de factor de riesgo identificado",L7="SI"),VLOOKUP(A7,'2'!$B$12:$M$212,9,FALSE)," ")</f>
        <v>0</v>
      </c>
      <c r="BJ7" s="44">
        <f>IF(AND(N7="Aplicar identificación avanzada-condición aceptable para cada tipo de factor de riesgo identificado",L7="SI"),VLOOKUP(A7,'2'!$B$12:$M$212,10,FALSE)," ")</f>
        <v>0</v>
      </c>
      <c r="BK7" s="48" t="str">
        <f>IF(AND(N7="Aplicar identificación avanzada-condición aceptable para cada tipo de factor de riesgo identificado",M7="SI"),VLOOKUP(A7,'2'!$B$12:$M$212,2,FALSE)," ")</f>
        <v>area 3</v>
      </c>
      <c r="BL7" s="48" t="str">
        <f>IF(AND(N7="Aplicar identificación avanzada-condición aceptable para cada tipo de factor de riesgo identificado",M7="SI"),VLOOKUP(A7,'2'!$B$12:$M$212,3,FALSE)," ")</f>
        <v>puesto 3</v>
      </c>
      <c r="BM7" s="48" t="str">
        <f>IF(AND(N7="Aplicar identificación avanzada-condición aceptable para cada tipo de factor de riesgo identificado",M7="SI"),VLOOKUP(A7,'2'!$B$12:$M$212,4,FALSE)," ")</f>
        <v>tarea 3</v>
      </c>
      <c r="BN7" s="48">
        <f>IF(AND(N7="Aplicar identificación avanzada-condición aceptable para cada tipo de factor de riesgo identificado",M7="SI"),VLOOKUP(A7,'2'!$B$12:$M$212,6,FALSE)," ")</f>
        <v>0</v>
      </c>
      <c r="BO7" s="48">
        <f>IF(AND(N7="Aplicar identificación avanzada-condición aceptable para cada tipo de factor de riesgo identificado",M7="SI"),VLOOKUP(A7,'2'!$B$12:$M$212,7,FALSE)," ")</f>
        <v>0</v>
      </c>
      <c r="BP7" s="48">
        <f>IF(AND(N7="Aplicar identificación avanzada-condición aceptable para cada tipo de factor de riesgo identificado",M7="SI"),VLOOKUP(A7,'2'!$B$12:$M$212,8,FALSE)," ")</f>
        <v>0</v>
      </c>
      <c r="BQ7" s="48">
        <f>IF(AND(N7="Aplicar identificación avanzada-condición aceptable para cada tipo de factor de riesgo identificado",M7="SI"),VLOOKUP(A7,'2'!$B$12:$M$212,9,FALSE)," ")</f>
        <v>0</v>
      </c>
      <c r="BR7" s="48">
        <f>IF(AND(N7="Aplicar identificación avanzada-condición aceptable para cada tipo de factor de riesgo identificado",M7="SI"),VLOOKUP(A7,'2'!$B$12:$M$212,10,FALSE)," ")</f>
        <v>0</v>
      </c>
    </row>
    <row r="8" spans="1:70">
      <c r="A8" s="21">
        <v>4</v>
      </c>
      <c r="B8" s="21" t="str">
        <f>'2'!C17</f>
        <v>area 4</v>
      </c>
      <c r="C8" s="21" t="str">
        <f>'2'!D17</f>
        <v>puesto 4</v>
      </c>
      <c r="D8" s="21" t="str">
        <v>puesto 4</v>
      </c>
      <c r="E8" s="21" t="str">
        <f>'2'!E17</f>
        <v>tarea 4</v>
      </c>
      <c r="F8" s="34" t="str">
        <f>'3'!L17</f>
        <v>Aplicar identificación avanzada-condición aceptable para cada tipo de factor de riesgo identificado</v>
      </c>
      <c r="G8" s="27" t="str">
        <f>'3'!E17</f>
        <v>SI</v>
      </c>
      <c r="H8" s="21" t="str">
        <f>'3'!F17</f>
        <v>SI</v>
      </c>
      <c r="I8" s="27" t="str">
        <f>'3'!G17</f>
        <v>SI</v>
      </c>
      <c r="J8" s="21" t="str">
        <f>'3'!H17</f>
        <v>SI</v>
      </c>
      <c r="K8" s="27" t="str">
        <f>'3'!I17</f>
        <v>SI</v>
      </c>
      <c r="L8" s="21" t="str">
        <f>'3'!J17</f>
        <v>SI</v>
      </c>
      <c r="M8" s="27" t="str">
        <f>'3'!K17</f>
        <v>SI</v>
      </c>
      <c r="N8" s="34" t="str">
        <f>'3'!L17</f>
        <v>Aplicar identificación avanzada-condición aceptable para cada tipo de factor de riesgo identificado</v>
      </c>
      <c r="O8" s="19" t="str">
        <f>IF(AND(N8="Aplicar identificación avanzada-condición aceptable para cada tipo de factor de riesgo identificado",G8="SI"),VLOOKUP(A8,'2'!$B$12:$M$212,2,FALSE)," ")</f>
        <v>area 4</v>
      </c>
      <c r="P8" s="19" t="str">
        <f>IF(AND(N8="Aplicar identificación avanzada-condición aceptable para cada tipo de factor de riesgo identificado",G8="SI"),VLOOKUP(A8,'2'!$B$12:$M$212,3,FALSE)," ")</f>
        <v>puesto 4</v>
      </c>
      <c r="Q8" s="19" t="str">
        <f>IF(AND(N8="Aplicar identificación avanzada-condición aceptable para cada tipo de factor de riesgo identificado",G8="SI"),VLOOKUP(A8,'2'!$B$12:$M$212,4,FALSE)," ")</f>
        <v>tarea 4</v>
      </c>
      <c r="R8" s="19">
        <f>IF(AND(N8="Aplicar identificación avanzada-condición aceptable para cada tipo de factor de riesgo identificado",G8="SI"),VLOOKUP(A8,'2'!$B$12:$M$212,6,FALSE)," ")</f>
        <v>0</v>
      </c>
      <c r="S8" s="19">
        <f>IF(AND(N8="Aplicar identificación avanzada-condición aceptable para cada tipo de factor de riesgo identificado",G8="SI"),VLOOKUP(A8,'2'!$B$12:$M$212,7,FALSE)," ")</f>
        <v>0</v>
      </c>
      <c r="T8" s="19">
        <f>IF(AND(N8="Aplicar identificación avanzada-condición aceptable para cada tipo de factor de riesgo identificado",G8="SI"),VLOOKUP(A8,'2'!$B$12:$M$212,8,FALSE)," ")</f>
        <v>0</v>
      </c>
      <c r="U8" s="19">
        <f>IF(AND(N8="Aplicar identificación avanzada-condición aceptable para cada tipo de factor de riesgo identificado",G8="SI"),VLOOKUP(A8,'2'!$B$12:$M$212,9,FALSE)," ")</f>
        <v>0</v>
      </c>
      <c r="V8" s="19">
        <f>IF(AND(N8="Aplicar identificación avanzada-condición aceptable para cada tipo de factor de riesgo identificado",G8="SI"),VLOOKUP(A8,'2'!$B$12:$M$212,10,FALSE)," ")</f>
        <v>0</v>
      </c>
      <c r="W8" s="31" t="str">
        <f>IF(AND(N8="Aplicar identificación avanzada-condición aceptable para cada tipo de factor de riesgo identificado",H8="SI"),VLOOKUP(A8,'2'!$B$12:$M$212,2,FALSE)," ")</f>
        <v>area 4</v>
      </c>
      <c r="X8" s="31" t="str">
        <f>IF(AND(N8="Aplicar identificación avanzada-condición aceptable para cada tipo de factor de riesgo identificado",H8="SI"),VLOOKUP(A8,'2'!$B$12:$M$212,3,FALSE)," ")</f>
        <v>puesto 4</v>
      </c>
      <c r="Y8" s="31" t="str">
        <f>IF(AND(N8="Aplicar identificación avanzada-condición aceptable para cada tipo de factor de riesgo identificado",H8="SI"),VLOOKUP(A8,'2'!$B$12:$M$212,4,FALSE)," ")</f>
        <v>tarea 4</v>
      </c>
      <c r="Z8" s="31" t="str">
        <f>IF(AND(N8="Aplicar identificación avanzada-condición aceptable para cada tipo de factor de riesgo identificado",H8="SI"),VLOOKUP(A8,'2'!$B$12:$M$212,4,FALSE)," ")</f>
        <v>tarea 4</v>
      </c>
      <c r="AA8" s="31">
        <f>IF(AND(N8="Aplicar identificación avanzada-condición aceptable para cada tipo de factor de riesgo identificado",H8="SI"),VLOOKUP(A8,'2'!$B$12:$M$212,7,FALSE)," ")</f>
        <v>0</v>
      </c>
      <c r="AB8" s="31">
        <f>IF(AND(N8="Aplicar identificación avanzada-condición aceptable para cada tipo de factor de riesgo identificado",H8="SI"),VLOOKUP(A8,'2'!$B$12:$M$212,8,FALSE)," ")</f>
        <v>0</v>
      </c>
      <c r="AC8" s="31">
        <f>IF(AND(N8="Aplicar identificación avanzada-condición aceptable para cada tipo de factor de riesgo identificado",H8="SI"),VLOOKUP(A8,'2'!$B$12:$M$212,9,FALSE)," ")</f>
        <v>0</v>
      </c>
      <c r="AD8" s="31">
        <f>IF(AND(N8="Aplicar identificación avanzada-condición aceptable para cada tipo de factor de riesgo identificado",H8="SI"),VLOOKUP(A8,'2'!$B$12:$M$212,10,FALSE)," ")</f>
        <v>0</v>
      </c>
      <c r="AE8" s="34" t="str">
        <f>IF(AND(N8="Aplicar identificación avanzada-condición aceptable para cada tipo de factor de riesgo identificado",I8="SI"),VLOOKUP(A8,'2'!$B$12:$M$212,2,FALSE)," ")</f>
        <v>area 4</v>
      </c>
      <c r="AF8" s="34" t="str">
        <f>IF(AND(N8="Aplicar identificación avanzada-condición aceptable para cada tipo de factor de riesgo identificado",I8="SI"),VLOOKUP(A8,'2'!$B$12:$M$212,3,FALSE)," ")</f>
        <v>puesto 4</v>
      </c>
      <c r="AG8" s="34" t="str">
        <f>IF(AND(N8="Aplicar identificación avanzada-condición aceptable para cada tipo de factor de riesgo identificado",I8="SI"),VLOOKUP(A8,'2'!$B$12:$M$212,4,FALSE)," ")</f>
        <v>tarea 4</v>
      </c>
      <c r="AH8" s="34">
        <f>IF(AND(N8="Aplicar identificación avanzada-condición aceptable para cada tipo de factor de riesgo identificado",I8="SI"),VLOOKUP(A8,'2'!$B$12:$M$212,6,FALSE)," ")</f>
        <v>0</v>
      </c>
      <c r="AI8" s="34">
        <f>IF(AND(N8="Aplicar identificación avanzada-condición aceptable para cada tipo de factor de riesgo identificado",I8="SI"),VLOOKUP(A8,'2'!$B$12:$M$212,7,FALSE)," ")</f>
        <v>0</v>
      </c>
      <c r="AJ8" s="34">
        <f>IF(AND(N8="Aplicar identificación avanzada-condición aceptable para cada tipo de factor de riesgo identificado",I8="SI"),VLOOKUP(A8,'2'!$B$12:$M$212,8,FALSE)," ")</f>
        <v>0</v>
      </c>
      <c r="AK8" s="34">
        <f>IF(AND(N8="Aplicar identificación avanzada-condición aceptable para cada tipo de factor de riesgo identificado",I8="SI"),VLOOKUP(A8,'2'!$B$12:$M$212,9,FALSE)," ")</f>
        <v>0</v>
      </c>
      <c r="AL8" s="34">
        <f>IF(AND(N8="Aplicar identificación avanzada-condición aceptable para cada tipo de factor de riesgo identificado",I8="SI"),VLOOKUP(A8,'2'!$B$12:$M$212,10,FALSE)," ")</f>
        <v>0</v>
      </c>
      <c r="AM8" s="40" t="str">
        <f>IF(AND(N8="Aplicar identificación avanzada-condición aceptable para cada tipo de factor de riesgo identificado",J8="SI"),VLOOKUP(A8,'2'!$B$12:$M$212,2,FALSE)," ")</f>
        <v>area 4</v>
      </c>
      <c r="AN8" s="40" t="str">
        <f>IF(AND(N8="Aplicar identificación avanzada-condición aceptable para cada tipo de factor de riesgo identificado",J8="SI"),VLOOKUP(A8,'2'!$B$12:$M$212,3,FALSE)," ")</f>
        <v>puesto 4</v>
      </c>
      <c r="AO8" s="40" t="str">
        <f>IF(AND(N8="Aplicar identificación avanzada-condición aceptable para cada tipo de factor de riesgo identificado",J8="SI"),VLOOKUP(A8,'2'!$B$12:$M$212,4,FALSE)," ")</f>
        <v>tarea 4</v>
      </c>
      <c r="AP8" s="40">
        <f>IF(AND(N8="Aplicar identificación avanzada-condición aceptable para cada tipo de factor de riesgo identificado",J8="SI"),VLOOKUP(A8,'2'!$B$12:$M$212,6,FALSE)," ")</f>
        <v>0</v>
      </c>
      <c r="AQ8" s="40">
        <f>IF(AND(N8="Aplicar identificación avanzada-condición aceptable para cada tipo de factor de riesgo identificado",J8="SI"),VLOOKUP(A8,'2'!$B$12:$M$212,7,FALSE)," ")</f>
        <v>0</v>
      </c>
      <c r="AR8" s="40">
        <f>IF(AND(N8="Aplicar identificación avanzada-condición aceptable para cada tipo de factor de riesgo identificado",J8="SI"),VLOOKUP(A8,'2'!$B$12:$M$212,8,FALSE)," ")</f>
        <v>0</v>
      </c>
      <c r="AS8" s="40">
        <f>IF(AND(N8="Aplicar identificación avanzada-condición aceptable para cada tipo de factor de riesgo identificado",J8="SI"),VLOOKUP(A8,'2'!$B$12:$M$212,9,FALSE)," ")</f>
        <v>0</v>
      </c>
      <c r="AT8" s="40">
        <f>IF(AND(N8="Aplicar identificación avanzada-condición aceptable para cada tipo de factor de riesgo identificado",J8="SI"),VLOOKUP(A8,'2'!$B$12:$M$212,10,FALSE)," ")</f>
        <v>0</v>
      </c>
      <c r="AU8" s="51" t="str">
        <f>IF(AND(N8="Aplicar identificación avanzada-condición aceptable para cada tipo de factor de riesgo identificado",K8="SI"),VLOOKUP(A8,'2'!$B$12:$M$212,2,FALSE)," ")</f>
        <v>area 4</v>
      </c>
      <c r="AV8" s="51" t="str">
        <f>IF(AND(N8="Aplicar identificación avanzada-condición aceptable para cada tipo de factor de riesgo identificado",K8="SI"),VLOOKUP(A8,'2'!$B$12:$M$212,3,FALSE)," ")</f>
        <v>puesto 4</v>
      </c>
      <c r="AW8" s="51" t="str">
        <f>IF(AND(N8="Aplicar identificación avanzada-condición aceptable para cada tipo de factor de riesgo identificado",K8="SI"),VLOOKUP(A8,'2'!$B$12:$M$212,4,FALSE)," ")</f>
        <v>tarea 4</v>
      </c>
      <c r="AX8" s="51">
        <f>IF(AND(N8="Aplicar identificación avanzada-condición aceptable para cada tipo de factor de riesgo identificado",K8="SI"),VLOOKUP(A8,'2'!$B$12:$M$212,6,FALSE)," ")</f>
        <v>0</v>
      </c>
      <c r="AY8" s="51">
        <f>IF(AND(N8="Aplicar identificación avanzada-condición aceptable para cada tipo de factor de riesgo identificado",K8="SI"),VLOOKUP(A8,'2'!$B$12:$M$212,7,FALSE)," ")</f>
        <v>0</v>
      </c>
      <c r="AZ8" s="51">
        <f>IF(AND(N8="Aplicar identificación avanzada-condición aceptable para cada tipo de factor de riesgo identificado",K8="SI"),VLOOKUP(A8,'2'!$B$12:$M$212,8,FALSE)," ")</f>
        <v>0</v>
      </c>
      <c r="BA8" s="51">
        <f>IF(AND(N8="Aplicar identificación avanzada-condición aceptable para cada tipo de factor de riesgo identificado",K8="SI"),VLOOKUP(A8,'2'!$B$12:$M$212,9,FALSE)," ")</f>
        <v>0</v>
      </c>
      <c r="BB8" s="51">
        <f>IF(AND(N8="Aplicar identificación avanzada-condición aceptable para cada tipo de factor de riesgo identificado",K8="SI"),VLOOKUP(A8,'2'!$B$12:$M$212,10,FALSE)," ")</f>
        <v>0</v>
      </c>
      <c r="BC8" s="44" t="str">
        <f>IF(AND(N8="Aplicar identificación avanzada-condición aceptable para cada tipo de factor de riesgo identificado",L8="SI"),VLOOKUP(A8,'2'!$B$12:$M$212,2,FALSE)," ")</f>
        <v>area 4</v>
      </c>
      <c r="BD8" s="44" t="str">
        <f>IF(AND(N8="Aplicar identificación avanzada-condición aceptable para cada tipo de factor de riesgo identificado",L8="SI"),VLOOKUP(A8,'2'!$B$12:$M$212,3,FALSE)," ")</f>
        <v>puesto 4</v>
      </c>
      <c r="BE8" s="44" t="str">
        <f>IF(AND(N8="Aplicar identificación avanzada-condición aceptable para cada tipo de factor de riesgo identificado",L8="SI"),VLOOKUP(A8,'2'!$B$12:$M$212,4,FALSE)," ")</f>
        <v>tarea 4</v>
      </c>
      <c r="BF8" s="44">
        <f>IF(AND(N8="Aplicar identificación avanzada-condición aceptable para cada tipo de factor de riesgo identificado",L8="SI"),VLOOKUP(A8,'2'!$B$12:$M$212,6,FALSE)," ")</f>
        <v>0</v>
      </c>
      <c r="BG8" s="44">
        <f>IF(AND(N8="Aplicar identificación avanzada-condición aceptable para cada tipo de factor de riesgo identificado",L8="SI"),VLOOKUP(A8,'2'!$B$12:$M$212,7,FALSE)," ")</f>
        <v>0</v>
      </c>
      <c r="BH8" s="44">
        <f>IF(AND(N8="Aplicar identificación avanzada-condición aceptable para cada tipo de factor de riesgo identificado",L8="SI"),VLOOKUP(A8,'2'!$B$12:$M$212,8,FALSE)," ")</f>
        <v>0</v>
      </c>
      <c r="BI8" s="44">
        <f>IF(AND(N8="Aplicar identificación avanzada-condición aceptable para cada tipo de factor de riesgo identificado",L8="SI"),VLOOKUP(A8,'2'!$B$12:$M$212,9,FALSE)," ")</f>
        <v>0</v>
      </c>
      <c r="BJ8" s="44">
        <f>IF(AND(N8="Aplicar identificación avanzada-condición aceptable para cada tipo de factor de riesgo identificado",L8="SI"),VLOOKUP(A8,'2'!$B$12:$M$212,10,FALSE)," ")</f>
        <v>0</v>
      </c>
      <c r="BK8" s="48" t="str">
        <f>IF(AND(N8="Aplicar identificación avanzada-condición aceptable para cada tipo de factor de riesgo identificado",M8="SI"),VLOOKUP(A8,'2'!$B$12:$M$212,2,FALSE)," ")</f>
        <v>area 4</v>
      </c>
      <c r="BL8" s="48" t="str">
        <f>IF(AND(N8="Aplicar identificación avanzada-condición aceptable para cada tipo de factor de riesgo identificado",M8="SI"),VLOOKUP(A8,'2'!$B$12:$M$212,3,FALSE)," ")</f>
        <v>puesto 4</v>
      </c>
      <c r="BM8" s="48" t="str">
        <f>IF(AND(N8="Aplicar identificación avanzada-condición aceptable para cada tipo de factor de riesgo identificado",M8="SI"),VLOOKUP(A8,'2'!$B$12:$M$212,4,FALSE)," ")</f>
        <v>tarea 4</v>
      </c>
      <c r="BN8" s="48">
        <f>IF(AND(N8="Aplicar identificación avanzada-condición aceptable para cada tipo de factor de riesgo identificado",M8="SI"),VLOOKUP(A8,'2'!$B$12:$M$212,6,FALSE)," ")</f>
        <v>0</v>
      </c>
      <c r="BO8" s="48">
        <f>IF(AND(N8="Aplicar identificación avanzada-condición aceptable para cada tipo de factor de riesgo identificado",M8="SI"),VLOOKUP(A8,'2'!$B$12:$M$212,7,FALSE)," ")</f>
        <v>0</v>
      </c>
      <c r="BP8" s="48">
        <f>IF(AND(N8="Aplicar identificación avanzada-condición aceptable para cada tipo de factor de riesgo identificado",M8="SI"),VLOOKUP(A8,'2'!$B$12:$M$212,8,FALSE)," ")</f>
        <v>0</v>
      </c>
      <c r="BQ8" s="48">
        <f>IF(AND(N8="Aplicar identificación avanzada-condición aceptable para cada tipo de factor de riesgo identificado",M8="SI"),VLOOKUP(A8,'2'!$B$12:$M$212,9,FALSE)," ")</f>
        <v>0</v>
      </c>
      <c r="BR8" s="48">
        <f>IF(AND(N8="Aplicar identificación avanzada-condición aceptable para cada tipo de factor de riesgo identificado",M8="SI"),VLOOKUP(A8,'2'!$B$12:$M$212,10,FALSE)," ")</f>
        <v>0</v>
      </c>
    </row>
    <row r="9" spans="1:70">
      <c r="A9" s="21">
        <v>5</v>
      </c>
      <c r="B9" s="21" t="str">
        <f>'2'!C18</f>
        <v>area 5</v>
      </c>
      <c r="C9" s="21" t="str">
        <f>'2'!D18</f>
        <v>puesto 5</v>
      </c>
      <c r="D9" s="21" t="str">
        <v>puesto 5</v>
      </c>
      <c r="E9" s="21" t="str">
        <f>'2'!E18</f>
        <v>tarea 5</v>
      </c>
      <c r="F9" s="34" t="str">
        <f>'3'!L18</f>
        <v>Aplicar identificación avanzada-condición aceptable para cada tipo de factor de riesgo identificado</v>
      </c>
      <c r="G9" s="27" t="str">
        <f>'3'!E18</f>
        <v>SI</v>
      </c>
      <c r="H9" s="21" t="str">
        <f>'3'!F18</f>
        <v>SI</v>
      </c>
      <c r="I9" s="27" t="str">
        <f>'3'!G18</f>
        <v>SI</v>
      </c>
      <c r="J9" s="21" t="str">
        <f>'3'!H18</f>
        <v>SI</v>
      </c>
      <c r="K9" s="27" t="str">
        <f>'3'!I18</f>
        <v>SI</v>
      </c>
      <c r="L9" s="21" t="str">
        <f>'3'!J18</f>
        <v>SI</v>
      </c>
      <c r="M9" s="27" t="str">
        <f>'3'!K18</f>
        <v>SI</v>
      </c>
      <c r="N9" s="34" t="str">
        <f>'3'!L18</f>
        <v>Aplicar identificación avanzada-condición aceptable para cada tipo de factor de riesgo identificado</v>
      </c>
      <c r="O9" s="19" t="str">
        <f>IF(AND(N9="Aplicar identificación avanzada-condición aceptable para cada tipo de factor de riesgo identificado",G9="SI"),VLOOKUP(A9,'2'!$B$12:$M$212,2,FALSE)," ")</f>
        <v>area 5</v>
      </c>
      <c r="P9" s="19" t="str">
        <f>IF(AND(N9="Aplicar identificación avanzada-condición aceptable para cada tipo de factor de riesgo identificado",G9="SI"),VLOOKUP(A9,'2'!$B$12:$M$212,3,FALSE)," ")</f>
        <v>puesto 5</v>
      </c>
      <c r="Q9" s="19" t="str">
        <f>IF(AND(N9="Aplicar identificación avanzada-condición aceptable para cada tipo de factor de riesgo identificado",G9="SI"),VLOOKUP(A9,'2'!$B$12:$M$212,4,FALSE)," ")</f>
        <v>tarea 5</v>
      </c>
      <c r="R9" s="19">
        <f>IF(AND(N9="Aplicar identificación avanzada-condición aceptable para cada tipo de factor de riesgo identificado",G9="SI"),VLOOKUP(A9,'2'!$B$12:$M$212,6,FALSE)," ")</f>
        <v>0</v>
      </c>
      <c r="S9" s="19">
        <f>IF(AND(N9="Aplicar identificación avanzada-condición aceptable para cada tipo de factor de riesgo identificado",G9="SI"),VLOOKUP(A9,'2'!$B$12:$M$212,7,FALSE)," ")</f>
        <v>0</v>
      </c>
      <c r="T9" s="19">
        <f>IF(AND(N9="Aplicar identificación avanzada-condición aceptable para cada tipo de factor de riesgo identificado",G9="SI"),VLOOKUP(A9,'2'!$B$12:$M$212,8,FALSE)," ")</f>
        <v>0</v>
      </c>
      <c r="U9" s="19">
        <f>IF(AND(N9="Aplicar identificación avanzada-condición aceptable para cada tipo de factor de riesgo identificado",G9="SI"),VLOOKUP(A9,'2'!$B$12:$M$212,9,FALSE)," ")</f>
        <v>0</v>
      </c>
      <c r="V9" s="19">
        <f>IF(AND(N9="Aplicar identificación avanzada-condición aceptable para cada tipo de factor de riesgo identificado",G9="SI"),VLOOKUP(A9,'2'!$B$12:$M$212,10,FALSE)," ")</f>
        <v>0</v>
      </c>
      <c r="W9" s="31" t="str">
        <f>IF(AND(N9="Aplicar identificación avanzada-condición aceptable para cada tipo de factor de riesgo identificado",H9="SI"),VLOOKUP(A9,'2'!$B$12:$M$212,2,FALSE)," ")</f>
        <v>area 5</v>
      </c>
      <c r="X9" s="31" t="str">
        <f>IF(AND(N9="Aplicar identificación avanzada-condición aceptable para cada tipo de factor de riesgo identificado",H9="SI"),VLOOKUP(A9,'2'!$B$12:$M$212,3,FALSE)," ")</f>
        <v>puesto 5</v>
      </c>
      <c r="Y9" s="31" t="str">
        <f>IF(AND(N9="Aplicar identificación avanzada-condición aceptable para cada tipo de factor de riesgo identificado",H9="SI"),VLOOKUP(A9,'2'!$B$12:$M$212,4,FALSE)," ")</f>
        <v>tarea 5</v>
      </c>
      <c r="Z9" s="31" t="str">
        <f>IF(AND(N9="Aplicar identificación avanzada-condición aceptable para cada tipo de factor de riesgo identificado",H9="SI"),VLOOKUP(A9,'2'!$B$12:$M$212,4,FALSE)," ")</f>
        <v>tarea 5</v>
      </c>
      <c r="AA9" s="31">
        <f>IF(AND(N9="Aplicar identificación avanzada-condición aceptable para cada tipo de factor de riesgo identificado",H9="SI"),VLOOKUP(A9,'2'!$B$12:$M$212,7,FALSE)," ")</f>
        <v>0</v>
      </c>
      <c r="AB9" s="31">
        <f>IF(AND(N9="Aplicar identificación avanzada-condición aceptable para cada tipo de factor de riesgo identificado",H9="SI"),VLOOKUP(A9,'2'!$B$12:$M$212,8,FALSE)," ")</f>
        <v>0</v>
      </c>
      <c r="AC9" s="31">
        <f>IF(AND(N9="Aplicar identificación avanzada-condición aceptable para cada tipo de factor de riesgo identificado",H9="SI"),VLOOKUP(A9,'2'!$B$12:$M$212,9,FALSE)," ")</f>
        <v>0</v>
      </c>
      <c r="AD9" s="31">
        <f>IF(AND(N9="Aplicar identificación avanzada-condición aceptable para cada tipo de factor de riesgo identificado",H9="SI"),VLOOKUP(A9,'2'!$B$12:$M$212,10,FALSE)," ")</f>
        <v>0</v>
      </c>
      <c r="AE9" s="34" t="str">
        <f>IF(AND(N9="Aplicar identificación avanzada-condición aceptable para cada tipo de factor de riesgo identificado",I9="SI"),VLOOKUP(A9,'2'!$B$12:$M$212,2,FALSE)," ")</f>
        <v>area 5</v>
      </c>
      <c r="AF9" s="34" t="str">
        <f>IF(AND(N9="Aplicar identificación avanzada-condición aceptable para cada tipo de factor de riesgo identificado",I9="SI"),VLOOKUP(A9,'2'!$B$12:$M$212,3,FALSE)," ")</f>
        <v>puesto 5</v>
      </c>
      <c r="AG9" s="34" t="str">
        <f>IF(AND(N9="Aplicar identificación avanzada-condición aceptable para cada tipo de factor de riesgo identificado",I9="SI"),VLOOKUP(A9,'2'!$B$12:$M$212,4,FALSE)," ")</f>
        <v>tarea 5</v>
      </c>
      <c r="AH9" s="34">
        <f>IF(AND(N9="Aplicar identificación avanzada-condición aceptable para cada tipo de factor de riesgo identificado",I9="SI"),VLOOKUP(A9,'2'!$B$12:$M$212,6,FALSE)," ")</f>
        <v>0</v>
      </c>
      <c r="AI9" s="34">
        <f>IF(AND(N9="Aplicar identificación avanzada-condición aceptable para cada tipo de factor de riesgo identificado",I9="SI"),VLOOKUP(A9,'2'!$B$12:$M$212,7,FALSE)," ")</f>
        <v>0</v>
      </c>
      <c r="AJ9" s="34">
        <f>IF(AND(N9="Aplicar identificación avanzada-condición aceptable para cada tipo de factor de riesgo identificado",I9="SI"),VLOOKUP(A9,'2'!$B$12:$M$212,8,FALSE)," ")</f>
        <v>0</v>
      </c>
      <c r="AK9" s="34">
        <f>IF(AND(N9="Aplicar identificación avanzada-condición aceptable para cada tipo de factor de riesgo identificado",I9="SI"),VLOOKUP(A9,'2'!$B$12:$M$212,9,FALSE)," ")</f>
        <v>0</v>
      </c>
      <c r="AL9" s="34">
        <f>IF(AND(N9="Aplicar identificación avanzada-condición aceptable para cada tipo de factor de riesgo identificado",I9="SI"),VLOOKUP(A9,'2'!$B$12:$M$212,10,FALSE)," ")</f>
        <v>0</v>
      </c>
      <c r="AM9" s="40" t="str">
        <f>IF(AND(N9="Aplicar identificación avanzada-condición aceptable para cada tipo de factor de riesgo identificado",J9="SI"),VLOOKUP(A9,'2'!$B$12:$M$212,2,FALSE)," ")</f>
        <v>area 5</v>
      </c>
      <c r="AN9" s="40" t="str">
        <f>IF(AND(N9="Aplicar identificación avanzada-condición aceptable para cada tipo de factor de riesgo identificado",J9="SI"),VLOOKUP(A9,'2'!$B$12:$M$212,3,FALSE)," ")</f>
        <v>puesto 5</v>
      </c>
      <c r="AO9" s="40" t="str">
        <f>IF(AND(N9="Aplicar identificación avanzada-condición aceptable para cada tipo de factor de riesgo identificado",J9="SI"),VLOOKUP(A9,'2'!$B$12:$M$212,4,FALSE)," ")</f>
        <v>tarea 5</v>
      </c>
      <c r="AP9" s="40">
        <f>IF(AND(N9="Aplicar identificación avanzada-condición aceptable para cada tipo de factor de riesgo identificado",J9="SI"),VLOOKUP(A9,'2'!$B$12:$M$212,6,FALSE)," ")</f>
        <v>0</v>
      </c>
      <c r="AQ9" s="40">
        <f>IF(AND(N9="Aplicar identificación avanzada-condición aceptable para cada tipo de factor de riesgo identificado",J9="SI"),VLOOKUP(A9,'2'!$B$12:$M$212,7,FALSE)," ")</f>
        <v>0</v>
      </c>
      <c r="AR9" s="40">
        <f>IF(AND(N9="Aplicar identificación avanzada-condición aceptable para cada tipo de factor de riesgo identificado",J9="SI"),VLOOKUP(A9,'2'!$B$12:$M$212,8,FALSE)," ")</f>
        <v>0</v>
      </c>
      <c r="AS9" s="40">
        <f>IF(AND(N9="Aplicar identificación avanzada-condición aceptable para cada tipo de factor de riesgo identificado",J9="SI"),VLOOKUP(A9,'2'!$B$12:$M$212,9,FALSE)," ")</f>
        <v>0</v>
      </c>
      <c r="AT9" s="40">
        <f>IF(AND(N9="Aplicar identificación avanzada-condición aceptable para cada tipo de factor de riesgo identificado",J9="SI"),VLOOKUP(A9,'2'!$B$12:$M$212,10,FALSE)," ")</f>
        <v>0</v>
      </c>
      <c r="AU9" s="51" t="str">
        <f>IF(AND(N9="Aplicar identificación avanzada-condición aceptable para cada tipo de factor de riesgo identificado",K9="SI"),VLOOKUP(A9,'2'!$B$12:$M$212,2,FALSE)," ")</f>
        <v>area 5</v>
      </c>
      <c r="AV9" s="51" t="str">
        <f>IF(AND(N9="Aplicar identificación avanzada-condición aceptable para cada tipo de factor de riesgo identificado",K9="SI"),VLOOKUP(A9,'2'!$B$12:$M$212,3,FALSE)," ")</f>
        <v>puesto 5</v>
      </c>
      <c r="AW9" s="51" t="str">
        <f>IF(AND(N9="Aplicar identificación avanzada-condición aceptable para cada tipo de factor de riesgo identificado",K9="SI"),VLOOKUP(A9,'2'!$B$12:$M$212,4,FALSE)," ")</f>
        <v>tarea 5</v>
      </c>
      <c r="AX9" s="51">
        <f>IF(AND(N9="Aplicar identificación avanzada-condición aceptable para cada tipo de factor de riesgo identificado",K9="SI"),VLOOKUP(A9,'2'!$B$12:$M$212,6,FALSE)," ")</f>
        <v>0</v>
      </c>
      <c r="AY9" s="51">
        <f>IF(AND(N9="Aplicar identificación avanzada-condición aceptable para cada tipo de factor de riesgo identificado",K9="SI"),VLOOKUP(A9,'2'!$B$12:$M$212,7,FALSE)," ")</f>
        <v>0</v>
      </c>
      <c r="AZ9" s="51">
        <f>IF(AND(N9="Aplicar identificación avanzada-condición aceptable para cada tipo de factor de riesgo identificado",K9="SI"),VLOOKUP(A9,'2'!$B$12:$M$212,8,FALSE)," ")</f>
        <v>0</v>
      </c>
      <c r="BA9" s="51">
        <f>IF(AND(N9="Aplicar identificación avanzada-condición aceptable para cada tipo de factor de riesgo identificado",K9="SI"),VLOOKUP(A9,'2'!$B$12:$M$212,9,FALSE)," ")</f>
        <v>0</v>
      </c>
      <c r="BB9" s="51">
        <f>IF(AND(N9="Aplicar identificación avanzada-condición aceptable para cada tipo de factor de riesgo identificado",K9="SI"),VLOOKUP(A9,'2'!$B$12:$M$212,10,FALSE)," ")</f>
        <v>0</v>
      </c>
      <c r="BC9" s="44" t="str">
        <f>IF(AND(N9="Aplicar identificación avanzada-condición aceptable para cada tipo de factor de riesgo identificado",L9="SI"),VLOOKUP(A9,'2'!$B$12:$M$212,2,FALSE)," ")</f>
        <v>area 5</v>
      </c>
      <c r="BD9" s="44" t="str">
        <f>IF(AND(N9="Aplicar identificación avanzada-condición aceptable para cada tipo de factor de riesgo identificado",L9="SI"),VLOOKUP(A9,'2'!$B$12:$M$212,3,FALSE)," ")</f>
        <v>puesto 5</v>
      </c>
      <c r="BE9" s="44" t="str">
        <f>IF(AND(N9="Aplicar identificación avanzada-condición aceptable para cada tipo de factor de riesgo identificado",L9="SI"),VLOOKUP(A9,'2'!$B$12:$M$212,4,FALSE)," ")</f>
        <v>tarea 5</v>
      </c>
      <c r="BF9" s="44">
        <f>IF(AND(N9="Aplicar identificación avanzada-condición aceptable para cada tipo de factor de riesgo identificado",L9="SI"),VLOOKUP(A9,'2'!$B$12:$M$212,6,FALSE)," ")</f>
        <v>0</v>
      </c>
      <c r="BG9" s="44">
        <f>IF(AND(N9="Aplicar identificación avanzada-condición aceptable para cada tipo de factor de riesgo identificado",L9="SI"),VLOOKUP(A9,'2'!$B$12:$M$212,7,FALSE)," ")</f>
        <v>0</v>
      </c>
      <c r="BH9" s="44">
        <f>IF(AND(N9="Aplicar identificación avanzada-condición aceptable para cada tipo de factor de riesgo identificado",L9="SI"),VLOOKUP(A9,'2'!$B$12:$M$212,8,FALSE)," ")</f>
        <v>0</v>
      </c>
      <c r="BI9" s="44">
        <f>IF(AND(N9="Aplicar identificación avanzada-condición aceptable para cada tipo de factor de riesgo identificado",L9="SI"),VLOOKUP(A9,'2'!$B$12:$M$212,9,FALSE)," ")</f>
        <v>0</v>
      </c>
      <c r="BJ9" s="44">
        <f>IF(AND(N9="Aplicar identificación avanzada-condición aceptable para cada tipo de factor de riesgo identificado",L9="SI"),VLOOKUP(A9,'2'!$B$12:$M$212,10,FALSE)," ")</f>
        <v>0</v>
      </c>
      <c r="BK9" s="48" t="str">
        <f>IF(AND(N9="Aplicar identificación avanzada-condición aceptable para cada tipo de factor de riesgo identificado",M9="SI"),VLOOKUP(A9,'2'!$B$12:$M$212,2,FALSE)," ")</f>
        <v>area 5</v>
      </c>
      <c r="BL9" s="48" t="str">
        <f>IF(AND(N9="Aplicar identificación avanzada-condición aceptable para cada tipo de factor de riesgo identificado",M9="SI"),VLOOKUP(A9,'2'!$B$12:$M$212,3,FALSE)," ")</f>
        <v>puesto 5</v>
      </c>
      <c r="BM9" s="48" t="str">
        <f>IF(AND(N9="Aplicar identificación avanzada-condición aceptable para cada tipo de factor de riesgo identificado",M9="SI"),VLOOKUP(A9,'2'!$B$12:$M$212,4,FALSE)," ")</f>
        <v>tarea 5</v>
      </c>
      <c r="BN9" s="48">
        <f>IF(AND(N9="Aplicar identificación avanzada-condición aceptable para cada tipo de factor de riesgo identificado",M9="SI"),VLOOKUP(A9,'2'!$B$12:$M$212,6,FALSE)," ")</f>
        <v>0</v>
      </c>
      <c r="BO9" s="48">
        <f>IF(AND(N9="Aplicar identificación avanzada-condición aceptable para cada tipo de factor de riesgo identificado",M9="SI"),VLOOKUP(A9,'2'!$B$12:$M$212,7,FALSE)," ")</f>
        <v>0</v>
      </c>
      <c r="BP9" s="48">
        <f>IF(AND(N9="Aplicar identificación avanzada-condición aceptable para cada tipo de factor de riesgo identificado",M9="SI"),VLOOKUP(A9,'2'!$B$12:$M$212,8,FALSE)," ")</f>
        <v>0</v>
      </c>
      <c r="BQ9" s="48">
        <f>IF(AND(N9="Aplicar identificación avanzada-condición aceptable para cada tipo de factor de riesgo identificado",M9="SI"),VLOOKUP(A9,'2'!$B$12:$M$212,9,FALSE)," ")</f>
        <v>0</v>
      </c>
      <c r="BR9" s="48">
        <f>IF(AND(N9="Aplicar identificación avanzada-condición aceptable para cada tipo de factor de riesgo identificado",M9="SI"),VLOOKUP(A9,'2'!$B$12:$M$212,10,FALSE)," ")</f>
        <v>0</v>
      </c>
    </row>
    <row r="10" spans="1:70">
      <c r="A10" s="21">
        <v>6</v>
      </c>
      <c r="B10" s="21" t="str">
        <f>'2'!C19</f>
        <v>area 6</v>
      </c>
      <c r="C10" s="21" t="str">
        <f>'2'!D19</f>
        <v>puesto 6</v>
      </c>
      <c r="D10" s="21" t="str">
        <v>puesto 6</v>
      </c>
      <c r="E10" s="21" t="str">
        <f>'2'!E19</f>
        <v>tarea 6</v>
      </c>
      <c r="F10" s="34" t="str">
        <f>'3'!L19</f>
        <v>Aplicar identificación avanzada-condición aceptable para cada tipo de factor de riesgo identificado</v>
      </c>
      <c r="G10" s="27" t="str">
        <f>'3'!E19</f>
        <v>SI</v>
      </c>
      <c r="H10" s="21" t="str">
        <f>'3'!F19</f>
        <v>SI</v>
      </c>
      <c r="I10" s="27" t="str">
        <f>'3'!G19</f>
        <v>SI</v>
      </c>
      <c r="J10" s="21" t="str">
        <f>'3'!H19</f>
        <v>SI</v>
      </c>
      <c r="K10" s="27" t="str">
        <f>'3'!I19</f>
        <v>SI</v>
      </c>
      <c r="L10" s="21" t="str">
        <f>'3'!J19</f>
        <v>SI</v>
      </c>
      <c r="M10" s="27" t="str">
        <f>'3'!K19</f>
        <v>SI</v>
      </c>
      <c r="N10" s="34" t="str">
        <f>'3'!L19</f>
        <v>Aplicar identificación avanzada-condición aceptable para cada tipo de factor de riesgo identificado</v>
      </c>
      <c r="O10" s="19" t="str">
        <f>IF(AND(N10="Aplicar identificación avanzada-condición aceptable para cada tipo de factor de riesgo identificado",G10="SI"),VLOOKUP(A10,'2'!$B$12:$M$212,2,FALSE)," ")</f>
        <v>area 6</v>
      </c>
      <c r="P10" s="19" t="str">
        <f>IF(AND(N10="Aplicar identificación avanzada-condición aceptable para cada tipo de factor de riesgo identificado",G10="SI"),VLOOKUP(A10,'2'!$B$12:$M$212,3,FALSE)," ")</f>
        <v>puesto 6</v>
      </c>
      <c r="Q10" s="19" t="str">
        <f>IF(AND(N10="Aplicar identificación avanzada-condición aceptable para cada tipo de factor de riesgo identificado",G10="SI"),VLOOKUP(A10,'2'!$B$12:$M$212,4,FALSE)," ")</f>
        <v>tarea 6</v>
      </c>
      <c r="R10" s="19">
        <f>IF(AND(N10="Aplicar identificación avanzada-condición aceptable para cada tipo de factor de riesgo identificado",G10="SI"),VLOOKUP(A10,'2'!$B$12:$M$212,6,FALSE)," ")</f>
        <v>0</v>
      </c>
      <c r="S10" s="19">
        <f>IF(AND(N10="Aplicar identificación avanzada-condición aceptable para cada tipo de factor de riesgo identificado",G10="SI"),VLOOKUP(A10,'2'!$B$12:$M$212,7,FALSE)," ")</f>
        <v>0</v>
      </c>
      <c r="T10" s="19">
        <f>IF(AND(N10="Aplicar identificación avanzada-condición aceptable para cada tipo de factor de riesgo identificado",G10="SI"),VLOOKUP(A10,'2'!$B$12:$M$212,8,FALSE)," ")</f>
        <v>0</v>
      </c>
      <c r="U10" s="19">
        <f>IF(AND(N10="Aplicar identificación avanzada-condición aceptable para cada tipo de factor de riesgo identificado",G10="SI"),VLOOKUP(A10,'2'!$B$12:$M$212,9,FALSE)," ")</f>
        <v>0</v>
      </c>
      <c r="V10" s="19">
        <f>IF(AND(N10="Aplicar identificación avanzada-condición aceptable para cada tipo de factor de riesgo identificado",G10="SI"),VLOOKUP(A10,'2'!$B$12:$M$212,10,FALSE)," ")</f>
        <v>0</v>
      </c>
      <c r="W10" s="31" t="str">
        <f>IF(AND(N10="Aplicar identificación avanzada-condición aceptable para cada tipo de factor de riesgo identificado",H10="SI"),VLOOKUP(A10,'2'!$B$12:$M$212,2,FALSE)," ")</f>
        <v>area 6</v>
      </c>
      <c r="X10" s="31" t="str">
        <f>IF(AND(N10="Aplicar identificación avanzada-condición aceptable para cada tipo de factor de riesgo identificado",H10="SI"),VLOOKUP(A10,'2'!$B$12:$M$212,3,FALSE)," ")</f>
        <v>puesto 6</v>
      </c>
      <c r="Y10" s="31" t="str">
        <f>IF(AND(N10="Aplicar identificación avanzada-condición aceptable para cada tipo de factor de riesgo identificado",H10="SI"),VLOOKUP(A10,'2'!$B$12:$M$212,4,FALSE)," ")</f>
        <v>tarea 6</v>
      </c>
      <c r="Z10" s="31" t="str">
        <f>IF(AND(N10="Aplicar identificación avanzada-condición aceptable para cada tipo de factor de riesgo identificado",H10="SI"),VLOOKUP(A10,'2'!$B$12:$M$212,4,FALSE)," ")</f>
        <v>tarea 6</v>
      </c>
      <c r="AA10" s="31">
        <f>IF(AND(N10="Aplicar identificación avanzada-condición aceptable para cada tipo de factor de riesgo identificado",H10="SI"),VLOOKUP(A10,'2'!$B$12:$M$212,7,FALSE)," ")</f>
        <v>0</v>
      </c>
      <c r="AB10" s="31">
        <f>IF(AND(N10="Aplicar identificación avanzada-condición aceptable para cada tipo de factor de riesgo identificado",H10="SI"),VLOOKUP(A10,'2'!$B$12:$M$212,8,FALSE)," ")</f>
        <v>0</v>
      </c>
      <c r="AC10" s="31">
        <f>IF(AND(N10="Aplicar identificación avanzada-condición aceptable para cada tipo de factor de riesgo identificado",H10="SI"),VLOOKUP(A10,'2'!$B$12:$M$212,9,FALSE)," ")</f>
        <v>0</v>
      </c>
      <c r="AD10" s="31">
        <f>IF(AND(N10="Aplicar identificación avanzada-condición aceptable para cada tipo de factor de riesgo identificado",H10="SI"),VLOOKUP(A10,'2'!$B$12:$M$212,10,FALSE)," ")</f>
        <v>0</v>
      </c>
      <c r="AE10" s="34" t="str">
        <f>IF(AND(N10="Aplicar identificación avanzada-condición aceptable para cada tipo de factor de riesgo identificado",I10="SI"),VLOOKUP(A10,'2'!$B$12:$M$212,2,FALSE)," ")</f>
        <v>area 6</v>
      </c>
      <c r="AF10" s="34" t="str">
        <f>IF(AND(N10="Aplicar identificación avanzada-condición aceptable para cada tipo de factor de riesgo identificado",I10="SI"),VLOOKUP(A10,'2'!$B$12:$M$212,3,FALSE)," ")</f>
        <v>puesto 6</v>
      </c>
      <c r="AG10" s="34" t="str">
        <f>IF(AND(N10="Aplicar identificación avanzada-condición aceptable para cada tipo de factor de riesgo identificado",I10="SI"),VLOOKUP(A10,'2'!$B$12:$M$212,4,FALSE)," ")</f>
        <v>tarea 6</v>
      </c>
      <c r="AH10" s="34">
        <f>IF(AND(N10="Aplicar identificación avanzada-condición aceptable para cada tipo de factor de riesgo identificado",I10="SI"),VLOOKUP(A10,'2'!$B$12:$M$212,6,FALSE)," ")</f>
        <v>0</v>
      </c>
      <c r="AI10" s="34">
        <f>IF(AND(N10="Aplicar identificación avanzada-condición aceptable para cada tipo de factor de riesgo identificado",I10="SI"),VLOOKUP(A10,'2'!$B$12:$M$212,7,FALSE)," ")</f>
        <v>0</v>
      </c>
      <c r="AJ10" s="34">
        <f>IF(AND(N10="Aplicar identificación avanzada-condición aceptable para cada tipo de factor de riesgo identificado",I10="SI"),VLOOKUP(A10,'2'!$B$12:$M$212,8,FALSE)," ")</f>
        <v>0</v>
      </c>
      <c r="AK10" s="34">
        <f>IF(AND(N10="Aplicar identificación avanzada-condición aceptable para cada tipo de factor de riesgo identificado",I10="SI"),VLOOKUP(A10,'2'!$B$12:$M$212,9,FALSE)," ")</f>
        <v>0</v>
      </c>
      <c r="AL10" s="34">
        <f>IF(AND(N10="Aplicar identificación avanzada-condición aceptable para cada tipo de factor de riesgo identificado",I10="SI"),VLOOKUP(A10,'2'!$B$12:$M$212,10,FALSE)," ")</f>
        <v>0</v>
      </c>
      <c r="AM10" s="40" t="str">
        <f>IF(AND(N10="Aplicar identificación avanzada-condición aceptable para cada tipo de factor de riesgo identificado",J10="SI"),VLOOKUP(A10,'2'!$B$12:$M$212,2,FALSE)," ")</f>
        <v>area 6</v>
      </c>
      <c r="AN10" s="40" t="str">
        <f>IF(AND(N10="Aplicar identificación avanzada-condición aceptable para cada tipo de factor de riesgo identificado",J10="SI"),VLOOKUP(A10,'2'!$B$12:$M$212,3,FALSE)," ")</f>
        <v>puesto 6</v>
      </c>
      <c r="AO10" s="40" t="str">
        <f>IF(AND(N10="Aplicar identificación avanzada-condición aceptable para cada tipo de factor de riesgo identificado",J10="SI"),VLOOKUP(A10,'2'!$B$12:$M$212,4,FALSE)," ")</f>
        <v>tarea 6</v>
      </c>
      <c r="AP10" s="40">
        <f>IF(AND(N10="Aplicar identificación avanzada-condición aceptable para cada tipo de factor de riesgo identificado",J10="SI"),VLOOKUP(A10,'2'!$B$12:$M$212,6,FALSE)," ")</f>
        <v>0</v>
      </c>
      <c r="AQ10" s="40">
        <f>IF(AND(N10="Aplicar identificación avanzada-condición aceptable para cada tipo de factor de riesgo identificado",J10="SI"),VLOOKUP(A10,'2'!$B$12:$M$212,7,FALSE)," ")</f>
        <v>0</v>
      </c>
      <c r="AR10" s="40">
        <f>IF(AND(N10="Aplicar identificación avanzada-condición aceptable para cada tipo de factor de riesgo identificado",J10="SI"),VLOOKUP(A10,'2'!$B$12:$M$212,8,FALSE)," ")</f>
        <v>0</v>
      </c>
      <c r="AS10" s="40">
        <f>IF(AND(N10="Aplicar identificación avanzada-condición aceptable para cada tipo de factor de riesgo identificado",J10="SI"),VLOOKUP(A10,'2'!$B$12:$M$212,9,FALSE)," ")</f>
        <v>0</v>
      </c>
      <c r="AT10" s="40">
        <f>IF(AND(N10="Aplicar identificación avanzada-condición aceptable para cada tipo de factor de riesgo identificado",J10="SI"),VLOOKUP(A10,'2'!$B$12:$M$212,10,FALSE)," ")</f>
        <v>0</v>
      </c>
      <c r="AU10" s="51" t="str">
        <f>IF(AND(N10="Aplicar identificación avanzada-condición aceptable para cada tipo de factor de riesgo identificado",K10="SI"),VLOOKUP(A10,'2'!$B$12:$M$212,2,FALSE)," ")</f>
        <v>area 6</v>
      </c>
      <c r="AV10" s="51" t="str">
        <f>IF(AND(N10="Aplicar identificación avanzada-condición aceptable para cada tipo de factor de riesgo identificado",K10="SI"),VLOOKUP(A10,'2'!$B$12:$M$212,3,FALSE)," ")</f>
        <v>puesto 6</v>
      </c>
      <c r="AW10" s="51" t="str">
        <f>IF(AND(N10="Aplicar identificación avanzada-condición aceptable para cada tipo de factor de riesgo identificado",K10="SI"),VLOOKUP(A10,'2'!$B$12:$M$212,4,FALSE)," ")</f>
        <v>tarea 6</v>
      </c>
      <c r="AX10" s="51">
        <f>IF(AND(N10="Aplicar identificación avanzada-condición aceptable para cada tipo de factor de riesgo identificado",K10="SI"),VLOOKUP(A10,'2'!$B$12:$M$212,6,FALSE)," ")</f>
        <v>0</v>
      </c>
      <c r="AY10" s="51">
        <f>IF(AND(N10="Aplicar identificación avanzada-condición aceptable para cada tipo de factor de riesgo identificado",K10="SI"),VLOOKUP(A10,'2'!$B$12:$M$212,7,FALSE)," ")</f>
        <v>0</v>
      </c>
      <c r="AZ10" s="51">
        <f>IF(AND(N10="Aplicar identificación avanzada-condición aceptable para cada tipo de factor de riesgo identificado",K10="SI"),VLOOKUP(A10,'2'!$B$12:$M$212,8,FALSE)," ")</f>
        <v>0</v>
      </c>
      <c r="BA10" s="51">
        <f>IF(AND(N10="Aplicar identificación avanzada-condición aceptable para cada tipo de factor de riesgo identificado",K10="SI"),VLOOKUP(A10,'2'!$B$12:$M$212,9,FALSE)," ")</f>
        <v>0</v>
      </c>
      <c r="BB10" s="51">
        <f>IF(AND(N10="Aplicar identificación avanzada-condición aceptable para cada tipo de factor de riesgo identificado",K10="SI"),VLOOKUP(A10,'2'!$B$12:$M$212,10,FALSE)," ")</f>
        <v>0</v>
      </c>
      <c r="BC10" s="44" t="str">
        <f>IF(AND(N10="Aplicar identificación avanzada-condición aceptable para cada tipo de factor de riesgo identificado",L10="SI"),VLOOKUP(A10,'2'!$B$12:$M$212,2,FALSE)," ")</f>
        <v>area 6</v>
      </c>
      <c r="BD10" s="44" t="str">
        <f>IF(AND(N10="Aplicar identificación avanzada-condición aceptable para cada tipo de factor de riesgo identificado",L10="SI"),VLOOKUP(A10,'2'!$B$12:$M$212,3,FALSE)," ")</f>
        <v>puesto 6</v>
      </c>
      <c r="BE10" s="44" t="str">
        <f>IF(AND(N10="Aplicar identificación avanzada-condición aceptable para cada tipo de factor de riesgo identificado",L10="SI"),VLOOKUP(A10,'2'!$B$12:$M$212,4,FALSE)," ")</f>
        <v>tarea 6</v>
      </c>
      <c r="BF10" s="44">
        <f>IF(AND(N10="Aplicar identificación avanzada-condición aceptable para cada tipo de factor de riesgo identificado",L10="SI"),VLOOKUP(A10,'2'!$B$12:$M$212,6,FALSE)," ")</f>
        <v>0</v>
      </c>
      <c r="BG10" s="44">
        <f>IF(AND(N10="Aplicar identificación avanzada-condición aceptable para cada tipo de factor de riesgo identificado",L10="SI"),VLOOKUP(A10,'2'!$B$12:$M$212,7,FALSE)," ")</f>
        <v>0</v>
      </c>
      <c r="BH10" s="44">
        <f>IF(AND(N10="Aplicar identificación avanzada-condición aceptable para cada tipo de factor de riesgo identificado",L10="SI"),VLOOKUP(A10,'2'!$B$12:$M$212,8,FALSE)," ")</f>
        <v>0</v>
      </c>
      <c r="BI10" s="44">
        <f>IF(AND(N10="Aplicar identificación avanzada-condición aceptable para cada tipo de factor de riesgo identificado",L10="SI"),VLOOKUP(A10,'2'!$B$12:$M$212,9,FALSE)," ")</f>
        <v>0</v>
      </c>
      <c r="BJ10" s="44">
        <f>IF(AND(N10="Aplicar identificación avanzada-condición aceptable para cada tipo de factor de riesgo identificado",L10="SI"),VLOOKUP(A10,'2'!$B$12:$M$212,10,FALSE)," ")</f>
        <v>0</v>
      </c>
      <c r="BK10" s="48" t="str">
        <f>IF(AND(N10="Aplicar identificación avanzada-condición aceptable para cada tipo de factor de riesgo identificado",M10="SI"),VLOOKUP(A10,'2'!$B$12:$M$212,2,FALSE)," ")</f>
        <v>area 6</v>
      </c>
      <c r="BL10" s="48" t="str">
        <f>IF(AND(N10="Aplicar identificación avanzada-condición aceptable para cada tipo de factor de riesgo identificado",M10="SI"),VLOOKUP(A10,'2'!$B$12:$M$212,3,FALSE)," ")</f>
        <v>puesto 6</v>
      </c>
      <c r="BM10" s="48" t="str">
        <f>IF(AND(N10="Aplicar identificación avanzada-condición aceptable para cada tipo de factor de riesgo identificado",M10="SI"),VLOOKUP(A10,'2'!$B$12:$M$212,4,FALSE)," ")</f>
        <v>tarea 6</v>
      </c>
      <c r="BN10" s="48">
        <f>IF(AND(N10="Aplicar identificación avanzada-condición aceptable para cada tipo de factor de riesgo identificado",M10="SI"),VLOOKUP(A10,'2'!$B$12:$M$212,6,FALSE)," ")</f>
        <v>0</v>
      </c>
      <c r="BO10" s="48">
        <f>IF(AND(N10="Aplicar identificación avanzada-condición aceptable para cada tipo de factor de riesgo identificado",M10="SI"),VLOOKUP(A10,'2'!$B$12:$M$212,7,FALSE)," ")</f>
        <v>0</v>
      </c>
      <c r="BP10" s="48">
        <f>IF(AND(N10="Aplicar identificación avanzada-condición aceptable para cada tipo de factor de riesgo identificado",M10="SI"),VLOOKUP(A10,'2'!$B$12:$M$212,8,FALSE)," ")</f>
        <v>0</v>
      </c>
      <c r="BQ10" s="48">
        <f>IF(AND(N10="Aplicar identificación avanzada-condición aceptable para cada tipo de factor de riesgo identificado",M10="SI"),VLOOKUP(A10,'2'!$B$12:$M$212,9,FALSE)," ")</f>
        <v>0</v>
      </c>
      <c r="BR10" s="48">
        <f>IF(AND(N10="Aplicar identificación avanzada-condición aceptable para cada tipo de factor de riesgo identificado",M10="SI"),VLOOKUP(A10,'2'!$B$12:$M$212,10,FALSE)," ")</f>
        <v>0</v>
      </c>
    </row>
    <row r="11" spans="1:70">
      <c r="A11" s="21">
        <v>7</v>
      </c>
      <c r="B11" s="21" t="str">
        <f>'2'!C20</f>
        <v>area 7</v>
      </c>
      <c r="C11" s="21" t="str">
        <f>'2'!D20</f>
        <v>puesto 7</v>
      </c>
      <c r="D11" s="21" t="str">
        <v>puesto 7</v>
      </c>
      <c r="E11" s="21" t="str">
        <f>'2'!E20</f>
        <v>tarea 7</v>
      </c>
      <c r="F11" s="34" t="str">
        <f>'3'!L20</f>
        <v>Aplicar identificación avanzada-condición aceptable para cada tipo de factor de riesgo identificado</v>
      </c>
      <c r="G11" s="27" t="str">
        <f>'3'!E20</f>
        <v>SI</v>
      </c>
      <c r="H11" s="21" t="str">
        <f>'3'!F20</f>
        <v>SI</v>
      </c>
      <c r="I11" s="27" t="str">
        <f>'3'!G20</f>
        <v>SI</v>
      </c>
      <c r="J11" s="21" t="str">
        <f>'3'!H20</f>
        <v>SI</v>
      </c>
      <c r="K11" s="27" t="str">
        <f>'3'!I20</f>
        <v>SI</v>
      </c>
      <c r="L11" s="21" t="str">
        <f>'3'!J20</f>
        <v>SI</v>
      </c>
      <c r="M11" s="27" t="str">
        <f>'3'!K20</f>
        <v>SI</v>
      </c>
      <c r="N11" s="34" t="str">
        <f>'3'!L20</f>
        <v>Aplicar identificación avanzada-condición aceptable para cada tipo de factor de riesgo identificado</v>
      </c>
      <c r="O11" s="19" t="str">
        <f>IF(AND(N11="Aplicar identificación avanzada-condición aceptable para cada tipo de factor de riesgo identificado",G11="SI"),VLOOKUP(A11,'2'!$B$12:$M$212,2,FALSE)," ")</f>
        <v>area 7</v>
      </c>
      <c r="P11" s="19" t="str">
        <f>IF(AND(N11="Aplicar identificación avanzada-condición aceptable para cada tipo de factor de riesgo identificado",G11="SI"),VLOOKUP(A11,'2'!$B$12:$M$212,3,FALSE)," ")</f>
        <v>puesto 7</v>
      </c>
      <c r="Q11" s="19" t="str">
        <f>IF(AND(N11="Aplicar identificación avanzada-condición aceptable para cada tipo de factor de riesgo identificado",G11="SI"),VLOOKUP(A11,'2'!$B$12:$M$212,4,FALSE)," ")</f>
        <v>tarea 7</v>
      </c>
      <c r="R11" s="19">
        <f>IF(AND(N11="Aplicar identificación avanzada-condición aceptable para cada tipo de factor de riesgo identificado",G11="SI"),VLOOKUP(A11,'2'!$B$12:$M$212,6,FALSE)," ")</f>
        <v>0</v>
      </c>
      <c r="S11" s="19">
        <f>IF(AND(N11="Aplicar identificación avanzada-condición aceptable para cada tipo de factor de riesgo identificado",G11="SI"),VLOOKUP(A11,'2'!$B$12:$M$212,7,FALSE)," ")</f>
        <v>0</v>
      </c>
      <c r="T11" s="19">
        <f>IF(AND(N11="Aplicar identificación avanzada-condición aceptable para cada tipo de factor de riesgo identificado",G11="SI"),VLOOKUP(A11,'2'!$B$12:$M$212,8,FALSE)," ")</f>
        <v>0</v>
      </c>
      <c r="U11" s="19">
        <f>IF(AND(N11="Aplicar identificación avanzada-condición aceptable para cada tipo de factor de riesgo identificado",G11="SI"),VLOOKUP(A11,'2'!$B$12:$M$212,9,FALSE)," ")</f>
        <v>0</v>
      </c>
      <c r="V11" s="19">
        <f>IF(AND(N11="Aplicar identificación avanzada-condición aceptable para cada tipo de factor de riesgo identificado",G11="SI"),VLOOKUP(A11,'2'!$B$12:$M$212,10,FALSE)," ")</f>
        <v>0</v>
      </c>
      <c r="W11" s="31" t="str">
        <f>IF(AND(N11="Aplicar identificación avanzada-condición aceptable para cada tipo de factor de riesgo identificado",H11="SI"),VLOOKUP(A11,'2'!$B$12:$M$212,2,FALSE)," ")</f>
        <v>area 7</v>
      </c>
      <c r="X11" s="31" t="str">
        <f>IF(AND(N11="Aplicar identificación avanzada-condición aceptable para cada tipo de factor de riesgo identificado",H11="SI"),VLOOKUP(A11,'2'!$B$12:$M$212,3,FALSE)," ")</f>
        <v>puesto 7</v>
      </c>
      <c r="Y11" s="31" t="str">
        <f>IF(AND(N11="Aplicar identificación avanzada-condición aceptable para cada tipo de factor de riesgo identificado",H11="SI"),VLOOKUP(A11,'2'!$B$12:$M$212,4,FALSE)," ")</f>
        <v>tarea 7</v>
      </c>
      <c r="Z11" s="31" t="str">
        <f>IF(AND(N11="Aplicar identificación avanzada-condición aceptable para cada tipo de factor de riesgo identificado",H11="SI"),VLOOKUP(A11,'2'!$B$12:$M$212,4,FALSE)," ")</f>
        <v>tarea 7</v>
      </c>
      <c r="AA11" s="31">
        <f>IF(AND(N11="Aplicar identificación avanzada-condición aceptable para cada tipo de factor de riesgo identificado",H11="SI"),VLOOKUP(A11,'2'!$B$12:$M$212,7,FALSE)," ")</f>
        <v>0</v>
      </c>
      <c r="AB11" s="31">
        <f>IF(AND(N11="Aplicar identificación avanzada-condición aceptable para cada tipo de factor de riesgo identificado",H11="SI"),VLOOKUP(A11,'2'!$B$12:$M$212,8,FALSE)," ")</f>
        <v>0</v>
      </c>
      <c r="AC11" s="31">
        <f>IF(AND(N11="Aplicar identificación avanzada-condición aceptable para cada tipo de factor de riesgo identificado",H11="SI"),VLOOKUP(A11,'2'!$B$12:$M$212,9,FALSE)," ")</f>
        <v>0</v>
      </c>
      <c r="AD11" s="31">
        <f>IF(AND(N11="Aplicar identificación avanzada-condición aceptable para cada tipo de factor de riesgo identificado",H11="SI"),VLOOKUP(A11,'2'!$B$12:$M$212,10,FALSE)," ")</f>
        <v>0</v>
      </c>
      <c r="AE11" s="34" t="str">
        <f>IF(AND(N11="Aplicar identificación avanzada-condición aceptable para cada tipo de factor de riesgo identificado",I11="SI"),VLOOKUP(A11,'2'!$B$12:$M$212,2,FALSE)," ")</f>
        <v>area 7</v>
      </c>
      <c r="AF11" s="34" t="str">
        <f>IF(AND(N11="Aplicar identificación avanzada-condición aceptable para cada tipo de factor de riesgo identificado",I11="SI"),VLOOKUP(A11,'2'!$B$12:$M$212,3,FALSE)," ")</f>
        <v>puesto 7</v>
      </c>
      <c r="AG11" s="34" t="str">
        <f>IF(AND(N11="Aplicar identificación avanzada-condición aceptable para cada tipo de factor de riesgo identificado",I11="SI"),VLOOKUP(A11,'2'!$B$12:$M$212,4,FALSE)," ")</f>
        <v>tarea 7</v>
      </c>
      <c r="AH11" s="34">
        <f>IF(AND(N11="Aplicar identificación avanzada-condición aceptable para cada tipo de factor de riesgo identificado",I11="SI"),VLOOKUP(A11,'2'!$B$12:$M$212,6,FALSE)," ")</f>
        <v>0</v>
      </c>
      <c r="AI11" s="34">
        <f>IF(AND(N11="Aplicar identificación avanzada-condición aceptable para cada tipo de factor de riesgo identificado",I11="SI"),VLOOKUP(A11,'2'!$B$12:$M$212,7,FALSE)," ")</f>
        <v>0</v>
      </c>
      <c r="AJ11" s="34">
        <f>IF(AND(N11="Aplicar identificación avanzada-condición aceptable para cada tipo de factor de riesgo identificado",I11="SI"),VLOOKUP(A11,'2'!$B$12:$M$212,8,FALSE)," ")</f>
        <v>0</v>
      </c>
      <c r="AK11" s="34">
        <f>IF(AND(N11="Aplicar identificación avanzada-condición aceptable para cada tipo de factor de riesgo identificado",I11="SI"),VLOOKUP(A11,'2'!$B$12:$M$212,9,FALSE)," ")</f>
        <v>0</v>
      </c>
      <c r="AL11" s="34">
        <f>IF(AND(N11="Aplicar identificación avanzada-condición aceptable para cada tipo de factor de riesgo identificado",I11="SI"),VLOOKUP(A11,'2'!$B$12:$M$212,10,FALSE)," ")</f>
        <v>0</v>
      </c>
      <c r="AM11" s="40" t="str">
        <f>IF(AND(N11="Aplicar identificación avanzada-condición aceptable para cada tipo de factor de riesgo identificado",J11="SI"),VLOOKUP(A11,'2'!$B$12:$M$212,2,FALSE)," ")</f>
        <v>area 7</v>
      </c>
      <c r="AN11" s="40" t="str">
        <f>IF(AND(N11="Aplicar identificación avanzada-condición aceptable para cada tipo de factor de riesgo identificado",J11="SI"),VLOOKUP(A11,'2'!$B$12:$M$212,3,FALSE)," ")</f>
        <v>puesto 7</v>
      </c>
      <c r="AO11" s="40" t="str">
        <f>IF(AND(N11="Aplicar identificación avanzada-condición aceptable para cada tipo de factor de riesgo identificado",J11="SI"),VLOOKUP(A11,'2'!$B$12:$M$212,4,FALSE)," ")</f>
        <v>tarea 7</v>
      </c>
      <c r="AP11" s="40">
        <f>IF(AND(N11="Aplicar identificación avanzada-condición aceptable para cada tipo de factor de riesgo identificado",J11="SI"),VLOOKUP(A11,'2'!$B$12:$M$212,6,FALSE)," ")</f>
        <v>0</v>
      </c>
      <c r="AQ11" s="40">
        <f>IF(AND(N11="Aplicar identificación avanzada-condición aceptable para cada tipo de factor de riesgo identificado",J11="SI"),VLOOKUP(A11,'2'!$B$12:$M$212,7,FALSE)," ")</f>
        <v>0</v>
      </c>
      <c r="AR11" s="40">
        <f>IF(AND(N11="Aplicar identificación avanzada-condición aceptable para cada tipo de factor de riesgo identificado",J11="SI"),VLOOKUP(A11,'2'!$B$12:$M$212,8,FALSE)," ")</f>
        <v>0</v>
      </c>
      <c r="AS11" s="40">
        <f>IF(AND(N11="Aplicar identificación avanzada-condición aceptable para cada tipo de factor de riesgo identificado",J11="SI"),VLOOKUP(A11,'2'!$B$12:$M$212,9,FALSE)," ")</f>
        <v>0</v>
      </c>
      <c r="AT11" s="40">
        <f>IF(AND(N11="Aplicar identificación avanzada-condición aceptable para cada tipo de factor de riesgo identificado",J11="SI"),VLOOKUP(A11,'2'!$B$12:$M$212,10,FALSE)," ")</f>
        <v>0</v>
      </c>
      <c r="AU11" s="51" t="str">
        <f>IF(AND(N11="Aplicar identificación avanzada-condición aceptable para cada tipo de factor de riesgo identificado",K11="SI"),VLOOKUP(A11,'2'!$B$12:$M$212,2,FALSE)," ")</f>
        <v>area 7</v>
      </c>
      <c r="AV11" s="51" t="str">
        <f>IF(AND(N11="Aplicar identificación avanzada-condición aceptable para cada tipo de factor de riesgo identificado",K11="SI"),VLOOKUP(A11,'2'!$B$12:$M$212,3,FALSE)," ")</f>
        <v>puesto 7</v>
      </c>
      <c r="AW11" s="51" t="str">
        <f>IF(AND(N11="Aplicar identificación avanzada-condición aceptable para cada tipo de factor de riesgo identificado",K11="SI"),VLOOKUP(A11,'2'!$B$12:$M$212,4,FALSE)," ")</f>
        <v>tarea 7</v>
      </c>
      <c r="AX11" s="51">
        <f>IF(AND(N11="Aplicar identificación avanzada-condición aceptable para cada tipo de factor de riesgo identificado",K11="SI"),VLOOKUP(A11,'2'!$B$12:$M$212,6,FALSE)," ")</f>
        <v>0</v>
      </c>
      <c r="AY11" s="51">
        <f>IF(AND(N11="Aplicar identificación avanzada-condición aceptable para cada tipo de factor de riesgo identificado",K11="SI"),VLOOKUP(A11,'2'!$B$12:$M$212,7,FALSE)," ")</f>
        <v>0</v>
      </c>
      <c r="AZ11" s="51">
        <f>IF(AND(N11="Aplicar identificación avanzada-condición aceptable para cada tipo de factor de riesgo identificado",K11="SI"),VLOOKUP(A11,'2'!$B$12:$M$212,8,FALSE)," ")</f>
        <v>0</v>
      </c>
      <c r="BA11" s="51">
        <f>IF(AND(N11="Aplicar identificación avanzada-condición aceptable para cada tipo de factor de riesgo identificado",K11="SI"),VLOOKUP(A11,'2'!$B$12:$M$212,9,FALSE)," ")</f>
        <v>0</v>
      </c>
      <c r="BB11" s="51">
        <f>IF(AND(N11="Aplicar identificación avanzada-condición aceptable para cada tipo de factor de riesgo identificado",K11="SI"),VLOOKUP(A11,'2'!$B$12:$M$212,10,FALSE)," ")</f>
        <v>0</v>
      </c>
      <c r="BC11" s="44" t="str">
        <f>IF(AND(N11="Aplicar identificación avanzada-condición aceptable para cada tipo de factor de riesgo identificado",L11="SI"),VLOOKUP(A11,'2'!$B$12:$M$212,2,FALSE)," ")</f>
        <v>area 7</v>
      </c>
      <c r="BD11" s="44" t="str">
        <f>IF(AND(N11="Aplicar identificación avanzada-condición aceptable para cada tipo de factor de riesgo identificado",L11="SI"),VLOOKUP(A11,'2'!$B$12:$M$212,3,FALSE)," ")</f>
        <v>puesto 7</v>
      </c>
      <c r="BE11" s="44" t="str">
        <f>IF(AND(N11="Aplicar identificación avanzada-condición aceptable para cada tipo de factor de riesgo identificado",L11="SI"),VLOOKUP(A11,'2'!$B$12:$M$212,4,FALSE)," ")</f>
        <v>tarea 7</v>
      </c>
      <c r="BF11" s="44">
        <f>IF(AND(N11="Aplicar identificación avanzada-condición aceptable para cada tipo de factor de riesgo identificado",L11="SI"),VLOOKUP(A11,'2'!$B$12:$M$212,6,FALSE)," ")</f>
        <v>0</v>
      </c>
      <c r="BG11" s="44">
        <f>IF(AND(N11="Aplicar identificación avanzada-condición aceptable para cada tipo de factor de riesgo identificado",L11="SI"),VLOOKUP(A11,'2'!$B$12:$M$212,7,FALSE)," ")</f>
        <v>0</v>
      </c>
      <c r="BH11" s="44">
        <f>IF(AND(N11="Aplicar identificación avanzada-condición aceptable para cada tipo de factor de riesgo identificado",L11="SI"),VLOOKUP(A11,'2'!$B$12:$M$212,8,FALSE)," ")</f>
        <v>0</v>
      </c>
      <c r="BI11" s="44">
        <f>IF(AND(N11="Aplicar identificación avanzada-condición aceptable para cada tipo de factor de riesgo identificado",L11="SI"),VLOOKUP(A11,'2'!$B$12:$M$212,9,FALSE)," ")</f>
        <v>0</v>
      </c>
      <c r="BJ11" s="44">
        <f>IF(AND(N11="Aplicar identificación avanzada-condición aceptable para cada tipo de factor de riesgo identificado",L11="SI"),VLOOKUP(A11,'2'!$B$12:$M$212,10,FALSE)," ")</f>
        <v>0</v>
      </c>
      <c r="BK11" s="48" t="str">
        <f>IF(AND(N11="Aplicar identificación avanzada-condición aceptable para cada tipo de factor de riesgo identificado",M11="SI"),VLOOKUP(A11,'2'!$B$12:$M$212,2,FALSE)," ")</f>
        <v>area 7</v>
      </c>
      <c r="BL11" s="48" t="str">
        <f>IF(AND(N11="Aplicar identificación avanzada-condición aceptable para cada tipo de factor de riesgo identificado",M11="SI"),VLOOKUP(A11,'2'!$B$12:$M$212,3,FALSE)," ")</f>
        <v>puesto 7</v>
      </c>
      <c r="BM11" s="48" t="str">
        <f>IF(AND(N11="Aplicar identificación avanzada-condición aceptable para cada tipo de factor de riesgo identificado",M11="SI"),VLOOKUP(A11,'2'!$B$12:$M$212,4,FALSE)," ")</f>
        <v>tarea 7</v>
      </c>
      <c r="BN11" s="48">
        <f>IF(AND(N11="Aplicar identificación avanzada-condición aceptable para cada tipo de factor de riesgo identificado",M11="SI"),VLOOKUP(A11,'2'!$B$12:$M$212,6,FALSE)," ")</f>
        <v>0</v>
      </c>
      <c r="BO11" s="48">
        <f>IF(AND(N11="Aplicar identificación avanzada-condición aceptable para cada tipo de factor de riesgo identificado",M11="SI"),VLOOKUP(A11,'2'!$B$12:$M$212,7,FALSE)," ")</f>
        <v>0</v>
      </c>
      <c r="BP11" s="48">
        <f>IF(AND(N11="Aplicar identificación avanzada-condición aceptable para cada tipo de factor de riesgo identificado",M11="SI"),VLOOKUP(A11,'2'!$B$12:$M$212,8,FALSE)," ")</f>
        <v>0</v>
      </c>
      <c r="BQ11" s="48">
        <f>IF(AND(N11="Aplicar identificación avanzada-condición aceptable para cada tipo de factor de riesgo identificado",M11="SI"),VLOOKUP(A11,'2'!$B$12:$M$212,9,FALSE)," ")</f>
        <v>0</v>
      </c>
      <c r="BR11" s="48">
        <f>IF(AND(N11="Aplicar identificación avanzada-condición aceptable para cada tipo de factor de riesgo identificado",M11="SI"),VLOOKUP(A11,'2'!$B$12:$M$212,10,FALSE)," ")</f>
        <v>0</v>
      </c>
    </row>
    <row r="12" spans="1:70">
      <c r="A12" s="21">
        <v>8</v>
      </c>
      <c r="B12" s="21" t="str">
        <f>'2'!C21</f>
        <v>area 8</v>
      </c>
      <c r="C12" s="21" t="str">
        <f>'2'!D21</f>
        <v>puesto 8</v>
      </c>
      <c r="D12" s="21" t="str">
        <v>puesto 8</v>
      </c>
      <c r="E12" s="21" t="str">
        <f>'2'!E21</f>
        <v>tarea 8</v>
      </c>
      <c r="F12" s="34" t="str">
        <f>'3'!L21</f>
        <v>Aplicar identificación avanzada-condición aceptable para cada tipo de factor de riesgo identificado</v>
      </c>
      <c r="G12" s="27" t="str">
        <f>'3'!E21</f>
        <v>SI</v>
      </c>
      <c r="H12" s="21" t="str">
        <f>'3'!F21</f>
        <v>SI</v>
      </c>
      <c r="I12" s="27" t="str">
        <f>'3'!G21</f>
        <v>SI</v>
      </c>
      <c r="J12" s="21" t="str">
        <f>'3'!H21</f>
        <v>SI</v>
      </c>
      <c r="K12" s="27" t="str">
        <f>'3'!I21</f>
        <v>SI</v>
      </c>
      <c r="L12" s="21" t="str">
        <f>'3'!J21</f>
        <v>SI</v>
      </c>
      <c r="M12" s="27" t="str">
        <f>'3'!K21</f>
        <v>SI</v>
      </c>
      <c r="N12" s="34" t="str">
        <f>'3'!L21</f>
        <v>Aplicar identificación avanzada-condición aceptable para cada tipo de factor de riesgo identificado</v>
      </c>
      <c r="O12" s="19" t="str">
        <f>IF(AND(N12="Aplicar identificación avanzada-condición aceptable para cada tipo de factor de riesgo identificado",G12="SI"),VLOOKUP(A12,'2'!$B$12:$M$212,2,FALSE)," ")</f>
        <v>area 8</v>
      </c>
      <c r="P12" s="19" t="str">
        <f>IF(AND(N12="Aplicar identificación avanzada-condición aceptable para cada tipo de factor de riesgo identificado",G12="SI"),VLOOKUP(A12,'2'!$B$12:$M$212,3,FALSE)," ")</f>
        <v>puesto 8</v>
      </c>
      <c r="Q12" s="19" t="str">
        <f>IF(AND(N12="Aplicar identificación avanzada-condición aceptable para cada tipo de factor de riesgo identificado",G12="SI"),VLOOKUP(A12,'2'!$B$12:$M$212,4,FALSE)," ")</f>
        <v>tarea 8</v>
      </c>
      <c r="R12" s="19">
        <f>IF(AND(N12="Aplicar identificación avanzada-condición aceptable para cada tipo de factor de riesgo identificado",G12="SI"),VLOOKUP(A12,'2'!$B$12:$M$212,6,FALSE)," ")</f>
        <v>0</v>
      </c>
      <c r="S12" s="19">
        <f>IF(AND(N12="Aplicar identificación avanzada-condición aceptable para cada tipo de factor de riesgo identificado",G12="SI"),VLOOKUP(A12,'2'!$B$12:$M$212,7,FALSE)," ")</f>
        <v>0</v>
      </c>
      <c r="T12" s="19">
        <f>IF(AND(N12="Aplicar identificación avanzada-condición aceptable para cada tipo de factor de riesgo identificado",G12="SI"),VLOOKUP(A12,'2'!$B$12:$M$212,8,FALSE)," ")</f>
        <v>0</v>
      </c>
      <c r="U12" s="19">
        <f>IF(AND(N12="Aplicar identificación avanzada-condición aceptable para cada tipo de factor de riesgo identificado",G12="SI"),VLOOKUP(A12,'2'!$B$12:$M$212,9,FALSE)," ")</f>
        <v>0</v>
      </c>
      <c r="V12" s="19">
        <f>IF(AND(N12="Aplicar identificación avanzada-condición aceptable para cada tipo de factor de riesgo identificado",G12="SI"),VLOOKUP(A12,'2'!$B$12:$M$212,10,FALSE)," ")</f>
        <v>0</v>
      </c>
      <c r="W12" s="31" t="str">
        <f>IF(AND(N12="Aplicar identificación avanzada-condición aceptable para cada tipo de factor de riesgo identificado",H12="SI"),VLOOKUP(A12,'2'!$B$12:$M$212,2,FALSE)," ")</f>
        <v>area 8</v>
      </c>
      <c r="X12" s="31" t="str">
        <f>IF(AND(N12="Aplicar identificación avanzada-condición aceptable para cada tipo de factor de riesgo identificado",H12="SI"),VLOOKUP(A12,'2'!$B$12:$M$212,3,FALSE)," ")</f>
        <v>puesto 8</v>
      </c>
      <c r="Y12" s="31" t="str">
        <f>IF(AND(N12="Aplicar identificación avanzada-condición aceptable para cada tipo de factor de riesgo identificado",H12="SI"),VLOOKUP(A12,'2'!$B$12:$M$212,4,FALSE)," ")</f>
        <v>tarea 8</v>
      </c>
      <c r="Z12" s="31" t="str">
        <f>IF(AND(N12="Aplicar identificación avanzada-condición aceptable para cada tipo de factor de riesgo identificado",H12="SI"),VLOOKUP(A12,'2'!$B$12:$M$212,4,FALSE)," ")</f>
        <v>tarea 8</v>
      </c>
      <c r="AA12" s="31">
        <f>IF(AND(N12="Aplicar identificación avanzada-condición aceptable para cada tipo de factor de riesgo identificado",H12="SI"),VLOOKUP(A12,'2'!$B$12:$M$212,7,FALSE)," ")</f>
        <v>0</v>
      </c>
      <c r="AB12" s="31">
        <f>IF(AND(N12="Aplicar identificación avanzada-condición aceptable para cada tipo de factor de riesgo identificado",H12="SI"),VLOOKUP(A12,'2'!$B$12:$M$212,8,FALSE)," ")</f>
        <v>0</v>
      </c>
      <c r="AC12" s="31">
        <f>IF(AND(N12="Aplicar identificación avanzada-condición aceptable para cada tipo de factor de riesgo identificado",H12="SI"),VLOOKUP(A12,'2'!$B$12:$M$212,9,FALSE)," ")</f>
        <v>0</v>
      </c>
      <c r="AD12" s="31">
        <f>IF(AND(N12="Aplicar identificación avanzada-condición aceptable para cada tipo de factor de riesgo identificado",H12="SI"),VLOOKUP(A12,'2'!$B$12:$M$212,10,FALSE)," ")</f>
        <v>0</v>
      </c>
      <c r="AE12" s="34" t="str">
        <f>IF(AND(N12="Aplicar identificación avanzada-condición aceptable para cada tipo de factor de riesgo identificado",I12="SI"),VLOOKUP(A12,'2'!$B$12:$M$212,2,FALSE)," ")</f>
        <v>area 8</v>
      </c>
      <c r="AF12" s="34" t="str">
        <f>IF(AND(N12="Aplicar identificación avanzada-condición aceptable para cada tipo de factor de riesgo identificado",I12="SI"),VLOOKUP(A12,'2'!$B$12:$M$212,3,FALSE)," ")</f>
        <v>puesto 8</v>
      </c>
      <c r="AG12" s="34" t="str">
        <f>IF(AND(N12="Aplicar identificación avanzada-condición aceptable para cada tipo de factor de riesgo identificado",I12="SI"),VLOOKUP(A12,'2'!$B$12:$M$212,4,FALSE)," ")</f>
        <v>tarea 8</v>
      </c>
      <c r="AH12" s="34">
        <f>IF(AND(N12="Aplicar identificación avanzada-condición aceptable para cada tipo de factor de riesgo identificado",I12="SI"),VLOOKUP(A12,'2'!$B$12:$M$212,6,FALSE)," ")</f>
        <v>0</v>
      </c>
      <c r="AI12" s="34">
        <f>IF(AND(N12="Aplicar identificación avanzada-condición aceptable para cada tipo de factor de riesgo identificado",I12="SI"),VLOOKUP(A12,'2'!$B$12:$M$212,7,FALSE)," ")</f>
        <v>0</v>
      </c>
      <c r="AJ12" s="34">
        <f>IF(AND(N12="Aplicar identificación avanzada-condición aceptable para cada tipo de factor de riesgo identificado",I12="SI"),VLOOKUP(A12,'2'!$B$12:$M$212,8,FALSE)," ")</f>
        <v>0</v>
      </c>
      <c r="AK12" s="34">
        <f>IF(AND(N12="Aplicar identificación avanzada-condición aceptable para cada tipo de factor de riesgo identificado",I12="SI"),VLOOKUP(A12,'2'!$B$12:$M$212,9,FALSE)," ")</f>
        <v>0</v>
      </c>
      <c r="AL12" s="34">
        <f>IF(AND(N12="Aplicar identificación avanzada-condición aceptable para cada tipo de factor de riesgo identificado",I12="SI"),VLOOKUP(A12,'2'!$B$12:$M$212,10,FALSE)," ")</f>
        <v>0</v>
      </c>
      <c r="AM12" s="40" t="str">
        <f>IF(AND(N12="Aplicar identificación avanzada-condición aceptable para cada tipo de factor de riesgo identificado",J12="SI"),VLOOKUP(A12,'2'!$B$12:$M$212,2,FALSE)," ")</f>
        <v>area 8</v>
      </c>
      <c r="AN12" s="40" t="str">
        <f>IF(AND(N12="Aplicar identificación avanzada-condición aceptable para cada tipo de factor de riesgo identificado",J12="SI"),VLOOKUP(A12,'2'!$B$12:$M$212,3,FALSE)," ")</f>
        <v>puesto 8</v>
      </c>
      <c r="AO12" s="40" t="str">
        <f>IF(AND(N12="Aplicar identificación avanzada-condición aceptable para cada tipo de factor de riesgo identificado",J12="SI"),VLOOKUP(A12,'2'!$B$12:$M$212,4,FALSE)," ")</f>
        <v>tarea 8</v>
      </c>
      <c r="AP12" s="40">
        <f>IF(AND(N12="Aplicar identificación avanzada-condición aceptable para cada tipo de factor de riesgo identificado",J12="SI"),VLOOKUP(A12,'2'!$B$12:$M$212,6,FALSE)," ")</f>
        <v>0</v>
      </c>
      <c r="AQ12" s="40">
        <f>IF(AND(N12="Aplicar identificación avanzada-condición aceptable para cada tipo de factor de riesgo identificado",J12="SI"),VLOOKUP(A12,'2'!$B$12:$M$212,7,FALSE)," ")</f>
        <v>0</v>
      </c>
      <c r="AR12" s="40">
        <f>IF(AND(N12="Aplicar identificación avanzada-condición aceptable para cada tipo de factor de riesgo identificado",J12="SI"),VLOOKUP(A12,'2'!$B$12:$M$212,8,FALSE)," ")</f>
        <v>0</v>
      </c>
      <c r="AS12" s="40">
        <f>IF(AND(N12="Aplicar identificación avanzada-condición aceptable para cada tipo de factor de riesgo identificado",J12="SI"),VLOOKUP(A12,'2'!$B$12:$M$212,9,FALSE)," ")</f>
        <v>0</v>
      </c>
      <c r="AT12" s="40">
        <f>IF(AND(N12="Aplicar identificación avanzada-condición aceptable para cada tipo de factor de riesgo identificado",J12="SI"),VLOOKUP(A12,'2'!$B$12:$M$212,10,FALSE)," ")</f>
        <v>0</v>
      </c>
      <c r="AU12" s="51" t="str">
        <f>IF(AND(N12="Aplicar identificación avanzada-condición aceptable para cada tipo de factor de riesgo identificado",K12="SI"),VLOOKUP(A12,'2'!$B$12:$M$212,2,FALSE)," ")</f>
        <v>area 8</v>
      </c>
      <c r="AV12" s="51" t="str">
        <f>IF(AND(N12="Aplicar identificación avanzada-condición aceptable para cada tipo de factor de riesgo identificado",K12="SI"),VLOOKUP(A12,'2'!$B$12:$M$212,3,FALSE)," ")</f>
        <v>puesto 8</v>
      </c>
      <c r="AW12" s="51" t="str">
        <f>IF(AND(N12="Aplicar identificación avanzada-condición aceptable para cada tipo de factor de riesgo identificado",K12="SI"),VLOOKUP(A12,'2'!$B$12:$M$212,4,FALSE)," ")</f>
        <v>tarea 8</v>
      </c>
      <c r="AX12" s="51">
        <f>IF(AND(N12="Aplicar identificación avanzada-condición aceptable para cada tipo de factor de riesgo identificado",K12="SI"),VLOOKUP(A12,'2'!$B$12:$M$212,6,FALSE)," ")</f>
        <v>0</v>
      </c>
      <c r="AY12" s="51">
        <f>IF(AND(N12="Aplicar identificación avanzada-condición aceptable para cada tipo de factor de riesgo identificado",K12="SI"),VLOOKUP(A12,'2'!$B$12:$M$212,7,FALSE)," ")</f>
        <v>0</v>
      </c>
      <c r="AZ12" s="51">
        <f>IF(AND(N12="Aplicar identificación avanzada-condición aceptable para cada tipo de factor de riesgo identificado",K12="SI"),VLOOKUP(A12,'2'!$B$12:$M$212,8,FALSE)," ")</f>
        <v>0</v>
      </c>
      <c r="BA12" s="51">
        <f>IF(AND(N12="Aplicar identificación avanzada-condición aceptable para cada tipo de factor de riesgo identificado",K12="SI"),VLOOKUP(A12,'2'!$B$12:$M$212,9,FALSE)," ")</f>
        <v>0</v>
      </c>
      <c r="BB12" s="51">
        <f>IF(AND(N12="Aplicar identificación avanzada-condición aceptable para cada tipo de factor de riesgo identificado",K12="SI"),VLOOKUP(A12,'2'!$B$12:$M$212,10,FALSE)," ")</f>
        <v>0</v>
      </c>
      <c r="BC12" s="44" t="str">
        <f>IF(AND(N12="Aplicar identificación avanzada-condición aceptable para cada tipo de factor de riesgo identificado",L12="SI"),VLOOKUP(A12,'2'!$B$12:$M$212,2,FALSE)," ")</f>
        <v>area 8</v>
      </c>
      <c r="BD12" s="44" t="str">
        <f>IF(AND(N12="Aplicar identificación avanzada-condición aceptable para cada tipo de factor de riesgo identificado",L12="SI"),VLOOKUP(A12,'2'!$B$12:$M$212,3,FALSE)," ")</f>
        <v>puesto 8</v>
      </c>
      <c r="BE12" s="44" t="str">
        <f>IF(AND(N12="Aplicar identificación avanzada-condición aceptable para cada tipo de factor de riesgo identificado",L12="SI"),VLOOKUP(A12,'2'!$B$12:$M$212,4,FALSE)," ")</f>
        <v>tarea 8</v>
      </c>
      <c r="BF12" s="44">
        <f>IF(AND(N12="Aplicar identificación avanzada-condición aceptable para cada tipo de factor de riesgo identificado",L12="SI"),VLOOKUP(A12,'2'!$B$12:$M$212,6,FALSE)," ")</f>
        <v>0</v>
      </c>
      <c r="BG12" s="44">
        <f>IF(AND(N12="Aplicar identificación avanzada-condición aceptable para cada tipo de factor de riesgo identificado",L12="SI"),VLOOKUP(A12,'2'!$B$12:$M$212,7,FALSE)," ")</f>
        <v>0</v>
      </c>
      <c r="BH12" s="44">
        <f>IF(AND(N12="Aplicar identificación avanzada-condición aceptable para cada tipo de factor de riesgo identificado",L12="SI"),VLOOKUP(A12,'2'!$B$12:$M$212,8,FALSE)," ")</f>
        <v>0</v>
      </c>
      <c r="BI12" s="44">
        <f>IF(AND(N12="Aplicar identificación avanzada-condición aceptable para cada tipo de factor de riesgo identificado",L12="SI"),VLOOKUP(A12,'2'!$B$12:$M$212,9,FALSE)," ")</f>
        <v>0</v>
      </c>
      <c r="BJ12" s="44">
        <f>IF(AND(N12="Aplicar identificación avanzada-condición aceptable para cada tipo de factor de riesgo identificado",L12="SI"),VLOOKUP(A12,'2'!$B$12:$M$212,10,FALSE)," ")</f>
        <v>0</v>
      </c>
      <c r="BK12" s="48" t="str">
        <f>IF(AND(N12="Aplicar identificación avanzada-condición aceptable para cada tipo de factor de riesgo identificado",M12="SI"),VLOOKUP(A12,'2'!$B$12:$M$212,2,FALSE)," ")</f>
        <v>area 8</v>
      </c>
      <c r="BL12" s="48" t="str">
        <f>IF(AND(N12="Aplicar identificación avanzada-condición aceptable para cada tipo de factor de riesgo identificado",M12="SI"),VLOOKUP(A12,'2'!$B$12:$M$212,3,FALSE)," ")</f>
        <v>puesto 8</v>
      </c>
      <c r="BM12" s="48" t="str">
        <f>IF(AND(N12="Aplicar identificación avanzada-condición aceptable para cada tipo de factor de riesgo identificado",M12="SI"),VLOOKUP(A12,'2'!$B$12:$M$212,4,FALSE)," ")</f>
        <v>tarea 8</v>
      </c>
      <c r="BN12" s="48">
        <f>IF(AND(N12="Aplicar identificación avanzada-condición aceptable para cada tipo de factor de riesgo identificado",M12="SI"),VLOOKUP(A12,'2'!$B$12:$M$212,6,FALSE)," ")</f>
        <v>0</v>
      </c>
      <c r="BO12" s="48">
        <f>IF(AND(N12="Aplicar identificación avanzada-condición aceptable para cada tipo de factor de riesgo identificado",M12="SI"),VLOOKUP(A12,'2'!$B$12:$M$212,7,FALSE)," ")</f>
        <v>0</v>
      </c>
      <c r="BP12" s="48">
        <f>IF(AND(N12="Aplicar identificación avanzada-condición aceptable para cada tipo de factor de riesgo identificado",M12="SI"),VLOOKUP(A12,'2'!$B$12:$M$212,8,FALSE)," ")</f>
        <v>0</v>
      </c>
      <c r="BQ12" s="48">
        <f>IF(AND(N12="Aplicar identificación avanzada-condición aceptable para cada tipo de factor de riesgo identificado",M12="SI"),VLOOKUP(A12,'2'!$B$12:$M$212,9,FALSE)," ")</f>
        <v>0</v>
      </c>
      <c r="BR12" s="48">
        <f>IF(AND(N12="Aplicar identificación avanzada-condición aceptable para cada tipo de factor de riesgo identificado",M12="SI"),VLOOKUP(A12,'2'!$B$12:$M$212,10,FALSE)," ")</f>
        <v>0</v>
      </c>
    </row>
    <row r="13" spans="1:70">
      <c r="A13" s="21">
        <v>9</v>
      </c>
      <c r="B13" s="21" t="str">
        <f>'2'!D22</f>
        <v>puesto 9</v>
      </c>
      <c r="C13" s="21" t="str">
        <f>'2'!D22</f>
        <v>puesto 9</v>
      </c>
      <c r="D13" s="21" t="str">
        <v>puesto 9</v>
      </c>
      <c r="E13" s="21" t="str">
        <f>'2'!E22</f>
        <v>tarea 9</v>
      </c>
      <c r="F13" s="34" t="str">
        <f>'3'!L22</f>
        <v>Aplicar identificación avanzada-condición aceptable para cada tipo de factor de riesgo identificado</v>
      </c>
      <c r="G13" s="27" t="str">
        <f>'3'!E22</f>
        <v>SI</v>
      </c>
      <c r="H13" s="21" t="str">
        <f>'3'!F22</f>
        <v>SI</v>
      </c>
      <c r="I13" s="27" t="str">
        <f>'3'!G22</f>
        <v>SI</v>
      </c>
      <c r="J13" s="21" t="str">
        <f>'3'!H22</f>
        <v>SI</v>
      </c>
      <c r="K13" s="27" t="str">
        <f>'3'!I22</f>
        <v>SI</v>
      </c>
      <c r="L13" s="21" t="str">
        <f>'3'!J22</f>
        <v>SI</v>
      </c>
      <c r="M13" s="27" t="str">
        <f>'3'!K22</f>
        <v>SI</v>
      </c>
      <c r="N13" s="34" t="str">
        <f>'3'!L22</f>
        <v>Aplicar identificación avanzada-condición aceptable para cada tipo de factor de riesgo identificado</v>
      </c>
      <c r="O13" s="19" t="str">
        <f>IF(AND(N13="Aplicar identificación avanzada-condición aceptable para cada tipo de factor de riesgo identificado",G13="SI"),VLOOKUP(A13,'2'!$B$12:$M$212,2,FALSE)," ")</f>
        <v>area 9</v>
      </c>
      <c r="P13" s="19" t="str">
        <f>IF(AND(N13="Aplicar identificación avanzada-condición aceptable para cada tipo de factor de riesgo identificado",G13="SI"),VLOOKUP(A13,'2'!$B$12:$M$212,3,FALSE)," ")</f>
        <v>puesto 9</v>
      </c>
      <c r="Q13" s="19" t="str">
        <f>IF(AND(N13="Aplicar identificación avanzada-condición aceptable para cada tipo de factor de riesgo identificado",G13="SI"),VLOOKUP(A13,'2'!$B$12:$M$212,4,FALSE)," ")</f>
        <v>tarea 9</v>
      </c>
      <c r="R13" s="19">
        <f>IF(AND(N13="Aplicar identificación avanzada-condición aceptable para cada tipo de factor de riesgo identificado",G13="SI"),VLOOKUP(A13,'2'!$B$12:$M$212,6,FALSE)," ")</f>
        <v>0</v>
      </c>
      <c r="S13" s="19">
        <f>IF(AND(N13="Aplicar identificación avanzada-condición aceptable para cada tipo de factor de riesgo identificado",G13="SI"),VLOOKUP(A13,'2'!$B$12:$M$212,7,FALSE)," ")</f>
        <v>0</v>
      </c>
      <c r="T13" s="19">
        <f>IF(AND(N13="Aplicar identificación avanzada-condición aceptable para cada tipo de factor de riesgo identificado",G13="SI"),VLOOKUP(A13,'2'!$B$12:$M$212,8,FALSE)," ")</f>
        <v>0</v>
      </c>
      <c r="U13" s="19">
        <f>IF(AND(N13="Aplicar identificación avanzada-condición aceptable para cada tipo de factor de riesgo identificado",G13="SI"),VLOOKUP(A13,'2'!$B$12:$M$212,9,FALSE)," ")</f>
        <v>0</v>
      </c>
      <c r="V13" s="19">
        <f>IF(AND(N13="Aplicar identificación avanzada-condición aceptable para cada tipo de factor de riesgo identificado",G13="SI"),VLOOKUP(A13,'2'!$B$12:$M$212,10,FALSE)," ")</f>
        <v>0</v>
      </c>
      <c r="W13" s="31" t="str">
        <f>IF(AND(N13="Aplicar identificación avanzada-condición aceptable para cada tipo de factor de riesgo identificado",H13="SI"),VLOOKUP(A13,'2'!$B$12:$M$212,2,FALSE)," ")</f>
        <v>area 9</v>
      </c>
      <c r="X13" s="31" t="str">
        <f>IF(AND(N13="Aplicar identificación avanzada-condición aceptable para cada tipo de factor de riesgo identificado",H13="SI"),VLOOKUP(A13,'2'!$B$12:$M$212,3,FALSE)," ")</f>
        <v>puesto 9</v>
      </c>
      <c r="Y13" s="31" t="str">
        <f>IF(AND(N13="Aplicar identificación avanzada-condición aceptable para cada tipo de factor de riesgo identificado",H13="SI"),VLOOKUP(A13,'2'!$B$12:$M$212,4,FALSE)," ")</f>
        <v>tarea 9</v>
      </c>
      <c r="Z13" s="31" t="str">
        <f>IF(AND(N13="Aplicar identificación avanzada-condición aceptable para cada tipo de factor de riesgo identificado",H13="SI"),VLOOKUP(A13,'2'!$B$12:$M$212,4,FALSE)," ")</f>
        <v>tarea 9</v>
      </c>
      <c r="AA13" s="31">
        <f>IF(AND(N13="Aplicar identificación avanzada-condición aceptable para cada tipo de factor de riesgo identificado",H13="SI"),VLOOKUP(A13,'2'!$B$12:$M$212,7,FALSE)," ")</f>
        <v>0</v>
      </c>
      <c r="AB13" s="31">
        <f>IF(AND(N13="Aplicar identificación avanzada-condición aceptable para cada tipo de factor de riesgo identificado",H13="SI"),VLOOKUP(A13,'2'!$B$12:$M$212,8,FALSE)," ")</f>
        <v>0</v>
      </c>
      <c r="AC13" s="31">
        <f>IF(AND(N13="Aplicar identificación avanzada-condición aceptable para cada tipo de factor de riesgo identificado",H13="SI"),VLOOKUP(A13,'2'!$B$12:$M$212,9,FALSE)," ")</f>
        <v>0</v>
      </c>
      <c r="AD13" s="31">
        <f>IF(AND(N13="Aplicar identificación avanzada-condición aceptable para cada tipo de factor de riesgo identificado",H13="SI"),VLOOKUP(A13,'2'!$B$12:$M$212,10,FALSE)," ")</f>
        <v>0</v>
      </c>
      <c r="AE13" s="34" t="str">
        <f>IF(AND(N13="Aplicar identificación avanzada-condición aceptable para cada tipo de factor de riesgo identificado",I13="SI"),VLOOKUP(A13,'2'!$B$12:$M$212,2,FALSE)," ")</f>
        <v>area 9</v>
      </c>
      <c r="AF13" s="34" t="str">
        <f>IF(AND(N13="Aplicar identificación avanzada-condición aceptable para cada tipo de factor de riesgo identificado",I13="SI"),VLOOKUP(A13,'2'!$B$12:$M$212,3,FALSE)," ")</f>
        <v>puesto 9</v>
      </c>
      <c r="AG13" s="34" t="str">
        <f>IF(AND(N13="Aplicar identificación avanzada-condición aceptable para cada tipo de factor de riesgo identificado",I13="SI"),VLOOKUP(A13,'2'!$B$12:$M$212,4,FALSE)," ")</f>
        <v>tarea 9</v>
      </c>
      <c r="AH13" s="34">
        <f>IF(AND(N13="Aplicar identificación avanzada-condición aceptable para cada tipo de factor de riesgo identificado",I13="SI"),VLOOKUP(A13,'2'!$B$12:$M$212,6,FALSE)," ")</f>
        <v>0</v>
      </c>
      <c r="AI13" s="34">
        <f>IF(AND(N13="Aplicar identificación avanzada-condición aceptable para cada tipo de factor de riesgo identificado",I13="SI"),VLOOKUP(A13,'2'!$B$12:$M$212,7,FALSE)," ")</f>
        <v>0</v>
      </c>
      <c r="AJ13" s="34">
        <f>IF(AND(N13="Aplicar identificación avanzada-condición aceptable para cada tipo de factor de riesgo identificado",I13="SI"),VLOOKUP(A13,'2'!$B$12:$M$212,8,FALSE)," ")</f>
        <v>0</v>
      </c>
      <c r="AK13" s="34">
        <f>IF(AND(N13="Aplicar identificación avanzada-condición aceptable para cada tipo de factor de riesgo identificado",I13="SI"),VLOOKUP(A13,'2'!$B$12:$M$212,9,FALSE)," ")</f>
        <v>0</v>
      </c>
      <c r="AL13" s="34">
        <f>IF(AND(N13="Aplicar identificación avanzada-condición aceptable para cada tipo de factor de riesgo identificado",I13="SI"),VLOOKUP(A13,'2'!$B$12:$M$212,10,FALSE)," ")</f>
        <v>0</v>
      </c>
      <c r="AM13" s="40" t="str">
        <f>IF(AND(N13="Aplicar identificación avanzada-condición aceptable para cada tipo de factor de riesgo identificado",J13="SI"),VLOOKUP(A13,'2'!$B$12:$M$212,2,FALSE)," ")</f>
        <v>area 9</v>
      </c>
      <c r="AN13" s="40" t="str">
        <f>IF(AND(N13="Aplicar identificación avanzada-condición aceptable para cada tipo de factor de riesgo identificado",J13="SI"),VLOOKUP(A13,'2'!$B$12:$M$212,3,FALSE)," ")</f>
        <v>puesto 9</v>
      </c>
      <c r="AO13" s="40" t="str">
        <f>IF(AND(N13="Aplicar identificación avanzada-condición aceptable para cada tipo de factor de riesgo identificado",J13="SI"),VLOOKUP(A13,'2'!$B$12:$M$212,4,FALSE)," ")</f>
        <v>tarea 9</v>
      </c>
      <c r="AP13" s="40">
        <f>IF(AND(N13="Aplicar identificación avanzada-condición aceptable para cada tipo de factor de riesgo identificado",J13="SI"),VLOOKUP(A13,'2'!$B$12:$M$212,6,FALSE)," ")</f>
        <v>0</v>
      </c>
      <c r="AQ13" s="40">
        <f>IF(AND(N13="Aplicar identificación avanzada-condición aceptable para cada tipo de factor de riesgo identificado",J13="SI"),VLOOKUP(A13,'2'!$B$12:$M$212,7,FALSE)," ")</f>
        <v>0</v>
      </c>
      <c r="AR13" s="40">
        <f>IF(AND(N13="Aplicar identificación avanzada-condición aceptable para cada tipo de factor de riesgo identificado",J13="SI"),VLOOKUP(A13,'2'!$B$12:$M$212,8,FALSE)," ")</f>
        <v>0</v>
      </c>
      <c r="AS13" s="40">
        <f>IF(AND(N13="Aplicar identificación avanzada-condición aceptable para cada tipo de factor de riesgo identificado",J13="SI"),VLOOKUP(A13,'2'!$B$12:$M$212,9,FALSE)," ")</f>
        <v>0</v>
      </c>
      <c r="AT13" s="40">
        <f>IF(AND(N13="Aplicar identificación avanzada-condición aceptable para cada tipo de factor de riesgo identificado",J13="SI"),VLOOKUP(A13,'2'!$B$12:$M$212,10,FALSE)," ")</f>
        <v>0</v>
      </c>
      <c r="AU13" s="51" t="str">
        <f>IF(AND(N13="Aplicar identificación avanzada-condición aceptable para cada tipo de factor de riesgo identificado",K13="SI"),VLOOKUP(A13,'2'!$B$12:$M$212,2,FALSE)," ")</f>
        <v>area 9</v>
      </c>
      <c r="AV13" s="51" t="str">
        <f>IF(AND(N13="Aplicar identificación avanzada-condición aceptable para cada tipo de factor de riesgo identificado",K13="SI"),VLOOKUP(A13,'2'!$B$12:$M$212,3,FALSE)," ")</f>
        <v>puesto 9</v>
      </c>
      <c r="AW13" s="51" t="str">
        <f>IF(AND(N13="Aplicar identificación avanzada-condición aceptable para cada tipo de factor de riesgo identificado",K13="SI"),VLOOKUP(A13,'2'!$B$12:$M$212,4,FALSE)," ")</f>
        <v>tarea 9</v>
      </c>
      <c r="AX13" s="51">
        <f>IF(AND(N13="Aplicar identificación avanzada-condición aceptable para cada tipo de factor de riesgo identificado",K13="SI"),VLOOKUP(A13,'2'!$B$12:$M$212,6,FALSE)," ")</f>
        <v>0</v>
      </c>
      <c r="AY13" s="51">
        <f>IF(AND(N13="Aplicar identificación avanzada-condición aceptable para cada tipo de factor de riesgo identificado",K13="SI"),VLOOKUP(A13,'2'!$B$12:$M$212,7,FALSE)," ")</f>
        <v>0</v>
      </c>
      <c r="AZ13" s="51">
        <f>IF(AND(N13="Aplicar identificación avanzada-condición aceptable para cada tipo de factor de riesgo identificado",K13="SI"),VLOOKUP(A13,'2'!$B$12:$M$212,8,FALSE)," ")</f>
        <v>0</v>
      </c>
      <c r="BA13" s="51">
        <f>IF(AND(N13="Aplicar identificación avanzada-condición aceptable para cada tipo de factor de riesgo identificado",K13="SI"),VLOOKUP(A13,'2'!$B$12:$M$212,9,FALSE)," ")</f>
        <v>0</v>
      </c>
      <c r="BB13" s="51">
        <f>IF(AND(N13="Aplicar identificación avanzada-condición aceptable para cada tipo de factor de riesgo identificado",K13="SI"),VLOOKUP(A13,'2'!$B$12:$M$212,10,FALSE)," ")</f>
        <v>0</v>
      </c>
      <c r="BC13" s="44" t="str">
        <f>IF(AND(N13="Aplicar identificación avanzada-condición aceptable para cada tipo de factor de riesgo identificado",L13="SI"),VLOOKUP(A13,'2'!$B$12:$M$212,2,FALSE)," ")</f>
        <v>area 9</v>
      </c>
      <c r="BD13" s="44" t="str">
        <f>IF(AND(N13="Aplicar identificación avanzada-condición aceptable para cada tipo de factor de riesgo identificado",L13="SI"),VLOOKUP(A13,'2'!$B$12:$M$212,3,FALSE)," ")</f>
        <v>puesto 9</v>
      </c>
      <c r="BE13" s="44" t="str">
        <f>IF(AND(N13="Aplicar identificación avanzada-condición aceptable para cada tipo de factor de riesgo identificado",L13="SI"),VLOOKUP(A13,'2'!$B$12:$M$212,4,FALSE)," ")</f>
        <v>tarea 9</v>
      </c>
      <c r="BF13" s="44">
        <f>IF(AND(N13="Aplicar identificación avanzada-condición aceptable para cada tipo de factor de riesgo identificado",L13="SI"),VLOOKUP(A13,'2'!$B$12:$M$212,6,FALSE)," ")</f>
        <v>0</v>
      </c>
      <c r="BG13" s="44">
        <f>IF(AND(N13="Aplicar identificación avanzada-condición aceptable para cada tipo de factor de riesgo identificado",L13="SI"),VLOOKUP(A13,'2'!$B$12:$M$212,7,FALSE)," ")</f>
        <v>0</v>
      </c>
      <c r="BH13" s="44">
        <f>IF(AND(N13="Aplicar identificación avanzada-condición aceptable para cada tipo de factor de riesgo identificado",L13="SI"),VLOOKUP(A13,'2'!$B$12:$M$212,8,FALSE)," ")</f>
        <v>0</v>
      </c>
      <c r="BI13" s="44">
        <f>IF(AND(N13="Aplicar identificación avanzada-condición aceptable para cada tipo de factor de riesgo identificado",L13="SI"),VLOOKUP(A13,'2'!$B$12:$M$212,9,FALSE)," ")</f>
        <v>0</v>
      </c>
      <c r="BJ13" s="44">
        <f>IF(AND(N13="Aplicar identificación avanzada-condición aceptable para cada tipo de factor de riesgo identificado",L13="SI"),VLOOKUP(A13,'2'!$B$12:$M$212,10,FALSE)," ")</f>
        <v>0</v>
      </c>
      <c r="BK13" s="48" t="str">
        <f>IF(AND(N13="Aplicar identificación avanzada-condición aceptable para cada tipo de factor de riesgo identificado",M13="SI"),VLOOKUP(A13,'2'!$B$12:$M$212,2,FALSE)," ")</f>
        <v>area 9</v>
      </c>
      <c r="BL13" s="48" t="str">
        <f>IF(AND(N13="Aplicar identificación avanzada-condición aceptable para cada tipo de factor de riesgo identificado",M13="SI"),VLOOKUP(A13,'2'!$B$12:$M$212,3,FALSE)," ")</f>
        <v>puesto 9</v>
      </c>
      <c r="BM13" s="48" t="str">
        <f>IF(AND(N13="Aplicar identificación avanzada-condición aceptable para cada tipo de factor de riesgo identificado",M13="SI"),VLOOKUP(A13,'2'!$B$12:$M$212,4,FALSE)," ")</f>
        <v>tarea 9</v>
      </c>
      <c r="BN13" s="48">
        <f>IF(AND(N13="Aplicar identificación avanzada-condición aceptable para cada tipo de factor de riesgo identificado",M13="SI"),VLOOKUP(A13,'2'!$B$12:$M$212,6,FALSE)," ")</f>
        <v>0</v>
      </c>
      <c r="BO13" s="48">
        <f>IF(AND(N13="Aplicar identificación avanzada-condición aceptable para cada tipo de factor de riesgo identificado",M13="SI"),VLOOKUP(A13,'2'!$B$12:$M$212,7,FALSE)," ")</f>
        <v>0</v>
      </c>
      <c r="BP13" s="48">
        <f>IF(AND(N13="Aplicar identificación avanzada-condición aceptable para cada tipo de factor de riesgo identificado",M13="SI"),VLOOKUP(A13,'2'!$B$12:$M$212,8,FALSE)," ")</f>
        <v>0</v>
      </c>
      <c r="BQ13" s="48">
        <f>IF(AND(N13="Aplicar identificación avanzada-condición aceptable para cada tipo de factor de riesgo identificado",M13="SI"),VLOOKUP(A13,'2'!$B$12:$M$212,9,FALSE)," ")</f>
        <v>0</v>
      </c>
      <c r="BR13" s="48">
        <f>IF(AND(N13="Aplicar identificación avanzada-condición aceptable para cada tipo de factor de riesgo identificado",M13="SI"),VLOOKUP(A13,'2'!$B$12:$M$212,10,FALSE)," ")</f>
        <v>0</v>
      </c>
    </row>
    <row r="14" spans="1:70">
      <c r="A14" s="21">
        <v>10</v>
      </c>
      <c r="B14" s="21" t="str">
        <f>'2'!C23</f>
        <v>area 10</v>
      </c>
      <c r="C14" s="21" t="str">
        <f>'2'!D23</f>
        <v>puesto 10</v>
      </c>
      <c r="D14" s="21" t="str">
        <v>puesto 10</v>
      </c>
      <c r="E14" s="21" t="str">
        <f>'2'!E23</f>
        <v>tarea 10</v>
      </c>
      <c r="F14" s="34" t="str">
        <f>'3'!L23</f>
        <v>Aplicar identificación avanzada-condición aceptable para cada tipo de factor de riesgo identificado</v>
      </c>
      <c r="G14" s="27" t="str">
        <f>'3'!E23</f>
        <v>SI</v>
      </c>
      <c r="H14" s="21" t="str">
        <f>'3'!F23</f>
        <v>SI</v>
      </c>
      <c r="I14" s="27" t="str">
        <f>'3'!G23</f>
        <v>SI</v>
      </c>
      <c r="J14" s="21" t="str">
        <f>'3'!H23</f>
        <v>SI</v>
      </c>
      <c r="K14" s="27" t="str">
        <f>'3'!I23</f>
        <v>SI</v>
      </c>
      <c r="L14" s="21" t="str">
        <f>'3'!J23</f>
        <v>SI</v>
      </c>
      <c r="M14" s="27" t="str">
        <f>'3'!K23</f>
        <v>SI</v>
      </c>
      <c r="N14" s="34" t="str">
        <f>'3'!L23</f>
        <v>Aplicar identificación avanzada-condición aceptable para cada tipo de factor de riesgo identificado</v>
      </c>
      <c r="O14" s="19" t="str">
        <f>IF(AND(N14="Aplicar identificación avanzada-condición aceptable para cada tipo de factor de riesgo identificado",G14="SI"),VLOOKUP(A14,'2'!$B$12:$M$212,2,FALSE)," ")</f>
        <v>area 10</v>
      </c>
      <c r="P14" s="19" t="str">
        <f>IF(AND(N14="Aplicar identificación avanzada-condición aceptable para cada tipo de factor de riesgo identificado",G14="SI"),VLOOKUP(A14,'2'!$B$12:$M$212,3,FALSE)," ")</f>
        <v>puesto 10</v>
      </c>
      <c r="Q14" s="19" t="str">
        <f>IF(AND(N14="Aplicar identificación avanzada-condición aceptable para cada tipo de factor de riesgo identificado",G14="SI"),VLOOKUP(A14,'2'!$B$12:$M$212,4,FALSE)," ")</f>
        <v>tarea 10</v>
      </c>
      <c r="R14" s="19">
        <f>IF(AND(N14="Aplicar identificación avanzada-condición aceptable para cada tipo de factor de riesgo identificado",G14="SI"),VLOOKUP(A14,'2'!$B$12:$M$212,6,FALSE)," ")</f>
        <v>0</v>
      </c>
      <c r="S14" s="19">
        <f>IF(AND(N14="Aplicar identificación avanzada-condición aceptable para cada tipo de factor de riesgo identificado",G14="SI"),VLOOKUP(A14,'2'!$B$12:$M$212,7,FALSE)," ")</f>
        <v>0</v>
      </c>
      <c r="T14" s="19">
        <f>IF(AND(N14="Aplicar identificación avanzada-condición aceptable para cada tipo de factor de riesgo identificado",G14="SI"),VLOOKUP(A14,'2'!$B$12:$M$212,8,FALSE)," ")</f>
        <v>0</v>
      </c>
      <c r="U14" s="19">
        <f>IF(AND(N14="Aplicar identificación avanzada-condición aceptable para cada tipo de factor de riesgo identificado",G14="SI"),VLOOKUP(A14,'2'!$B$12:$M$212,9,FALSE)," ")</f>
        <v>0</v>
      </c>
      <c r="V14" s="19">
        <f>IF(AND(N14="Aplicar identificación avanzada-condición aceptable para cada tipo de factor de riesgo identificado",G14="SI"),VLOOKUP(A14,'2'!$B$12:$M$212,10,FALSE)," ")</f>
        <v>0</v>
      </c>
      <c r="W14" s="31" t="str">
        <f>IF(AND(N14="Aplicar identificación avanzada-condición aceptable para cada tipo de factor de riesgo identificado",H14="SI"),VLOOKUP(A14,'2'!$B$12:$M$212,2,FALSE)," ")</f>
        <v>area 10</v>
      </c>
      <c r="X14" s="31" t="str">
        <f>IF(AND(N14="Aplicar identificación avanzada-condición aceptable para cada tipo de factor de riesgo identificado",H14="SI"),VLOOKUP(A14,'2'!$B$12:$M$212,3,FALSE)," ")</f>
        <v>puesto 10</v>
      </c>
      <c r="Y14" s="31" t="str">
        <f>IF(AND(N14="Aplicar identificación avanzada-condición aceptable para cada tipo de factor de riesgo identificado",H14="SI"),VLOOKUP(A14,'2'!$B$12:$M$212,4,FALSE)," ")</f>
        <v>tarea 10</v>
      </c>
      <c r="Z14" s="31" t="str">
        <f>IF(AND(N14="Aplicar identificación avanzada-condición aceptable para cada tipo de factor de riesgo identificado",H14="SI"),VLOOKUP(A14,'2'!$B$12:$M$212,4,FALSE)," ")</f>
        <v>tarea 10</v>
      </c>
      <c r="AA14" s="31">
        <f>IF(AND(N14="Aplicar identificación avanzada-condición aceptable para cada tipo de factor de riesgo identificado",H14="SI"),VLOOKUP(A14,'2'!$B$12:$M$212,7,FALSE)," ")</f>
        <v>0</v>
      </c>
      <c r="AB14" s="31">
        <f>IF(AND(N14="Aplicar identificación avanzada-condición aceptable para cada tipo de factor de riesgo identificado",H14="SI"),VLOOKUP(A14,'2'!$B$12:$M$212,8,FALSE)," ")</f>
        <v>0</v>
      </c>
      <c r="AC14" s="31">
        <f>IF(AND(N14="Aplicar identificación avanzada-condición aceptable para cada tipo de factor de riesgo identificado",H14="SI"),VLOOKUP(A14,'2'!$B$12:$M$212,9,FALSE)," ")</f>
        <v>0</v>
      </c>
      <c r="AD14" s="31">
        <f>IF(AND(N14="Aplicar identificación avanzada-condición aceptable para cada tipo de factor de riesgo identificado",H14="SI"),VLOOKUP(A14,'2'!$B$12:$M$212,10,FALSE)," ")</f>
        <v>0</v>
      </c>
      <c r="AE14" s="34" t="str">
        <f>IF(AND(N14="Aplicar identificación avanzada-condición aceptable para cada tipo de factor de riesgo identificado",I14="SI"),VLOOKUP(A14,'2'!$B$12:$M$212,2,FALSE)," ")</f>
        <v>area 10</v>
      </c>
      <c r="AF14" s="34" t="str">
        <f>IF(AND(N14="Aplicar identificación avanzada-condición aceptable para cada tipo de factor de riesgo identificado",I14="SI"),VLOOKUP(A14,'2'!$B$12:$M$212,3,FALSE)," ")</f>
        <v>puesto 10</v>
      </c>
      <c r="AG14" s="34" t="str">
        <f>IF(AND(N14="Aplicar identificación avanzada-condición aceptable para cada tipo de factor de riesgo identificado",I14="SI"),VLOOKUP(A14,'2'!$B$12:$M$212,4,FALSE)," ")</f>
        <v>tarea 10</v>
      </c>
      <c r="AH14" s="34">
        <f>IF(AND(N14="Aplicar identificación avanzada-condición aceptable para cada tipo de factor de riesgo identificado",I14="SI"),VLOOKUP(A14,'2'!$B$12:$M$212,6,FALSE)," ")</f>
        <v>0</v>
      </c>
      <c r="AI14" s="34">
        <f>IF(AND(N14="Aplicar identificación avanzada-condición aceptable para cada tipo de factor de riesgo identificado",I14="SI"),VLOOKUP(A14,'2'!$B$12:$M$212,7,FALSE)," ")</f>
        <v>0</v>
      </c>
      <c r="AJ14" s="34">
        <f>IF(AND(N14="Aplicar identificación avanzada-condición aceptable para cada tipo de factor de riesgo identificado",I14="SI"),VLOOKUP(A14,'2'!$B$12:$M$212,8,FALSE)," ")</f>
        <v>0</v>
      </c>
      <c r="AK14" s="34">
        <f>IF(AND(N14="Aplicar identificación avanzada-condición aceptable para cada tipo de factor de riesgo identificado",I14="SI"),VLOOKUP(A14,'2'!$B$12:$M$212,9,FALSE)," ")</f>
        <v>0</v>
      </c>
      <c r="AL14" s="34">
        <f>IF(AND(N14="Aplicar identificación avanzada-condición aceptable para cada tipo de factor de riesgo identificado",I14="SI"),VLOOKUP(A14,'2'!$B$12:$M$212,10,FALSE)," ")</f>
        <v>0</v>
      </c>
      <c r="AM14" s="40" t="str">
        <f>IF(AND(N14="Aplicar identificación avanzada-condición aceptable para cada tipo de factor de riesgo identificado",J14="SI"),VLOOKUP(A14,'2'!$B$12:$M$212,2,FALSE)," ")</f>
        <v>area 10</v>
      </c>
      <c r="AN14" s="40" t="str">
        <f>IF(AND(N14="Aplicar identificación avanzada-condición aceptable para cada tipo de factor de riesgo identificado",J14="SI"),VLOOKUP(A14,'2'!$B$12:$M$212,3,FALSE)," ")</f>
        <v>puesto 10</v>
      </c>
      <c r="AO14" s="40" t="str">
        <f>IF(AND(N14="Aplicar identificación avanzada-condición aceptable para cada tipo de factor de riesgo identificado",J14="SI"),VLOOKUP(A14,'2'!$B$12:$M$212,4,FALSE)," ")</f>
        <v>tarea 10</v>
      </c>
      <c r="AP14" s="40">
        <f>IF(AND(N14="Aplicar identificación avanzada-condición aceptable para cada tipo de factor de riesgo identificado",J14="SI"),VLOOKUP(A14,'2'!$B$12:$M$212,6,FALSE)," ")</f>
        <v>0</v>
      </c>
      <c r="AQ14" s="40">
        <f>IF(AND(N14="Aplicar identificación avanzada-condición aceptable para cada tipo de factor de riesgo identificado",J14="SI"),VLOOKUP(A14,'2'!$B$12:$M$212,7,FALSE)," ")</f>
        <v>0</v>
      </c>
      <c r="AR14" s="40">
        <f>IF(AND(N14="Aplicar identificación avanzada-condición aceptable para cada tipo de factor de riesgo identificado",J14="SI"),VLOOKUP(A14,'2'!$B$12:$M$212,8,FALSE)," ")</f>
        <v>0</v>
      </c>
      <c r="AS14" s="40">
        <f>IF(AND(N14="Aplicar identificación avanzada-condición aceptable para cada tipo de factor de riesgo identificado",J14="SI"),VLOOKUP(A14,'2'!$B$12:$M$212,9,FALSE)," ")</f>
        <v>0</v>
      </c>
      <c r="AT14" s="40">
        <f>IF(AND(N14="Aplicar identificación avanzada-condición aceptable para cada tipo de factor de riesgo identificado",J14="SI"),VLOOKUP(A14,'2'!$B$12:$M$212,10,FALSE)," ")</f>
        <v>0</v>
      </c>
      <c r="AU14" s="51" t="str">
        <f>IF(AND(N14="Aplicar identificación avanzada-condición aceptable para cada tipo de factor de riesgo identificado",K14="SI"),VLOOKUP(A14,'2'!$B$12:$M$212,2,FALSE)," ")</f>
        <v>area 10</v>
      </c>
      <c r="AV14" s="51" t="str">
        <f>IF(AND(N14="Aplicar identificación avanzada-condición aceptable para cada tipo de factor de riesgo identificado",K14="SI"),VLOOKUP(A14,'2'!$B$12:$M$212,3,FALSE)," ")</f>
        <v>puesto 10</v>
      </c>
      <c r="AW14" s="51" t="str">
        <f>IF(AND(N14="Aplicar identificación avanzada-condición aceptable para cada tipo de factor de riesgo identificado",K14="SI"),VLOOKUP(A14,'2'!$B$12:$M$212,4,FALSE)," ")</f>
        <v>tarea 10</v>
      </c>
      <c r="AX14" s="51">
        <f>IF(AND(N14="Aplicar identificación avanzada-condición aceptable para cada tipo de factor de riesgo identificado",K14="SI"),VLOOKUP(A14,'2'!$B$12:$M$212,6,FALSE)," ")</f>
        <v>0</v>
      </c>
      <c r="AY14" s="51">
        <f>IF(AND(N14="Aplicar identificación avanzada-condición aceptable para cada tipo de factor de riesgo identificado",K14="SI"),VLOOKUP(A14,'2'!$B$12:$M$212,7,FALSE)," ")</f>
        <v>0</v>
      </c>
      <c r="AZ14" s="51">
        <f>IF(AND(N14="Aplicar identificación avanzada-condición aceptable para cada tipo de factor de riesgo identificado",K14="SI"),VLOOKUP(A14,'2'!$B$12:$M$212,8,FALSE)," ")</f>
        <v>0</v>
      </c>
      <c r="BA14" s="51">
        <f>IF(AND(N14="Aplicar identificación avanzada-condición aceptable para cada tipo de factor de riesgo identificado",K14="SI"),VLOOKUP(A14,'2'!$B$12:$M$212,9,FALSE)," ")</f>
        <v>0</v>
      </c>
      <c r="BB14" s="51">
        <f>IF(AND(N14="Aplicar identificación avanzada-condición aceptable para cada tipo de factor de riesgo identificado",K14="SI"),VLOOKUP(A14,'2'!$B$12:$M$212,10,FALSE)," ")</f>
        <v>0</v>
      </c>
      <c r="BC14" s="44" t="str">
        <f>IF(AND(N14="Aplicar identificación avanzada-condición aceptable para cada tipo de factor de riesgo identificado",L14="SI"),VLOOKUP(A14,'2'!$B$12:$M$212,2,FALSE)," ")</f>
        <v>area 10</v>
      </c>
      <c r="BD14" s="44" t="str">
        <f>IF(AND(N14="Aplicar identificación avanzada-condición aceptable para cada tipo de factor de riesgo identificado",L14="SI"),VLOOKUP(A14,'2'!$B$12:$M$212,3,FALSE)," ")</f>
        <v>puesto 10</v>
      </c>
      <c r="BE14" s="44" t="str">
        <f>IF(AND(N14="Aplicar identificación avanzada-condición aceptable para cada tipo de factor de riesgo identificado",L14="SI"),VLOOKUP(A14,'2'!$B$12:$M$212,4,FALSE)," ")</f>
        <v>tarea 10</v>
      </c>
      <c r="BF14" s="44">
        <f>IF(AND(N14="Aplicar identificación avanzada-condición aceptable para cada tipo de factor de riesgo identificado",L14="SI"),VLOOKUP(A14,'2'!$B$12:$M$212,6,FALSE)," ")</f>
        <v>0</v>
      </c>
      <c r="BG14" s="44">
        <f>IF(AND(N14="Aplicar identificación avanzada-condición aceptable para cada tipo de factor de riesgo identificado",L14="SI"),VLOOKUP(A14,'2'!$B$12:$M$212,7,FALSE)," ")</f>
        <v>0</v>
      </c>
      <c r="BH14" s="44">
        <f>IF(AND(N14="Aplicar identificación avanzada-condición aceptable para cada tipo de factor de riesgo identificado",L14="SI"),VLOOKUP(A14,'2'!$B$12:$M$212,8,FALSE)," ")</f>
        <v>0</v>
      </c>
      <c r="BI14" s="44">
        <f>IF(AND(N14="Aplicar identificación avanzada-condición aceptable para cada tipo de factor de riesgo identificado",L14="SI"),VLOOKUP(A14,'2'!$B$12:$M$212,9,FALSE)," ")</f>
        <v>0</v>
      </c>
      <c r="BJ14" s="44">
        <f>IF(AND(N14="Aplicar identificación avanzada-condición aceptable para cada tipo de factor de riesgo identificado",L14="SI"),VLOOKUP(A14,'2'!$B$12:$M$212,10,FALSE)," ")</f>
        <v>0</v>
      </c>
      <c r="BK14" s="48" t="str">
        <f>IF(AND(N14="Aplicar identificación avanzada-condición aceptable para cada tipo de factor de riesgo identificado",M14="SI"),VLOOKUP(A14,'2'!$B$12:$M$212,2,FALSE)," ")</f>
        <v>area 10</v>
      </c>
      <c r="BL14" s="48" t="str">
        <f>IF(AND(N14="Aplicar identificación avanzada-condición aceptable para cada tipo de factor de riesgo identificado",M14="SI"),VLOOKUP(A14,'2'!$B$12:$M$212,3,FALSE)," ")</f>
        <v>puesto 10</v>
      </c>
      <c r="BM14" s="48" t="str">
        <f>IF(AND(N14="Aplicar identificación avanzada-condición aceptable para cada tipo de factor de riesgo identificado",M14="SI"),VLOOKUP(A14,'2'!$B$12:$M$212,4,FALSE)," ")</f>
        <v>tarea 10</v>
      </c>
      <c r="BN14" s="48">
        <f>IF(AND(N14="Aplicar identificación avanzada-condición aceptable para cada tipo de factor de riesgo identificado",M14="SI"),VLOOKUP(A14,'2'!$B$12:$M$212,6,FALSE)," ")</f>
        <v>0</v>
      </c>
      <c r="BO14" s="48">
        <f>IF(AND(N14="Aplicar identificación avanzada-condición aceptable para cada tipo de factor de riesgo identificado",M14="SI"),VLOOKUP(A14,'2'!$B$12:$M$212,7,FALSE)," ")</f>
        <v>0</v>
      </c>
      <c r="BP14" s="48">
        <f>IF(AND(N14="Aplicar identificación avanzada-condición aceptable para cada tipo de factor de riesgo identificado",M14="SI"),VLOOKUP(A14,'2'!$B$12:$M$212,8,FALSE)," ")</f>
        <v>0</v>
      </c>
      <c r="BQ14" s="48">
        <f>IF(AND(N14="Aplicar identificación avanzada-condición aceptable para cada tipo de factor de riesgo identificado",M14="SI"),VLOOKUP(A14,'2'!$B$12:$M$212,9,FALSE)," ")</f>
        <v>0</v>
      </c>
      <c r="BR14" s="48">
        <f>IF(AND(N14="Aplicar identificación avanzada-condición aceptable para cada tipo de factor de riesgo identificado",M14="SI"),VLOOKUP(A14,'2'!$B$12:$M$212,10,FALSE)," ")</f>
        <v>0</v>
      </c>
    </row>
    <row r="15" spans="1:70">
      <c r="A15" s="21">
        <v>11</v>
      </c>
      <c r="B15" s="21" t="str">
        <f>'2'!C24</f>
        <v>area 11</v>
      </c>
      <c r="C15" s="21" t="str">
        <f>'2'!D24</f>
        <v>puesto 11</v>
      </c>
      <c r="D15" s="21" t="str">
        <v>puesto 11</v>
      </c>
      <c r="E15" s="21" t="str">
        <f>'2'!E24</f>
        <v>tarea 11</v>
      </c>
      <c r="F15" s="34" t="str">
        <f>'3'!L24</f>
        <v>Aplicar identificación avanzada-condición aceptable para cada tipo de factor de riesgo identificado</v>
      </c>
      <c r="G15" s="27" t="str">
        <f>'3'!E24</f>
        <v>SI</v>
      </c>
      <c r="H15" s="21" t="str">
        <f>'3'!F24</f>
        <v>SI</v>
      </c>
      <c r="I15" s="27" t="str">
        <f>'3'!G24</f>
        <v>SI</v>
      </c>
      <c r="J15" s="21" t="str">
        <f>'3'!H24</f>
        <v>SI</v>
      </c>
      <c r="K15" s="27" t="str">
        <f>'3'!I24</f>
        <v>SI</v>
      </c>
      <c r="L15" s="21" t="str">
        <f>'3'!J24</f>
        <v>SI</v>
      </c>
      <c r="M15" s="27" t="str">
        <f>'3'!K24</f>
        <v>SI</v>
      </c>
      <c r="N15" s="34" t="str">
        <f>'3'!L24</f>
        <v>Aplicar identificación avanzada-condición aceptable para cada tipo de factor de riesgo identificado</v>
      </c>
      <c r="O15" s="19" t="str">
        <f>IF(AND(N15="Aplicar identificación avanzada-condición aceptable para cada tipo de factor de riesgo identificado",G15="SI"),VLOOKUP(A15,'2'!$B$12:$M$212,2,FALSE)," ")</f>
        <v>area 11</v>
      </c>
      <c r="P15" s="19" t="str">
        <f>IF(AND(N15="Aplicar identificación avanzada-condición aceptable para cada tipo de factor de riesgo identificado",G15="SI"),VLOOKUP(A15,'2'!$B$12:$M$212,3,FALSE)," ")</f>
        <v>puesto 11</v>
      </c>
      <c r="Q15" s="19" t="str">
        <f>IF(AND(N15="Aplicar identificación avanzada-condición aceptable para cada tipo de factor de riesgo identificado",G15="SI"),VLOOKUP(A15,'2'!$B$12:$M$212,4,FALSE)," ")</f>
        <v>tarea 11</v>
      </c>
      <c r="R15" s="19">
        <f>IF(AND(N15="Aplicar identificación avanzada-condición aceptable para cada tipo de factor de riesgo identificado",G15="SI"),VLOOKUP(A15,'2'!$B$12:$M$212,6,FALSE)," ")</f>
        <v>0</v>
      </c>
      <c r="S15" s="19">
        <f>IF(AND(N15="Aplicar identificación avanzada-condición aceptable para cada tipo de factor de riesgo identificado",G15="SI"),VLOOKUP(A15,'2'!$B$12:$M$212,7,FALSE)," ")</f>
        <v>0</v>
      </c>
      <c r="T15" s="19">
        <f>IF(AND(N15="Aplicar identificación avanzada-condición aceptable para cada tipo de factor de riesgo identificado",G15="SI"),VLOOKUP(A15,'2'!$B$12:$M$212,8,FALSE)," ")</f>
        <v>0</v>
      </c>
      <c r="U15" s="19">
        <f>IF(AND(N15="Aplicar identificación avanzada-condición aceptable para cada tipo de factor de riesgo identificado",G15="SI"),VLOOKUP(A15,'2'!$B$12:$M$212,9,FALSE)," ")</f>
        <v>0</v>
      </c>
      <c r="V15" s="19">
        <f>IF(AND(N15="Aplicar identificación avanzada-condición aceptable para cada tipo de factor de riesgo identificado",G15="SI"),VLOOKUP(A15,'2'!$B$12:$M$212,10,FALSE)," ")</f>
        <v>0</v>
      </c>
      <c r="W15" s="31" t="str">
        <f>IF(AND(N15="Aplicar identificación avanzada-condición aceptable para cada tipo de factor de riesgo identificado",H15="SI"),VLOOKUP(A15,'2'!$B$12:$M$212,2,FALSE)," ")</f>
        <v>area 11</v>
      </c>
      <c r="X15" s="31" t="str">
        <f>IF(AND(N15="Aplicar identificación avanzada-condición aceptable para cada tipo de factor de riesgo identificado",H15="SI"),VLOOKUP(A15,'2'!$B$12:$M$212,3,FALSE)," ")</f>
        <v>puesto 11</v>
      </c>
      <c r="Y15" s="31" t="str">
        <f>IF(AND(N15="Aplicar identificación avanzada-condición aceptable para cada tipo de factor de riesgo identificado",H15="SI"),VLOOKUP(A15,'2'!$B$12:$M$212,4,FALSE)," ")</f>
        <v>tarea 11</v>
      </c>
      <c r="Z15" s="31" t="str">
        <f>IF(AND(N15="Aplicar identificación avanzada-condición aceptable para cada tipo de factor de riesgo identificado",H15="SI"),VLOOKUP(A15,'2'!$B$12:$M$212,4,FALSE)," ")</f>
        <v>tarea 11</v>
      </c>
      <c r="AA15" s="31">
        <f>IF(AND(N15="Aplicar identificación avanzada-condición aceptable para cada tipo de factor de riesgo identificado",H15="SI"),VLOOKUP(A15,'2'!$B$12:$M$212,7,FALSE)," ")</f>
        <v>0</v>
      </c>
      <c r="AB15" s="31">
        <f>IF(AND(N15="Aplicar identificación avanzada-condición aceptable para cada tipo de factor de riesgo identificado",H15="SI"),VLOOKUP(A15,'2'!$B$12:$M$212,8,FALSE)," ")</f>
        <v>0</v>
      </c>
      <c r="AC15" s="31">
        <f>IF(AND(N15="Aplicar identificación avanzada-condición aceptable para cada tipo de factor de riesgo identificado",H15="SI"),VLOOKUP(A15,'2'!$B$12:$M$212,9,FALSE)," ")</f>
        <v>0</v>
      </c>
      <c r="AD15" s="31">
        <f>IF(AND(N15="Aplicar identificación avanzada-condición aceptable para cada tipo de factor de riesgo identificado",H15="SI"),VLOOKUP(A15,'2'!$B$12:$M$212,10,FALSE)," ")</f>
        <v>0</v>
      </c>
      <c r="AE15" s="34" t="str">
        <f>IF(AND(N15="Aplicar identificación avanzada-condición aceptable para cada tipo de factor de riesgo identificado",I15="SI"),VLOOKUP(A15,'2'!$B$12:$M$212,2,FALSE)," ")</f>
        <v>area 11</v>
      </c>
      <c r="AF15" s="34" t="str">
        <f>IF(AND(N15="Aplicar identificación avanzada-condición aceptable para cada tipo de factor de riesgo identificado",I15="SI"),VLOOKUP(A15,'2'!$B$12:$M$212,3,FALSE)," ")</f>
        <v>puesto 11</v>
      </c>
      <c r="AG15" s="34" t="str">
        <f>IF(AND(N15="Aplicar identificación avanzada-condición aceptable para cada tipo de factor de riesgo identificado",I15="SI"),VLOOKUP(A15,'2'!$B$12:$M$212,4,FALSE)," ")</f>
        <v>tarea 11</v>
      </c>
      <c r="AH15" s="34">
        <f>IF(AND(N15="Aplicar identificación avanzada-condición aceptable para cada tipo de factor de riesgo identificado",I15="SI"),VLOOKUP(A15,'2'!$B$12:$M$212,6,FALSE)," ")</f>
        <v>0</v>
      </c>
      <c r="AI15" s="34">
        <f>IF(AND(N15="Aplicar identificación avanzada-condición aceptable para cada tipo de factor de riesgo identificado",I15="SI"),VLOOKUP(A15,'2'!$B$12:$M$212,7,FALSE)," ")</f>
        <v>0</v>
      </c>
      <c r="AJ15" s="34">
        <f>IF(AND(N15="Aplicar identificación avanzada-condición aceptable para cada tipo de factor de riesgo identificado",I15="SI"),VLOOKUP(A15,'2'!$B$12:$M$212,8,FALSE)," ")</f>
        <v>0</v>
      </c>
      <c r="AK15" s="34">
        <f>IF(AND(N15="Aplicar identificación avanzada-condición aceptable para cada tipo de factor de riesgo identificado",I15="SI"),VLOOKUP(A15,'2'!$B$12:$M$212,9,FALSE)," ")</f>
        <v>0</v>
      </c>
      <c r="AL15" s="34">
        <f>IF(AND(N15="Aplicar identificación avanzada-condición aceptable para cada tipo de factor de riesgo identificado",I15="SI"),VLOOKUP(A15,'2'!$B$12:$M$212,10,FALSE)," ")</f>
        <v>0</v>
      </c>
      <c r="AM15" s="40" t="str">
        <f>IF(AND(N15="Aplicar identificación avanzada-condición aceptable para cada tipo de factor de riesgo identificado",J15="SI"),VLOOKUP(A15,'2'!$B$12:$M$212,2,FALSE)," ")</f>
        <v>area 11</v>
      </c>
      <c r="AN15" s="40" t="str">
        <f>IF(AND(N15="Aplicar identificación avanzada-condición aceptable para cada tipo de factor de riesgo identificado",J15="SI"),VLOOKUP(A15,'2'!$B$12:$M$212,3,FALSE)," ")</f>
        <v>puesto 11</v>
      </c>
      <c r="AO15" s="40" t="str">
        <f>IF(AND(N15="Aplicar identificación avanzada-condición aceptable para cada tipo de factor de riesgo identificado",J15="SI"),VLOOKUP(A15,'2'!$B$12:$M$212,4,FALSE)," ")</f>
        <v>tarea 11</v>
      </c>
      <c r="AP15" s="40">
        <f>IF(AND(N15="Aplicar identificación avanzada-condición aceptable para cada tipo de factor de riesgo identificado",J15="SI"),VLOOKUP(A15,'2'!$B$12:$M$212,6,FALSE)," ")</f>
        <v>0</v>
      </c>
      <c r="AQ15" s="40">
        <f>IF(AND(N15="Aplicar identificación avanzada-condición aceptable para cada tipo de factor de riesgo identificado",J15="SI"),VLOOKUP(A15,'2'!$B$12:$M$212,7,FALSE)," ")</f>
        <v>0</v>
      </c>
      <c r="AR15" s="40">
        <f>IF(AND(N15="Aplicar identificación avanzada-condición aceptable para cada tipo de factor de riesgo identificado",J15="SI"),VLOOKUP(A15,'2'!$B$12:$M$212,8,FALSE)," ")</f>
        <v>0</v>
      </c>
      <c r="AS15" s="40">
        <f>IF(AND(N15="Aplicar identificación avanzada-condición aceptable para cada tipo de factor de riesgo identificado",J15="SI"),VLOOKUP(A15,'2'!$B$12:$M$212,9,FALSE)," ")</f>
        <v>0</v>
      </c>
      <c r="AT15" s="40">
        <f>IF(AND(N15="Aplicar identificación avanzada-condición aceptable para cada tipo de factor de riesgo identificado",J15="SI"),VLOOKUP(A15,'2'!$B$12:$M$212,10,FALSE)," ")</f>
        <v>0</v>
      </c>
      <c r="AU15" s="51" t="str">
        <f>IF(AND(N15="Aplicar identificación avanzada-condición aceptable para cada tipo de factor de riesgo identificado",K15="SI"),VLOOKUP(A15,'2'!$B$12:$M$212,2,FALSE)," ")</f>
        <v>area 11</v>
      </c>
      <c r="AV15" s="51" t="str">
        <f>IF(AND(N15="Aplicar identificación avanzada-condición aceptable para cada tipo de factor de riesgo identificado",K15="SI"),VLOOKUP(A15,'2'!$B$12:$M$212,3,FALSE)," ")</f>
        <v>puesto 11</v>
      </c>
      <c r="AW15" s="51" t="str">
        <f>IF(AND(N15="Aplicar identificación avanzada-condición aceptable para cada tipo de factor de riesgo identificado",K15="SI"),VLOOKUP(A15,'2'!$B$12:$M$212,4,FALSE)," ")</f>
        <v>tarea 11</v>
      </c>
      <c r="AX15" s="51">
        <f>IF(AND(N15="Aplicar identificación avanzada-condición aceptable para cada tipo de factor de riesgo identificado",K15="SI"),VLOOKUP(A15,'2'!$B$12:$M$212,6,FALSE)," ")</f>
        <v>0</v>
      </c>
      <c r="AY15" s="51">
        <f>IF(AND(N15="Aplicar identificación avanzada-condición aceptable para cada tipo de factor de riesgo identificado",K15="SI"),VLOOKUP(A15,'2'!$B$12:$M$212,7,FALSE)," ")</f>
        <v>0</v>
      </c>
      <c r="AZ15" s="51">
        <f>IF(AND(N15="Aplicar identificación avanzada-condición aceptable para cada tipo de factor de riesgo identificado",K15="SI"),VLOOKUP(A15,'2'!$B$12:$M$212,8,FALSE)," ")</f>
        <v>0</v>
      </c>
      <c r="BA15" s="51">
        <f>IF(AND(N15="Aplicar identificación avanzada-condición aceptable para cada tipo de factor de riesgo identificado",K15="SI"),VLOOKUP(A15,'2'!$B$12:$M$212,9,FALSE)," ")</f>
        <v>0</v>
      </c>
      <c r="BB15" s="51">
        <f>IF(AND(N15="Aplicar identificación avanzada-condición aceptable para cada tipo de factor de riesgo identificado",K15="SI"),VLOOKUP(A15,'2'!$B$12:$M$212,10,FALSE)," ")</f>
        <v>0</v>
      </c>
      <c r="BC15" s="44" t="str">
        <f>IF(AND(N15="Aplicar identificación avanzada-condición aceptable para cada tipo de factor de riesgo identificado",L15="SI"),VLOOKUP(A15,'2'!$B$12:$M$212,2,FALSE)," ")</f>
        <v>area 11</v>
      </c>
      <c r="BD15" s="44" t="str">
        <f>IF(AND(N15="Aplicar identificación avanzada-condición aceptable para cada tipo de factor de riesgo identificado",L15="SI"),VLOOKUP(A15,'2'!$B$12:$M$212,3,FALSE)," ")</f>
        <v>puesto 11</v>
      </c>
      <c r="BE15" s="44" t="str">
        <f>IF(AND(N15="Aplicar identificación avanzada-condición aceptable para cada tipo de factor de riesgo identificado",L15="SI"),VLOOKUP(A15,'2'!$B$12:$M$212,4,FALSE)," ")</f>
        <v>tarea 11</v>
      </c>
      <c r="BF15" s="44">
        <f>IF(AND(N15="Aplicar identificación avanzada-condición aceptable para cada tipo de factor de riesgo identificado",L15="SI"),VLOOKUP(A15,'2'!$B$12:$M$212,6,FALSE)," ")</f>
        <v>0</v>
      </c>
      <c r="BG15" s="44">
        <f>IF(AND(N15="Aplicar identificación avanzada-condición aceptable para cada tipo de factor de riesgo identificado",L15="SI"),VLOOKUP(A15,'2'!$B$12:$M$212,7,FALSE)," ")</f>
        <v>0</v>
      </c>
      <c r="BH15" s="44">
        <f>IF(AND(N15="Aplicar identificación avanzada-condición aceptable para cada tipo de factor de riesgo identificado",L15="SI"),VLOOKUP(A15,'2'!$B$12:$M$212,8,FALSE)," ")</f>
        <v>0</v>
      </c>
      <c r="BI15" s="44">
        <f>IF(AND(N15="Aplicar identificación avanzada-condición aceptable para cada tipo de factor de riesgo identificado",L15="SI"),VLOOKUP(A15,'2'!$B$12:$M$212,9,FALSE)," ")</f>
        <v>0</v>
      </c>
      <c r="BJ15" s="44">
        <f>IF(AND(N15="Aplicar identificación avanzada-condición aceptable para cada tipo de factor de riesgo identificado",L15="SI"),VLOOKUP(A15,'2'!$B$12:$M$212,10,FALSE)," ")</f>
        <v>0</v>
      </c>
      <c r="BK15" s="48" t="str">
        <f>IF(AND(N15="Aplicar identificación avanzada-condición aceptable para cada tipo de factor de riesgo identificado",M15="SI"),VLOOKUP(A15,'2'!$B$12:$M$212,2,FALSE)," ")</f>
        <v>area 11</v>
      </c>
      <c r="BL15" s="48" t="str">
        <f>IF(AND(N15="Aplicar identificación avanzada-condición aceptable para cada tipo de factor de riesgo identificado",M15="SI"),VLOOKUP(A15,'2'!$B$12:$M$212,3,FALSE)," ")</f>
        <v>puesto 11</v>
      </c>
      <c r="BM15" s="48" t="str">
        <f>IF(AND(N15="Aplicar identificación avanzada-condición aceptable para cada tipo de factor de riesgo identificado",M15="SI"),VLOOKUP(A15,'2'!$B$12:$M$212,4,FALSE)," ")</f>
        <v>tarea 11</v>
      </c>
      <c r="BN15" s="48">
        <f>IF(AND(N15="Aplicar identificación avanzada-condición aceptable para cada tipo de factor de riesgo identificado",M15="SI"),VLOOKUP(A15,'2'!$B$12:$M$212,6,FALSE)," ")</f>
        <v>0</v>
      </c>
      <c r="BO15" s="48">
        <f>IF(AND(N15="Aplicar identificación avanzada-condición aceptable para cada tipo de factor de riesgo identificado",M15="SI"),VLOOKUP(A15,'2'!$B$12:$M$212,7,FALSE)," ")</f>
        <v>0</v>
      </c>
      <c r="BP15" s="48">
        <f>IF(AND(N15="Aplicar identificación avanzada-condición aceptable para cada tipo de factor de riesgo identificado",M15="SI"),VLOOKUP(A15,'2'!$B$12:$M$212,8,FALSE)," ")</f>
        <v>0</v>
      </c>
      <c r="BQ15" s="48">
        <f>IF(AND(N15="Aplicar identificación avanzada-condición aceptable para cada tipo de factor de riesgo identificado",M15="SI"),VLOOKUP(A15,'2'!$B$12:$M$212,9,FALSE)," ")</f>
        <v>0</v>
      </c>
      <c r="BR15" s="48">
        <f>IF(AND(N15="Aplicar identificación avanzada-condición aceptable para cada tipo de factor de riesgo identificado",M15="SI"),VLOOKUP(A15,'2'!$B$12:$M$212,10,FALSE)," ")</f>
        <v>0</v>
      </c>
    </row>
    <row r="16" spans="1:70">
      <c r="A16" s="21">
        <v>12</v>
      </c>
      <c r="B16" s="21" t="str">
        <f>'2'!C25</f>
        <v>area 12</v>
      </c>
      <c r="C16" s="21" t="str">
        <f>'2'!D25</f>
        <v>puesto 12</v>
      </c>
      <c r="D16" s="21" t="str">
        <v>puesto 12</v>
      </c>
      <c r="E16" s="21" t="str">
        <f>'2'!E25</f>
        <v>tarea 12</v>
      </c>
      <c r="F16" s="34" t="str">
        <f>'3'!L25</f>
        <v>Aplicar identificación avanzada-condición aceptable para cada tipo de factor de riesgo identificado</v>
      </c>
      <c r="G16" s="27" t="str">
        <f>'3'!E25</f>
        <v>SI</v>
      </c>
      <c r="H16" s="21" t="str">
        <f>'3'!F25</f>
        <v>SI</v>
      </c>
      <c r="I16" s="27" t="str">
        <f>'3'!G25</f>
        <v>SI</v>
      </c>
      <c r="J16" s="21" t="str">
        <f>'3'!H25</f>
        <v>SI</v>
      </c>
      <c r="K16" s="27" t="str">
        <f>'3'!I25</f>
        <v>SI</v>
      </c>
      <c r="L16" s="21" t="str">
        <f>'3'!J25</f>
        <v>SI</v>
      </c>
      <c r="M16" s="27" t="str">
        <f>'3'!K25</f>
        <v>SI</v>
      </c>
      <c r="N16" s="34" t="str">
        <f>'3'!L25</f>
        <v>Aplicar identificación avanzada-condición aceptable para cada tipo de factor de riesgo identificado</v>
      </c>
      <c r="O16" s="19" t="str">
        <f>IF(AND(N16="Aplicar identificación avanzada-condición aceptable para cada tipo de factor de riesgo identificado",G16="SI"),VLOOKUP(A16,'2'!$B$12:$M$212,2,FALSE)," ")</f>
        <v>area 12</v>
      </c>
      <c r="P16" s="19" t="str">
        <f>IF(AND(N16="Aplicar identificación avanzada-condición aceptable para cada tipo de factor de riesgo identificado",G16="SI"),VLOOKUP(A16,'2'!$B$12:$M$212,3,FALSE)," ")</f>
        <v>puesto 12</v>
      </c>
      <c r="Q16" s="19" t="str">
        <f>IF(AND(N16="Aplicar identificación avanzada-condición aceptable para cada tipo de factor de riesgo identificado",G16="SI"),VLOOKUP(A16,'2'!$B$12:$M$212,4,FALSE)," ")</f>
        <v>tarea 12</v>
      </c>
      <c r="R16" s="19">
        <f>IF(AND(N16="Aplicar identificación avanzada-condición aceptable para cada tipo de factor de riesgo identificado",G16="SI"),VLOOKUP(A16,'2'!$B$12:$M$212,6,FALSE)," ")</f>
        <v>0</v>
      </c>
      <c r="S16" s="19">
        <f>IF(AND(N16="Aplicar identificación avanzada-condición aceptable para cada tipo de factor de riesgo identificado",G16="SI"),VLOOKUP(A16,'2'!$B$12:$M$212,7,FALSE)," ")</f>
        <v>0</v>
      </c>
      <c r="T16" s="19">
        <f>IF(AND(N16="Aplicar identificación avanzada-condición aceptable para cada tipo de factor de riesgo identificado",G16="SI"),VLOOKUP(A16,'2'!$B$12:$M$212,8,FALSE)," ")</f>
        <v>0</v>
      </c>
      <c r="U16" s="19">
        <f>IF(AND(N16="Aplicar identificación avanzada-condición aceptable para cada tipo de factor de riesgo identificado",G16="SI"),VLOOKUP(A16,'2'!$B$12:$M$212,9,FALSE)," ")</f>
        <v>0</v>
      </c>
      <c r="V16" s="19">
        <f>IF(AND(N16="Aplicar identificación avanzada-condición aceptable para cada tipo de factor de riesgo identificado",G16="SI"),VLOOKUP(A16,'2'!$B$12:$M$212,10,FALSE)," ")</f>
        <v>0</v>
      </c>
      <c r="W16" s="31" t="str">
        <f>IF(AND(N16="Aplicar identificación avanzada-condición aceptable para cada tipo de factor de riesgo identificado",H16="SI"),VLOOKUP(A16,'2'!$B$12:$M$212,2,FALSE)," ")</f>
        <v>area 12</v>
      </c>
      <c r="X16" s="31" t="str">
        <f>IF(AND(N16="Aplicar identificación avanzada-condición aceptable para cada tipo de factor de riesgo identificado",H16="SI"),VLOOKUP(A16,'2'!$B$12:$M$212,3,FALSE)," ")</f>
        <v>puesto 12</v>
      </c>
      <c r="Y16" s="31" t="str">
        <f>IF(AND(N16="Aplicar identificación avanzada-condición aceptable para cada tipo de factor de riesgo identificado",H16="SI"),VLOOKUP(A16,'2'!$B$12:$M$212,4,FALSE)," ")</f>
        <v>tarea 12</v>
      </c>
      <c r="Z16" s="31" t="str">
        <f>IF(AND(N16="Aplicar identificación avanzada-condición aceptable para cada tipo de factor de riesgo identificado",H16="SI"),VLOOKUP(A16,'2'!$B$12:$M$212,4,FALSE)," ")</f>
        <v>tarea 12</v>
      </c>
      <c r="AA16" s="31">
        <f>IF(AND(N16="Aplicar identificación avanzada-condición aceptable para cada tipo de factor de riesgo identificado",H16="SI"),VLOOKUP(A16,'2'!$B$12:$M$212,7,FALSE)," ")</f>
        <v>0</v>
      </c>
      <c r="AB16" s="31">
        <f>IF(AND(N16="Aplicar identificación avanzada-condición aceptable para cada tipo de factor de riesgo identificado",H16="SI"),VLOOKUP(A16,'2'!$B$12:$M$212,8,FALSE)," ")</f>
        <v>0</v>
      </c>
      <c r="AC16" s="31">
        <f>IF(AND(N16="Aplicar identificación avanzada-condición aceptable para cada tipo de factor de riesgo identificado",H16="SI"),VLOOKUP(A16,'2'!$B$12:$M$212,9,FALSE)," ")</f>
        <v>0</v>
      </c>
      <c r="AD16" s="31">
        <f>IF(AND(N16="Aplicar identificación avanzada-condición aceptable para cada tipo de factor de riesgo identificado",H16="SI"),VLOOKUP(A16,'2'!$B$12:$M$212,10,FALSE)," ")</f>
        <v>0</v>
      </c>
      <c r="AE16" s="34" t="str">
        <f>IF(AND(N16="Aplicar identificación avanzada-condición aceptable para cada tipo de factor de riesgo identificado",I16="SI"),VLOOKUP(A16,'2'!$B$12:$M$212,2,FALSE)," ")</f>
        <v>area 12</v>
      </c>
      <c r="AF16" s="34" t="str">
        <f>IF(AND(N16="Aplicar identificación avanzada-condición aceptable para cada tipo de factor de riesgo identificado",I16="SI"),VLOOKUP(A16,'2'!$B$12:$M$212,3,FALSE)," ")</f>
        <v>puesto 12</v>
      </c>
      <c r="AG16" s="34" t="str">
        <f>IF(AND(N16="Aplicar identificación avanzada-condición aceptable para cada tipo de factor de riesgo identificado",I16="SI"),VLOOKUP(A16,'2'!$B$12:$M$212,4,FALSE)," ")</f>
        <v>tarea 12</v>
      </c>
      <c r="AH16" s="34">
        <f>IF(AND(N16="Aplicar identificación avanzada-condición aceptable para cada tipo de factor de riesgo identificado",I16="SI"),VLOOKUP(A16,'2'!$B$12:$M$212,6,FALSE)," ")</f>
        <v>0</v>
      </c>
      <c r="AI16" s="34">
        <f>IF(AND(N16="Aplicar identificación avanzada-condición aceptable para cada tipo de factor de riesgo identificado",I16="SI"),VLOOKUP(A16,'2'!$B$12:$M$212,7,FALSE)," ")</f>
        <v>0</v>
      </c>
      <c r="AJ16" s="34">
        <f>IF(AND(N16="Aplicar identificación avanzada-condición aceptable para cada tipo de factor de riesgo identificado",I16="SI"),VLOOKUP(A16,'2'!$B$12:$M$212,8,FALSE)," ")</f>
        <v>0</v>
      </c>
      <c r="AK16" s="34">
        <f>IF(AND(N16="Aplicar identificación avanzada-condición aceptable para cada tipo de factor de riesgo identificado",I16="SI"),VLOOKUP(A16,'2'!$B$12:$M$212,9,FALSE)," ")</f>
        <v>0</v>
      </c>
      <c r="AL16" s="34">
        <f>IF(AND(N16="Aplicar identificación avanzada-condición aceptable para cada tipo de factor de riesgo identificado",I16="SI"),VLOOKUP(A16,'2'!$B$12:$M$212,10,FALSE)," ")</f>
        <v>0</v>
      </c>
      <c r="AM16" s="40" t="str">
        <f>IF(AND(N16="Aplicar identificación avanzada-condición aceptable para cada tipo de factor de riesgo identificado",J16="SI"),VLOOKUP(A16,'2'!$B$12:$M$212,2,FALSE)," ")</f>
        <v>area 12</v>
      </c>
      <c r="AN16" s="40" t="str">
        <f>IF(AND(N16="Aplicar identificación avanzada-condición aceptable para cada tipo de factor de riesgo identificado",J16="SI"),VLOOKUP(A16,'2'!$B$12:$M$212,3,FALSE)," ")</f>
        <v>puesto 12</v>
      </c>
      <c r="AO16" s="40" t="str">
        <f>IF(AND(N16="Aplicar identificación avanzada-condición aceptable para cada tipo de factor de riesgo identificado",J16="SI"),VLOOKUP(A16,'2'!$B$12:$M$212,4,FALSE)," ")</f>
        <v>tarea 12</v>
      </c>
      <c r="AP16" s="40">
        <f>IF(AND(N16="Aplicar identificación avanzada-condición aceptable para cada tipo de factor de riesgo identificado",J16="SI"),VLOOKUP(A16,'2'!$B$12:$M$212,6,FALSE)," ")</f>
        <v>0</v>
      </c>
      <c r="AQ16" s="40">
        <f>IF(AND(N16="Aplicar identificación avanzada-condición aceptable para cada tipo de factor de riesgo identificado",J16="SI"),VLOOKUP(A16,'2'!$B$12:$M$212,7,FALSE)," ")</f>
        <v>0</v>
      </c>
      <c r="AR16" s="40">
        <f>IF(AND(N16="Aplicar identificación avanzada-condición aceptable para cada tipo de factor de riesgo identificado",J16="SI"),VLOOKUP(A16,'2'!$B$12:$M$212,8,FALSE)," ")</f>
        <v>0</v>
      </c>
      <c r="AS16" s="40">
        <f>IF(AND(N16="Aplicar identificación avanzada-condición aceptable para cada tipo de factor de riesgo identificado",J16="SI"),VLOOKUP(A16,'2'!$B$12:$M$212,9,FALSE)," ")</f>
        <v>0</v>
      </c>
      <c r="AT16" s="40">
        <f>IF(AND(N16="Aplicar identificación avanzada-condición aceptable para cada tipo de factor de riesgo identificado",J16="SI"),VLOOKUP(A16,'2'!$B$12:$M$212,10,FALSE)," ")</f>
        <v>0</v>
      </c>
      <c r="AU16" s="51" t="str">
        <f>IF(AND(N16="Aplicar identificación avanzada-condición aceptable para cada tipo de factor de riesgo identificado",K16="SI"),VLOOKUP(A16,'2'!$B$12:$M$212,2,FALSE)," ")</f>
        <v>area 12</v>
      </c>
      <c r="AV16" s="51" t="str">
        <f>IF(AND(N16="Aplicar identificación avanzada-condición aceptable para cada tipo de factor de riesgo identificado",K16="SI"),VLOOKUP(A16,'2'!$B$12:$M$212,3,FALSE)," ")</f>
        <v>puesto 12</v>
      </c>
      <c r="AW16" s="51" t="str">
        <f>IF(AND(N16="Aplicar identificación avanzada-condición aceptable para cada tipo de factor de riesgo identificado",K16="SI"),VLOOKUP(A16,'2'!$B$12:$M$212,4,FALSE)," ")</f>
        <v>tarea 12</v>
      </c>
      <c r="AX16" s="51">
        <f>IF(AND(N16="Aplicar identificación avanzada-condición aceptable para cada tipo de factor de riesgo identificado",K16="SI"),VLOOKUP(A16,'2'!$B$12:$M$212,6,FALSE)," ")</f>
        <v>0</v>
      </c>
      <c r="AY16" s="51">
        <f>IF(AND(N16="Aplicar identificación avanzada-condición aceptable para cada tipo de factor de riesgo identificado",K16="SI"),VLOOKUP(A16,'2'!$B$12:$M$212,7,FALSE)," ")</f>
        <v>0</v>
      </c>
      <c r="AZ16" s="51">
        <f>IF(AND(N16="Aplicar identificación avanzada-condición aceptable para cada tipo de factor de riesgo identificado",K16="SI"),VLOOKUP(A16,'2'!$B$12:$M$212,8,FALSE)," ")</f>
        <v>0</v>
      </c>
      <c r="BA16" s="51">
        <f>IF(AND(N16="Aplicar identificación avanzada-condición aceptable para cada tipo de factor de riesgo identificado",K16="SI"),VLOOKUP(A16,'2'!$B$12:$M$212,9,FALSE)," ")</f>
        <v>0</v>
      </c>
      <c r="BB16" s="51">
        <f>IF(AND(N16="Aplicar identificación avanzada-condición aceptable para cada tipo de factor de riesgo identificado",K16="SI"),VLOOKUP(A16,'2'!$B$12:$M$212,10,FALSE)," ")</f>
        <v>0</v>
      </c>
      <c r="BC16" s="44" t="str">
        <f>IF(AND(N16="Aplicar identificación avanzada-condición aceptable para cada tipo de factor de riesgo identificado",L16="SI"),VLOOKUP(A16,'2'!$B$12:$M$212,2,FALSE)," ")</f>
        <v>area 12</v>
      </c>
      <c r="BD16" s="44" t="str">
        <f>IF(AND(N16="Aplicar identificación avanzada-condición aceptable para cada tipo de factor de riesgo identificado",L16="SI"),VLOOKUP(A16,'2'!$B$12:$M$212,3,FALSE)," ")</f>
        <v>puesto 12</v>
      </c>
      <c r="BE16" s="44" t="str">
        <f>IF(AND(N16="Aplicar identificación avanzada-condición aceptable para cada tipo de factor de riesgo identificado",L16="SI"),VLOOKUP(A16,'2'!$B$12:$M$212,4,FALSE)," ")</f>
        <v>tarea 12</v>
      </c>
      <c r="BF16" s="44">
        <f>IF(AND(N16="Aplicar identificación avanzada-condición aceptable para cada tipo de factor de riesgo identificado",L16="SI"),VLOOKUP(A16,'2'!$B$12:$M$212,6,FALSE)," ")</f>
        <v>0</v>
      </c>
      <c r="BG16" s="44">
        <f>IF(AND(N16="Aplicar identificación avanzada-condición aceptable para cada tipo de factor de riesgo identificado",L16="SI"),VLOOKUP(A16,'2'!$B$12:$M$212,7,FALSE)," ")</f>
        <v>0</v>
      </c>
      <c r="BH16" s="44">
        <f>IF(AND(N16="Aplicar identificación avanzada-condición aceptable para cada tipo de factor de riesgo identificado",L16="SI"),VLOOKUP(A16,'2'!$B$12:$M$212,8,FALSE)," ")</f>
        <v>0</v>
      </c>
      <c r="BI16" s="44">
        <f>IF(AND(N16="Aplicar identificación avanzada-condición aceptable para cada tipo de factor de riesgo identificado",L16="SI"),VLOOKUP(A16,'2'!$B$12:$M$212,9,FALSE)," ")</f>
        <v>0</v>
      </c>
      <c r="BJ16" s="44">
        <f>IF(AND(N16="Aplicar identificación avanzada-condición aceptable para cada tipo de factor de riesgo identificado",L16="SI"),VLOOKUP(A16,'2'!$B$12:$M$212,10,FALSE)," ")</f>
        <v>0</v>
      </c>
      <c r="BK16" s="48" t="str">
        <f>IF(AND(N16="Aplicar identificación avanzada-condición aceptable para cada tipo de factor de riesgo identificado",M16="SI"),VLOOKUP(A16,'2'!$B$12:$M$212,2,FALSE)," ")</f>
        <v>area 12</v>
      </c>
      <c r="BL16" s="48" t="str">
        <f>IF(AND(N16="Aplicar identificación avanzada-condición aceptable para cada tipo de factor de riesgo identificado",M16="SI"),VLOOKUP(A16,'2'!$B$12:$M$212,3,FALSE)," ")</f>
        <v>puesto 12</v>
      </c>
      <c r="BM16" s="48" t="str">
        <f>IF(AND(N16="Aplicar identificación avanzada-condición aceptable para cada tipo de factor de riesgo identificado",M16="SI"),VLOOKUP(A16,'2'!$B$12:$M$212,4,FALSE)," ")</f>
        <v>tarea 12</v>
      </c>
      <c r="BN16" s="48">
        <f>IF(AND(N16="Aplicar identificación avanzada-condición aceptable para cada tipo de factor de riesgo identificado",M16="SI"),VLOOKUP(A16,'2'!$B$12:$M$212,6,FALSE)," ")</f>
        <v>0</v>
      </c>
      <c r="BO16" s="48">
        <f>IF(AND(N16="Aplicar identificación avanzada-condición aceptable para cada tipo de factor de riesgo identificado",M16="SI"),VLOOKUP(A16,'2'!$B$12:$M$212,7,FALSE)," ")</f>
        <v>0</v>
      </c>
      <c r="BP16" s="48">
        <f>IF(AND(N16="Aplicar identificación avanzada-condición aceptable para cada tipo de factor de riesgo identificado",M16="SI"),VLOOKUP(A16,'2'!$B$12:$M$212,8,FALSE)," ")</f>
        <v>0</v>
      </c>
      <c r="BQ16" s="48">
        <f>IF(AND(N16="Aplicar identificación avanzada-condición aceptable para cada tipo de factor de riesgo identificado",M16="SI"),VLOOKUP(A16,'2'!$B$12:$M$212,9,FALSE)," ")</f>
        <v>0</v>
      </c>
      <c r="BR16" s="48">
        <f>IF(AND(N16="Aplicar identificación avanzada-condición aceptable para cada tipo de factor de riesgo identificado",M16="SI"),VLOOKUP(A16,'2'!$B$12:$M$212,10,FALSE)," ")</f>
        <v>0</v>
      </c>
    </row>
    <row r="17" spans="1:70">
      <c r="A17" s="21">
        <v>13</v>
      </c>
      <c r="B17" s="21" t="str">
        <f>'2'!C26</f>
        <v>area 13</v>
      </c>
      <c r="C17" s="21" t="str">
        <f>'2'!D26</f>
        <v>puesto 13</v>
      </c>
      <c r="D17" s="21" t="str">
        <v>puesto 13</v>
      </c>
      <c r="E17" s="21" t="str">
        <f>'2'!E26</f>
        <v>tarea 13</v>
      </c>
      <c r="F17" s="34" t="str">
        <f>'3'!L26</f>
        <v>Aplicar identificación avanzada-condición aceptable para cada tipo de factor de riesgo identificado</v>
      </c>
      <c r="G17" s="27" t="str">
        <f>'3'!E26</f>
        <v>SI</v>
      </c>
      <c r="H17" s="21" t="str">
        <f>'3'!F26</f>
        <v>SI</v>
      </c>
      <c r="I17" s="27" t="str">
        <f>'3'!G26</f>
        <v>SI</v>
      </c>
      <c r="J17" s="21" t="str">
        <f>'3'!H26</f>
        <v>SI</v>
      </c>
      <c r="K17" s="27" t="str">
        <f>'3'!I26</f>
        <v>SI</v>
      </c>
      <c r="L17" s="21" t="str">
        <f>'3'!J26</f>
        <v>SI</v>
      </c>
      <c r="M17" s="27" t="str">
        <f>'3'!K26</f>
        <v>SI</v>
      </c>
      <c r="N17" s="34" t="str">
        <f>'3'!L26</f>
        <v>Aplicar identificación avanzada-condición aceptable para cada tipo de factor de riesgo identificado</v>
      </c>
      <c r="O17" s="19" t="str">
        <f>IF(AND(N17="Aplicar identificación avanzada-condición aceptable para cada tipo de factor de riesgo identificado",G17="SI"),VLOOKUP(A17,'2'!$B$12:$M$212,2,FALSE)," ")</f>
        <v>area 13</v>
      </c>
      <c r="P17" s="19" t="str">
        <f>IF(AND(N17="Aplicar identificación avanzada-condición aceptable para cada tipo de factor de riesgo identificado",G17="SI"),VLOOKUP(A17,'2'!$B$12:$M$212,3,FALSE)," ")</f>
        <v>puesto 13</v>
      </c>
      <c r="Q17" s="19" t="str">
        <f>IF(AND(N17="Aplicar identificación avanzada-condición aceptable para cada tipo de factor de riesgo identificado",G17="SI"),VLOOKUP(A17,'2'!$B$12:$M$212,4,FALSE)," ")</f>
        <v>tarea 13</v>
      </c>
      <c r="R17" s="19">
        <f>IF(AND(N17="Aplicar identificación avanzada-condición aceptable para cada tipo de factor de riesgo identificado",G17="SI"),VLOOKUP(A17,'2'!$B$12:$M$212,6,FALSE)," ")</f>
        <v>0</v>
      </c>
      <c r="S17" s="19">
        <f>IF(AND(N17="Aplicar identificación avanzada-condición aceptable para cada tipo de factor de riesgo identificado",G17="SI"),VLOOKUP(A17,'2'!$B$12:$M$212,7,FALSE)," ")</f>
        <v>0</v>
      </c>
      <c r="T17" s="19">
        <f>IF(AND(N17="Aplicar identificación avanzada-condición aceptable para cada tipo de factor de riesgo identificado",G17="SI"),VLOOKUP(A17,'2'!$B$12:$M$212,8,FALSE)," ")</f>
        <v>0</v>
      </c>
      <c r="U17" s="19">
        <f>IF(AND(N17="Aplicar identificación avanzada-condición aceptable para cada tipo de factor de riesgo identificado",G17="SI"),VLOOKUP(A17,'2'!$B$12:$M$212,9,FALSE)," ")</f>
        <v>0</v>
      </c>
      <c r="V17" s="19">
        <f>IF(AND(N17="Aplicar identificación avanzada-condición aceptable para cada tipo de factor de riesgo identificado",G17="SI"),VLOOKUP(A17,'2'!$B$12:$M$212,10,FALSE)," ")</f>
        <v>0</v>
      </c>
      <c r="W17" s="31" t="str">
        <f>IF(AND(N17="Aplicar identificación avanzada-condición aceptable para cada tipo de factor de riesgo identificado",H17="SI"),VLOOKUP(A17,'2'!$B$12:$M$212,2,FALSE)," ")</f>
        <v>area 13</v>
      </c>
      <c r="X17" s="31" t="str">
        <f>IF(AND(N17="Aplicar identificación avanzada-condición aceptable para cada tipo de factor de riesgo identificado",H17="SI"),VLOOKUP(A17,'2'!$B$12:$M$212,3,FALSE)," ")</f>
        <v>puesto 13</v>
      </c>
      <c r="Y17" s="31" t="str">
        <f>IF(AND(N17="Aplicar identificación avanzada-condición aceptable para cada tipo de factor de riesgo identificado",H17="SI"),VLOOKUP(A17,'2'!$B$12:$M$212,4,FALSE)," ")</f>
        <v>tarea 13</v>
      </c>
      <c r="Z17" s="31" t="str">
        <f>IF(AND(N17="Aplicar identificación avanzada-condición aceptable para cada tipo de factor de riesgo identificado",H17="SI"),VLOOKUP(A17,'2'!$B$12:$M$212,4,FALSE)," ")</f>
        <v>tarea 13</v>
      </c>
      <c r="AA17" s="31">
        <f>IF(AND(N17="Aplicar identificación avanzada-condición aceptable para cada tipo de factor de riesgo identificado",H17="SI"),VLOOKUP(A17,'2'!$B$12:$M$212,7,FALSE)," ")</f>
        <v>0</v>
      </c>
      <c r="AB17" s="31">
        <f>IF(AND(N17="Aplicar identificación avanzada-condición aceptable para cada tipo de factor de riesgo identificado",H17="SI"),VLOOKUP(A17,'2'!$B$12:$M$212,8,FALSE)," ")</f>
        <v>0</v>
      </c>
      <c r="AC17" s="31">
        <f>IF(AND(N17="Aplicar identificación avanzada-condición aceptable para cada tipo de factor de riesgo identificado",H17="SI"),VLOOKUP(A17,'2'!$B$12:$M$212,9,FALSE)," ")</f>
        <v>0</v>
      </c>
      <c r="AD17" s="31">
        <f>IF(AND(N17="Aplicar identificación avanzada-condición aceptable para cada tipo de factor de riesgo identificado",H17="SI"),VLOOKUP(A17,'2'!$B$12:$M$212,10,FALSE)," ")</f>
        <v>0</v>
      </c>
      <c r="AE17" s="34" t="str">
        <f>IF(AND(N17="Aplicar identificación avanzada-condición aceptable para cada tipo de factor de riesgo identificado",I17="SI"),VLOOKUP(A17,'2'!$B$12:$M$212,2,FALSE)," ")</f>
        <v>area 13</v>
      </c>
      <c r="AF17" s="34" t="str">
        <f>IF(AND(N17="Aplicar identificación avanzada-condición aceptable para cada tipo de factor de riesgo identificado",I17="SI"),VLOOKUP(A17,'2'!$B$12:$M$212,3,FALSE)," ")</f>
        <v>puesto 13</v>
      </c>
      <c r="AG17" s="34" t="str">
        <f>IF(AND(N17="Aplicar identificación avanzada-condición aceptable para cada tipo de factor de riesgo identificado",I17="SI"),VLOOKUP(A17,'2'!$B$12:$M$212,4,FALSE)," ")</f>
        <v>tarea 13</v>
      </c>
      <c r="AH17" s="34">
        <f>IF(AND(N17="Aplicar identificación avanzada-condición aceptable para cada tipo de factor de riesgo identificado",I17="SI"),VLOOKUP(A17,'2'!$B$12:$M$212,6,FALSE)," ")</f>
        <v>0</v>
      </c>
      <c r="AI17" s="34">
        <f>IF(AND(N17="Aplicar identificación avanzada-condición aceptable para cada tipo de factor de riesgo identificado",I17="SI"),VLOOKUP(A17,'2'!$B$12:$M$212,7,FALSE)," ")</f>
        <v>0</v>
      </c>
      <c r="AJ17" s="34">
        <f>IF(AND(N17="Aplicar identificación avanzada-condición aceptable para cada tipo de factor de riesgo identificado",I17="SI"),VLOOKUP(A17,'2'!$B$12:$M$212,8,FALSE)," ")</f>
        <v>0</v>
      </c>
      <c r="AK17" s="34">
        <f>IF(AND(N17="Aplicar identificación avanzada-condición aceptable para cada tipo de factor de riesgo identificado",I17="SI"),VLOOKUP(A17,'2'!$B$12:$M$212,9,FALSE)," ")</f>
        <v>0</v>
      </c>
      <c r="AL17" s="34">
        <f>IF(AND(N17="Aplicar identificación avanzada-condición aceptable para cada tipo de factor de riesgo identificado",I17="SI"),VLOOKUP(A17,'2'!$B$12:$M$212,10,FALSE)," ")</f>
        <v>0</v>
      </c>
      <c r="AM17" s="40" t="str">
        <f>IF(AND(N17="Aplicar identificación avanzada-condición aceptable para cada tipo de factor de riesgo identificado",J17="SI"),VLOOKUP(A17,'2'!$B$12:$M$212,2,FALSE)," ")</f>
        <v>area 13</v>
      </c>
      <c r="AN17" s="40" t="str">
        <f>IF(AND(N17="Aplicar identificación avanzada-condición aceptable para cada tipo de factor de riesgo identificado",J17="SI"),VLOOKUP(A17,'2'!$B$12:$M$212,3,FALSE)," ")</f>
        <v>puesto 13</v>
      </c>
      <c r="AO17" s="40" t="str">
        <f>IF(AND(N17="Aplicar identificación avanzada-condición aceptable para cada tipo de factor de riesgo identificado",J17="SI"),VLOOKUP(A17,'2'!$B$12:$M$212,4,FALSE)," ")</f>
        <v>tarea 13</v>
      </c>
      <c r="AP17" s="40">
        <f>IF(AND(N17="Aplicar identificación avanzada-condición aceptable para cada tipo de factor de riesgo identificado",J17="SI"),VLOOKUP(A17,'2'!$B$12:$M$212,6,FALSE)," ")</f>
        <v>0</v>
      </c>
      <c r="AQ17" s="40">
        <f>IF(AND(N17="Aplicar identificación avanzada-condición aceptable para cada tipo de factor de riesgo identificado",J17="SI"),VLOOKUP(A17,'2'!$B$12:$M$212,7,FALSE)," ")</f>
        <v>0</v>
      </c>
      <c r="AR17" s="40">
        <f>IF(AND(N17="Aplicar identificación avanzada-condición aceptable para cada tipo de factor de riesgo identificado",J17="SI"),VLOOKUP(A17,'2'!$B$12:$M$212,8,FALSE)," ")</f>
        <v>0</v>
      </c>
      <c r="AS17" s="40">
        <f>IF(AND(N17="Aplicar identificación avanzada-condición aceptable para cada tipo de factor de riesgo identificado",J17="SI"),VLOOKUP(A17,'2'!$B$12:$M$212,9,FALSE)," ")</f>
        <v>0</v>
      </c>
      <c r="AT17" s="40">
        <f>IF(AND(N17="Aplicar identificación avanzada-condición aceptable para cada tipo de factor de riesgo identificado",J17="SI"),VLOOKUP(A17,'2'!$B$12:$M$212,10,FALSE)," ")</f>
        <v>0</v>
      </c>
      <c r="AU17" s="51" t="str">
        <f>IF(AND(N17="Aplicar identificación avanzada-condición aceptable para cada tipo de factor de riesgo identificado",K17="SI"),VLOOKUP(A17,'2'!$B$12:$M$212,2,FALSE)," ")</f>
        <v>area 13</v>
      </c>
      <c r="AV17" s="51" t="str">
        <f>IF(AND(N17="Aplicar identificación avanzada-condición aceptable para cada tipo de factor de riesgo identificado",K17="SI"),VLOOKUP(A17,'2'!$B$12:$M$212,3,FALSE)," ")</f>
        <v>puesto 13</v>
      </c>
      <c r="AW17" s="51" t="str">
        <f>IF(AND(N17="Aplicar identificación avanzada-condición aceptable para cada tipo de factor de riesgo identificado",K17="SI"),VLOOKUP(A17,'2'!$B$12:$M$212,4,FALSE)," ")</f>
        <v>tarea 13</v>
      </c>
      <c r="AX17" s="51">
        <f>IF(AND(N17="Aplicar identificación avanzada-condición aceptable para cada tipo de factor de riesgo identificado",K17="SI"),VLOOKUP(A17,'2'!$B$12:$M$212,6,FALSE)," ")</f>
        <v>0</v>
      </c>
      <c r="AY17" s="51">
        <f>IF(AND(N17="Aplicar identificación avanzada-condición aceptable para cada tipo de factor de riesgo identificado",K17="SI"),VLOOKUP(A17,'2'!$B$12:$M$212,7,FALSE)," ")</f>
        <v>0</v>
      </c>
      <c r="AZ17" s="51">
        <f>IF(AND(N17="Aplicar identificación avanzada-condición aceptable para cada tipo de factor de riesgo identificado",K17="SI"),VLOOKUP(A17,'2'!$B$12:$M$212,8,FALSE)," ")</f>
        <v>0</v>
      </c>
      <c r="BA17" s="51">
        <f>IF(AND(N17="Aplicar identificación avanzada-condición aceptable para cada tipo de factor de riesgo identificado",K17="SI"),VLOOKUP(A17,'2'!$B$12:$M$212,9,FALSE)," ")</f>
        <v>0</v>
      </c>
      <c r="BB17" s="51">
        <f>IF(AND(N17="Aplicar identificación avanzada-condición aceptable para cada tipo de factor de riesgo identificado",K17="SI"),VLOOKUP(A17,'2'!$B$12:$M$212,10,FALSE)," ")</f>
        <v>0</v>
      </c>
      <c r="BC17" s="44" t="str">
        <f>IF(AND(N17="Aplicar identificación avanzada-condición aceptable para cada tipo de factor de riesgo identificado",L17="SI"),VLOOKUP(A17,'2'!$B$12:$M$212,2,FALSE)," ")</f>
        <v>area 13</v>
      </c>
      <c r="BD17" s="44" t="str">
        <f>IF(AND(N17="Aplicar identificación avanzada-condición aceptable para cada tipo de factor de riesgo identificado",L17="SI"),VLOOKUP(A17,'2'!$B$12:$M$212,3,FALSE)," ")</f>
        <v>puesto 13</v>
      </c>
      <c r="BE17" s="44" t="str">
        <f>IF(AND(N17="Aplicar identificación avanzada-condición aceptable para cada tipo de factor de riesgo identificado",L17="SI"),VLOOKUP(A17,'2'!$B$12:$M$212,4,FALSE)," ")</f>
        <v>tarea 13</v>
      </c>
      <c r="BF17" s="44">
        <f>IF(AND(N17="Aplicar identificación avanzada-condición aceptable para cada tipo de factor de riesgo identificado",L17="SI"),VLOOKUP(A17,'2'!$B$12:$M$212,6,FALSE)," ")</f>
        <v>0</v>
      </c>
      <c r="BG17" s="44">
        <f>IF(AND(N17="Aplicar identificación avanzada-condición aceptable para cada tipo de factor de riesgo identificado",L17="SI"),VLOOKUP(A17,'2'!$B$12:$M$212,7,FALSE)," ")</f>
        <v>0</v>
      </c>
      <c r="BH17" s="44">
        <f>IF(AND(N17="Aplicar identificación avanzada-condición aceptable para cada tipo de factor de riesgo identificado",L17="SI"),VLOOKUP(A17,'2'!$B$12:$M$212,8,FALSE)," ")</f>
        <v>0</v>
      </c>
      <c r="BI17" s="44">
        <f>IF(AND(N17="Aplicar identificación avanzada-condición aceptable para cada tipo de factor de riesgo identificado",L17="SI"),VLOOKUP(A17,'2'!$B$12:$M$212,9,FALSE)," ")</f>
        <v>0</v>
      </c>
      <c r="BJ17" s="44">
        <f>IF(AND(N17="Aplicar identificación avanzada-condición aceptable para cada tipo de factor de riesgo identificado",L17="SI"),VLOOKUP(A17,'2'!$B$12:$M$212,10,FALSE)," ")</f>
        <v>0</v>
      </c>
      <c r="BK17" s="48" t="str">
        <f>IF(AND(N17="Aplicar identificación avanzada-condición aceptable para cada tipo de factor de riesgo identificado",M17="SI"),VLOOKUP(A17,'2'!$B$12:$M$212,2,FALSE)," ")</f>
        <v>area 13</v>
      </c>
      <c r="BL17" s="48" t="str">
        <f>IF(AND(N17="Aplicar identificación avanzada-condición aceptable para cada tipo de factor de riesgo identificado",M17="SI"),VLOOKUP(A17,'2'!$B$12:$M$212,3,FALSE)," ")</f>
        <v>puesto 13</v>
      </c>
      <c r="BM17" s="48" t="str">
        <f>IF(AND(N17="Aplicar identificación avanzada-condición aceptable para cada tipo de factor de riesgo identificado",M17="SI"),VLOOKUP(A17,'2'!$B$12:$M$212,4,FALSE)," ")</f>
        <v>tarea 13</v>
      </c>
      <c r="BN17" s="48">
        <f>IF(AND(N17="Aplicar identificación avanzada-condición aceptable para cada tipo de factor de riesgo identificado",M17="SI"),VLOOKUP(A17,'2'!$B$12:$M$212,6,FALSE)," ")</f>
        <v>0</v>
      </c>
      <c r="BO17" s="48">
        <f>IF(AND(N17="Aplicar identificación avanzada-condición aceptable para cada tipo de factor de riesgo identificado",M17="SI"),VLOOKUP(A17,'2'!$B$12:$M$212,7,FALSE)," ")</f>
        <v>0</v>
      </c>
      <c r="BP17" s="48">
        <f>IF(AND(N17="Aplicar identificación avanzada-condición aceptable para cada tipo de factor de riesgo identificado",M17="SI"),VLOOKUP(A17,'2'!$B$12:$M$212,8,FALSE)," ")</f>
        <v>0</v>
      </c>
      <c r="BQ17" s="48">
        <f>IF(AND(N17="Aplicar identificación avanzada-condición aceptable para cada tipo de factor de riesgo identificado",M17="SI"),VLOOKUP(A17,'2'!$B$12:$M$212,9,FALSE)," ")</f>
        <v>0</v>
      </c>
      <c r="BR17" s="48">
        <f>IF(AND(N17="Aplicar identificación avanzada-condición aceptable para cada tipo de factor de riesgo identificado",M17="SI"),VLOOKUP(A17,'2'!$B$12:$M$212,10,FALSE)," ")</f>
        <v>0</v>
      </c>
    </row>
    <row r="18" spans="1:70">
      <c r="A18" s="21">
        <v>14</v>
      </c>
      <c r="B18" s="21" t="str">
        <f>'2'!C27</f>
        <v>area 14</v>
      </c>
      <c r="C18" s="21" t="str">
        <f>'2'!D27</f>
        <v>puesto 14</v>
      </c>
      <c r="D18" s="21" t="str">
        <v>puesto 14</v>
      </c>
      <c r="E18" s="21" t="str">
        <f>'2'!E27</f>
        <v>tarea 14</v>
      </c>
      <c r="F18" s="34" t="str">
        <f>'3'!L27</f>
        <v>Aplicar identificación avanzada-condición aceptable para cada tipo de factor de riesgo identificado</v>
      </c>
      <c r="G18" s="27" t="str">
        <f>'3'!E27</f>
        <v>SI</v>
      </c>
      <c r="H18" s="21" t="str">
        <f>'3'!F27</f>
        <v>SI</v>
      </c>
      <c r="I18" s="27" t="str">
        <f>'3'!G27</f>
        <v>SI</v>
      </c>
      <c r="J18" s="21" t="str">
        <f>'3'!H27</f>
        <v>SI</v>
      </c>
      <c r="K18" s="27" t="str">
        <f>'3'!I27</f>
        <v>SI</v>
      </c>
      <c r="L18" s="21" t="str">
        <f>'3'!J27</f>
        <v>SI</v>
      </c>
      <c r="M18" s="27" t="str">
        <f>'3'!K27</f>
        <v>SI</v>
      </c>
      <c r="N18" s="34" t="str">
        <f>'3'!L27</f>
        <v>Aplicar identificación avanzada-condición aceptable para cada tipo de factor de riesgo identificado</v>
      </c>
      <c r="O18" s="19" t="str">
        <f>IF(AND(N18="Aplicar identificación avanzada-condición aceptable para cada tipo de factor de riesgo identificado",G18="SI"),VLOOKUP(A18,'2'!$B$12:$M$212,2,FALSE)," ")</f>
        <v>area 14</v>
      </c>
      <c r="P18" s="19" t="str">
        <f>IF(AND(N18="Aplicar identificación avanzada-condición aceptable para cada tipo de factor de riesgo identificado",G18="SI"),VLOOKUP(A18,'2'!$B$12:$M$212,3,FALSE)," ")</f>
        <v>puesto 14</v>
      </c>
      <c r="Q18" s="19" t="str">
        <f>IF(AND(N18="Aplicar identificación avanzada-condición aceptable para cada tipo de factor de riesgo identificado",G18="SI"),VLOOKUP(A18,'2'!$B$12:$M$212,4,FALSE)," ")</f>
        <v>tarea 14</v>
      </c>
      <c r="R18" s="19">
        <f>IF(AND(N18="Aplicar identificación avanzada-condición aceptable para cada tipo de factor de riesgo identificado",G18="SI"),VLOOKUP(A18,'2'!$B$12:$M$212,6,FALSE)," ")</f>
        <v>0</v>
      </c>
      <c r="S18" s="19">
        <f>IF(AND(N18="Aplicar identificación avanzada-condición aceptable para cada tipo de factor de riesgo identificado",G18="SI"),VLOOKUP(A18,'2'!$B$12:$M$212,7,FALSE)," ")</f>
        <v>0</v>
      </c>
      <c r="T18" s="19">
        <f>IF(AND(N18="Aplicar identificación avanzada-condición aceptable para cada tipo de factor de riesgo identificado",G18="SI"),VLOOKUP(A18,'2'!$B$12:$M$212,8,FALSE)," ")</f>
        <v>0</v>
      </c>
      <c r="U18" s="19">
        <f>IF(AND(N18="Aplicar identificación avanzada-condición aceptable para cada tipo de factor de riesgo identificado",G18="SI"),VLOOKUP(A18,'2'!$B$12:$M$212,9,FALSE)," ")</f>
        <v>0</v>
      </c>
      <c r="V18" s="19">
        <f>IF(AND(N18="Aplicar identificación avanzada-condición aceptable para cada tipo de factor de riesgo identificado",G18="SI"),VLOOKUP(A18,'2'!$B$12:$M$212,10,FALSE)," ")</f>
        <v>0</v>
      </c>
      <c r="W18" s="31" t="str">
        <f>IF(AND(N18="Aplicar identificación avanzada-condición aceptable para cada tipo de factor de riesgo identificado",H18="SI"),VLOOKUP(A18,'2'!$B$12:$M$212,2,FALSE)," ")</f>
        <v>area 14</v>
      </c>
      <c r="X18" s="31" t="str">
        <f>IF(AND(N18="Aplicar identificación avanzada-condición aceptable para cada tipo de factor de riesgo identificado",H18="SI"),VLOOKUP(A18,'2'!$B$12:$M$212,3,FALSE)," ")</f>
        <v>puesto 14</v>
      </c>
      <c r="Y18" s="31" t="str">
        <f>IF(AND(N18="Aplicar identificación avanzada-condición aceptable para cada tipo de factor de riesgo identificado",H18="SI"),VLOOKUP(A18,'2'!$B$12:$M$212,4,FALSE)," ")</f>
        <v>tarea 14</v>
      </c>
      <c r="Z18" s="31" t="str">
        <f>IF(AND(N18="Aplicar identificación avanzada-condición aceptable para cada tipo de factor de riesgo identificado",H18="SI"),VLOOKUP(A18,'2'!$B$12:$M$212,4,FALSE)," ")</f>
        <v>tarea 14</v>
      </c>
      <c r="AA18" s="31">
        <f>IF(AND(N18="Aplicar identificación avanzada-condición aceptable para cada tipo de factor de riesgo identificado",H18="SI"),VLOOKUP(A18,'2'!$B$12:$M$212,7,FALSE)," ")</f>
        <v>0</v>
      </c>
      <c r="AB18" s="31">
        <f>IF(AND(N18="Aplicar identificación avanzada-condición aceptable para cada tipo de factor de riesgo identificado",H18="SI"),VLOOKUP(A18,'2'!$B$12:$M$212,8,FALSE)," ")</f>
        <v>0</v>
      </c>
      <c r="AC18" s="31">
        <f>IF(AND(N18="Aplicar identificación avanzada-condición aceptable para cada tipo de factor de riesgo identificado",H18="SI"),VLOOKUP(A18,'2'!$B$12:$M$212,9,FALSE)," ")</f>
        <v>0</v>
      </c>
      <c r="AD18" s="31">
        <f>IF(AND(N18="Aplicar identificación avanzada-condición aceptable para cada tipo de factor de riesgo identificado",H18="SI"),VLOOKUP(A18,'2'!$B$12:$M$212,10,FALSE)," ")</f>
        <v>0</v>
      </c>
      <c r="AE18" s="34" t="str">
        <f>IF(AND(N18="Aplicar identificación avanzada-condición aceptable para cada tipo de factor de riesgo identificado",I18="SI"),VLOOKUP(A18,'2'!$B$12:$M$212,2,FALSE)," ")</f>
        <v>area 14</v>
      </c>
      <c r="AF18" s="34" t="str">
        <f>IF(AND(N18="Aplicar identificación avanzada-condición aceptable para cada tipo de factor de riesgo identificado",I18="SI"),VLOOKUP(A18,'2'!$B$12:$M$212,3,FALSE)," ")</f>
        <v>puesto 14</v>
      </c>
      <c r="AG18" s="34" t="str">
        <f>IF(AND(N18="Aplicar identificación avanzada-condición aceptable para cada tipo de factor de riesgo identificado",I18="SI"),VLOOKUP(A18,'2'!$B$12:$M$212,4,FALSE)," ")</f>
        <v>tarea 14</v>
      </c>
      <c r="AH18" s="34">
        <f>IF(AND(N18="Aplicar identificación avanzada-condición aceptable para cada tipo de factor de riesgo identificado",I18="SI"),VLOOKUP(A18,'2'!$B$12:$M$212,6,FALSE)," ")</f>
        <v>0</v>
      </c>
      <c r="AI18" s="34">
        <f>IF(AND(N18="Aplicar identificación avanzada-condición aceptable para cada tipo de factor de riesgo identificado",I18="SI"),VLOOKUP(A18,'2'!$B$12:$M$212,7,FALSE)," ")</f>
        <v>0</v>
      </c>
      <c r="AJ18" s="34">
        <f>IF(AND(N18="Aplicar identificación avanzada-condición aceptable para cada tipo de factor de riesgo identificado",I18="SI"),VLOOKUP(A18,'2'!$B$12:$M$212,8,FALSE)," ")</f>
        <v>0</v>
      </c>
      <c r="AK18" s="34">
        <f>IF(AND(N18="Aplicar identificación avanzada-condición aceptable para cada tipo de factor de riesgo identificado",I18="SI"),VLOOKUP(A18,'2'!$B$12:$M$212,9,FALSE)," ")</f>
        <v>0</v>
      </c>
      <c r="AL18" s="34">
        <f>IF(AND(N18="Aplicar identificación avanzada-condición aceptable para cada tipo de factor de riesgo identificado",I18="SI"),VLOOKUP(A18,'2'!$B$12:$M$212,10,FALSE)," ")</f>
        <v>0</v>
      </c>
      <c r="AM18" s="40" t="str">
        <f>IF(AND(N18="Aplicar identificación avanzada-condición aceptable para cada tipo de factor de riesgo identificado",J18="SI"),VLOOKUP(A18,'2'!$B$12:$M$212,2,FALSE)," ")</f>
        <v>area 14</v>
      </c>
      <c r="AN18" s="40" t="str">
        <f>IF(AND(N18="Aplicar identificación avanzada-condición aceptable para cada tipo de factor de riesgo identificado",J18="SI"),VLOOKUP(A18,'2'!$B$12:$M$212,3,FALSE)," ")</f>
        <v>puesto 14</v>
      </c>
      <c r="AO18" s="40" t="str">
        <f>IF(AND(N18="Aplicar identificación avanzada-condición aceptable para cada tipo de factor de riesgo identificado",J18="SI"),VLOOKUP(A18,'2'!$B$12:$M$212,4,FALSE)," ")</f>
        <v>tarea 14</v>
      </c>
      <c r="AP18" s="40">
        <f>IF(AND(N18="Aplicar identificación avanzada-condición aceptable para cada tipo de factor de riesgo identificado",J18="SI"),VLOOKUP(A18,'2'!$B$12:$M$212,6,FALSE)," ")</f>
        <v>0</v>
      </c>
      <c r="AQ18" s="40">
        <f>IF(AND(N18="Aplicar identificación avanzada-condición aceptable para cada tipo de factor de riesgo identificado",J18="SI"),VLOOKUP(A18,'2'!$B$12:$M$212,7,FALSE)," ")</f>
        <v>0</v>
      </c>
      <c r="AR18" s="40">
        <f>IF(AND(N18="Aplicar identificación avanzada-condición aceptable para cada tipo de factor de riesgo identificado",J18="SI"),VLOOKUP(A18,'2'!$B$12:$M$212,8,FALSE)," ")</f>
        <v>0</v>
      </c>
      <c r="AS18" s="40">
        <f>IF(AND(N18="Aplicar identificación avanzada-condición aceptable para cada tipo de factor de riesgo identificado",J18="SI"),VLOOKUP(A18,'2'!$B$12:$M$212,9,FALSE)," ")</f>
        <v>0</v>
      </c>
      <c r="AT18" s="40">
        <f>IF(AND(N18="Aplicar identificación avanzada-condición aceptable para cada tipo de factor de riesgo identificado",J18="SI"),VLOOKUP(A18,'2'!$B$12:$M$212,10,FALSE)," ")</f>
        <v>0</v>
      </c>
      <c r="AU18" s="51" t="str">
        <f>IF(AND(N18="Aplicar identificación avanzada-condición aceptable para cada tipo de factor de riesgo identificado",K18="SI"),VLOOKUP(A18,'2'!$B$12:$M$212,2,FALSE)," ")</f>
        <v>area 14</v>
      </c>
      <c r="AV18" s="51" t="str">
        <f>IF(AND(N18="Aplicar identificación avanzada-condición aceptable para cada tipo de factor de riesgo identificado",K18="SI"),VLOOKUP(A18,'2'!$B$12:$M$212,3,FALSE)," ")</f>
        <v>puesto 14</v>
      </c>
      <c r="AW18" s="51" t="str">
        <f>IF(AND(N18="Aplicar identificación avanzada-condición aceptable para cada tipo de factor de riesgo identificado",K18="SI"),VLOOKUP(A18,'2'!$B$12:$M$212,4,FALSE)," ")</f>
        <v>tarea 14</v>
      </c>
      <c r="AX18" s="51">
        <f>IF(AND(N18="Aplicar identificación avanzada-condición aceptable para cada tipo de factor de riesgo identificado",K18="SI"),VLOOKUP(A18,'2'!$B$12:$M$212,6,FALSE)," ")</f>
        <v>0</v>
      </c>
      <c r="AY18" s="51">
        <f>IF(AND(N18="Aplicar identificación avanzada-condición aceptable para cada tipo de factor de riesgo identificado",K18="SI"),VLOOKUP(A18,'2'!$B$12:$M$212,7,FALSE)," ")</f>
        <v>0</v>
      </c>
      <c r="AZ18" s="51">
        <f>IF(AND(N18="Aplicar identificación avanzada-condición aceptable para cada tipo de factor de riesgo identificado",K18="SI"),VLOOKUP(A18,'2'!$B$12:$M$212,8,FALSE)," ")</f>
        <v>0</v>
      </c>
      <c r="BA18" s="51">
        <f>IF(AND(N18="Aplicar identificación avanzada-condición aceptable para cada tipo de factor de riesgo identificado",K18="SI"),VLOOKUP(A18,'2'!$B$12:$M$212,9,FALSE)," ")</f>
        <v>0</v>
      </c>
      <c r="BB18" s="51">
        <f>IF(AND(N18="Aplicar identificación avanzada-condición aceptable para cada tipo de factor de riesgo identificado",K18="SI"),VLOOKUP(A18,'2'!$B$12:$M$212,10,FALSE)," ")</f>
        <v>0</v>
      </c>
      <c r="BC18" s="44" t="str">
        <f>IF(AND(N18="Aplicar identificación avanzada-condición aceptable para cada tipo de factor de riesgo identificado",L18="SI"),VLOOKUP(A18,'2'!$B$12:$M$212,2,FALSE)," ")</f>
        <v>area 14</v>
      </c>
      <c r="BD18" s="44" t="str">
        <f>IF(AND(N18="Aplicar identificación avanzada-condición aceptable para cada tipo de factor de riesgo identificado",L18="SI"),VLOOKUP(A18,'2'!$B$12:$M$212,3,FALSE)," ")</f>
        <v>puesto 14</v>
      </c>
      <c r="BE18" s="44" t="str">
        <f>IF(AND(N18="Aplicar identificación avanzada-condición aceptable para cada tipo de factor de riesgo identificado",L18="SI"),VLOOKUP(A18,'2'!$B$12:$M$212,4,FALSE)," ")</f>
        <v>tarea 14</v>
      </c>
      <c r="BF18" s="44">
        <f>IF(AND(N18="Aplicar identificación avanzada-condición aceptable para cada tipo de factor de riesgo identificado",L18="SI"),VLOOKUP(A18,'2'!$B$12:$M$212,6,FALSE)," ")</f>
        <v>0</v>
      </c>
      <c r="BG18" s="44">
        <f>IF(AND(N18="Aplicar identificación avanzada-condición aceptable para cada tipo de factor de riesgo identificado",L18="SI"),VLOOKUP(A18,'2'!$B$12:$M$212,7,FALSE)," ")</f>
        <v>0</v>
      </c>
      <c r="BH18" s="44">
        <f>IF(AND(N18="Aplicar identificación avanzada-condición aceptable para cada tipo de factor de riesgo identificado",L18="SI"),VLOOKUP(A18,'2'!$B$12:$M$212,8,FALSE)," ")</f>
        <v>0</v>
      </c>
      <c r="BI18" s="44">
        <f>IF(AND(N18="Aplicar identificación avanzada-condición aceptable para cada tipo de factor de riesgo identificado",L18="SI"),VLOOKUP(A18,'2'!$B$12:$M$212,9,FALSE)," ")</f>
        <v>0</v>
      </c>
      <c r="BJ18" s="44">
        <f>IF(AND(N18="Aplicar identificación avanzada-condición aceptable para cada tipo de factor de riesgo identificado",L18="SI"),VLOOKUP(A18,'2'!$B$12:$M$212,10,FALSE)," ")</f>
        <v>0</v>
      </c>
      <c r="BK18" s="48" t="str">
        <f>IF(AND(N18="Aplicar identificación avanzada-condición aceptable para cada tipo de factor de riesgo identificado",M18="SI"),VLOOKUP(A18,'2'!$B$12:$M$212,2,FALSE)," ")</f>
        <v>area 14</v>
      </c>
      <c r="BL18" s="48" t="str">
        <f>IF(AND(N18="Aplicar identificación avanzada-condición aceptable para cada tipo de factor de riesgo identificado",M18="SI"),VLOOKUP(A18,'2'!$B$12:$M$212,3,FALSE)," ")</f>
        <v>puesto 14</v>
      </c>
      <c r="BM18" s="48" t="str">
        <f>IF(AND(N18="Aplicar identificación avanzada-condición aceptable para cada tipo de factor de riesgo identificado",M18="SI"),VLOOKUP(A18,'2'!$B$12:$M$212,4,FALSE)," ")</f>
        <v>tarea 14</v>
      </c>
      <c r="BN18" s="48">
        <f>IF(AND(N18="Aplicar identificación avanzada-condición aceptable para cada tipo de factor de riesgo identificado",M18="SI"),VLOOKUP(A18,'2'!$B$12:$M$212,6,FALSE)," ")</f>
        <v>0</v>
      </c>
      <c r="BO18" s="48">
        <f>IF(AND(N18="Aplicar identificación avanzada-condición aceptable para cada tipo de factor de riesgo identificado",M18="SI"),VLOOKUP(A18,'2'!$B$12:$M$212,7,FALSE)," ")</f>
        <v>0</v>
      </c>
      <c r="BP18" s="48">
        <f>IF(AND(N18="Aplicar identificación avanzada-condición aceptable para cada tipo de factor de riesgo identificado",M18="SI"),VLOOKUP(A18,'2'!$B$12:$M$212,8,FALSE)," ")</f>
        <v>0</v>
      </c>
      <c r="BQ18" s="48">
        <f>IF(AND(N18="Aplicar identificación avanzada-condición aceptable para cada tipo de factor de riesgo identificado",M18="SI"),VLOOKUP(A18,'2'!$B$12:$M$212,9,FALSE)," ")</f>
        <v>0</v>
      </c>
      <c r="BR18" s="48">
        <f>IF(AND(N18="Aplicar identificación avanzada-condición aceptable para cada tipo de factor de riesgo identificado",M18="SI"),VLOOKUP(A18,'2'!$B$12:$M$212,10,FALSE)," ")</f>
        <v>0</v>
      </c>
    </row>
    <row r="19" spans="1:70">
      <c r="A19" s="21">
        <v>15</v>
      </c>
      <c r="B19" s="21" t="str">
        <f>'2'!C28</f>
        <v>area 15</v>
      </c>
      <c r="C19" s="21" t="str">
        <f>'2'!D28</f>
        <v>puesto 15</v>
      </c>
      <c r="D19" s="21" t="str">
        <v>puesto 15</v>
      </c>
      <c r="E19" s="21" t="str">
        <f>'2'!E28</f>
        <v>tarea 15</v>
      </c>
      <c r="F19" s="34" t="str">
        <f>'3'!L28</f>
        <v>Aplicar identificación avanzada-condición aceptable para cada tipo de factor de riesgo identificado</v>
      </c>
      <c r="G19" s="27" t="str">
        <f>'3'!E28</f>
        <v>SI</v>
      </c>
      <c r="H19" s="21" t="str">
        <f>'3'!F28</f>
        <v>SI</v>
      </c>
      <c r="I19" s="27" t="str">
        <f>'3'!G28</f>
        <v>SI</v>
      </c>
      <c r="J19" s="21" t="str">
        <f>'3'!H28</f>
        <v>SI</v>
      </c>
      <c r="K19" s="27" t="str">
        <f>'3'!I28</f>
        <v>SI</v>
      </c>
      <c r="L19" s="21" t="str">
        <f>'3'!J28</f>
        <v>SI</v>
      </c>
      <c r="M19" s="27" t="str">
        <f>'3'!K28</f>
        <v>SI</v>
      </c>
      <c r="N19" s="34" t="str">
        <f>'3'!L28</f>
        <v>Aplicar identificación avanzada-condición aceptable para cada tipo de factor de riesgo identificado</v>
      </c>
      <c r="O19" s="19" t="str">
        <f>IF(AND(N19="Aplicar identificación avanzada-condición aceptable para cada tipo de factor de riesgo identificado",G19="SI"),VLOOKUP(A19,'2'!$B$12:$M$212,2,FALSE)," ")</f>
        <v>area 15</v>
      </c>
      <c r="P19" s="19" t="str">
        <f>IF(AND(N19="Aplicar identificación avanzada-condición aceptable para cada tipo de factor de riesgo identificado",G19="SI"),VLOOKUP(A19,'2'!$B$12:$M$212,3,FALSE)," ")</f>
        <v>puesto 15</v>
      </c>
      <c r="Q19" s="19" t="str">
        <f>IF(AND(N19="Aplicar identificación avanzada-condición aceptable para cada tipo de factor de riesgo identificado",G19="SI"),VLOOKUP(A19,'2'!$B$12:$M$212,4,FALSE)," ")</f>
        <v>tarea 15</v>
      </c>
      <c r="R19" s="19">
        <f>IF(AND(N19="Aplicar identificación avanzada-condición aceptable para cada tipo de factor de riesgo identificado",G19="SI"),VLOOKUP(A19,'2'!$B$12:$M$212,6,FALSE)," ")</f>
        <v>0</v>
      </c>
      <c r="S19" s="19">
        <f>IF(AND(N19="Aplicar identificación avanzada-condición aceptable para cada tipo de factor de riesgo identificado",G19="SI"),VLOOKUP(A19,'2'!$B$12:$M$212,7,FALSE)," ")</f>
        <v>0</v>
      </c>
      <c r="T19" s="19">
        <f>IF(AND(N19="Aplicar identificación avanzada-condición aceptable para cada tipo de factor de riesgo identificado",G19="SI"),VLOOKUP(A19,'2'!$B$12:$M$212,8,FALSE)," ")</f>
        <v>0</v>
      </c>
      <c r="U19" s="19">
        <f>IF(AND(N19="Aplicar identificación avanzada-condición aceptable para cada tipo de factor de riesgo identificado",G19="SI"),VLOOKUP(A19,'2'!$B$12:$M$212,9,FALSE)," ")</f>
        <v>0</v>
      </c>
      <c r="V19" s="19">
        <f>IF(AND(N19="Aplicar identificación avanzada-condición aceptable para cada tipo de factor de riesgo identificado",G19="SI"),VLOOKUP(A19,'2'!$B$12:$M$212,10,FALSE)," ")</f>
        <v>0</v>
      </c>
      <c r="W19" s="31" t="str">
        <f>IF(AND(N19="Aplicar identificación avanzada-condición aceptable para cada tipo de factor de riesgo identificado",H19="SI"),VLOOKUP(A19,'2'!$B$12:$M$212,2,FALSE)," ")</f>
        <v>area 15</v>
      </c>
      <c r="X19" s="31" t="str">
        <f>IF(AND(N19="Aplicar identificación avanzada-condición aceptable para cada tipo de factor de riesgo identificado",H19="SI"),VLOOKUP(A19,'2'!$B$12:$M$212,3,FALSE)," ")</f>
        <v>puesto 15</v>
      </c>
      <c r="Y19" s="31" t="str">
        <f>IF(AND(N19="Aplicar identificación avanzada-condición aceptable para cada tipo de factor de riesgo identificado",H19="SI"),VLOOKUP(A19,'2'!$B$12:$M$212,4,FALSE)," ")</f>
        <v>tarea 15</v>
      </c>
      <c r="Z19" s="31" t="str">
        <f>IF(AND(N19="Aplicar identificación avanzada-condición aceptable para cada tipo de factor de riesgo identificado",H19="SI"),VLOOKUP(A19,'2'!$B$12:$M$212,4,FALSE)," ")</f>
        <v>tarea 15</v>
      </c>
      <c r="AA19" s="31">
        <f>IF(AND(N19="Aplicar identificación avanzada-condición aceptable para cada tipo de factor de riesgo identificado",H19="SI"),VLOOKUP(A19,'2'!$B$12:$M$212,7,FALSE)," ")</f>
        <v>0</v>
      </c>
      <c r="AB19" s="31">
        <f>IF(AND(N19="Aplicar identificación avanzada-condición aceptable para cada tipo de factor de riesgo identificado",H19="SI"),VLOOKUP(A19,'2'!$B$12:$M$212,8,FALSE)," ")</f>
        <v>0</v>
      </c>
      <c r="AC19" s="31">
        <f>IF(AND(N19="Aplicar identificación avanzada-condición aceptable para cada tipo de factor de riesgo identificado",H19="SI"),VLOOKUP(A19,'2'!$B$12:$M$212,9,FALSE)," ")</f>
        <v>0</v>
      </c>
      <c r="AD19" s="31">
        <f>IF(AND(N19="Aplicar identificación avanzada-condición aceptable para cada tipo de factor de riesgo identificado",H19="SI"),VLOOKUP(A19,'2'!$B$12:$M$212,10,FALSE)," ")</f>
        <v>0</v>
      </c>
      <c r="AE19" s="34" t="str">
        <f>IF(AND(N19="Aplicar identificación avanzada-condición aceptable para cada tipo de factor de riesgo identificado",I19="SI"),VLOOKUP(A19,'2'!$B$12:$M$212,2,FALSE)," ")</f>
        <v>area 15</v>
      </c>
      <c r="AF19" s="34" t="str">
        <f>IF(AND(N19="Aplicar identificación avanzada-condición aceptable para cada tipo de factor de riesgo identificado",I19="SI"),VLOOKUP(A19,'2'!$B$12:$M$212,3,FALSE)," ")</f>
        <v>puesto 15</v>
      </c>
      <c r="AG19" s="34" t="str">
        <f>IF(AND(N19="Aplicar identificación avanzada-condición aceptable para cada tipo de factor de riesgo identificado",I19="SI"),VLOOKUP(A19,'2'!$B$12:$M$212,4,FALSE)," ")</f>
        <v>tarea 15</v>
      </c>
      <c r="AH19" s="34">
        <f>IF(AND(N19="Aplicar identificación avanzada-condición aceptable para cada tipo de factor de riesgo identificado",I19="SI"),VLOOKUP(A19,'2'!$B$12:$M$212,6,FALSE)," ")</f>
        <v>0</v>
      </c>
      <c r="AI19" s="34">
        <f>IF(AND(N19="Aplicar identificación avanzada-condición aceptable para cada tipo de factor de riesgo identificado",I19="SI"),VLOOKUP(A19,'2'!$B$12:$M$212,7,FALSE)," ")</f>
        <v>0</v>
      </c>
      <c r="AJ19" s="34">
        <f>IF(AND(N19="Aplicar identificación avanzada-condición aceptable para cada tipo de factor de riesgo identificado",I19="SI"),VLOOKUP(A19,'2'!$B$12:$M$212,8,FALSE)," ")</f>
        <v>0</v>
      </c>
      <c r="AK19" s="34">
        <f>IF(AND(N19="Aplicar identificación avanzada-condición aceptable para cada tipo de factor de riesgo identificado",I19="SI"),VLOOKUP(A19,'2'!$B$12:$M$212,9,FALSE)," ")</f>
        <v>0</v>
      </c>
      <c r="AL19" s="34">
        <f>IF(AND(N19="Aplicar identificación avanzada-condición aceptable para cada tipo de factor de riesgo identificado",I19="SI"),VLOOKUP(A19,'2'!$B$12:$M$212,10,FALSE)," ")</f>
        <v>0</v>
      </c>
      <c r="AM19" s="40" t="str">
        <f>IF(AND(N19="Aplicar identificación avanzada-condición aceptable para cada tipo de factor de riesgo identificado",J19="SI"),VLOOKUP(A19,'2'!$B$12:$M$212,2,FALSE)," ")</f>
        <v>area 15</v>
      </c>
      <c r="AN19" s="40" t="str">
        <f>IF(AND(N19="Aplicar identificación avanzada-condición aceptable para cada tipo de factor de riesgo identificado",J19="SI"),VLOOKUP(A19,'2'!$B$12:$M$212,3,FALSE)," ")</f>
        <v>puesto 15</v>
      </c>
      <c r="AO19" s="40" t="str">
        <f>IF(AND(N19="Aplicar identificación avanzada-condición aceptable para cada tipo de factor de riesgo identificado",J19="SI"),VLOOKUP(A19,'2'!$B$12:$M$212,4,FALSE)," ")</f>
        <v>tarea 15</v>
      </c>
      <c r="AP19" s="40">
        <f>IF(AND(N19="Aplicar identificación avanzada-condición aceptable para cada tipo de factor de riesgo identificado",J19="SI"),VLOOKUP(A19,'2'!$B$12:$M$212,6,FALSE)," ")</f>
        <v>0</v>
      </c>
      <c r="AQ19" s="40">
        <f>IF(AND(N19="Aplicar identificación avanzada-condición aceptable para cada tipo de factor de riesgo identificado",J19="SI"),VLOOKUP(A19,'2'!$B$12:$M$212,7,FALSE)," ")</f>
        <v>0</v>
      </c>
      <c r="AR19" s="40">
        <f>IF(AND(N19="Aplicar identificación avanzada-condición aceptable para cada tipo de factor de riesgo identificado",J19="SI"),VLOOKUP(A19,'2'!$B$12:$M$212,8,FALSE)," ")</f>
        <v>0</v>
      </c>
      <c r="AS19" s="40">
        <f>IF(AND(N19="Aplicar identificación avanzada-condición aceptable para cada tipo de factor de riesgo identificado",J19="SI"),VLOOKUP(A19,'2'!$B$12:$M$212,9,FALSE)," ")</f>
        <v>0</v>
      </c>
      <c r="AT19" s="40">
        <f>IF(AND(N19="Aplicar identificación avanzada-condición aceptable para cada tipo de factor de riesgo identificado",J19="SI"),VLOOKUP(A19,'2'!$B$12:$M$212,10,FALSE)," ")</f>
        <v>0</v>
      </c>
      <c r="AU19" s="51" t="str">
        <f>IF(AND(N19="Aplicar identificación avanzada-condición aceptable para cada tipo de factor de riesgo identificado",K19="SI"),VLOOKUP(A19,'2'!$B$12:$M$212,2,FALSE)," ")</f>
        <v>area 15</v>
      </c>
      <c r="AV19" s="51" t="str">
        <f>IF(AND(N19="Aplicar identificación avanzada-condición aceptable para cada tipo de factor de riesgo identificado",K19="SI"),VLOOKUP(A19,'2'!$B$12:$M$212,3,FALSE)," ")</f>
        <v>puesto 15</v>
      </c>
      <c r="AW19" s="51" t="str">
        <f>IF(AND(N19="Aplicar identificación avanzada-condición aceptable para cada tipo de factor de riesgo identificado",K19="SI"),VLOOKUP(A19,'2'!$B$12:$M$212,4,FALSE)," ")</f>
        <v>tarea 15</v>
      </c>
      <c r="AX19" s="51">
        <f>IF(AND(N19="Aplicar identificación avanzada-condición aceptable para cada tipo de factor de riesgo identificado",K19="SI"),VLOOKUP(A19,'2'!$B$12:$M$212,6,FALSE)," ")</f>
        <v>0</v>
      </c>
      <c r="AY19" s="51">
        <f>IF(AND(N19="Aplicar identificación avanzada-condición aceptable para cada tipo de factor de riesgo identificado",K19="SI"),VLOOKUP(A19,'2'!$B$12:$M$212,7,FALSE)," ")</f>
        <v>0</v>
      </c>
      <c r="AZ19" s="51">
        <f>IF(AND(N19="Aplicar identificación avanzada-condición aceptable para cada tipo de factor de riesgo identificado",K19="SI"),VLOOKUP(A19,'2'!$B$12:$M$212,8,FALSE)," ")</f>
        <v>0</v>
      </c>
      <c r="BA19" s="51">
        <f>IF(AND(N19="Aplicar identificación avanzada-condición aceptable para cada tipo de factor de riesgo identificado",K19="SI"),VLOOKUP(A19,'2'!$B$12:$M$212,9,FALSE)," ")</f>
        <v>0</v>
      </c>
      <c r="BB19" s="51">
        <f>IF(AND(N19="Aplicar identificación avanzada-condición aceptable para cada tipo de factor de riesgo identificado",K19="SI"),VLOOKUP(A19,'2'!$B$12:$M$212,10,FALSE)," ")</f>
        <v>0</v>
      </c>
      <c r="BC19" s="44" t="str">
        <f>IF(AND(N19="Aplicar identificación avanzada-condición aceptable para cada tipo de factor de riesgo identificado",L19="SI"),VLOOKUP(A19,'2'!$B$12:$M$212,2,FALSE)," ")</f>
        <v>area 15</v>
      </c>
      <c r="BD19" s="44" t="str">
        <f>IF(AND(N19="Aplicar identificación avanzada-condición aceptable para cada tipo de factor de riesgo identificado",L19="SI"),VLOOKUP(A19,'2'!$B$12:$M$212,3,FALSE)," ")</f>
        <v>puesto 15</v>
      </c>
      <c r="BE19" s="44" t="str">
        <f>IF(AND(N19="Aplicar identificación avanzada-condición aceptable para cada tipo de factor de riesgo identificado",L19="SI"),VLOOKUP(A19,'2'!$B$12:$M$212,4,FALSE)," ")</f>
        <v>tarea 15</v>
      </c>
      <c r="BF19" s="44">
        <f>IF(AND(N19="Aplicar identificación avanzada-condición aceptable para cada tipo de factor de riesgo identificado",L19="SI"),VLOOKUP(A19,'2'!$B$12:$M$212,6,FALSE)," ")</f>
        <v>0</v>
      </c>
      <c r="BG19" s="44">
        <f>IF(AND(N19="Aplicar identificación avanzada-condición aceptable para cada tipo de factor de riesgo identificado",L19="SI"),VLOOKUP(A19,'2'!$B$12:$M$212,7,FALSE)," ")</f>
        <v>0</v>
      </c>
      <c r="BH19" s="44">
        <f>IF(AND(N19="Aplicar identificación avanzada-condición aceptable para cada tipo de factor de riesgo identificado",L19="SI"),VLOOKUP(A19,'2'!$B$12:$M$212,8,FALSE)," ")</f>
        <v>0</v>
      </c>
      <c r="BI19" s="44">
        <f>IF(AND(N19="Aplicar identificación avanzada-condición aceptable para cada tipo de factor de riesgo identificado",L19="SI"),VLOOKUP(A19,'2'!$B$12:$M$212,9,FALSE)," ")</f>
        <v>0</v>
      </c>
      <c r="BJ19" s="44">
        <f>IF(AND(N19="Aplicar identificación avanzada-condición aceptable para cada tipo de factor de riesgo identificado",L19="SI"),VLOOKUP(A19,'2'!$B$12:$M$212,10,FALSE)," ")</f>
        <v>0</v>
      </c>
      <c r="BK19" s="48" t="str">
        <f>IF(AND(N19="Aplicar identificación avanzada-condición aceptable para cada tipo de factor de riesgo identificado",M19="SI"),VLOOKUP(A19,'2'!$B$12:$M$212,2,FALSE)," ")</f>
        <v>area 15</v>
      </c>
      <c r="BL19" s="48" t="str">
        <f>IF(AND(N19="Aplicar identificación avanzada-condición aceptable para cada tipo de factor de riesgo identificado",M19="SI"),VLOOKUP(A19,'2'!$B$12:$M$212,3,FALSE)," ")</f>
        <v>puesto 15</v>
      </c>
      <c r="BM19" s="48" t="str">
        <f>IF(AND(N19="Aplicar identificación avanzada-condición aceptable para cada tipo de factor de riesgo identificado",M19="SI"),VLOOKUP(A19,'2'!$B$12:$M$212,4,FALSE)," ")</f>
        <v>tarea 15</v>
      </c>
      <c r="BN19" s="48">
        <f>IF(AND(N19="Aplicar identificación avanzada-condición aceptable para cada tipo de factor de riesgo identificado",M19="SI"),VLOOKUP(A19,'2'!$B$12:$M$212,6,FALSE)," ")</f>
        <v>0</v>
      </c>
      <c r="BO19" s="48">
        <f>IF(AND(N19="Aplicar identificación avanzada-condición aceptable para cada tipo de factor de riesgo identificado",M19="SI"),VLOOKUP(A19,'2'!$B$12:$M$212,7,FALSE)," ")</f>
        <v>0</v>
      </c>
      <c r="BP19" s="48">
        <f>IF(AND(N19="Aplicar identificación avanzada-condición aceptable para cada tipo de factor de riesgo identificado",M19="SI"),VLOOKUP(A19,'2'!$B$12:$M$212,8,FALSE)," ")</f>
        <v>0</v>
      </c>
      <c r="BQ19" s="48">
        <f>IF(AND(N19="Aplicar identificación avanzada-condición aceptable para cada tipo de factor de riesgo identificado",M19="SI"),VLOOKUP(A19,'2'!$B$12:$M$212,9,FALSE)," ")</f>
        <v>0</v>
      </c>
      <c r="BR19" s="48">
        <f>IF(AND(N19="Aplicar identificación avanzada-condición aceptable para cada tipo de factor de riesgo identificado",M19="SI"),VLOOKUP(A19,'2'!$B$12:$M$212,10,FALSE)," ")</f>
        <v>0</v>
      </c>
    </row>
    <row r="20" spans="1:70">
      <c r="A20" s="21">
        <v>16</v>
      </c>
      <c r="B20" s="21" t="str">
        <f>'2'!C29</f>
        <v>area 16</v>
      </c>
      <c r="C20" s="21" t="str">
        <f>'2'!D29</f>
        <v>puesto 16</v>
      </c>
      <c r="D20" s="21" t="str">
        <v>puesto 16</v>
      </c>
      <c r="E20" s="21" t="str">
        <f>'2'!E29</f>
        <v>tarea 16</v>
      </c>
      <c r="F20" s="34" t="str">
        <f>'3'!L29</f>
        <v>Aplicar identificación avanzada-condición aceptable para cada tipo de factor de riesgo identificado</v>
      </c>
      <c r="G20" s="27" t="str">
        <f>'3'!E29</f>
        <v>SI</v>
      </c>
      <c r="H20" s="21" t="str">
        <f>'3'!F29</f>
        <v>SI</v>
      </c>
      <c r="I20" s="27" t="str">
        <f>'3'!G29</f>
        <v>SI</v>
      </c>
      <c r="J20" s="21" t="str">
        <f>'3'!H29</f>
        <v>SI</v>
      </c>
      <c r="K20" s="27" t="str">
        <f>'3'!I29</f>
        <v>SI</v>
      </c>
      <c r="L20" s="21" t="str">
        <f>'3'!J29</f>
        <v>SI</v>
      </c>
      <c r="M20" s="27" t="str">
        <f>'3'!K29</f>
        <v>SI</v>
      </c>
      <c r="N20" s="34" t="str">
        <f>'3'!L29</f>
        <v>Aplicar identificación avanzada-condición aceptable para cada tipo de factor de riesgo identificado</v>
      </c>
      <c r="O20" s="19" t="str">
        <f>IF(AND(N20="Aplicar identificación avanzada-condición aceptable para cada tipo de factor de riesgo identificado",G20="SI"),VLOOKUP(A20,'2'!$B$12:$M$212,2,FALSE)," ")</f>
        <v>area 16</v>
      </c>
      <c r="P20" s="19" t="str">
        <f>IF(AND(N20="Aplicar identificación avanzada-condición aceptable para cada tipo de factor de riesgo identificado",G20="SI"),VLOOKUP(A20,'2'!$B$12:$M$212,3,FALSE)," ")</f>
        <v>puesto 16</v>
      </c>
      <c r="Q20" s="19" t="str">
        <f>IF(AND(N20="Aplicar identificación avanzada-condición aceptable para cada tipo de factor de riesgo identificado",G20="SI"),VLOOKUP(A20,'2'!$B$12:$M$212,4,FALSE)," ")</f>
        <v>tarea 16</v>
      </c>
      <c r="R20" s="19">
        <f>IF(AND(N20="Aplicar identificación avanzada-condición aceptable para cada tipo de factor de riesgo identificado",G20="SI"),VLOOKUP(A20,'2'!$B$12:$M$212,6,FALSE)," ")</f>
        <v>0</v>
      </c>
      <c r="S20" s="19">
        <f>IF(AND(N20="Aplicar identificación avanzada-condición aceptable para cada tipo de factor de riesgo identificado",G20="SI"),VLOOKUP(A20,'2'!$B$12:$M$212,7,FALSE)," ")</f>
        <v>0</v>
      </c>
      <c r="T20" s="19">
        <f>IF(AND(N20="Aplicar identificación avanzada-condición aceptable para cada tipo de factor de riesgo identificado",G20="SI"),VLOOKUP(A20,'2'!$B$12:$M$212,8,FALSE)," ")</f>
        <v>0</v>
      </c>
      <c r="U20" s="19">
        <f>IF(AND(N20="Aplicar identificación avanzada-condición aceptable para cada tipo de factor de riesgo identificado",G20="SI"),VLOOKUP(A20,'2'!$B$12:$M$212,9,FALSE)," ")</f>
        <v>0</v>
      </c>
      <c r="V20" s="19">
        <f>IF(AND(N20="Aplicar identificación avanzada-condición aceptable para cada tipo de factor de riesgo identificado",G20="SI"),VLOOKUP(A20,'2'!$B$12:$M$212,10,FALSE)," ")</f>
        <v>0</v>
      </c>
      <c r="W20" s="31" t="str">
        <f>IF(AND(N20="Aplicar identificación avanzada-condición aceptable para cada tipo de factor de riesgo identificado",H20="SI"),VLOOKUP(A20,'2'!$B$12:$M$212,2,FALSE)," ")</f>
        <v>area 16</v>
      </c>
      <c r="X20" s="31" t="str">
        <f>IF(AND(N20="Aplicar identificación avanzada-condición aceptable para cada tipo de factor de riesgo identificado",H20="SI"),VLOOKUP(A20,'2'!$B$12:$M$212,3,FALSE)," ")</f>
        <v>puesto 16</v>
      </c>
      <c r="Y20" s="31" t="str">
        <f>IF(AND(N20="Aplicar identificación avanzada-condición aceptable para cada tipo de factor de riesgo identificado",H20="SI"),VLOOKUP(A20,'2'!$B$12:$M$212,4,FALSE)," ")</f>
        <v>tarea 16</v>
      </c>
      <c r="Z20" s="31" t="str">
        <f>IF(AND(N20="Aplicar identificación avanzada-condición aceptable para cada tipo de factor de riesgo identificado",H20="SI"),VLOOKUP(A20,'2'!$B$12:$M$212,4,FALSE)," ")</f>
        <v>tarea 16</v>
      </c>
      <c r="AA20" s="31">
        <f>IF(AND(N20="Aplicar identificación avanzada-condición aceptable para cada tipo de factor de riesgo identificado",H20="SI"),VLOOKUP(A20,'2'!$B$12:$M$212,7,FALSE)," ")</f>
        <v>0</v>
      </c>
      <c r="AB20" s="31">
        <f>IF(AND(N20="Aplicar identificación avanzada-condición aceptable para cada tipo de factor de riesgo identificado",H20="SI"),VLOOKUP(A20,'2'!$B$12:$M$212,8,FALSE)," ")</f>
        <v>0</v>
      </c>
      <c r="AC20" s="31">
        <f>IF(AND(N20="Aplicar identificación avanzada-condición aceptable para cada tipo de factor de riesgo identificado",H20="SI"),VLOOKUP(A20,'2'!$B$12:$M$212,9,FALSE)," ")</f>
        <v>0</v>
      </c>
      <c r="AD20" s="31">
        <f>IF(AND(N20="Aplicar identificación avanzada-condición aceptable para cada tipo de factor de riesgo identificado",H20="SI"),VLOOKUP(A20,'2'!$B$12:$M$212,10,FALSE)," ")</f>
        <v>0</v>
      </c>
      <c r="AE20" s="34" t="str">
        <f>IF(AND(N20="Aplicar identificación avanzada-condición aceptable para cada tipo de factor de riesgo identificado",I20="SI"),VLOOKUP(A20,'2'!$B$12:$M$212,2,FALSE)," ")</f>
        <v>area 16</v>
      </c>
      <c r="AF20" s="34" t="str">
        <f>IF(AND(N20="Aplicar identificación avanzada-condición aceptable para cada tipo de factor de riesgo identificado",I20="SI"),VLOOKUP(A20,'2'!$B$12:$M$212,3,FALSE)," ")</f>
        <v>puesto 16</v>
      </c>
      <c r="AG20" s="34" t="str">
        <f>IF(AND(N20="Aplicar identificación avanzada-condición aceptable para cada tipo de factor de riesgo identificado",I20="SI"),VLOOKUP(A20,'2'!$B$12:$M$212,4,FALSE)," ")</f>
        <v>tarea 16</v>
      </c>
      <c r="AH20" s="34">
        <f>IF(AND(N20="Aplicar identificación avanzada-condición aceptable para cada tipo de factor de riesgo identificado",I20="SI"),VLOOKUP(A20,'2'!$B$12:$M$212,6,FALSE)," ")</f>
        <v>0</v>
      </c>
      <c r="AI20" s="34">
        <f>IF(AND(N20="Aplicar identificación avanzada-condición aceptable para cada tipo de factor de riesgo identificado",I20="SI"),VLOOKUP(A20,'2'!$B$12:$M$212,7,FALSE)," ")</f>
        <v>0</v>
      </c>
      <c r="AJ20" s="34">
        <f>IF(AND(N20="Aplicar identificación avanzada-condición aceptable para cada tipo de factor de riesgo identificado",I20="SI"),VLOOKUP(A20,'2'!$B$12:$M$212,8,FALSE)," ")</f>
        <v>0</v>
      </c>
      <c r="AK20" s="34">
        <f>IF(AND(N20="Aplicar identificación avanzada-condición aceptable para cada tipo de factor de riesgo identificado",I20="SI"),VLOOKUP(A20,'2'!$B$12:$M$212,9,FALSE)," ")</f>
        <v>0</v>
      </c>
      <c r="AL20" s="34">
        <f>IF(AND(N20="Aplicar identificación avanzada-condición aceptable para cada tipo de factor de riesgo identificado",I20="SI"),VLOOKUP(A20,'2'!$B$12:$M$212,10,FALSE)," ")</f>
        <v>0</v>
      </c>
      <c r="AM20" s="40" t="str">
        <f>IF(AND(N20="Aplicar identificación avanzada-condición aceptable para cada tipo de factor de riesgo identificado",J20="SI"),VLOOKUP(A20,'2'!$B$12:$M$212,2,FALSE)," ")</f>
        <v>area 16</v>
      </c>
      <c r="AN20" s="40" t="str">
        <f>IF(AND(N20="Aplicar identificación avanzada-condición aceptable para cada tipo de factor de riesgo identificado",J20="SI"),VLOOKUP(A20,'2'!$B$12:$M$212,3,FALSE)," ")</f>
        <v>puesto 16</v>
      </c>
      <c r="AO20" s="40" t="str">
        <f>IF(AND(N20="Aplicar identificación avanzada-condición aceptable para cada tipo de factor de riesgo identificado",J20="SI"),VLOOKUP(A20,'2'!$B$12:$M$212,4,FALSE)," ")</f>
        <v>tarea 16</v>
      </c>
      <c r="AP20" s="40">
        <f>IF(AND(N20="Aplicar identificación avanzada-condición aceptable para cada tipo de factor de riesgo identificado",J20="SI"),VLOOKUP(A20,'2'!$B$12:$M$212,6,FALSE)," ")</f>
        <v>0</v>
      </c>
      <c r="AQ20" s="40">
        <f>IF(AND(N20="Aplicar identificación avanzada-condición aceptable para cada tipo de factor de riesgo identificado",J20="SI"),VLOOKUP(A20,'2'!$B$12:$M$212,7,FALSE)," ")</f>
        <v>0</v>
      </c>
      <c r="AR20" s="40">
        <f>IF(AND(N20="Aplicar identificación avanzada-condición aceptable para cada tipo de factor de riesgo identificado",J20="SI"),VLOOKUP(A20,'2'!$B$12:$M$212,8,FALSE)," ")</f>
        <v>0</v>
      </c>
      <c r="AS20" s="40">
        <f>IF(AND(N20="Aplicar identificación avanzada-condición aceptable para cada tipo de factor de riesgo identificado",J20="SI"),VLOOKUP(A20,'2'!$B$12:$M$212,9,FALSE)," ")</f>
        <v>0</v>
      </c>
      <c r="AT20" s="40">
        <f>IF(AND(N20="Aplicar identificación avanzada-condición aceptable para cada tipo de factor de riesgo identificado",J20="SI"),VLOOKUP(A20,'2'!$B$12:$M$212,10,FALSE)," ")</f>
        <v>0</v>
      </c>
      <c r="AU20" s="51" t="str">
        <f>IF(AND(N20="Aplicar identificación avanzada-condición aceptable para cada tipo de factor de riesgo identificado",K20="SI"),VLOOKUP(A20,'2'!$B$12:$M$212,2,FALSE)," ")</f>
        <v>area 16</v>
      </c>
      <c r="AV20" s="51" t="str">
        <f>IF(AND(N20="Aplicar identificación avanzada-condición aceptable para cada tipo de factor de riesgo identificado",K20="SI"),VLOOKUP(A20,'2'!$B$12:$M$212,3,FALSE)," ")</f>
        <v>puesto 16</v>
      </c>
      <c r="AW20" s="51" t="str">
        <f>IF(AND(N20="Aplicar identificación avanzada-condición aceptable para cada tipo de factor de riesgo identificado",K20="SI"),VLOOKUP(A20,'2'!$B$12:$M$212,4,FALSE)," ")</f>
        <v>tarea 16</v>
      </c>
      <c r="AX20" s="51">
        <f>IF(AND(N20="Aplicar identificación avanzada-condición aceptable para cada tipo de factor de riesgo identificado",K20="SI"),VLOOKUP(A20,'2'!$B$12:$M$212,6,FALSE)," ")</f>
        <v>0</v>
      </c>
      <c r="AY20" s="51">
        <f>IF(AND(N20="Aplicar identificación avanzada-condición aceptable para cada tipo de factor de riesgo identificado",K20="SI"),VLOOKUP(A20,'2'!$B$12:$M$212,7,FALSE)," ")</f>
        <v>0</v>
      </c>
      <c r="AZ20" s="51">
        <f>IF(AND(N20="Aplicar identificación avanzada-condición aceptable para cada tipo de factor de riesgo identificado",K20="SI"),VLOOKUP(A20,'2'!$B$12:$M$212,8,FALSE)," ")</f>
        <v>0</v>
      </c>
      <c r="BA20" s="51">
        <f>IF(AND(N20="Aplicar identificación avanzada-condición aceptable para cada tipo de factor de riesgo identificado",K20="SI"),VLOOKUP(A20,'2'!$B$12:$M$212,9,FALSE)," ")</f>
        <v>0</v>
      </c>
      <c r="BB20" s="51">
        <f>IF(AND(N20="Aplicar identificación avanzada-condición aceptable para cada tipo de factor de riesgo identificado",K20="SI"),VLOOKUP(A20,'2'!$B$12:$M$212,10,FALSE)," ")</f>
        <v>0</v>
      </c>
      <c r="BC20" s="44" t="str">
        <f>IF(AND(N20="Aplicar identificación avanzada-condición aceptable para cada tipo de factor de riesgo identificado",L20="SI"),VLOOKUP(A20,'2'!$B$12:$M$212,2,FALSE)," ")</f>
        <v>area 16</v>
      </c>
      <c r="BD20" s="44" t="str">
        <f>IF(AND(N20="Aplicar identificación avanzada-condición aceptable para cada tipo de factor de riesgo identificado",L20="SI"),VLOOKUP(A20,'2'!$B$12:$M$212,3,FALSE)," ")</f>
        <v>puesto 16</v>
      </c>
      <c r="BE20" s="44" t="str">
        <f>IF(AND(N20="Aplicar identificación avanzada-condición aceptable para cada tipo de factor de riesgo identificado",L20="SI"),VLOOKUP(A20,'2'!$B$12:$M$212,4,FALSE)," ")</f>
        <v>tarea 16</v>
      </c>
      <c r="BF20" s="44">
        <f>IF(AND(N20="Aplicar identificación avanzada-condición aceptable para cada tipo de factor de riesgo identificado",L20="SI"),VLOOKUP(A20,'2'!$B$12:$M$212,6,FALSE)," ")</f>
        <v>0</v>
      </c>
      <c r="BG20" s="44">
        <f>IF(AND(N20="Aplicar identificación avanzada-condición aceptable para cada tipo de factor de riesgo identificado",L20="SI"),VLOOKUP(A20,'2'!$B$12:$M$212,7,FALSE)," ")</f>
        <v>0</v>
      </c>
      <c r="BH20" s="44">
        <f>IF(AND(N20="Aplicar identificación avanzada-condición aceptable para cada tipo de factor de riesgo identificado",L20="SI"),VLOOKUP(A20,'2'!$B$12:$M$212,8,FALSE)," ")</f>
        <v>0</v>
      </c>
      <c r="BI20" s="44">
        <f>IF(AND(N20="Aplicar identificación avanzada-condición aceptable para cada tipo de factor de riesgo identificado",L20="SI"),VLOOKUP(A20,'2'!$B$12:$M$212,9,FALSE)," ")</f>
        <v>0</v>
      </c>
      <c r="BJ20" s="44">
        <f>IF(AND(N20="Aplicar identificación avanzada-condición aceptable para cada tipo de factor de riesgo identificado",L20="SI"),VLOOKUP(A20,'2'!$B$12:$M$212,10,FALSE)," ")</f>
        <v>0</v>
      </c>
      <c r="BK20" s="48" t="str">
        <f>IF(AND(N20="Aplicar identificación avanzada-condición aceptable para cada tipo de factor de riesgo identificado",M20="SI"),VLOOKUP(A20,'2'!$B$12:$M$212,2,FALSE)," ")</f>
        <v>area 16</v>
      </c>
      <c r="BL20" s="48" t="str">
        <f>IF(AND(N20="Aplicar identificación avanzada-condición aceptable para cada tipo de factor de riesgo identificado",M20="SI"),VLOOKUP(A20,'2'!$B$12:$M$212,3,FALSE)," ")</f>
        <v>puesto 16</v>
      </c>
      <c r="BM20" s="48" t="str">
        <f>IF(AND(N20="Aplicar identificación avanzada-condición aceptable para cada tipo de factor de riesgo identificado",M20="SI"),VLOOKUP(A20,'2'!$B$12:$M$212,4,FALSE)," ")</f>
        <v>tarea 16</v>
      </c>
      <c r="BN20" s="48">
        <f>IF(AND(N20="Aplicar identificación avanzada-condición aceptable para cada tipo de factor de riesgo identificado",M20="SI"),VLOOKUP(A20,'2'!$B$12:$M$212,6,FALSE)," ")</f>
        <v>0</v>
      </c>
      <c r="BO20" s="48">
        <f>IF(AND(N20="Aplicar identificación avanzada-condición aceptable para cada tipo de factor de riesgo identificado",M20="SI"),VLOOKUP(A20,'2'!$B$12:$M$212,7,FALSE)," ")</f>
        <v>0</v>
      </c>
      <c r="BP20" s="48">
        <f>IF(AND(N20="Aplicar identificación avanzada-condición aceptable para cada tipo de factor de riesgo identificado",M20="SI"),VLOOKUP(A20,'2'!$B$12:$M$212,8,FALSE)," ")</f>
        <v>0</v>
      </c>
      <c r="BQ20" s="48">
        <f>IF(AND(N20="Aplicar identificación avanzada-condición aceptable para cada tipo de factor de riesgo identificado",M20="SI"),VLOOKUP(A20,'2'!$B$12:$M$212,9,FALSE)," ")</f>
        <v>0</v>
      </c>
      <c r="BR20" s="48">
        <f>IF(AND(N20="Aplicar identificación avanzada-condición aceptable para cada tipo de factor de riesgo identificado",M20="SI"),VLOOKUP(A20,'2'!$B$12:$M$212,10,FALSE)," ")</f>
        <v>0</v>
      </c>
    </row>
    <row r="21" spans="1:70">
      <c r="A21" s="21">
        <v>17</v>
      </c>
      <c r="B21" s="21" t="str">
        <f>'2'!C30</f>
        <v>area 17</v>
      </c>
      <c r="C21" s="21" t="str">
        <f>'2'!D30</f>
        <v>puesto 17</v>
      </c>
      <c r="D21" s="21" t="str">
        <v>puesto 17</v>
      </c>
      <c r="E21" s="21" t="str">
        <f>'2'!E30</f>
        <v>tarea 17</v>
      </c>
      <c r="F21" s="34" t="str">
        <f>'3'!L30</f>
        <v>Aplicar identificación avanzada-condición aceptable para cada tipo de factor de riesgo identificado</v>
      </c>
      <c r="G21" s="27" t="str">
        <f>'3'!E30</f>
        <v>SI</v>
      </c>
      <c r="H21" s="21" t="str">
        <f>'3'!F30</f>
        <v>SI</v>
      </c>
      <c r="I21" s="27" t="str">
        <f>'3'!G30</f>
        <v>SI</v>
      </c>
      <c r="J21" s="21" t="str">
        <f>'3'!H30</f>
        <v>SI</v>
      </c>
      <c r="K21" s="27" t="str">
        <f>'3'!I30</f>
        <v>SI</v>
      </c>
      <c r="L21" s="21" t="str">
        <f>'3'!J30</f>
        <v>SI</v>
      </c>
      <c r="M21" s="27" t="str">
        <f>'3'!K30</f>
        <v>SI</v>
      </c>
      <c r="N21" s="34" t="str">
        <f>'3'!L30</f>
        <v>Aplicar identificación avanzada-condición aceptable para cada tipo de factor de riesgo identificado</v>
      </c>
      <c r="O21" s="19" t="str">
        <f>IF(AND(N21="Aplicar identificación avanzada-condición aceptable para cada tipo de factor de riesgo identificado",G21="SI"),VLOOKUP(A21,'2'!$B$12:$M$212,2,FALSE)," ")</f>
        <v>area 17</v>
      </c>
      <c r="P21" s="19" t="str">
        <f>IF(AND(N21="Aplicar identificación avanzada-condición aceptable para cada tipo de factor de riesgo identificado",G21="SI"),VLOOKUP(A21,'2'!$B$12:$M$212,3,FALSE)," ")</f>
        <v>puesto 17</v>
      </c>
      <c r="Q21" s="19" t="str">
        <f>IF(AND(N21="Aplicar identificación avanzada-condición aceptable para cada tipo de factor de riesgo identificado",G21="SI"),VLOOKUP(A21,'2'!$B$12:$M$212,4,FALSE)," ")</f>
        <v>tarea 17</v>
      </c>
      <c r="R21" s="19">
        <f>IF(AND(N21="Aplicar identificación avanzada-condición aceptable para cada tipo de factor de riesgo identificado",G21="SI"),VLOOKUP(A21,'2'!$B$12:$M$212,6,FALSE)," ")</f>
        <v>0</v>
      </c>
      <c r="S21" s="19">
        <f>IF(AND(N21="Aplicar identificación avanzada-condición aceptable para cada tipo de factor de riesgo identificado",G21="SI"),VLOOKUP(A21,'2'!$B$12:$M$212,7,FALSE)," ")</f>
        <v>0</v>
      </c>
      <c r="T21" s="19">
        <f>IF(AND(N21="Aplicar identificación avanzada-condición aceptable para cada tipo de factor de riesgo identificado",G21="SI"),VLOOKUP(A21,'2'!$B$12:$M$212,8,FALSE)," ")</f>
        <v>0</v>
      </c>
      <c r="U21" s="19">
        <f>IF(AND(N21="Aplicar identificación avanzada-condición aceptable para cada tipo de factor de riesgo identificado",G21="SI"),VLOOKUP(A21,'2'!$B$12:$M$212,9,FALSE)," ")</f>
        <v>0</v>
      </c>
      <c r="V21" s="19">
        <f>IF(AND(N21="Aplicar identificación avanzada-condición aceptable para cada tipo de factor de riesgo identificado",G21="SI"),VLOOKUP(A21,'2'!$B$12:$M$212,10,FALSE)," ")</f>
        <v>0</v>
      </c>
      <c r="W21" s="31" t="str">
        <f>IF(AND(N21="Aplicar identificación avanzada-condición aceptable para cada tipo de factor de riesgo identificado",H21="SI"),VLOOKUP(A21,'2'!$B$12:$M$212,2,FALSE)," ")</f>
        <v>area 17</v>
      </c>
      <c r="X21" s="31" t="str">
        <f>IF(AND(N21="Aplicar identificación avanzada-condición aceptable para cada tipo de factor de riesgo identificado",H21="SI"),VLOOKUP(A21,'2'!$B$12:$M$212,3,FALSE)," ")</f>
        <v>puesto 17</v>
      </c>
      <c r="Y21" s="31" t="str">
        <f>IF(AND(N21="Aplicar identificación avanzada-condición aceptable para cada tipo de factor de riesgo identificado",H21="SI"),VLOOKUP(A21,'2'!$B$12:$M$212,4,FALSE)," ")</f>
        <v>tarea 17</v>
      </c>
      <c r="Z21" s="31" t="str">
        <f>IF(AND(N21="Aplicar identificación avanzada-condición aceptable para cada tipo de factor de riesgo identificado",H21="SI"),VLOOKUP(A21,'2'!$B$12:$M$212,4,FALSE)," ")</f>
        <v>tarea 17</v>
      </c>
      <c r="AA21" s="31">
        <f>IF(AND(N21="Aplicar identificación avanzada-condición aceptable para cada tipo de factor de riesgo identificado",H21="SI"),VLOOKUP(A21,'2'!$B$12:$M$212,7,FALSE)," ")</f>
        <v>0</v>
      </c>
      <c r="AB21" s="31">
        <f>IF(AND(N21="Aplicar identificación avanzada-condición aceptable para cada tipo de factor de riesgo identificado",H21="SI"),VLOOKUP(A21,'2'!$B$12:$M$212,8,FALSE)," ")</f>
        <v>0</v>
      </c>
      <c r="AC21" s="31">
        <f>IF(AND(N21="Aplicar identificación avanzada-condición aceptable para cada tipo de factor de riesgo identificado",H21="SI"),VLOOKUP(A21,'2'!$B$12:$M$212,9,FALSE)," ")</f>
        <v>0</v>
      </c>
      <c r="AD21" s="31">
        <f>IF(AND(N21="Aplicar identificación avanzada-condición aceptable para cada tipo de factor de riesgo identificado",H21="SI"),VLOOKUP(A21,'2'!$B$12:$M$212,10,FALSE)," ")</f>
        <v>0</v>
      </c>
      <c r="AE21" s="34" t="str">
        <f>IF(AND(N21="Aplicar identificación avanzada-condición aceptable para cada tipo de factor de riesgo identificado",I21="SI"),VLOOKUP(A21,'2'!$B$12:$M$212,2,FALSE)," ")</f>
        <v>area 17</v>
      </c>
      <c r="AF21" s="34" t="str">
        <f>IF(AND(N21="Aplicar identificación avanzada-condición aceptable para cada tipo de factor de riesgo identificado",I21="SI"),VLOOKUP(A21,'2'!$B$12:$M$212,3,FALSE)," ")</f>
        <v>puesto 17</v>
      </c>
      <c r="AG21" s="34" t="str">
        <f>IF(AND(N21="Aplicar identificación avanzada-condición aceptable para cada tipo de factor de riesgo identificado",I21="SI"),VLOOKUP(A21,'2'!$B$12:$M$212,4,FALSE)," ")</f>
        <v>tarea 17</v>
      </c>
      <c r="AH21" s="34">
        <f>IF(AND(N21="Aplicar identificación avanzada-condición aceptable para cada tipo de factor de riesgo identificado",I21="SI"),VLOOKUP(A21,'2'!$B$12:$M$212,6,FALSE)," ")</f>
        <v>0</v>
      </c>
      <c r="AI21" s="34">
        <f>IF(AND(N21="Aplicar identificación avanzada-condición aceptable para cada tipo de factor de riesgo identificado",I21="SI"),VLOOKUP(A21,'2'!$B$12:$M$212,7,FALSE)," ")</f>
        <v>0</v>
      </c>
      <c r="AJ21" s="34">
        <f>IF(AND(N21="Aplicar identificación avanzada-condición aceptable para cada tipo de factor de riesgo identificado",I21="SI"),VLOOKUP(A21,'2'!$B$12:$M$212,8,FALSE)," ")</f>
        <v>0</v>
      </c>
      <c r="AK21" s="34">
        <f>IF(AND(N21="Aplicar identificación avanzada-condición aceptable para cada tipo de factor de riesgo identificado",I21="SI"),VLOOKUP(A21,'2'!$B$12:$M$212,9,FALSE)," ")</f>
        <v>0</v>
      </c>
      <c r="AL21" s="34">
        <f>IF(AND(N21="Aplicar identificación avanzada-condición aceptable para cada tipo de factor de riesgo identificado",I21="SI"),VLOOKUP(A21,'2'!$B$12:$M$212,10,FALSE)," ")</f>
        <v>0</v>
      </c>
      <c r="AM21" s="40" t="str">
        <f>IF(AND(N21="Aplicar identificación avanzada-condición aceptable para cada tipo de factor de riesgo identificado",J21="SI"),VLOOKUP(A21,'2'!$B$12:$M$212,2,FALSE)," ")</f>
        <v>area 17</v>
      </c>
      <c r="AN21" s="40" t="str">
        <f>IF(AND(N21="Aplicar identificación avanzada-condición aceptable para cada tipo de factor de riesgo identificado",J21="SI"),VLOOKUP(A21,'2'!$B$12:$M$212,3,FALSE)," ")</f>
        <v>puesto 17</v>
      </c>
      <c r="AO21" s="40" t="str">
        <f>IF(AND(N21="Aplicar identificación avanzada-condición aceptable para cada tipo de factor de riesgo identificado",J21="SI"),VLOOKUP(A21,'2'!$B$12:$M$212,4,FALSE)," ")</f>
        <v>tarea 17</v>
      </c>
      <c r="AP21" s="40">
        <f>IF(AND(N21="Aplicar identificación avanzada-condición aceptable para cada tipo de factor de riesgo identificado",J21="SI"),VLOOKUP(A21,'2'!$B$12:$M$212,6,FALSE)," ")</f>
        <v>0</v>
      </c>
      <c r="AQ21" s="40">
        <f>IF(AND(N21="Aplicar identificación avanzada-condición aceptable para cada tipo de factor de riesgo identificado",J21="SI"),VLOOKUP(A21,'2'!$B$12:$M$212,7,FALSE)," ")</f>
        <v>0</v>
      </c>
      <c r="AR21" s="40">
        <f>IF(AND(N21="Aplicar identificación avanzada-condición aceptable para cada tipo de factor de riesgo identificado",J21="SI"),VLOOKUP(A21,'2'!$B$12:$M$212,8,FALSE)," ")</f>
        <v>0</v>
      </c>
      <c r="AS21" s="40">
        <f>IF(AND(N21="Aplicar identificación avanzada-condición aceptable para cada tipo de factor de riesgo identificado",J21="SI"),VLOOKUP(A21,'2'!$B$12:$M$212,9,FALSE)," ")</f>
        <v>0</v>
      </c>
      <c r="AT21" s="40">
        <f>IF(AND(N21="Aplicar identificación avanzada-condición aceptable para cada tipo de factor de riesgo identificado",J21="SI"),VLOOKUP(A21,'2'!$B$12:$M$212,10,FALSE)," ")</f>
        <v>0</v>
      </c>
      <c r="AU21" s="51" t="str">
        <f>IF(AND(N21="Aplicar identificación avanzada-condición aceptable para cada tipo de factor de riesgo identificado",K21="SI"),VLOOKUP(A21,'2'!$B$12:$M$212,2,FALSE)," ")</f>
        <v>area 17</v>
      </c>
      <c r="AV21" s="51" t="str">
        <f>IF(AND(N21="Aplicar identificación avanzada-condición aceptable para cada tipo de factor de riesgo identificado",K21="SI"),VLOOKUP(A21,'2'!$B$12:$M$212,3,FALSE)," ")</f>
        <v>puesto 17</v>
      </c>
      <c r="AW21" s="51" t="str">
        <f>IF(AND(N21="Aplicar identificación avanzada-condición aceptable para cada tipo de factor de riesgo identificado",K21="SI"),VLOOKUP(A21,'2'!$B$12:$M$212,4,FALSE)," ")</f>
        <v>tarea 17</v>
      </c>
      <c r="AX21" s="51">
        <f>IF(AND(N21="Aplicar identificación avanzada-condición aceptable para cada tipo de factor de riesgo identificado",K21="SI"),VLOOKUP(A21,'2'!$B$12:$M$212,6,FALSE)," ")</f>
        <v>0</v>
      </c>
      <c r="AY21" s="51">
        <f>IF(AND(N21="Aplicar identificación avanzada-condición aceptable para cada tipo de factor de riesgo identificado",K21="SI"),VLOOKUP(A21,'2'!$B$12:$M$212,7,FALSE)," ")</f>
        <v>0</v>
      </c>
      <c r="AZ21" s="51">
        <f>IF(AND(N21="Aplicar identificación avanzada-condición aceptable para cada tipo de factor de riesgo identificado",K21="SI"),VLOOKUP(A21,'2'!$B$12:$M$212,8,FALSE)," ")</f>
        <v>0</v>
      </c>
      <c r="BA21" s="51">
        <f>IF(AND(N21="Aplicar identificación avanzada-condición aceptable para cada tipo de factor de riesgo identificado",K21="SI"),VLOOKUP(A21,'2'!$B$12:$M$212,9,FALSE)," ")</f>
        <v>0</v>
      </c>
      <c r="BB21" s="51">
        <f>IF(AND(N21="Aplicar identificación avanzada-condición aceptable para cada tipo de factor de riesgo identificado",K21="SI"),VLOOKUP(A21,'2'!$B$12:$M$212,10,FALSE)," ")</f>
        <v>0</v>
      </c>
      <c r="BC21" s="44" t="str">
        <f>IF(AND(N21="Aplicar identificación avanzada-condición aceptable para cada tipo de factor de riesgo identificado",L21="SI"),VLOOKUP(A21,'2'!$B$12:$M$212,2,FALSE)," ")</f>
        <v>area 17</v>
      </c>
      <c r="BD21" s="44" t="str">
        <f>IF(AND(N21="Aplicar identificación avanzada-condición aceptable para cada tipo de factor de riesgo identificado",L21="SI"),VLOOKUP(A21,'2'!$B$12:$M$212,3,FALSE)," ")</f>
        <v>puesto 17</v>
      </c>
      <c r="BE21" s="44" t="str">
        <f>IF(AND(N21="Aplicar identificación avanzada-condición aceptable para cada tipo de factor de riesgo identificado",L21="SI"),VLOOKUP(A21,'2'!$B$12:$M$212,4,FALSE)," ")</f>
        <v>tarea 17</v>
      </c>
      <c r="BF21" s="44">
        <f>IF(AND(N21="Aplicar identificación avanzada-condición aceptable para cada tipo de factor de riesgo identificado",L21="SI"),VLOOKUP(A21,'2'!$B$12:$M$212,6,FALSE)," ")</f>
        <v>0</v>
      </c>
      <c r="BG21" s="44">
        <f>IF(AND(N21="Aplicar identificación avanzada-condición aceptable para cada tipo de factor de riesgo identificado",L21="SI"),VLOOKUP(A21,'2'!$B$12:$M$212,7,FALSE)," ")</f>
        <v>0</v>
      </c>
      <c r="BH21" s="44">
        <f>IF(AND(N21="Aplicar identificación avanzada-condición aceptable para cada tipo de factor de riesgo identificado",L21="SI"),VLOOKUP(A21,'2'!$B$12:$M$212,8,FALSE)," ")</f>
        <v>0</v>
      </c>
      <c r="BI21" s="44">
        <f>IF(AND(N21="Aplicar identificación avanzada-condición aceptable para cada tipo de factor de riesgo identificado",L21="SI"),VLOOKUP(A21,'2'!$B$12:$M$212,9,FALSE)," ")</f>
        <v>0</v>
      </c>
      <c r="BJ21" s="44">
        <f>IF(AND(N21="Aplicar identificación avanzada-condición aceptable para cada tipo de factor de riesgo identificado",L21="SI"),VLOOKUP(A21,'2'!$B$12:$M$212,10,FALSE)," ")</f>
        <v>0</v>
      </c>
      <c r="BK21" s="48" t="str">
        <f>IF(AND(N21="Aplicar identificación avanzada-condición aceptable para cada tipo de factor de riesgo identificado",M21="SI"),VLOOKUP(A21,'2'!$B$12:$M$212,2,FALSE)," ")</f>
        <v>area 17</v>
      </c>
      <c r="BL21" s="48" t="str">
        <f>IF(AND(N21="Aplicar identificación avanzada-condición aceptable para cada tipo de factor de riesgo identificado",M21="SI"),VLOOKUP(A21,'2'!$B$12:$M$212,3,FALSE)," ")</f>
        <v>puesto 17</v>
      </c>
      <c r="BM21" s="48" t="str">
        <f>IF(AND(N21="Aplicar identificación avanzada-condición aceptable para cada tipo de factor de riesgo identificado",M21="SI"),VLOOKUP(A21,'2'!$B$12:$M$212,4,FALSE)," ")</f>
        <v>tarea 17</v>
      </c>
      <c r="BN21" s="48">
        <f>IF(AND(N21="Aplicar identificación avanzada-condición aceptable para cada tipo de factor de riesgo identificado",M21="SI"),VLOOKUP(A21,'2'!$B$12:$M$212,6,FALSE)," ")</f>
        <v>0</v>
      </c>
      <c r="BO21" s="48">
        <f>IF(AND(N21="Aplicar identificación avanzada-condición aceptable para cada tipo de factor de riesgo identificado",M21="SI"),VLOOKUP(A21,'2'!$B$12:$M$212,7,FALSE)," ")</f>
        <v>0</v>
      </c>
      <c r="BP21" s="48">
        <f>IF(AND(N21="Aplicar identificación avanzada-condición aceptable para cada tipo de factor de riesgo identificado",M21="SI"),VLOOKUP(A21,'2'!$B$12:$M$212,8,FALSE)," ")</f>
        <v>0</v>
      </c>
      <c r="BQ21" s="48">
        <f>IF(AND(N21="Aplicar identificación avanzada-condición aceptable para cada tipo de factor de riesgo identificado",M21="SI"),VLOOKUP(A21,'2'!$B$12:$M$212,9,FALSE)," ")</f>
        <v>0</v>
      </c>
      <c r="BR21" s="48">
        <f>IF(AND(N21="Aplicar identificación avanzada-condición aceptable para cada tipo de factor de riesgo identificado",M21="SI"),VLOOKUP(A21,'2'!$B$12:$M$212,10,FALSE)," ")</f>
        <v>0</v>
      </c>
    </row>
    <row r="22" spans="1:70">
      <c r="A22" s="21">
        <v>18</v>
      </c>
      <c r="B22" s="21" t="str">
        <f>'2'!C31</f>
        <v>area 18</v>
      </c>
      <c r="C22" s="21" t="str">
        <f>'2'!D31</f>
        <v>puesto 18</v>
      </c>
      <c r="D22" s="21" t="str">
        <v>puesto 18</v>
      </c>
      <c r="E22" s="21" t="str">
        <f>'2'!E31</f>
        <v>tarea 18</v>
      </c>
      <c r="F22" s="34" t="str">
        <f>'3'!L31</f>
        <v>Aplicar identificación avanzada-condición aceptable para cada tipo de factor de riesgo identificado</v>
      </c>
      <c r="G22" s="27" t="str">
        <f>'3'!E31</f>
        <v>SI</v>
      </c>
      <c r="H22" s="21" t="str">
        <f>'3'!F31</f>
        <v>SI</v>
      </c>
      <c r="I22" s="27" t="str">
        <f>'3'!G31</f>
        <v>SI</v>
      </c>
      <c r="J22" s="21" t="str">
        <f>'3'!H31</f>
        <v>SI</v>
      </c>
      <c r="K22" s="27" t="str">
        <f>'3'!I31</f>
        <v>SI</v>
      </c>
      <c r="L22" s="21" t="str">
        <f>'3'!J31</f>
        <v>SI</v>
      </c>
      <c r="M22" s="27" t="str">
        <f>'3'!K31</f>
        <v>SI</v>
      </c>
      <c r="N22" s="34" t="str">
        <f>'3'!L31</f>
        <v>Aplicar identificación avanzada-condición aceptable para cada tipo de factor de riesgo identificado</v>
      </c>
      <c r="O22" s="19" t="str">
        <f>IF(AND(N22="Aplicar identificación avanzada-condición aceptable para cada tipo de factor de riesgo identificado",G22="SI"),VLOOKUP(A22,'2'!$B$12:$M$212,2,FALSE)," ")</f>
        <v>area 18</v>
      </c>
      <c r="P22" s="19" t="str">
        <f>IF(AND(N22="Aplicar identificación avanzada-condición aceptable para cada tipo de factor de riesgo identificado",G22="SI"),VLOOKUP(A22,'2'!$B$12:$M$212,3,FALSE)," ")</f>
        <v>puesto 18</v>
      </c>
      <c r="Q22" s="19" t="str">
        <f>IF(AND(N22="Aplicar identificación avanzada-condición aceptable para cada tipo de factor de riesgo identificado",G22="SI"),VLOOKUP(A22,'2'!$B$12:$M$212,4,FALSE)," ")</f>
        <v>tarea 18</v>
      </c>
      <c r="R22" s="19">
        <f>IF(AND(N22="Aplicar identificación avanzada-condición aceptable para cada tipo de factor de riesgo identificado",G22="SI"),VLOOKUP(A22,'2'!$B$12:$M$212,6,FALSE)," ")</f>
        <v>0</v>
      </c>
      <c r="S22" s="19">
        <f>IF(AND(N22="Aplicar identificación avanzada-condición aceptable para cada tipo de factor de riesgo identificado",G22="SI"),VLOOKUP(A22,'2'!$B$12:$M$212,7,FALSE)," ")</f>
        <v>0</v>
      </c>
      <c r="T22" s="19">
        <f>IF(AND(N22="Aplicar identificación avanzada-condición aceptable para cada tipo de factor de riesgo identificado",G22="SI"),VLOOKUP(A22,'2'!$B$12:$M$212,8,FALSE)," ")</f>
        <v>0</v>
      </c>
      <c r="U22" s="19">
        <f>IF(AND(N22="Aplicar identificación avanzada-condición aceptable para cada tipo de factor de riesgo identificado",G22="SI"),VLOOKUP(A22,'2'!$B$12:$M$212,9,FALSE)," ")</f>
        <v>0</v>
      </c>
      <c r="V22" s="19">
        <f>IF(AND(N22="Aplicar identificación avanzada-condición aceptable para cada tipo de factor de riesgo identificado",G22="SI"),VLOOKUP(A22,'2'!$B$12:$M$212,10,FALSE)," ")</f>
        <v>0</v>
      </c>
      <c r="W22" s="31" t="str">
        <f>IF(AND(N22="Aplicar identificación avanzada-condición aceptable para cada tipo de factor de riesgo identificado",H22="SI"),VLOOKUP(A22,'2'!$B$12:$M$212,2,FALSE)," ")</f>
        <v>area 18</v>
      </c>
      <c r="X22" s="31" t="str">
        <f>IF(AND(N22="Aplicar identificación avanzada-condición aceptable para cada tipo de factor de riesgo identificado",H22="SI"),VLOOKUP(A22,'2'!$B$12:$M$212,3,FALSE)," ")</f>
        <v>puesto 18</v>
      </c>
      <c r="Y22" s="31" t="str">
        <f>IF(AND(N22="Aplicar identificación avanzada-condición aceptable para cada tipo de factor de riesgo identificado",H22="SI"),VLOOKUP(A22,'2'!$B$12:$M$212,4,FALSE)," ")</f>
        <v>tarea 18</v>
      </c>
      <c r="Z22" s="31" t="str">
        <f>IF(AND(N22="Aplicar identificación avanzada-condición aceptable para cada tipo de factor de riesgo identificado",H22="SI"),VLOOKUP(A22,'2'!$B$12:$M$212,4,FALSE)," ")</f>
        <v>tarea 18</v>
      </c>
      <c r="AA22" s="31">
        <f>IF(AND(N22="Aplicar identificación avanzada-condición aceptable para cada tipo de factor de riesgo identificado",H22="SI"),VLOOKUP(A22,'2'!$B$12:$M$212,7,FALSE)," ")</f>
        <v>0</v>
      </c>
      <c r="AB22" s="31">
        <f>IF(AND(N22="Aplicar identificación avanzada-condición aceptable para cada tipo de factor de riesgo identificado",H22="SI"),VLOOKUP(A22,'2'!$B$12:$M$212,8,FALSE)," ")</f>
        <v>0</v>
      </c>
      <c r="AC22" s="31">
        <f>IF(AND(N22="Aplicar identificación avanzada-condición aceptable para cada tipo de factor de riesgo identificado",H22="SI"),VLOOKUP(A22,'2'!$B$12:$M$212,9,FALSE)," ")</f>
        <v>0</v>
      </c>
      <c r="AD22" s="31">
        <f>IF(AND(N22="Aplicar identificación avanzada-condición aceptable para cada tipo de factor de riesgo identificado",H22="SI"),VLOOKUP(A22,'2'!$B$12:$M$212,10,FALSE)," ")</f>
        <v>0</v>
      </c>
      <c r="AE22" s="34" t="str">
        <f>IF(AND(N22="Aplicar identificación avanzada-condición aceptable para cada tipo de factor de riesgo identificado",I22="SI"),VLOOKUP(A22,'2'!$B$12:$M$212,2,FALSE)," ")</f>
        <v>area 18</v>
      </c>
      <c r="AF22" s="34" t="str">
        <f>IF(AND(N22="Aplicar identificación avanzada-condición aceptable para cada tipo de factor de riesgo identificado",I22="SI"),VLOOKUP(A22,'2'!$B$12:$M$212,3,FALSE)," ")</f>
        <v>puesto 18</v>
      </c>
      <c r="AG22" s="34" t="str">
        <f>IF(AND(N22="Aplicar identificación avanzada-condición aceptable para cada tipo de factor de riesgo identificado",I22="SI"),VLOOKUP(A22,'2'!$B$12:$M$212,4,FALSE)," ")</f>
        <v>tarea 18</v>
      </c>
      <c r="AH22" s="34">
        <f>IF(AND(N22="Aplicar identificación avanzada-condición aceptable para cada tipo de factor de riesgo identificado",I22="SI"),VLOOKUP(A22,'2'!$B$12:$M$212,6,FALSE)," ")</f>
        <v>0</v>
      </c>
      <c r="AI22" s="34">
        <f>IF(AND(N22="Aplicar identificación avanzada-condición aceptable para cada tipo de factor de riesgo identificado",I22="SI"),VLOOKUP(A22,'2'!$B$12:$M$212,7,FALSE)," ")</f>
        <v>0</v>
      </c>
      <c r="AJ22" s="34">
        <f>IF(AND(N22="Aplicar identificación avanzada-condición aceptable para cada tipo de factor de riesgo identificado",I22="SI"),VLOOKUP(A22,'2'!$B$12:$M$212,8,FALSE)," ")</f>
        <v>0</v>
      </c>
      <c r="AK22" s="34">
        <f>IF(AND(N22="Aplicar identificación avanzada-condición aceptable para cada tipo de factor de riesgo identificado",I22="SI"),VLOOKUP(A22,'2'!$B$12:$M$212,9,FALSE)," ")</f>
        <v>0</v>
      </c>
      <c r="AL22" s="34">
        <f>IF(AND(N22="Aplicar identificación avanzada-condición aceptable para cada tipo de factor de riesgo identificado",I22="SI"),VLOOKUP(A22,'2'!$B$12:$M$212,10,FALSE)," ")</f>
        <v>0</v>
      </c>
      <c r="AM22" s="40" t="str">
        <f>IF(AND(N22="Aplicar identificación avanzada-condición aceptable para cada tipo de factor de riesgo identificado",J22="SI"),VLOOKUP(A22,'2'!$B$12:$M$212,2,FALSE)," ")</f>
        <v>area 18</v>
      </c>
      <c r="AN22" s="40" t="str">
        <f>IF(AND(N22="Aplicar identificación avanzada-condición aceptable para cada tipo de factor de riesgo identificado",J22="SI"),VLOOKUP(A22,'2'!$B$12:$M$212,3,FALSE)," ")</f>
        <v>puesto 18</v>
      </c>
      <c r="AO22" s="40" t="str">
        <f>IF(AND(N22="Aplicar identificación avanzada-condición aceptable para cada tipo de factor de riesgo identificado",J22="SI"),VLOOKUP(A22,'2'!$B$12:$M$212,4,FALSE)," ")</f>
        <v>tarea 18</v>
      </c>
      <c r="AP22" s="40">
        <f>IF(AND(N22="Aplicar identificación avanzada-condición aceptable para cada tipo de factor de riesgo identificado",J22="SI"),VLOOKUP(A22,'2'!$B$12:$M$212,6,FALSE)," ")</f>
        <v>0</v>
      </c>
      <c r="AQ22" s="40">
        <f>IF(AND(N22="Aplicar identificación avanzada-condición aceptable para cada tipo de factor de riesgo identificado",J22="SI"),VLOOKUP(A22,'2'!$B$12:$M$212,7,FALSE)," ")</f>
        <v>0</v>
      </c>
      <c r="AR22" s="40">
        <f>IF(AND(N22="Aplicar identificación avanzada-condición aceptable para cada tipo de factor de riesgo identificado",J22="SI"),VLOOKUP(A22,'2'!$B$12:$M$212,8,FALSE)," ")</f>
        <v>0</v>
      </c>
      <c r="AS22" s="40">
        <f>IF(AND(N22="Aplicar identificación avanzada-condición aceptable para cada tipo de factor de riesgo identificado",J22="SI"),VLOOKUP(A22,'2'!$B$12:$M$212,9,FALSE)," ")</f>
        <v>0</v>
      </c>
      <c r="AT22" s="40">
        <f>IF(AND(N22="Aplicar identificación avanzada-condición aceptable para cada tipo de factor de riesgo identificado",J22="SI"),VLOOKUP(A22,'2'!$B$12:$M$212,10,FALSE)," ")</f>
        <v>0</v>
      </c>
      <c r="AU22" s="51" t="str">
        <f>IF(AND(N22="Aplicar identificación avanzada-condición aceptable para cada tipo de factor de riesgo identificado",K22="SI"),VLOOKUP(A22,'2'!$B$12:$M$212,2,FALSE)," ")</f>
        <v>area 18</v>
      </c>
      <c r="AV22" s="51" t="str">
        <f>IF(AND(N22="Aplicar identificación avanzada-condición aceptable para cada tipo de factor de riesgo identificado",K22="SI"),VLOOKUP(A22,'2'!$B$12:$M$212,3,FALSE)," ")</f>
        <v>puesto 18</v>
      </c>
      <c r="AW22" s="51" t="str">
        <f>IF(AND(N22="Aplicar identificación avanzada-condición aceptable para cada tipo de factor de riesgo identificado",K22="SI"),VLOOKUP(A22,'2'!$B$12:$M$212,4,FALSE)," ")</f>
        <v>tarea 18</v>
      </c>
      <c r="AX22" s="51">
        <f>IF(AND(N22="Aplicar identificación avanzada-condición aceptable para cada tipo de factor de riesgo identificado",K22="SI"),VLOOKUP(A22,'2'!$B$12:$M$212,6,FALSE)," ")</f>
        <v>0</v>
      </c>
      <c r="AY22" s="51">
        <f>IF(AND(N22="Aplicar identificación avanzada-condición aceptable para cada tipo de factor de riesgo identificado",K22="SI"),VLOOKUP(A22,'2'!$B$12:$M$212,7,FALSE)," ")</f>
        <v>0</v>
      </c>
      <c r="AZ22" s="51">
        <f>IF(AND(N22="Aplicar identificación avanzada-condición aceptable para cada tipo de factor de riesgo identificado",K22="SI"),VLOOKUP(A22,'2'!$B$12:$M$212,8,FALSE)," ")</f>
        <v>0</v>
      </c>
      <c r="BA22" s="51">
        <f>IF(AND(N22="Aplicar identificación avanzada-condición aceptable para cada tipo de factor de riesgo identificado",K22="SI"),VLOOKUP(A22,'2'!$B$12:$M$212,9,FALSE)," ")</f>
        <v>0</v>
      </c>
      <c r="BB22" s="51">
        <f>IF(AND(N22="Aplicar identificación avanzada-condición aceptable para cada tipo de factor de riesgo identificado",K22="SI"),VLOOKUP(A22,'2'!$B$12:$M$212,10,FALSE)," ")</f>
        <v>0</v>
      </c>
      <c r="BC22" s="44" t="str">
        <f>IF(AND(N22="Aplicar identificación avanzada-condición aceptable para cada tipo de factor de riesgo identificado",L22="SI"),VLOOKUP(A22,'2'!$B$12:$M$212,2,FALSE)," ")</f>
        <v>area 18</v>
      </c>
      <c r="BD22" s="44" t="str">
        <f>IF(AND(N22="Aplicar identificación avanzada-condición aceptable para cada tipo de factor de riesgo identificado",L22="SI"),VLOOKUP(A22,'2'!$B$12:$M$212,3,FALSE)," ")</f>
        <v>puesto 18</v>
      </c>
      <c r="BE22" s="44" t="str">
        <f>IF(AND(N22="Aplicar identificación avanzada-condición aceptable para cada tipo de factor de riesgo identificado",L22="SI"),VLOOKUP(A22,'2'!$B$12:$M$212,4,FALSE)," ")</f>
        <v>tarea 18</v>
      </c>
      <c r="BF22" s="44">
        <f>IF(AND(N22="Aplicar identificación avanzada-condición aceptable para cada tipo de factor de riesgo identificado",L22="SI"),VLOOKUP(A22,'2'!$B$12:$M$212,6,FALSE)," ")</f>
        <v>0</v>
      </c>
      <c r="BG22" s="44">
        <f>IF(AND(N22="Aplicar identificación avanzada-condición aceptable para cada tipo de factor de riesgo identificado",L22="SI"),VLOOKUP(A22,'2'!$B$12:$M$212,7,FALSE)," ")</f>
        <v>0</v>
      </c>
      <c r="BH22" s="44">
        <f>IF(AND(N22="Aplicar identificación avanzada-condición aceptable para cada tipo de factor de riesgo identificado",L22="SI"),VLOOKUP(A22,'2'!$B$12:$M$212,8,FALSE)," ")</f>
        <v>0</v>
      </c>
      <c r="BI22" s="44">
        <f>IF(AND(N22="Aplicar identificación avanzada-condición aceptable para cada tipo de factor de riesgo identificado",L22="SI"),VLOOKUP(A22,'2'!$B$12:$M$212,9,FALSE)," ")</f>
        <v>0</v>
      </c>
      <c r="BJ22" s="44">
        <f>IF(AND(N22="Aplicar identificación avanzada-condición aceptable para cada tipo de factor de riesgo identificado",L22="SI"),VLOOKUP(A22,'2'!$B$12:$M$212,10,FALSE)," ")</f>
        <v>0</v>
      </c>
      <c r="BK22" s="48" t="str">
        <f>IF(AND(N22="Aplicar identificación avanzada-condición aceptable para cada tipo de factor de riesgo identificado",M22="SI"),VLOOKUP(A22,'2'!$B$12:$M$212,2,FALSE)," ")</f>
        <v>area 18</v>
      </c>
      <c r="BL22" s="48" t="str">
        <f>IF(AND(N22="Aplicar identificación avanzada-condición aceptable para cada tipo de factor de riesgo identificado",M22="SI"),VLOOKUP(A22,'2'!$B$12:$M$212,3,FALSE)," ")</f>
        <v>puesto 18</v>
      </c>
      <c r="BM22" s="48" t="str">
        <f>IF(AND(N22="Aplicar identificación avanzada-condición aceptable para cada tipo de factor de riesgo identificado",M22="SI"),VLOOKUP(A22,'2'!$B$12:$M$212,4,FALSE)," ")</f>
        <v>tarea 18</v>
      </c>
      <c r="BN22" s="48">
        <f>IF(AND(N22="Aplicar identificación avanzada-condición aceptable para cada tipo de factor de riesgo identificado",M22="SI"),VLOOKUP(A22,'2'!$B$12:$M$212,6,FALSE)," ")</f>
        <v>0</v>
      </c>
      <c r="BO22" s="48">
        <f>IF(AND(N22="Aplicar identificación avanzada-condición aceptable para cada tipo de factor de riesgo identificado",M22="SI"),VLOOKUP(A22,'2'!$B$12:$M$212,7,FALSE)," ")</f>
        <v>0</v>
      </c>
      <c r="BP22" s="48">
        <f>IF(AND(N22="Aplicar identificación avanzada-condición aceptable para cada tipo de factor de riesgo identificado",M22="SI"),VLOOKUP(A22,'2'!$B$12:$M$212,8,FALSE)," ")</f>
        <v>0</v>
      </c>
      <c r="BQ22" s="48">
        <f>IF(AND(N22="Aplicar identificación avanzada-condición aceptable para cada tipo de factor de riesgo identificado",M22="SI"),VLOOKUP(A22,'2'!$B$12:$M$212,9,FALSE)," ")</f>
        <v>0</v>
      </c>
      <c r="BR22" s="48">
        <f>IF(AND(N22="Aplicar identificación avanzada-condición aceptable para cada tipo de factor de riesgo identificado",M22="SI"),VLOOKUP(A22,'2'!$B$12:$M$212,10,FALSE)," ")</f>
        <v>0</v>
      </c>
    </row>
    <row r="23" spans="1:70">
      <c r="A23" s="21">
        <v>19</v>
      </c>
      <c r="B23" s="21" t="str">
        <f>'2'!C32</f>
        <v>area 19</v>
      </c>
      <c r="C23" s="21" t="str">
        <f>'2'!D32</f>
        <v>puesto 19</v>
      </c>
      <c r="D23" s="21" t="str">
        <v>puesto 19</v>
      </c>
      <c r="E23" s="21" t="str">
        <f>'2'!E32</f>
        <v>tarea 19</v>
      </c>
      <c r="F23" s="34" t="str">
        <f>'3'!L32</f>
        <v>Aplicar identificación avanzada-condición aceptable para cada tipo de factor de riesgo identificado</v>
      </c>
      <c r="G23" s="27" t="str">
        <f>'3'!E32</f>
        <v>SI</v>
      </c>
      <c r="H23" s="21" t="str">
        <f>'3'!F32</f>
        <v>SI</v>
      </c>
      <c r="I23" s="27" t="str">
        <f>'3'!G32</f>
        <v>SI</v>
      </c>
      <c r="J23" s="21" t="str">
        <f>'3'!H32</f>
        <v>SI</v>
      </c>
      <c r="K23" s="27" t="str">
        <f>'3'!I32</f>
        <v>SI</v>
      </c>
      <c r="L23" s="21" t="str">
        <f>'3'!J32</f>
        <v>SI</v>
      </c>
      <c r="M23" s="27" t="str">
        <f>'3'!K32</f>
        <v>SI</v>
      </c>
      <c r="N23" s="34" t="str">
        <f>'3'!L32</f>
        <v>Aplicar identificación avanzada-condición aceptable para cada tipo de factor de riesgo identificado</v>
      </c>
      <c r="O23" s="19" t="str">
        <f>IF(AND(N23="Aplicar identificación avanzada-condición aceptable para cada tipo de factor de riesgo identificado",G23="SI"),VLOOKUP(A23,'2'!$B$12:$M$212,2,FALSE)," ")</f>
        <v>area 19</v>
      </c>
      <c r="P23" s="19" t="str">
        <f>IF(AND(N23="Aplicar identificación avanzada-condición aceptable para cada tipo de factor de riesgo identificado",G23="SI"),VLOOKUP(A23,'2'!$B$12:$M$212,3,FALSE)," ")</f>
        <v>puesto 19</v>
      </c>
      <c r="Q23" s="19" t="str">
        <f>IF(AND(N23="Aplicar identificación avanzada-condición aceptable para cada tipo de factor de riesgo identificado",G23="SI"),VLOOKUP(A23,'2'!$B$12:$M$212,4,FALSE)," ")</f>
        <v>tarea 19</v>
      </c>
      <c r="R23" s="19">
        <f>IF(AND(N23="Aplicar identificación avanzada-condición aceptable para cada tipo de factor de riesgo identificado",G23="SI"),VLOOKUP(A23,'2'!$B$12:$M$212,6,FALSE)," ")</f>
        <v>0</v>
      </c>
      <c r="S23" s="19">
        <f>IF(AND(N23="Aplicar identificación avanzada-condición aceptable para cada tipo de factor de riesgo identificado",G23="SI"),VLOOKUP(A23,'2'!$B$12:$M$212,7,FALSE)," ")</f>
        <v>0</v>
      </c>
      <c r="T23" s="19">
        <f>IF(AND(N23="Aplicar identificación avanzada-condición aceptable para cada tipo de factor de riesgo identificado",G23="SI"),VLOOKUP(A23,'2'!$B$12:$M$212,8,FALSE)," ")</f>
        <v>0</v>
      </c>
      <c r="U23" s="19">
        <f>IF(AND(N23="Aplicar identificación avanzada-condición aceptable para cada tipo de factor de riesgo identificado",G23="SI"),VLOOKUP(A23,'2'!$B$12:$M$212,9,FALSE)," ")</f>
        <v>0</v>
      </c>
      <c r="V23" s="19">
        <f>IF(AND(N23="Aplicar identificación avanzada-condición aceptable para cada tipo de factor de riesgo identificado",G23="SI"),VLOOKUP(A23,'2'!$B$12:$M$212,10,FALSE)," ")</f>
        <v>0</v>
      </c>
      <c r="W23" s="31" t="str">
        <f>IF(AND(N23="Aplicar identificación avanzada-condición aceptable para cada tipo de factor de riesgo identificado",H23="SI"),VLOOKUP(A23,'2'!$B$12:$M$212,2,FALSE)," ")</f>
        <v>area 19</v>
      </c>
      <c r="X23" s="31" t="str">
        <f>IF(AND(N23="Aplicar identificación avanzada-condición aceptable para cada tipo de factor de riesgo identificado",H23="SI"),VLOOKUP(A23,'2'!$B$12:$M$212,3,FALSE)," ")</f>
        <v>puesto 19</v>
      </c>
      <c r="Y23" s="31" t="str">
        <f>IF(AND(N23="Aplicar identificación avanzada-condición aceptable para cada tipo de factor de riesgo identificado",H23="SI"),VLOOKUP(A23,'2'!$B$12:$M$212,4,FALSE)," ")</f>
        <v>tarea 19</v>
      </c>
      <c r="Z23" s="31" t="str">
        <f>IF(AND(N23="Aplicar identificación avanzada-condición aceptable para cada tipo de factor de riesgo identificado",H23="SI"),VLOOKUP(A23,'2'!$B$12:$M$212,4,FALSE)," ")</f>
        <v>tarea 19</v>
      </c>
      <c r="AA23" s="31">
        <f>IF(AND(N23="Aplicar identificación avanzada-condición aceptable para cada tipo de factor de riesgo identificado",H23="SI"),VLOOKUP(A23,'2'!$B$12:$M$212,7,FALSE)," ")</f>
        <v>0</v>
      </c>
      <c r="AB23" s="31">
        <f>IF(AND(N23="Aplicar identificación avanzada-condición aceptable para cada tipo de factor de riesgo identificado",H23="SI"),VLOOKUP(A23,'2'!$B$12:$M$212,8,FALSE)," ")</f>
        <v>0</v>
      </c>
      <c r="AC23" s="31">
        <f>IF(AND(N23="Aplicar identificación avanzada-condición aceptable para cada tipo de factor de riesgo identificado",H23="SI"),VLOOKUP(A23,'2'!$B$12:$M$212,9,FALSE)," ")</f>
        <v>0</v>
      </c>
      <c r="AD23" s="31">
        <f>IF(AND(N23="Aplicar identificación avanzada-condición aceptable para cada tipo de factor de riesgo identificado",H23="SI"),VLOOKUP(A23,'2'!$B$12:$M$212,10,FALSE)," ")</f>
        <v>0</v>
      </c>
      <c r="AE23" s="34" t="str">
        <f>IF(AND(N23="Aplicar identificación avanzada-condición aceptable para cada tipo de factor de riesgo identificado",I23="SI"),VLOOKUP(A23,'2'!$B$12:$M$212,2,FALSE)," ")</f>
        <v>area 19</v>
      </c>
      <c r="AF23" s="34" t="str">
        <f>IF(AND(N23="Aplicar identificación avanzada-condición aceptable para cada tipo de factor de riesgo identificado",I23="SI"),VLOOKUP(A23,'2'!$B$12:$M$212,3,FALSE)," ")</f>
        <v>puesto 19</v>
      </c>
      <c r="AG23" s="34" t="str">
        <f>IF(AND(N23="Aplicar identificación avanzada-condición aceptable para cada tipo de factor de riesgo identificado",I23="SI"),VLOOKUP(A23,'2'!$B$12:$M$212,4,FALSE)," ")</f>
        <v>tarea 19</v>
      </c>
      <c r="AH23" s="34">
        <f>IF(AND(N23="Aplicar identificación avanzada-condición aceptable para cada tipo de factor de riesgo identificado",I23="SI"),VLOOKUP(A23,'2'!$B$12:$M$212,6,FALSE)," ")</f>
        <v>0</v>
      </c>
      <c r="AI23" s="34">
        <f>IF(AND(N23="Aplicar identificación avanzada-condición aceptable para cada tipo de factor de riesgo identificado",I23="SI"),VLOOKUP(A23,'2'!$B$12:$M$212,7,FALSE)," ")</f>
        <v>0</v>
      </c>
      <c r="AJ23" s="34">
        <f>IF(AND(N23="Aplicar identificación avanzada-condición aceptable para cada tipo de factor de riesgo identificado",I23="SI"),VLOOKUP(A23,'2'!$B$12:$M$212,8,FALSE)," ")</f>
        <v>0</v>
      </c>
      <c r="AK23" s="34">
        <f>IF(AND(N23="Aplicar identificación avanzada-condición aceptable para cada tipo de factor de riesgo identificado",I23="SI"),VLOOKUP(A23,'2'!$B$12:$M$212,9,FALSE)," ")</f>
        <v>0</v>
      </c>
      <c r="AL23" s="34">
        <f>IF(AND(N23="Aplicar identificación avanzada-condición aceptable para cada tipo de factor de riesgo identificado",I23="SI"),VLOOKUP(A23,'2'!$B$12:$M$212,10,FALSE)," ")</f>
        <v>0</v>
      </c>
      <c r="AM23" s="40" t="str">
        <f>IF(AND(N23="Aplicar identificación avanzada-condición aceptable para cada tipo de factor de riesgo identificado",J23="SI"),VLOOKUP(A23,'2'!$B$12:$M$212,2,FALSE)," ")</f>
        <v>area 19</v>
      </c>
      <c r="AN23" s="40" t="str">
        <f>IF(AND(N23="Aplicar identificación avanzada-condición aceptable para cada tipo de factor de riesgo identificado",J23="SI"),VLOOKUP(A23,'2'!$B$12:$M$212,3,FALSE)," ")</f>
        <v>puesto 19</v>
      </c>
      <c r="AO23" s="40" t="str">
        <f>IF(AND(N23="Aplicar identificación avanzada-condición aceptable para cada tipo de factor de riesgo identificado",J23="SI"),VLOOKUP(A23,'2'!$B$12:$M$212,4,FALSE)," ")</f>
        <v>tarea 19</v>
      </c>
      <c r="AP23" s="40">
        <f>IF(AND(N23="Aplicar identificación avanzada-condición aceptable para cada tipo de factor de riesgo identificado",J23="SI"),VLOOKUP(A23,'2'!$B$12:$M$212,6,FALSE)," ")</f>
        <v>0</v>
      </c>
      <c r="AQ23" s="40">
        <f>IF(AND(N23="Aplicar identificación avanzada-condición aceptable para cada tipo de factor de riesgo identificado",J23="SI"),VLOOKUP(A23,'2'!$B$12:$M$212,7,FALSE)," ")</f>
        <v>0</v>
      </c>
      <c r="AR23" s="40">
        <f>IF(AND(N23="Aplicar identificación avanzada-condición aceptable para cada tipo de factor de riesgo identificado",J23="SI"),VLOOKUP(A23,'2'!$B$12:$M$212,8,FALSE)," ")</f>
        <v>0</v>
      </c>
      <c r="AS23" s="40">
        <f>IF(AND(N23="Aplicar identificación avanzada-condición aceptable para cada tipo de factor de riesgo identificado",J23="SI"),VLOOKUP(A23,'2'!$B$12:$M$212,9,FALSE)," ")</f>
        <v>0</v>
      </c>
      <c r="AT23" s="40">
        <f>IF(AND(N23="Aplicar identificación avanzada-condición aceptable para cada tipo de factor de riesgo identificado",J23="SI"),VLOOKUP(A23,'2'!$B$12:$M$212,10,FALSE)," ")</f>
        <v>0</v>
      </c>
      <c r="AU23" s="51" t="str">
        <f>IF(AND(N23="Aplicar identificación avanzada-condición aceptable para cada tipo de factor de riesgo identificado",K23="SI"),VLOOKUP(A23,'2'!$B$12:$M$212,2,FALSE)," ")</f>
        <v>area 19</v>
      </c>
      <c r="AV23" s="51" t="str">
        <f>IF(AND(N23="Aplicar identificación avanzada-condición aceptable para cada tipo de factor de riesgo identificado",K23="SI"),VLOOKUP(A23,'2'!$B$12:$M$212,3,FALSE)," ")</f>
        <v>puesto 19</v>
      </c>
      <c r="AW23" s="51" t="str">
        <f>IF(AND(N23="Aplicar identificación avanzada-condición aceptable para cada tipo de factor de riesgo identificado",K23="SI"),VLOOKUP(A23,'2'!$B$12:$M$212,4,FALSE)," ")</f>
        <v>tarea 19</v>
      </c>
      <c r="AX23" s="51">
        <f>IF(AND(N23="Aplicar identificación avanzada-condición aceptable para cada tipo de factor de riesgo identificado",K23="SI"),VLOOKUP(A23,'2'!$B$12:$M$212,6,FALSE)," ")</f>
        <v>0</v>
      </c>
      <c r="AY23" s="51">
        <f>IF(AND(N23="Aplicar identificación avanzada-condición aceptable para cada tipo de factor de riesgo identificado",K23="SI"),VLOOKUP(A23,'2'!$B$12:$M$212,7,FALSE)," ")</f>
        <v>0</v>
      </c>
      <c r="AZ23" s="51">
        <f>IF(AND(N23="Aplicar identificación avanzada-condición aceptable para cada tipo de factor de riesgo identificado",K23="SI"),VLOOKUP(A23,'2'!$B$12:$M$212,8,FALSE)," ")</f>
        <v>0</v>
      </c>
      <c r="BA23" s="51">
        <f>IF(AND(N23="Aplicar identificación avanzada-condición aceptable para cada tipo de factor de riesgo identificado",K23="SI"),VLOOKUP(A23,'2'!$B$12:$M$212,9,FALSE)," ")</f>
        <v>0</v>
      </c>
      <c r="BB23" s="51">
        <f>IF(AND(N23="Aplicar identificación avanzada-condición aceptable para cada tipo de factor de riesgo identificado",K23="SI"),VLOOKUP(A23,'2'!$B$12:$M$212,10,FALSE)," ")</f>
        <v>0</v>
      </c>
      <c r="BC23" s="44" t="str">
        <f>IF(AND(N23="Aplicar identificación avanzada-condición aceptable para cada tipo de factor de riesgo identificado",L23="SI"),VLOOKUP(A23,'2'!$B$12:$M$212,2,FALSE)," ")</f>
        <v>area 19</v>
      </c>
      <c r="BD23" s="44" t="str">
        <f>IF(AND(N23="Aplicar identificación avanzada-condición aceptable para cada tipo de factor de riesgo identificado",L23="SI"),VLOOKUP(A23,'2'!$B$12:$M$212,3,FALSE)," ")</f>
        <v>puesto 19</v>
      </c>
      <c r="BE23" s="44" t="str">
        <f>IF(AND(N23="Aplicar identificación avanzada-condición aceptable para cada tipo de factor de riesgo identificado",L23="SI"),VLOOKUP(A23,'2'!$B$12:$M$212,4,FALSE)," ")</f>
        <v>tarea 19</v>
      </c>
      <c r="BF23" s="44">
        <f>IF(AND(N23="Aplicar identificación avanzada-condición aceptable para cada tipo de factor de riesgo identificado",L23="SI"),VLOOKUP(A23,'2'!$B$12:$M$212,6,FALSE)," ")</f>
        <v>0</v>
      </c>
      <c r="BG23" s="44">
        <f>IF(AND(N23="Aplicar identificación avanzada-condición aceptable para cada tipo de factor de riesgo identificado",L23="SI"),VLOOKUP(A23,'2'!$B$12:$M$212,7,FALSE)," ")</f>
        <v>0</v>
      </c>
      <c r="BH23" s="44">
        <f>IF(AND(N23="Aplicar identificación avanzada-condición aceptable para cada tipo de factor de riesgo identificado",L23="SI"),VLOOKUP(A23,'2'!$B$12:$M$212,8,FALSE)," ")</f>
        <v>0</v>
      </c>
      <c r="BI23" s="44">
        <f>IF(AND(N23="Aplicar identificación avanzada-condición aceptable para cada tipo de factor de riesgo identificado",L23="SI"),VLOOKUP(A23,'2'!$B$12:$M$212,9,FALSE)," ")</f>
        <v>0</v>
      </c>
      <c r="BJ23" s="44">
        <f>IF(AND(N23="Aplicar identificación avanzada-condición aceptable para cada tipo de factor de riesgo identificado",L23="SI"),VLOOKUP(A23,'2'!$B$12:$M$212,10,FALSE)," ")</f>
        <v>0</v>
      </c>
      <c r="BK23" s="48" t="str">
        <f>IF(AND(N23="Aplicar identificación avanzada-condición aceptable para cada tipo de factor de riesgo identificado",M23="SI"),VLOOKUP(A23,'2'!$B$12:$M$212,2,FALSE)," ")</f>
        <v>area 19</v>
      </c>
      <c r="BL23" s="48" t="str">
        <f>IF(AND(N23="Aplicar identificación avanzada-condición aceptable para cada tipo de factor de riesgo identificado",M23="SI"),VLOOKUP(A23,'2'!$B$12:$M$212,3,FALSE)," ")</f>
        <v>puesto 19</v>
      </c>
      <c r="BM23" s="48" t="str">
        <f>IF(AND(N23="Aplicar identificación avanzada-condición aceptable para cada tipo de factor de riesgo identificado",M23="SI"),VLOOKUP(A23,'2'!$B$12:$M$212,4,FALSE)," ")</f>
        <v>tarea 19</v>
      </c>
      <c r="BN23" s="48">
        <f>IF(AND(N23="Aplicar identificación avanzada-condición aceptable para cada tipo de factor de riesgo identificado",M23="SI"),VLOOKUP(A23,'2'!$B$12:$M$212,6,FALSE)," ")</f>
        <v>0</v>
      </c>
      <c r="BO23" s="48">
        <f>IF(AND(N23="Aplicar identificación avanzada-condición aceptable para cada tipo de factor de riesgo identificado",M23="SI"),VLOOKUP(A23,'2'!$B$12:$M$212,7,FALSE)," ")</f>
        <v>0</v>
      </c>
      <c r="BP23" s="48">
        <f>IF(AND(N23="Aplicar identificación avanzada-condición aceptable para cada tipo de factor de riesgo identificado",M23="SI"),VLOOKUP(A23,'2'!$B$12:$M$212,8,FALSE)," ")</f>
        <v>0</v>
      </c>
      <c r="BQ23" s="48">
        <f>IF(AND(N23="Aplicar identificación avanzada-condición aceptable para cada tipo de factor de riesgo identificado",M23="SI"),VLOOKUP(A23,'2'!$B$12:$M$212,9,FALSE)," ")</f>
        <v>0</v>
      </c>
      <c r="BR23" s="48">
        <f>IF(AND(N23="Aplicar identificación avanzada-condición aceptable para cada tipo de factor de riesgo identificado",M23="SI"),VLOOKUP(A23,'2'!$B$12:$M$212,10,FALSE)," ")</f>
        <v>0</v>
      </c>
    </row>
    <row r="24" spans="1:70">
      <c r="A24" s="21">
        <v>20</v>
      </c>
      <c r="B24" s="21" t="str">
        <f>'2'!C33</f>
        <v>area 20</v>
      </c>
      <c r="C24" s="21" t="str">
        <f>'2'!D33</f>
        <v>puesto 20</v>
      </c>
      <c r="D24" s="21" t="str">
        <v>puesto 20</v>
      </c>
      <c r="E24" s="21" t="str">
        <f>'2'!E33</f>
        <v>tarea 20</v>
      </c>
      <c r="F24" s="34" t="str">
        <f>'3'!L33</f>
        <v>Aplicar identificación avanzada-condición aceptable para cada tipo de factor de riesgo identificado</v>
      </c>
      <c r="G24" s="27" t="str">
        <f>'3'!E33</f>
        <v>SI</v>
      </c>
      <c r="H24" s="21" t="str">
        <f>'3'!F33</f>
        <v>SI</v>
      </c>
      <c r="I24" s="27" t="str">
        <f>'3'!G33</f>
        <v>SI</v>
      </c>
      <c r="J24" s="21" t="str">
        <f>'3'!H33</f>
        <v>SI</v>
      </c>
      <c r="K24" s="27" t="str">
        <f>'3'!I33</f>
        <v>SI</v>
      </c>
      <c r="L24" s="21" t="str">
        <f>'3'!J33</f>
        <v>SI</v>
      </c>
      <c r="M24" s="27" t="str">
        <f>'3'!K33</f>
        <v>SI</v>
      </c>
      <c r="N24" s="34" t="str">
        <f>'3'!L33</f>
        <v>Aplicar identificación avanzada-condición aceptable para cada tipo de factor de riesgo identificado</v>
      </c>
      <c r="O24" s="19" t="str">
        <f>IF(AND(N24="Aplicar identificación avanzada-condición aceptable para cada tipo de factor de riesgo identificado",G24="SI"),VLOOKUP(A24,'2'!$B$12:$M$212,2,FALSE)," ")</f>
        <v>area 20</v>
      </c>
      <c r="P24" s="19" t="str">
        <f>IF(AND(N24="Aplicar identificación avanzada-condición aceptable para cada tipo de factor de riesgo identificado",G24="SI"),VLOOKUP(A24,'2'!$B$12:$M$212,3,FALSE)," ")</f>
        <v>puesto 20</v>
      </c>
      <c r="Q24" s="19" t="str">
        <f>IF(AND(N24="Aplicar identificación avanzada-condición aceptable para cada tipo de factor de riesgo identificado",G24="SI"),VLOOKUP(A24,'2'!$B$12:$M$212,4,FALSE)," ")</f>
        <v>tarea 20</v>
      </c>
      <c r="R24" s="19">
        <f>IF(AND(N24="Aplicar identificación avanzada-condición aceptable para cada tipo de factor de riesgo identificado",G24="SI"),VLOOKUP(A24,'2'!$B$12:$M$212,6,FALSE)," ")</f>
        <v>0</v>
      </c>
      <c r="S24" s="19">
        <f>IF(AND(N24="Aplicar identificación avanzada-condición aceptable para cada tipo de factor de riesgo identificado",G24="SI"),VLOOKUP(A24,'2'!$B$12:$M$212,7,FALSE)," ")</f>
        <v>0</v>
      </c>
      <c r="T24" s="19">
        <f>IF(AND(N24="Aplicar identificación avanzada-condición aceptable para cada tipo de factor de riesgo identificado",G24="SI"),VLOOKUP(A24,'2'!$B$12:$M$212,8,FALSE)," ")</f>
        <v>0</v>
      </c>
      <c r="U24" s="19">
        <f>IF(AND(N24="Aplicar identificación avanzada-condición aceptable para cada tipo de factor de riesgo identificado",G24="SI"),VLOOKUP(A24,'2'!$B$12:$M$212,9,FALSE)," ")</f>
        <v>0</v>
      </c>
      <c r="V24" s="19">
        <f>IF(AND(N24="Aplicar identificación avanzada-condición aceptable para cada tipo de factor de riesgo identificado",G24="SI"),VLOOKUP(A24,'2'!$B$12:$M$212,10,FALSE)," ")</f>
        <v>0</v>
      </c>
      <c r="W24" s="31" t="str">
        <f>IF(AND(N24="Aplicar identificación avanzada-condición aceptable para cada tipo de factor de riesgo identificado",H24="SI"),VLOOKUP(A24,'2'!$B$12:$M$212,2,FALSE)," ")</f>
        <v>area 20</v>
      </c>
      <c r="X24" s="31" t="str">
        <f>IF(AND(N24="Aplicar identificación avanzada-condición aceptable para cada tipo de factor de riesgo identificado",H24="SI"),VLOOKUP(A24,'2'!$B$12:$M$212,3,FALSE)," ")</f>
        <v>puesto 20</v>
      </c>
      <c r="Y24" s="31" t="str">
        <f>IF(AND(N24="Aplicar identificación avanzada-condición aceptable para cada tipo de factor de riesgo identificado",H24="SI"),VLOOKUP(A24,'2'!$B$12:$M$212,4,FALSE)," ")</f>
        <v>tarea 20</v>
      </c>
      <c r="Z24" s="31" t="str">
        <f>IF(AND(N24="Aplicar identificación avanzada-condición aceptable para cada tipo de factor de riesgo identificado",H24="SI"),VLOOKUP(A24,'2'!$B$12:$M$212,4,FALSE)," ")</f>
        <v>tarea 20</v>
      </c>
      <c r="AA24" s="31">
        <f>IF(AND(N24="Aplicar identificación avanzada-condición aceptable para cada tipo de factor de riesgo identificado",H24="SI"),VLOOKUP(A24,'2'!$B$12:$M$212,7,FALSE)," ")</f>
        <v>0</v>
      </c>
      <c r="AB24" s="31">
        <f>IF(AND(N24="Aplicar identificación avanzada-condición aceptable para cada tipo de factor de riesgo identificado",H24="SI"),VLOOKUP(A24,'2'!$B$12:$M$212,8,FALSE)," ")</f>
        <v>0</v>
      </c>
      <c r="AC24" s="31">
        <f>IF(AND(N24="Aplicar identificación avanzada-condición aceptable para cada tipo de factor de riesgo identificado",H24="SI"),VLOOKUP(A24,'2'!$B$12:$M$212,9,FALSE)," ")</f>
        <v>0</v>
      </c>
      <c r="AD24" s="31">
        <f>IF(AND(N24="Aplicar identificación avanzada-condición aceptable para cada tipo de factor de riesgo identificado",H24="SI"),VLOOKUP(A24,'2'!$B$12:$M$212,10,FALSE)," ")</f>
        <v>0</v>
      </c>
      <c r="AE24" s="34" t="str">
        <f>IF(AND(N24="Aplicar identificación avanzada-condición aceptable para cada tipo de factor de riesgo identificado",I24="SI"),VLOOKUP(A24,'2'!$B$12:$M$212,2,FALSE)," ")</f>
        <v>area 20</v>
      </c>
      <c r="AF24" s="34" t="str">
        <f>IF(AND(N24="Aplicar identificación avanzada-condición aceptable para cada tipo de factor de riesgo identificado",I24="SI"),VLOOKUP(A24,'2'!$B$12:$M$212,3,FALSE)," ")</f>
        <v>puesto 20</v>
      </c>
      <c r="AG24" s="34" t="str">
        <f>IF(AND(N24="Aplicar identificación avanzada-condición aceptable para cada tipo de factor de riesgo identificado",I24="SI"),VLOOKUP(A24,'2'!$B$12:$M$212,4,FALSE)," ")</f>
        <v>tarea 20</v>
      </c>
      <c r="AH24" s="34">
        <f>IF(AND(N24="Aplicar identificación avanzada-condición aceptable para cada tipo de factor de riesgo identificado",I24="SI"),VLOOKUP(A24,'2'!$B$12:$M$212,6,FALSE)," ")</f>
        <v>0</v>
      </c>
      <c r="AI24" s="34">
        <f>IF(AND(N24="Aplicar identificación avanzada-condición aceptable para cada tipo de factor de riesgo identificado",I24="SI"),VLOOKUP(A24,'2'!$B$12:$M$212,7,FALSE)," ")</f>
        <v>0</v>
      </c>
      <c r="AJ24" s="34">
        <f>IF(AND(N24="Aplicar identificación avanzada-condición aceptable para cada tipo de factor de riesgo identificado",I24="SI"),VLOOKUP(A24,'2'!$B$12:$M$212,8,FALSE)," ")</f>
        <v>0</v>
      </c>
      <c r="AK24" s="34">
        <f>IF(AND(N24="Aplicar identificación avanzada-condición aceptable para cada tipo de factor de riesgo identificado",I24="SI"),VLOOKUP(A24,'2'!$B$12:$M$212,9,FALSE)," ")</f>
        <v>0</v>
      </c>
      <c r="AL24" s="34">
        <f>IF(AND(N24="Aplicar identificación avanzada-condición aceptable para cada tipo de factor de riesgo identificado",I24="SI"),VLOOKUP(A24,'2'!$B$12:$M$212,10,FALSE)," ")</f>
        <v>0</v>
      </c>
      <c r="AM24" s="40" t="str">
        <f>IF(AND(N24="Aplicar identificación avanzada-condición aceptable para cada tipo de factor de riesgo identificado",J24="SI"),VLOOKUP(A24,'2'!$B$12:$M$212,2,FALSE)," ")</f>
        <v>area 20</v>
      </c>
      <c r="AN24" s="40" t="str">
        <f>IF(AND(N24="Aplicar identificación avanzada-condición aceptable para cada tipo de factor de riesgo identificado",J24="SI"),VLOOKUP(A24,'2'!$B$12:$M$212,3,FALSE)," ")</f>
        <v>puesto 20</v>
      </c>
      <c r="AO24" s="40" t="str">
        <f>IF(AND(N24="Aplicar identificación avanzada-condición aceptable para cada tipo de factor de riesgo identificado",J24="SI"),VLOOKUP(A24,'2'!$B$12:$M$212,4,FALSE)," ")</f>
        <v>tarea 20</v>
      </c>
      <c r="AP24" s="40">
        <f>IF(AND(N24="Aplicar identificación avanzada-condición aceptable para cada tipo de factor de riesgo identificado",J24="SI"),VLOOKUP(A24,'2'!$B$12:$M$212,6,FALSE)," ")</f>
        <v>0</v>
      </c>
      <c r="AQ24" s="40">
        <f>IF(AND(N24="Aplicar identificación avanzada-condición aceptable para cada tipo de factor de riesgo identificado",J24="SI"),VLOOKUP(A24,'2'!$B$12:$M$212,7,FALSE)," ")</f>
        <v>0</v>
      </c>
      <c r="AR24" s="40">
        <f>IF(AND(N24="Aplicar identificación avanzada-condición aceptable para cada tipo de factor de riesgo identificado",J24="SI"),VLOOKUP(A24,'2'!$B$12:$M$212,8,FALSE)," ")</f>
        <v>0</v>
      </c>
      <c r="AS24" s="40">
        <f>IF(AND(N24="Aplicar identificación avanzada-condición aceptable para cada tipo de factor de riesgo identificado",J24="SI"),VLOOKUP(A24,'2'!$B$12:$M$212,9,FALSE)," ")</f>
        <v>0</v>
      </c>
      <c r="AT24" s="40">
        <f>IF(AND(N24="Aplicar identificación avanzada-condición aceptable para cada tipo de factor de riesgo identificado",J24="SI"),VLOOKUP(A24,'2'!$B$12:$M$212,10,FALSE)," ")</f>
        <v>0</v>
      </c>
      <c r="AU24" s="51" t="str">
        <f>IF(AND(N24="Aplicar identificación avanzada-condición aceptable para cada tipo de factor de riesgo identificado",K24="SI"),VLOOKUP(A24,'2'!$B$12:$M$212,2,FALSE)," ")</f>
        <v>area 20</v>
      </c>
      <c r="AV24" s="51" t="str">
        <f>IF(AND(N24="Aplicar identificación avanzada-condición aceptable para cada tipo de factor de riesgo identificado",K24="SI"),VLOOKUP(A24,'2'!$B$12:$M$212,3,FALSE)," ")</f>
        <v>puesto 20</v>
      </c>
      <c r="AW24" s="51" t="str">
        <f>IF(AND(N24="Aplicar identificación avanzada-condición aceptable para cada tipo de factor de riesgo identificado",K24="SI"),VLOOKUP(A24,'2'!$B$12:$M$212,4,FALSE)," ")</f>
        <v>tarea 20</v>
      </c>
      <c r="AX24" s="51">
        <f>IF(AND(N24="Aplicar identificación avanzada-condición aceptable para cada tipo de factor de riesgo identificado",K24="SI"),VLOOKUP(A24,'2'!$B$12:$M$212,6,FALSE)," ")</f>
        <v>0</v>
      </c>
      <c r="AY24" s="51">
        <f>IF(AND(N24="Aplicar identificación avanzada-condición aceptable para cada tipo de factor de riesgo identificado",K24="SI"),VLOOKUP(A24,'2'!$B$12:$M$212,7,FALSE)," ")</f>
        <v>0</v>
      </c>
      <c r="AZ24" s="51">
        <f>IF(AND(N24="Aplicar identificación avanzada-condición aceptable para cada tipo de factor de riesgo identificado",K24="SI"),VLOOKUP(A24,'2'!$B$12:$M$212,8,FALSE)," ")</f>
        <v>0</v>
      </c>
      <c r="BA24" s="51">
        <f>IF(AND(N24="Aplicar identificación avanzada-condición aceptable para cada tipo de factor de riesgo identificado",K24="SI"),VLOOKUP(A24,'2'!$B$12:$M$212,9,FALSE)," ")</f>
        <v>0</v>
      </c>
      <c r="BB24" s="51">
        <f>IF(AND(N24="Aplicar identificación avanzada-condición aceptable para cada tipo de factor de riesgo identificado",K24="SI"),VLOOKUP(A24,'2'!$B$12:$M$212,10,FALSE)," ")</f>
        <v>0</v>
      </c>
      <c r="BC24" s="44" t="str">
        <f>IF(AND(N24="Aplicar identificación avanzada-condición aceptable para cada tipo de factor de riesgo identificado",L24="SI"),VLOOKUP(A24,'2'!$B$12:$M$212,2,FALSE)," ")</f>
        <v>area 20</v>
      </c>
      <c r="BD24" s="44" t="str">
        <f>IF(AND(N24="Aplicar identificación avanzada-condición aceptable para cada tipo de factor de riesgo identificado",L24="SI"),VLOOKUP(A24,'2'!$B$12:$M$212,3,FALSE)," ")</f>
        <v>puesto 20</v>
      </c>
      <c r="BE24" s="44" t="str">
        <f>IF(AND(N24="Aplicar identificación avanzada-condición aceptable para cada tipo de factor de riesgo identificado",L24="SI"),VLOOKUP(A24,'2'!$B$12:$M$212,4,FALSE)," ")</f>
        <v>tarea 20</v>
      </c>
      <c r="BF24" s="44">
        <f>IF(AND(N24="Aplicar identificación avanzada-condición aceptable para cada tipo de factor de riesgo identificado",L24="SI"),VLOOKUP(A24,'2'!$B$12:$M$212,6,FALSE)," ")</f>
        <v>0</v>
      </c>
      <c r="BG24" s="44">
        <f>IF(AND(N24="Aplicar identificación avanzada-condición aceptable para cada tipo de factor de riesgo identificado",L24="SI"),VLOOKUP(A24,'2'!$B$12:$M$212,7,FALSE)," ")</f>
        <v>0</v>
      </c>
      <c r="BH24" s="44">
        <f>IF(AND(N24="Aplicar identificación avanzada-condición aceptable para cada tipo de factor de riesgo identificado",L24="SI"),VLOOKUP(A24,'2'!$B$12:$M$212,8,FALSE)," ")</f>
        <v>0</v>
      </c>
      <c r="BI24" s="44">
        <f>IF(AND(N24="Aplicar identificación avanzada-condición aceptable para cada tipo de factor de riesgo identificado",L24="SI"),VLOOKUP(A24,'2'!$B$12:$M$212,9,FALSE)," ")</f>
        <v>0</v>
      </c>
      <c r="BJ24" s="44">
        <f>IF(AND(N24="Aplicar identificación avanzada-condición aceptable para cada tipo de factor de riesgo identificado",L24="SI"),VLOOKUP(A24,'2'!$B$12:$M$212,10,FALSE)," ")</f>
        <v>0</v>
      </c>
      <c r="BK24" s="48" t="str">
        <f>IF(AND(N24="Aplicar identificación avanzada-condición aceptable para cada tipo de factor de riesgo identificado",M24="SI"),VLOOKUP(A24,'2'!$B$12:$M$212,2,FALSE)," ")</f>
        <v>area 20</v>
      </c>
      <c r="BL24" s="48" t="str">
        <f>IF(AND(N24="Aplicar identificación avanzada-condición aceptable para cada tipo de factor de riesgo identificado",M24="SI"),VLOOKUP(A24,'2'!$B$12:$M$212,3,FALSE)," ")</f>
        <v>puesto 20</v>
      </c>
      <c r="BM24" s="48" t="str">
        <f>IF(AND(N24="Aplicar identificación avanzada-condición aceptable para cada tipo de factor de riesgo identificado",M24="SI"),VLOOKUP(A24,'2'!$B$12:$M$212,4,FALSE)," ")</f>
        <v>tarea 20</v>
      </c>
      <c r="BN24" s="48">
        <f>IF(AND(N24="Aplicar identificación avanzada-condición aceptable para cada tipo de factor de riesgo identificado",M24="SI"),VLOOKUP(A24,'2'!$B$12:$M$212,6,FALSE)," ")</f>
        <v>0</v>
      </c>
      <c r="BO24" s="48">
        <f>IF(AND(N24="Aplicar identificación avanzada-condición aceptable para cada tipo de factor de riesgo identificado",M24="SI"),VLOOKUP(A24,'2'!$B$12:$M$212,7,FALSE)," ")</f>
        <v>0</v>
      </c>
      <c r="BP24" s="48">
        <f>IF(AND(N24="Aplicar identificación avanzada-condición aceptable para cada tipo de factor de riesgo identificado",M24="SI"),VLOOKUP(A24,'2'!$B$12:$M$212,8,FALSE)," ")</f>
        <v>0</v>
      </c>
      <c r="BQ24" s="48">
        <f>IF(AND(N24="Aplicar identificación avanzada-condición aceptable para cada tipo de factor de riesgo identificado",M24="SI"),VLOOKUP(A24,'2'!$B$12:$M$212,9,FALSE)," ")</f>
        <v>0</v>
      </c>
      <c r="BR24" s="48">
        <f>IF(AND(N24="Aplicar identificación avanzada-condición aceptable para cada tipo de factor de riesgo identificado",M24="SI"),VLOOKUP(A24,'2'!$B$12:$M$212,10,FALSE)," ")</f>
        <v>0</v>
      </c>
    </row>
    <row r="25" spans="1:70">
      <c r="A25" s="21">
        <v>21</v>
      </c>
      <c r="B25" s="21" t="str">
        <f>'2'!C34</f>
        <v>area 21</v>
      </c>
      <c r="C25" s="21" t="str">
        <f>'2'!D34</f>
        <v>puesto 21</v>
      </c>
      <c r="D25" s="21" t="str">
        <v>puesto 21</v>
      </c>
      <c r="E25" s="21" t="str">
        <f>'2'!E34</f>
        <v>tarea 21</v>
      </c>
      <c r="F25" s="34" t="str">
        <f>'3'!L34</f>
        <v>Aplicar identificación avanzada-condición aceptable para cada tipo de factor de riesgo identificado</v>
      </c>
      <c r="G25" s="27" t="str">
        <f>'3'!E34</f>
        <v>SI</v>
      </c>
      <c r="H25" s="21" t="str">
        <f>'3'!F34</f>
        <v>SI</v>
      </c>
      <c r="I25" s="27" t="str">
        <f>'3'!G34</f>
        <v>SI</v>
      </c>
      <c r="J25" s="21" t="str">
        <f>'3'!H34</f>
        <v>SI</v>
      </c>
      <c r="K25" s="27" t="str">
        <f>'3'!I34</f>
        <v>SI</v>
      </c>
      <c r="L25" s="21" t="str">
        <f>'3'!J34</f>
        <v>SI</v>
      </c>
      <c r="M25" s="27" t="str">
        <f>'3'!K34</f>
        <v>SI</v>
      </c>
      <c r="N25" s="34" t="str">
        <f>'3'!L34</f>
        <v>Aplicar identificación avanzada-condición aceptable para cada tipo de factor de riesgo identificado</v>
      </c>
      <c r="O25" s="19" t="str">
        <f>IF(AND(N25="Aplicar identificación avanzada-condición aceptable para cada tipo de factor de riesgo identificado",G25="SI"),VLOOKUP(A25,'2'!$B$12:$M$212,2,FALSE)," ")</f>
        <v>area 21</v>
      </c>
      <c r="P25" s="19" t="str">
        <f>IF(AND(N25="Aplicar identificación avanzada-condición aceptable para cada tipo de factor de riesgo identificado",G25="SI"),VLOOKUP(A25,'2'!$B$12:$M$212,3,FALSE)," ")</f>
        <v>puesto 21</v>
      </c>
      <c r="Q25" s="19" t="str">
        <f>IF(AND(N25="Aplicar identificación avanzada-condición aceptable para cada tipo de factor de riesgo identificado",G25="SI"),VLOOKUP(A25,'2'!$B$12:$M$212,4,FALSE)," ")</f>
        <v>tarea 21</v>
      </c>
      <c r="R25" s="19">
        <f>IF(AND(N25="Aplicar identificación avanzada-condición aceptable para cada tipo de factor de riesgo identificado",G25="SI"),VLOOKUP(A25,'2'!$B$12:$M$212,6,FALSE)," ")</f>
        <v>0</v>
      </c>
      <c r="S25" s="19">
        <f>IF(AND(N25="Aplicar identificación avanzada-condición aceptable para cada tipo de factor de riesgo identificado",G25="SI"),VLOOKUP(A25,'2'!$B$12:$M$212,7,FALSE)," ")</f>
        <v>0</v>
      </c>
      <c r="T25" s="19">
        <f>IF(AND(N25="Aplicar identificación avanzada-condición aceptable para cada tipo de factor de riesgo identificado",G25="SI"),VLOOKUP(A25,'2'!$B$12:$M$212,8,FALSE)," ")</f>
        <v>0</v>
      </c>
      <c r="U25" s="19">
        <f>IF(AND(N25="Aplicar identificación avanzada-condición aceptable para cada tipo de factor de riesgo identificado",G25="SI"),VLOOKUP(A25,'2'!$B$12:$M$212,9,FALSE)," ")</f>
        <v>0</v>
      </c>
      <c r="V25" s="19">
        <f>IF(AND(N25="Aplicar identificación avanzada-condición aceptable para cada tipo de factor de riesgo identificado",G25="SI"),VLOOKUP(A25,'2'!$B$12:$M$212,10,FALSE)," ")</f>
        <v>0</v>
      </c>
      <c r="W25" s="31" t="str">
        <f>IF(AND(N25="Aplicar identificación avanzada-condición aceptable para cada tipo de factor de riesgo identificado",H25="SI"),VLOOKUP(A25,'2'!$B$12:$M$212,2,FALSE)," ")</f>
        <v>area 21</v>
      </c>
      <c r="X25" s="31" t="str">
        <f>IF(AND(N25="Aplicar identificación avanzada-condición aceptable para cada tipo de factor de riesgo identificado",H25="SI"),VLOOKUP(A25,'2'!$B$12:$M$212,3,FALSE)," ")</f>
        <v>puesto 21</v>
      </c>
      <c r="Y25" s="31" t="str">
        <f>IF(AND(N25="Aplicar identificación avanzada-condición aceptable para cada tipo de factor de riesgo identificado",H25="SI"),VLOOKUP(A25,'2'!$B$12:$M$212,4,FALSE)," ")</f>
        <v>tarea 21</v>
      </c>
      <c r="Z25" s="31" t="str">
        <f>IF(AND(N25="Aplicar identificación avanzada-condición aceptable para cada tipo de factor de riesgo identificado",H25="SI"),VLOOKUP(A25,'2'!$B$12:$M$212,4,FALSE)," ")</f>
        <v>tarea 21</v>
      </c>
      <c r="AA25" s="31">
        <f>IF(AND(N25="Aplicar identificación avanzada-condición aceptable para cada tipo de factor de riesgo identificado",H25="SI"),VLOOKUP(A25,'2'!$B$12:$M$212,7,FALSE)," ")</f>
        <v>0</v>
      </c>
      <c r="AB25" s="31">
        <f>IF(AND(N25="Aplicar identificación avanzada-condición aceptable para cada tipo de factor de riesgo identificado",H25="SI"),VLOOKUP(A25,'2'!$B$12:$M$212,8,FALSE)," ")</f>
        <v>0</v>
      </c>
      <c r="AC25" s="31">
        <f>IF(AND(N25="Aplicar identificación avanzada-condición aceptable para cada tipo de factor de riesgo identificado",H25="SI"),VLOOKUP(A25,'2'!$B$12:$M$212,9,FALSE)," ")</f>
        <v>0</v>
      </c>
      <c r="AD25" s="31">
        <f>IF(AND(N25="Aplicar identificación avanzada-condición aceptable para cada tipo de factor de riesgo identificado",H25="SI"),VLOOKUP(A25,'2'!$B$12:$M$212,10,FALSE)," ")</f>
        <v>0</v>
      </c>
      <c r="AE25" s="34" t="str">
        <f>IF(AND(N25="Aplicar identificación avanzada-condición aceptable para cada tipo de factor de riesgo identificado",I25="SI"),VLOOKUP(A25,'2'!$B$12:$M$212,2,FALSE)," ")</f>
        <v>area 21</v>
      </c>
      <c r="AF25" s="34" t="str">
        <f>IF(AND(N25="Aplicar identificación avanzada-condición aceptable para cada tipo de factor de riesgo identificado",I25="SI"),VLOOKUP(A25,'2'!$B$12:$M$212,3,FALSE)," ")</f>
        <v>puesto 21</v>
      </c>
      <c r="AG25" s="34" t="str">
        <f>IF(AND(N25="Aplicar identificación avanzada-condición aceptable para cada tipo de factor de riesgo identificado",I25="SI"),VLOOKUP(A25,'2'!$B$12:$M$212,4,FALSE)," ")</f>
        <v>tarea 21</v>
      </c>
      <c r="AH25" s="34">
        <f>IF(AND(N25="Aplicar identificación avanzada-condición aceptable para cada tipo de factor de riesgo identificado",I25="SI"),VLOOKUP(A25,'2'!$B$12:$M$212,6,FALSE)," ")</f>
        <v>0</v>
      </c>
      <c r="AI25" s="34">
        <f>IF(AND(N25="Aplicar identificación avanzada-condición aceptable para cada tipo de factor de riesgo identificado",I25="SI"),VLOOKUP(A25,'2'!$B$12:$M$212,7,FALSE)," ")</f>
        <v>0</v>
      </c>
      <c r="AJ25" s="34">
        <f>IF(AND(N25="Aplicar identificación avanzada-condición aceptable para cada tipo de factor de riesgo identificado",I25="SI"),VLOOKUP(A25,'2'!$B$12:$M$212,8,FALSE)," ")</f>
        <v>0</v>
      </c>
      <c r="AK25" s="34">
        <f>IF(AND(N25="Aplicar identificación avanzada-condición aceptable para cada tipo de factor de riesgo identificado",I25="SI"),VLOOKUP(A25,'2'!$B$12:$M$212,9,FALSE)," ")</f>
        <v>0</v>
      </c>
      <c r="AL25" s="34">
        <f>IF(AND(N25="Aplicar identificación avanzada-condición aceptable para cada tipo de factor de riesgo identificado",I25="SI"),VLOOKUP(A25,'2'!$B$12:$M$212,10,FALSE)," ")</f>
        <v>0</v>
      </c>
      <c r="AM25" s="40" t="str">
        <f>IF(AND(N25="Aplicar identificación avanzada-condición aceptable para cada tipo de factor de riesgo identificado",J25="SI"),VLOOKUP(A25,'2'!$B$12:$M$212,2,FALSE)," ")</f>
        <v>area 21</v>
      </c>
      <c r="AN25" s="40" t="str">
        <f>IF(AND(N25="Aplicar identificación avanzada-condición aceptable para cada tipo de factor de riesgo identificado",J25="SI"),VLOOKUP(A25,'2'!$B$12:$M$212,3,FALSE)," ")</f>
        <v>puesto 21</v>
      </c>
      <c r="AO25" s="40" t="str">
        <f>IF(AND(N25="Aplicar identificación avanzada-condición aceptable para cada tipo de factor de riesgo identificado",J25="SI"),VLOOKUP(A25,'2'!$B$12:$M$212,4,FALSE)," ")</f>
        <v>tarea 21</v>
      </c>
      <c r="AP25" s="40">
        <f>IF(AND(N25="Aplicar identificación avanzada-condición aceptable para cada tipo de factor de riesgo identificado",J25="SI"),VLOOKUP(A25,'2'!$B$12:$M$212,6,FALSE)," ")</f>
        <v>0</v>
      </c>
      <c r="AQ25" s="40">
        <f>IF(AND(N25="Aplicar identificación avanzada-condición aceptable para cada tipo de factor de riesgo identificado",J25="SI"),VLOOKUP(A25,'2'!$B$12:$M$212,7,FALSE)," ")</f>
        <v>0</v>
      </c>
      <c r="AR25" s="40">
        <f>IF(AND(N25="Aplicar identificación avanzada-condición aceptable para cada tipo de factor de riesgo identificado",J25="SI"),VLOOKUP(A25,'2'!$B$12:$M$212,8,FALSE)," ")</f>
        <v>0</v>
      </c>
      <c r="AS25" s="40">
        <f>IF(AND(N25="Aplicar identificación avanzada-condición aceptable para cada tipo de factor de riesgo identificado",J25="SI"),VLOOKUP(A25,'2'!$B$12:$M$212,9,FALSE)," ")</f>
        <v>0</v>
      </c>
      <c r="AT25" s="40">
        <f>IF(AND(N25="Aplicar identificación avanzada-condición aceptable para cada tipo de factor de riesgo identificado",J25="SI"),VLOOKUP(A25,'2'!$B$12:$M$212,10,FALSE)," ")</f>
        <v>0</v>
      </c>
      <c r="AU25" s="51" t="str">
        <f>IF(AND(N25="Aplicar identificación avanzada-condición aceptable para cada tipo de factor de riesgo identificado",K25="SI"),VLOOKUP(A25,'2'!$B$12:$M$212,2,FALSE)," ")</f>
        <v>area 21</v>
      </c>
      <c r="AV25" s="51" t="str">
        <f>IF(AND(N25="Aplicar identificación avanzada-condición aceptable para cada tipo de factor de riesgo identificado",K25="SI"),VLOOKUP(A25,'2'!$B$12:$M$212,3,FALSE)," ")</f>
        <v>puesto 21</v>
      </c>
      <c r="AW25" s="51" t="str">
        <f>IF(AND(N25="Aplicar identificación avanzada-condición aceptable para cada tipo de factor de riesgo identificado",K25="SI"),VLOOKUP(A25,'2'!$B$12:$M$212,4,FALSE)," ")</f>
        <v>tarea 21</v>
      </c>
      <c r="AX25" s="51">
        <f>IF(AND(N25="Aplicar identificación avanzada-condición aceptable para cada tipo de factor de riesgo identificado",K25="SI"),VLOOKUP(A25,'2'!$B$12:$M$212,6,FALSE)," ")</f>
        <v>0</v>
      </c>
      <c r="AY25" s="51">
        <f>IF(AND(N25="Aplicar identificación avanzada-condición aceptable para cada tipo de factor de riesgo identificado",K25="SI"),VLOOKUP(A25,'2'!$B$12:$M$212,7,FALSE)," ")</f>
        <v>0</v>
      </c>
      <c r="AZ25" s="51">
        <f>IF(AND(N25="Aplicar identificación avanzada-condición aceptable para cada tipo de factor de riesgo identificado",K25="SI"),VLOOKUP(A25,'2'!$B$12:$M$212,8,FALSE)," ")</f>
        <v>0</v>
      </c>
      <c r="BA25" s="51">
        <f>IF(AND(N25="Aplicar identificación avanzada-condición aceptable para cada tipo de factor de riesgo identificado",K25="SI"),VLOOKUP(A25,'2'!$B$12:$M$212,9,FALSE)," ")</f>
        <v>0</v>
      </c>
      <c r="BB25" s="51">
        <f>IF(AND(N25="Aplicar identificación avanzada-condición aceptable para cada tipo de factor de riesgo identificado",K25="SI"),VLOOKUP(A25,'2'!$B$12:$M$212,10,FALSE)," ")</f>
        <v>0</v>
      </c>
      <c r="BC25" s="44" t="str">
        <f>IF(AND(N25="Aplicar identificación avanzada-condición aceptable para cada tipo de factor de riesgo identificado",L25="SI"),VLOOKUP(A25,'2'!$B$12:$M$212,2,FALSE)," ")</f>
        <v>area 21</v>
      </c>
      <c r="BD25" s="44" t="str">
        <f>IF(AND(N25="Aplicar identificación avanzada-condición aceptable para cada tipo de factor de riesgo identificado",L25="SI"),VLOOKUP(A25,'2'!$B$12:$M$212,3,FALSE)," ")</f>
        <v>puesto 21</v>
      </c>
      <c r="BE25" s="44" t="str">
        <f>IF(AND(N25="Aplicar identificación avanzada-condición aceptable para cada tipo de factor de riesgo identificado",L25="SI"),VLOOKUP(A25,'2'!$B$12:$M$212,4,FALSE)," ")</f>
        <v>tarea 21</v>
      </c>
      <c r="BF25" s="44">
        <f>IF(AND(N25="Aplicar identificación avanzada-condición aceptable para cada tipo de factor de riesgo identificado",L25="SI"),VLOOKUP(A25,'2'!$B$12:$M$212,6,FALSE)," ")</f>
        <v>0</v>
      </c>
      <c r="BG25" s="44">
        <f>IF(AND(N25="Aplicar identificación avanzada-condición aceptable para cada tipo de factor de riesgo identificado",L25="SI"),VLOOKUP(A25,'2'!$B$12:$M$212,7,FALSE)," ")</f>
        <v>0</v>
      </c>
      <c r="BH25" s="44">
        <f>IF(AND(N25="Aplicar identificación avanzada-condición aceptable para cada tipo de factor de riesgo identificado",L25="SI"),VLOOKUP(A25,'2'!$B$12:$M$212,8,FALSE)," ")</f>
        <v>0</v>
      </c>
      <c r="BI25" s="44">
        <f>IF(AND(N25="Aplicar identificación avanzada-condición aceptable para cada tipo de factor de riesgo identificado",L25="SI"),VLOOKUP(A25,'2'!$B$12:$M$212,9,FALSE)," ")</f>
        <v>0</v>
      </c>
      <c r="BJ25" s="44">
        <f>IF(AND(N25="Aplicar identificación avanzada-condición aceptable para cada tipo de factor de riesgo identificado",L25="SI"),VLOOKUP(A25,'2'!$B$12:$M$212,10,FALSE)," ")</f>
        <v>0</v>
      </c>
      <c r="BK25" s="48" t="str">
        <f>IF(AND(N25="Aplicar identificación avanzada-condición aceptable para cada tipo de factor de riesgo identificado",M25="SI"),VLOOKUP(A25,'2'!$B$12:$M$212,2,FALSE)," ")</f>
        <v>area 21</v>
      </c>
      <c r="BL25" s="48" t="str">
        <f>IF(AND(N25="Aplicar identificación avanzada-condición aceptable para cada tipo de factor de riesgo identificado",M25="SI"),VLOOKUP(A25,'2'!$B$12:$M$212,3,FALSE)," ")</f>
        <v>puesto 21</v>
      </c>
      <c r="BM25" s="48" t="str">
        <f>IF(AND(N25="Aplicar identificación avanzada-condición aceptable para cada tipo de factor de riesgo identificado",M25="SI"),VLOOKUP(A25,'2'!$B$12:$M$212,4,FALSE)," ")</f>
        <v>tarea 21</v>
      </c>
      <c r="BN25" s="48">
        <f>IF(AND(N25="Aplicar identificación avanzada-condición aceptable para cada tipo de factor de riesgo identificado",M25="SI"),VLOOKUP(A25,'2'!$B$12:$M$212,6,FALSE)," ")</f>
        <v>0</v>
      </c>
      <c r="BO25" s="48">
        <f>IF(AND(N25="Aplicar identificación avanzada-condición aceptable para cada tipo de factor de riesgo identificado",M25="SI"),VLOOKUP(A25,'2'!$B$12:$M$212,7,FALSE)," ")</f>
        <v>0</v>
      </c>
      <c r="BP25" s="48">
        <f>IF(AND(N25="Aplicar identificación avanzada-condición aceptable para cada tipo de factor de riesgo identificado",M25="SI"),VLOOKUP(A25,'2'!$B$12:$M$212,8,FALSE)," ")</f>
        <v>0</v>
      </c>
      <c r="BQ25" s="48">
        <f>IF(AND(N25="Aplicar identificación avanzada-condición aceptable para cada tipo de factor de riesgo identificado",M25="SI"),VLOOKUP(A25,'2'!$B$12:$M$212,9,FALSE)," ")</f>
        <v>0</v>
      </c>
      <c r="BR25" s="48">
        <f>IF(AND(N25="Aplicar identificación avanzada-condición aceptable para cada tipo de factor de riesgo identificado",M25="SI"),VLOOKUP(A25,'2'!$B$12:$M$212,10,FALSE)," ")</f>
        <v>0</v>
      </c>
    </row>
    <row r="26" spans="1:70">
      <c r="A26" s="21">
        <v>22</v>
      </c>
      <c r="B26" s="21" t="str">
        <f>'2'!C35</f>
        <v>area 22</v>
      </c>
      <c r="C26" s="21" t="str">
        <f>'2'!D35</f>
        <v>puesto 22</v>
      </c>
      <c r="D26" s="21" t="str">
        <v>puesto 22</v>
      </c>
      <c r="E26" s="21" t="str">
        <f>'2'!E35</f>
        <v>tarea 22</v>
      </c>
      <c r="F26" s="34" t="str">
        <f>'3'!L35</f>
        <v>Aplicar identificación avanzada-condición aceptable para cada tipo de factor de riesgo identificado</v>
      </c>
      <c r="G26" s="27" t="str">
        <f>'3'!E35</f>
        <v>SI</v>
      </c>
      <c r="H26" s="21" t="str">
        <f>'3'!F35</f>
        <v>SI</v>
      </c>
      <c r="I26" s="27" t="str">
        <f>'3'!G35</f>
        <v>SI</v>
      </c>
      <c r="J26" s="21" t="str">
        <f>'3'!H35</f>
        <v>SI</v>
      </c>
      <c r="K26" s="27" t="str">
        <f>'3'!I35</f>
        <v>SI</v>
      </c>
      <c r="L26" s="21" t="str">
        <f>'3'!J35</f>
        <v>SI</v>
      </c>
      <c r="M26" s="27" t="str">
        <f>'3'!K35</f>
        <v>SI</v>
      </c>
      <c r="N26" s="34" t="str">
        <f>'3'!L35</f>
        <v>Aplicar identificación avanzada-condición aceptable para cada tipo de factor de riesgo identificado</v>
      </c>
      <c r="O26" s="19" t="str">
        <f>IF(AND(N26="Aplicar identificación avanzada-condición aceptable para cada tipo de factor de riesgo identificado",G26="SI"),VLOOKUP(A26,'2'!$B$12:$M$212,2,FALSE)," ")</f>
        <v>area 22</v>
      </c>
      <c r="P26" s="19" t="str">
        <f>IF(AND(N26="Aplicar identificación avanzada-condición aceptable para cada tipo de factor de riesgo identificado",G26="SI"),VLOOKUP(A26,'2'!$B$12:$M$212,3,FALSE)," ")</f>
        <v>puesto 22</v>
      </c>
      <c r="Q26" s="19" t="str">
        <f>IF(AND(N26="Aplicar identificación avanzada-condición aceptable para cada tipo de factor de riesgo identificado",G26="SI"),VLOOKUP(A26,'2'!$B$12:$M$212,4,FALSE)," ")</f>
        <v>tarea 22</v>
      </c>
      <c r="R26" s="19">
        <f>IF(AND(N26="Aplicar identificación avanzada-condición aceptable para cada tipo de factor de riesgo identificado",G26="SI"),VLOOKUP(A26,'2'!$B$12:$M$212,6,FALSE)," ")</f>
        <v>0</v>
      </c>
      <c r="S26" s="19">
        <f>IF(AND(N26="Aplicar identificación avanzada-condición aceptable para cada tipo de factor de riesgo identificado",G26="SI"),VLOOKUP(A26,'2'!$B$12:$M$212,7,FALSE)," ")</f>
        <v>0</v>
      </c>
      <c r="T26" s="19">
        <f>IF(AND(N26="Aplicar identificación avanzada-condición aceptable para cada tipo de factor de riesgo identificado",G26="SI"),VLOOKUP(A26,'2'!$B$12:$M$212,8,FALSE)," ")</f>
        <v>0</v>
      </c>
      <c r="U26" s="19">
        <f>IF(AND(N26="Aplicar identificación avanzada-condición aceptable para cada tipo de factor de riesgo identificado",G26="SI"),VLOOKUP(A26,'2'!$B$12:$M$212,9,FALSE)," ")</f>
        <v>0</v>
      </c>
      <c r="V26" s="19">
        <f>IF(AND(N26="Aplicar identificación avanzada-condición aceptable para cada tipo de factor de riesgo identificado",G26="SI"),VLOOKUP(A26,'2'!$B$12:$M$212,10,FALSE)," ")</f>
        <v>0</v>
      </c>
      <c r="W26" s="31" t="str">
        <f>IF(AND(N26="Aplicar identificación avanzada-condición aceptable para cada tipo de factor de riesgo identificado",H26="SI"),VLOOKUP(A26,'2'!$B$12:$M$212,2,FALSE)," ")</f>
        <v>area 22</v>
      </c>
      <c r="X26" s="31" t="str">
        <f>IF(AND(N26="Aplicar identificación avanzada-condición aceptable para cada tipo de factor de riesgo identificado",H26="SI"),VLOOKUP(A26,'2'!$B$12:$M$212,3,FALSE)," ")</f>
        <v>puesto 22</v>
      </c>
      <c r="Y26" s="31" t="str">
        <f>IF(AND(N26="Aplicar identificación avanzada-condición aceptable para cada tipo de factor de riesgo identificado",H26="SI"),VLOOKUP(A26,'2'!$B$12:$M$212,4,FALSE)," ")</f>
        <v>tarea 22</v>
      </c>
      <c r="Z26" s="31" t="str">
        <f>IF(AND(N26="Aplicar identificación avanzada-condición aceptable para cada tipo de factor de riesgo identificado",H26="SI"),VLOOKUP(A26,'2'!$B$12:$M$212,4,FALSE)," ")</f>
        <v>tarea 22</v>
      </c>
      <c r="AA26" s="31">
        <f>IF(AND(N26="Aplicar identificación avanzada-condición aceptable para cada tipo de factor de riesgo identificado",H26="SI"),VLOOKUP(A26,'2'!$B$12:$M$212,7,FALSE)," ")</f>
        <v>0</v>
      </c>
      <c r="AB26" s="31">
        <f>IF(AND(N26="Aplicar identificación avanzada-condición aceptable para cada tipo de factor de riesgo identificado",H26="SI"),VLOOKUP(A26,'2'!$B$12:$M$212,8,FALSE)," ")</f>
        <v>0</v>
      </c>
      <c r="AC26" s="31">
        <f>IF(AND(N26="Aplicar identificación avanzada-condición aceptable para cada tipo de factor de riesgo identificado",H26="SI"),VLOOKUP(A26,'2'!$B$12:$M$212,9,FALSE)," ")</f>
        <v>0</v>
      </c>
      <c r="AD26" s="31">
        <f>IF(AND(N26="Aplicar identificación avanzada-condición aceptable para cada tipo de factor de riesgo identificado",H26="SI"),VLOOKUP(A26,'2'!$B$12:$M$212,10,FALSE)," ")</f>
        <v>0</v>
      </c>
      <c r="AE26" s="34" t="str">
        <f>IF(AND(N26="Aplicar identificación avanzada-condición aceptable para cada tipo de factor de riesgo identificado",I26="SI"),VLOOKUP(A26,'2'!$B$12:$M$212,2,FALSE)," ")</f>
        <v>area 22</v>
      </c>
      <c r="AF26" s="34" t="str">
        <f>IF(AND(N26="Aplicar identificación avanzada-condición aceptable para cada tipo de factor de riesgo identificado",I26="SI"),VLOOKUP(A26,'2'!$B$12:$M$212,3,FALSE)," ")</f>
        <v>puesto 22</v>
      </c>
      <c r="AG26" s="34" t="str">
        <f>IF(AND(N26="Aplicar identificación avanzada-condición aceptable para cada tipo de factor de riesgo identificado",I26="SI"),VLOOKUP(A26,'2'!$B$12:$M$212,4,FALSE)," ")</f>
        <v>tarea 22</v>
      </c>
      <c r="AH26" s="34">
        <f>IF(AND(N26="Aplicar identificación avanzada-condición aceptable para cada tipo de factor de riesgo identificado",I26="SI"),VLOOKUP(A26,'2'!$B$12:$M$212,6,FALSE)," ")</f>
        <v>0</v>
      </c>
      <c r="AI26" s="34">
        <f>IF(AND(N26="Aplicar identificación avanzada-condición aceptable para cada tipo de factor de riesgo identificado",I26="SI"),VLOOKUP(A26,'2'!$B$12:$M$212,7,FALSE)," ")</f>
        <v>0</v>
      </c>
      <c r="AJ26" s="34">
        <f>IF(AND(N26="Aplicar identificación avanzada-condición aceptable para cada tipo de factor de riesgo identificado",I26="SI"),VLOOKUP(A26,'2'!$B$12:$M$212,8,FALSE)," ")</f>
        <v>0</v>
      </c>
      <c r="AK26" s="34">
        <f>IF(AND(N26="Aplicar identificación avanzada-condición aceptable para cada tipo de factor de riesgo identificado",I26="SI"),VLOOKUP(A26,'2'!$B$12:$M$212,9,FALSE)," ")</f>
        <v>0</v>
      </c>
      <c r="AL26" s="34">
        <f>IF(AND(N26="Aplicar identificación avanzada-condición aceptable para cada tipo de factor de riesgo identificado",I26="SI"),VLOOKUP(A26,'2'!$B$12:$M$212,10,FALSE)," ")</f>
        <v>0</v>
      </c>
      <c r="AM26" s="40" t="str">
        <f>IF(AND(N26="Aplicar identificación avanzada-condición aceptable para cada tipo de factor de riesgo identificado",J26="SI"),VLOOKUP(A26,'2'!$B$12:$M$212,2,FALSE)," ")</f>
        <v>area 22</v>
      </c>
      <c r="AN26" s="40" t="str">
        <f>IF(AND(N26="Aplicar identificación avanzada-condición aceptable para cada tipo de factor de riesgo identificado",J26="SI"),VLOOKUP(A26,'2'!$B$12:$M$212,3,FALSE)," ")</f>
        <v>puesto 22</v>
      </c>
      <c r="AO26" s="40" t="str">
        <f>IF(AND(N26="Aplicar identificación avanzada-condición aceptable para cada tipo de factor de riesgo identificado",J26="SI"),VLOOKUP(A26,'2'!$B$12:$M$212,4,FALSE)," ")</f>
        <v>tarea 22</v>
      </c>
      <c r="AP26" s="40">
        <f>IF(AND(N26="Aplicar identificación avanzada-condición aceptable para cada tipo de factor de riesgo identificado",J26="SI"),VLOOKUP(A26,'2'!$B$12:$M$212,6,FALSE)," ")</f>
        <v>0</v>
      </c>
      <c r="AQ26" s="40">
        <f>IF(AND(N26="Aplicar identificación avanzada-condición aceptable para cada tipo de factor de riesgo identificado",J26="SI"),VLOOKUP(A26,'2'!$B$12:$M$212,7,FALSE)," ")</f>
        <v>0</v>
      </c>
      <c r="AR26" s="40">
        <f>IF(AND(N26="Aplicar identificación avanzada-condición aceptable para cada tipo de factor de riesgo identificado",J26="SI"),VLOOKUP(A26,'2'!$B$12:$M$212,8,FALSE)," ")</f>
        <v>0</v>
      </c>
      <c r="AS26" s="40">
        <f>IF(AND(N26="Aplicar identificación avanzada-condición aceptable para cada tipo de factor de riesgo identificado",J26="SI"),VLOOKUP(A26,'2'!$B$12:$M$212,9,FALSE)," ")</f>
        <v>0</v>
      </c>
      <c r="AT26" s="40">
        <f>IF(AND(N26="Aplicar identificación avanzada-condición aceptable para cada tipo de factor de riesgo identificado",J26="SI"),VLOOKUP(A26,'2'!$B$12:$M$212,10,FALSE)," ")</f>
        <v>0</v>
      </c>
      <c r="AU26" s="51" t="str">
        <f>IF(AND(N26="Aplicar identificación avanzada-condición aceptable para cada tipo de factor de riesgo identificado",K26="SI"),VLOOKUP(A26,'2'!$B$12:$M$212,2,FALSE)," ")</f>
        <v>area 22</v>
      </c>
      <c r="AV26" s="51" t="str">
        <f>IF(AND(N26="Aplicar identificación avanzada-condición aceptable para cada tipo de factor de riesgo identificado",K26="SI"),VLOOKUP(A26,'2'!$B$12:$M$212,3,FALSE)," ")</f>
        <v>puesto 22</v>
      </c>
      <c r="AW26" s="51" t="str">
        <f>IF(AND(N26="Aplicar identificación avanzada-condición aceptable para cada tipo de factor de riesgo identificado",K26="SI"),VLOOKUP(A26,'2'!$B$12:$M$212,4,FALSE)," ")</f>
        <v>tarea 22</v>
      </c>
      <c r="AX26" s="51">
        <f>IF(AND(N26="Aplicar identificación avanzada-condición aceptable para cada tipo de factor de riesgo identificado",K26="SI"),VLOOKUP(A26,'2'!$B$12:$M$212,6,FALSE)," ")</f>
        <v>0</v>
      </c>
      <c r="AY26" s="51">
        <f>IF(AND(N26="Aplicar identificación avanzada-condición aceptable para cada tipo de factor de riesgo identificado",K26="SI"),VLOOKUP(A26,'2'!$B$12:$M$212,7,FALSE)," ")</f>
        <v>0</v>
      </c>
      <c r="AZ26" s="51">
        <f>IF(AND(N26="Aplicar identificación avanzada-condición aceptable para cada tipo de factor de riesgo identificado",K26="SI"),VLOOKUP(A26,'2'!$B$12:$M$212,8,FALSE)," ")</f>
        <v>0</v>
      </c>
      <c r="BA26" s="51">
        <f>IF(AND(N26="Aplicar identificación avanzada-condición aceptable para cada tipo de factor de riesgo identificado",K26="SI"),VLOOKUP(A26,'2'!$B$12:$M$212,9,FALSE)," ")</f>
        <v>0</v>
      </c>
      <c r="BB26" s="51">
        <f>IF(AND(N26="Aplicar identificación avanzada-condición aceptable para cada tipo de factor de riesgo identificado",K26="SI"),VLOOKUP(A26,'2'!$B$12:$M$212,10,FALSE)," ")</f>
        <v>0</v>
      </c>
      <c r="BC26" s="44" t="str">
        <f>IF(AND(N26="Aplicar identificación avanzada-condición aceptable para cada tipo de factor de riesgo identificado",L26="SI"),VLOOKUP(A26,'2'!$B$12:$M$212,2,FALSE)," ")</f>
        <v>area 22</v>
      </c>
      <c r="BD26" s="44" t="str">
        <f>IF(AND(N26="Aplicar identificación avanzada-condición aceptable para cada tipo de factor de riesgo identificado",L26="SI"),VLOOKUP(A26,'2'!$B$12:$M$212,3,FALSE)," ")</f>
        <v>puesto 22</v>
      </c>
      <c r="BE26" s="44" t="str">
        <f>IF(AND(N26="Aplicar identificación avanzada-condición aceptable para cada tipo de factor de riesgo identificado",L26="SI"),VLOOKUP(A26,'2'!$B$12:$M$212,4,FALSE)," ")</f>
        <v>tarea 22</v>
      </c>
      <c r="BF26" s="44">
        <f>IF(AND(N26="Aplicar identificación avanzada-condición aceptable para cada tipo de factor de riesgo identificado",L26="SI"),VLOOKUP(A26,'2'!$B$12:$M$212,6,FALSE)," ")</f>
        <v>0</v>
      </c>
      <c r="BG26" s="44">
        <f>IF(AND(N26="Aplicar identificación avanzada-condición aceptable para cada tipo de factor de riesgo identificado",L26="SI"),VLOOKUP(A26,'2'!$B$12:$M$212,7,FALSE)," ")</f>
        <v>0</v>
      </c>
      <c r="BH26" s="44">
        <f>IF(AND(N26="Aplicar identificación avanzada-condición aceptable para cada tipo de factor de riesgo identificado",L26="SI"),VLOOKUP(A26,'2'!$B$12:$M$212,8,FALSE)," ")</f>
        <v>0</v>
      </c>
      <c r="BI26" s="44">
        <f>IF(AND(N26="Aplicar identificación avanzada-condición aceptable para cada tipo de factor de riesgo identificado",L26="SI"),VLOOKUP(A26,'2'!$B$12:$M$212,9,FALSE)," ")</f>
        <v>0</v>
      </c>
      <c r="BJ26" s="44">
        <f>IF(AND(N26="Aplicar identificación avanzada-condición aceptable para cada tipo de factor de riesgo identificado",L26="SI"),VLOOKUP(A26,'2'!$B$12:$M$212,10,FALSE)," ")</f>
        <v>0</v>
      </c>
      <c r="BK26" s="48" t="str">
        <f>IF(AND(N26="Aplicar identificación avanzada-condición aceptable para cada tipo de factor de riesgo identificado",M26="SI"),VLOOKUP(A26,'2'!$B$12:$M$212,2,FALSE)," ")</f>
        <v>area 22</v>
      </c>
      <c r="BL26" s="48" t="str">
        <f>IF(AND(N26="Aplicar identificación avanzada-condición aceptable para cada tipo de factor de riesgo identificado",M26="SI"),VLOOKUP(A26,'2'!$B$12:$M$212,3,FALSE)," ")</f>
        <v>puesto 22</v>
      </c>
      <c r="BM26" s="48" t="str">
        <f>IF(AND(N26="Aplicar identificación avanzada-condición aceptable para cada tipo de factor de riesgo identificado",M26="SI"),VLOOKUP(A26,'2'!$B$12:$M$212,4,FALSE)," ")</f>
        <v>tarea 22</v>
      </c>
      <c r="BN26" s="48">
        <f>IF(AND(N26="Aplicar identificación avanzada-condición aceptable para cada tipo de factor de riesgo identificado",M26="SI"),VLOOKUP(A26,'2'!$B$12:$M$212,6,FALSE)," ")</f>
        <v>0</v>
      </c>
      <c r="BO26" s="48">
        <f>IF(AND(N26="Aplicar identificación avanzada-condición aceptable para cada tipo de factor de riesgo identificado",M26="SI"),VLOOKUP(A26,'2'!$B$12:$M$212,7,FALSE)," ")</f>
        <v>0</v>
      </c>
      <c r="BP26" s="48">
        <f>IF(AND(N26="Aplicar identificación avanzada-condición aceptable para cada tipo de factor de riesgo identificado",M26="SI"),VLOOKUP(A26,'2'!$B$12:$M$212,8,FALSE)," ")</f>
        <v>0</v>
      </c>
      <c r="BQ26" s="48">
        <f>IF(AND(N26="Aplicar identificación avanzada-condición aceptable para cada tipo de factor de riesgo identificado",M26="SI"),VLOOKUP(A26,'2'!$B$12:$M$212,9,FALSE)," ")</f>
        <v>0</v>
      </c>
      <c r="BR26" s="48">
        <f>IF(AND(N26="Aplicar identificación avanzada-condición aceptable para cada tipo de factor de riesgo identificado",M26="SI"),VLOOKUP(A26,'2'!$B$12:$M$212,10,FALSE)," ")</f>
        <v>0</v>
      </c>
    </row>
    <row r="27" spans="1:70">
      <c r="A27" s="21">
        <v>23</v>
      </c>
      <c r="B27" s="21" t="str">
        <f>'2'!C36</f>
        <v>area 23</v>
      </c>
      <c r="C27" s="21" t="str">
        <f>'2'!D36</f>
        <v>puesto 23</v>
      </c>
      <c r="D27" s="21" t="str">
        <v>puesto 23</v>
      </c>
      <c r="E27" s="21" t="str">
        <f>'2'!E36</f>
        <v>tarea 23</v>
      </c>
      <c r="F27" s="34" t="str">
        <f>'3'!L36</f>
        <v>Aplicar identificación avanzada-condición aceptable para cada tipo de factor de riesgo identificado</v>
      </c>
      <c r="G27" s="27" t="str">
        <f>'3'!E36</f>
        <v>SI</v>
      </c>
      <c r="H27" s="21" t="str">
        <f>'3'!F36</f>
        <v>SI</v>
      </c>
      <c r="I27" s="27" t="str">
        <f>'3'!G36</f>
        <v>SI</v>
      </c>
      <c r="J27" s="21" t="str">
        <f>'3'!H36</f>
        <v>SI</v>
      </c>
      <c r="K27" s="27" t="str">
        <f>'3'!I36</f>
        <v>SI</v>
      </c>
      <c r="L27" s="21" t="str">
        <f>'3'!J36</f>
        <v>SI</v>
      </c>
      <c r="M27" s="27" t="str">
        <f>'3'!K36</f>
        <v>SI</v>
      </c>
      <c r="N27" s="34" t="str">
        <f>'3'!L36</f>
        <v>Aplicar identificación avanzada-condición aceptable para cada tipo de factor de riesgo identificado</v>
      </c>
      <c r="O27" s="19" t="str">
        <f>IF(AND(N27="Aplicar identificación avanzada-condición aceptable para cada tipo de factor de riesgo identificado",G27="SI"),VLOOKUP(A27,'2'!$B$12:$M$212,2,FALSE)," ")</f>
        <v>area 23</v>
      </c>
      <c r="P27" s="19" t="str">
        <f>IF(AND(N27="Aplicar identificación avanzada-condición aceptable para cada tipo de factor de riesgo identificado",G27="SI"),VLOOKUP(A27,'2'!$B$12:$M$212,3,FALSE)," ")</f>
        <v>puesto 23</v>
      </c>
      <c r="Q27" s="19" t="str">
        <f>IF(AND(N27="Aplicar identificación avanzada-condición aceptable para cada tipo de factor de riesgo identificado",G27="SI"),VLOOKUP(A27,'2'!$B$12:$M$212,4,FALSE)," ")</f>
        <v>tarea 23</v>
      </c>
      <c r="R27" s="19">
        <f>IF(AND(N27="Aplicar identificación avanzada-condición aceptable para cada tipo de factor de riesgo identificado",G27="SI"),VLOOKUP(A27,'2'!$B$12:$M$212,6,FALSE)," ")</f>
        <v>0</v>
      </c>
      <c r="S27" s="19">
        <f>IF(AND(N27="Aplicar identificación avanzada-condición aceptable para cada tipo de factor de riesgo identificado",G27="SI"),VLOOKUP(A27,'2'!$B$12:$M$212,7,FALSE)," ")</f>
        <v>0</v>
      </c>
      <c r="T27" s="19">
        <f>IF(AND(N27="Aplicar identificación avanzada-condición aceptable para cada tipo de factor de riesgo identificado",G27="SI"),VLOOKUP(A27,'2'!$B$12:$M$212,8,FALSE)," ")</f>
        <v>0</v>
      </c>
      <c r="U27" s="19">
        <f>IF(AND(N27="Aplicar identificación avanzada-condición aceptable para cada tipo de factor de riesgo identificado",G27="SI"),VLOOKUP(A27,'2'!$B$12:$M$212,9,FALSE)," ")</f>
        <v>0</v>
      </c>
      <c r="V27" s="19">
        <f>IF(AND(N27="Aplicar identificación avanzada-condición aceptable para cada tipo de factor de riesgo identificado",G27="SI"),VLOOKUP(A27,'2'!$B$12:$M$212,10,FALSE)," ")</f>
        <v>0</v>
      </c>
      <c r="W27" s="31" t="str">
        <f>IF(AND(N27="Aplicar identificación avanzada-condición aceptable para cada tipo de factor de riesgo identificado",H27="SI"),VLOOKUP(A27,'2'!$B$12:$M$212,2,FALSE)," ")</f>
        <v>area 23</v>
      </c>
      <c r="X27" s="31" t="str">
        <f>IF(AND(N27="Aplicar identificación avanzada-condición aceptable para cada tipo de factor de riesgo identificado",H27="SI"),VLOOKUP(A27,'2'!$B$12:$M$212,3,FALSE)," ")</f>
        <v>puesto 23</v>
      </c>
      <c r="Y27" s="31" t="str">
        <f>IF(AND(N27="Aplicar identificación avanzada-condición aceptable para cada tipo de factor de riesgo identificado",H27="SI"),VLOOKUP(A27,'2'!$B$12:$M$212,4,FALSE)," ")</f>
        <v>tarea 23</v>
      </c>
      <c r="Z27" s="31" t="str">
        <f>IF(AND(N27="Aplicar identificación avanzada-condición aceptable para cada tipo de factor de riesgo identificado",H27="SI"),VLOOKUP(A27,'2'!$B$12:$M$212,4,FALSE)," ")</f>
        <v>tarea 23</v>
      </c>
      <c r="AA27" s="31">
        <f>IF(AND(N27="Aplicar identificación avanzada-condición aceptable para cada tipo de factor de riesgo identificado",H27="SI"),VLOOKUP(A27,'2'!$B$12:$M$212,7,FALSE)," ")</f>
        <v>0</v>
      </c>
      <c r="AB27" s="31">
        <f>IF(AND(N27="Aplicar identificación avanzada-condición aceptable para cada tipo de factor de riesgo identificado",H27="SI"),VLOOKUP(A27,'2'!$B$12:$M$212,8,FALSE)," ")</f>
        <v>0</v>
      </c>
      <c r="AC27" s="31">
        <f>IF(AND(N27="Aplicar identificación avanzada-condición aceptable para cada tipo de factor de riesgo identificado",H27="SI"),VLOOKUP(A27,'2'!$B$12:$M$212,9,FALSE)," ")</f>
        <v>0</v>
      </c>
      <c r="AD27" s="31">
        <f>IF(AND(N27="Aplicar identificación avanzada-condición aceptable para cada tipo de factor de riesgo identificado",H27="SI"),VLOOKUP(A27,'2'!$B$12:$M$212,10,FALSE)," ")</f>
        <v>0</v>
      </c>
      <c r="AE27" s="34" t="str">
        <f>IF(AND(N27="Aplicar identificación avanzada-condición aceptable para cada tipo de factor de riesgo identificado",I27="SI"),VLOOKUP(A27,'2'!$B$12:$M$212,2,FALSE)," ")</f>
        <v>area 23</v>
      </c>
      <c r="AF27" s="34" t="str">
        <f>IF(AND(N27="Aplicar identificación avanzada-condición aceptable para cada tipo de factor de riesgo identificado",I27="SI"),VLOOKUP(A27,'2'!$B$12:$M$212,3,FALSE)," ")</f>
        <v>puesto 23</v>
      </c>
      <c r="AG27" s="34" t="str">
        <f>IF(AND(N27="Aplicar identificación avanzada-condición aceptable para cada tipo de factor de riesgo identificado",I27="SI"),VLOOKUP(A27,'2'!$B$12:$M$212,4,FALSE)," ")</f>
        <v>tarea 23</v>
      </c>
      <c r="AH27" s="34">
        <f>IF(AND(N27="Aplicar identificación avanzada-condición aceptable para cada tipo de factor de riesgo identificado",I27="SI"),VLOOKUP(A27,'2'!$B$12:$M$212,6,FALSE)," ")</f>
        <v>0</v>
      </c>
      <c r="AI27" s="34">
        <f>IF(AND(N27="Aplicar identificación avanzada-condición aceptable para cada tipo de factor de riesgo identificado",I27="SI"),VLOOKUP(A27,'2'!$B$12:$M$212,7,FALSE)," ")</f>
        <v>0</v>
      </c>
      <c r="AJ27" s="34">
        <f>IF(AND(N27="Aplicar identificación avanzada-condición aceptable para cada tipo de factor de riesgo identificado",I27="SI"),VLOOKUP(A27,'2'!$B$12:$M$212,8,FALSE)," ")</f>
        <v>0</v>
      </c>
      <c r="AK27" s="34">
        <f>IF(AND(N27="Aplicar identificación avanzada-condición aceptable para cada tipo de factor de riesgo identificado",I27="SI"),VLOOKUP(A27,'2'!$B$12:$M$212,9,FALSE)," ")</f>
        <v>0</v>
      </c>
      <c r="AL27" s="34">
        <f>IF(AND(N27="Aplicar identificación avanzada-condición aceptable para cada tipo de factor de riesgo identificado",I27="SI"),VLOOKUP(A27,'2'!$B$12:$M$212,10,FALSE)," ")</f>
        <v>0</v>
      </c>
      <c r="AM27" s="40" t="str">
        <f>IF(AND(N27="Aplicar identificación avanzada-condición aceptable para cada tipo de factor de riesgo identificado",J27="SI"),VLOOKUP(A27,'2'!$B$12:$M$212,2,FALSE)," ")</f>
        <v>area 23</v>
      </c>
      <c r="AN27" s="40" t="str">
        <f>IF(AND(N27="Aplicar identificación avanzada-condición aceptable para cada tipo de factor de riesgo identificado",J27="SI"),VLOOKUP(A27,'2'!$B$12:$M$212,3,FALSE)," ")</f>
        <v>puesto 23</v>
      </c>
      <c r="AO27" s="40" t="str">
        <f>IF(AND(N27="Aplicar identificación avanzada-condición aceptable para cada tipo de factor de riesgo identificado",J27="SI"),VLOOKUP(A27,'2'!$B$12:$M$212,4,FALSE)," ")</f>
        <v>tarea 23</v>
      </c>
      <c r="AP27" s="40">
        <f>IF(AND(N27="Aplicar identificación avanzada-condición aceptable para cada tipo de factor de riesgo identificado",J27="SI"),VLOOKUP(A27,'2'!$B$12:$M$212,6,FALSE)," ")</f>
        <v>0</v>
      </c>
      <c r="AQ27" s="40">
        <f>IF(AND(N27="Aplicar identificación avanzada-condición aceptable para cada tipo de factor de riesgo identificado",J27="SI"),VLOOKUP(A27,'2'!$B$12:$M$212,7,FALSE)," ")</f>
        <v>0</v>
      </c>
      <c r="AR27" s="40">
        <f>IF(AND(N27="Aplicar identificación avanzada-condición aceptable para cada tipo de factor de riesgo identificado",J27="SI"),VLOOKUP(A27,'2'!$B$12:$M$212,8,FALSE)," ")</f>
        <v>0</v>
      </c>
      <c r="AS27" s="40">
        <f>IF(AND(N27="Aplicar identificación avanzada-condición aceptable para cada tipo de factor de riesgo identificado",J27="SI"),VLOOKUP(A27,'2'!$B$12:$M$212,9,FALSE)," ")</f>
        <v>0</v>
      </c>
      <c r="AT27" s="40">
        <f>IF(AND(N27="Aplicar identificación avanzada-condición aceptable para cada tipo de factor de riesgo identificado",J27="SI"),VLOOKUP(A27,'2'!$B$12:$M$212,10,FALSE)," ")</f>
        <v>0</v>
      </c>
      <c r="AU27" s="51" t="str">
        <f>IF(AND(N27="Aplicar identificación avanzada-condición aceptable para cada tipo de factor de riesgo identificado",K27="SI"),VLOOKUP(A27,'2'!$B$12:$M$212,2,FALSE)," ")</f>
        <v>area 23</v>
      </c>
      <c r="AV27" s="51" t="str">
        <f>IF(AND(N27="Aplicar identificación avanzada-condición aceptable para cada tipo de factor de riesgo identificado",K27="SI"),VLOOKUP(A27,'2'!$B$12:$M$212,3,FALSE)," ")</f>
        <v>puesto 23</v>
      </c>
      <c r="AW27" s="51" t="str">
        <f>IF(AND(N27="Aplicar identificación avanzada-condición aceptable para cada tipo de factor de riesgo identificado",K27="SI"),VLOOKUP(A27,'2'!$B$12:$M$212,4,FALSE)," ")</f>
        <v>tarea 23</v>
      </c>
      <c r="AX27" s="51">
        <f>IF(AND(N27="Aplicar identificación avanzada-condición aceptable para cada tipo de factor de riesgo identificado",K27="SI"),VLOOKUP(A27,'2'!$B$12:$M$212,6,FALSE)," ")</f>
        <v>0</v>
      </c>
      <c r="AY27" s="51">
        <f>IF(AND(N27="Aplicar identificación avanzada-condición aceptable para cada tipo de factor de riesgo identificado",K27="SI"),VLOOKUP(A27,'2'!$B$12:$M$212,7,FALSE)," ")</f>
        <v>0</v>
      </c>
      <c r="AZ27" s="51">
        <f>IF(AND(N27="Aplicar identificación avanzada-condición aceptable para cada tipo de factor de riesgo identificado",K27="SI"),VLOOKUP(A27,'2'!$B$12:$M$212,8,FALSE)," ")</f>
        <v>0</v>
      </c>
      <c r="BA27" s="51">
        <f>IF(AND(N27="Aplicar identificación avanzada-condición aceptable para cada tipo de factor de riesgo identificado",K27="SI"),VLOOKUP(A27,'2'!$B$12:$M$212,9,FALSE)," ")</f>
        <v>0</v>
      </c>
      <c r="BB27" s="51">
        <f>IF(AND(N27="Aplicar identificación avanzada-condición aceptable para cada tipo de factor de riesgo identificado",K27="SI"),VLOOKUP(A27,'2'!$B$12:$M$212,10,FALSE)," ")</f>
        <v>0</v>
      </c>
      <c r="BC27" s="44" t="str">
        <f>IF(AND(N27="Aplicar identificación avanzada-condición aceptable para cada tipo de factor de riesgo identificado",L27="SI"),VLOOKUP(A27,'2'!$B$12:$M$212,2,FALSE)," ")</f>
        <v>area 23</v>
      </c>
      <c r="BD27" s="44" t="str">
        <f>IF(AND(N27="Aplicar identificación avanzada-condición aceptable para cada tipo de factor de riesgo identificado",L27="SI"),VLOOKUP(A27,'2'!$B$12:$M$212,3,FALSE)," ")</f>
        <v>puesto 23</v>
      </c>
      <c r="BE27" s="44" t="str">
        <f>IF(AND(N27="Aplicar identificación avanzada-condición aceptable para cada tipo de factor de riesgo identificado",L27="SI"),VLOOKUP(A27,'2'!$B$12:$M$212,4,FALSE)," ")</f>
        <v>tarea 23</v>
      </c>
      <c r="BF27" s="44">
        <f>IF(AND(N27="Aplicar identificación avanzada-condición aceptable para cada tipo de factor de riesgo identificado",L27="SI"),VLOOKUP(A27,'2'!$B$12:$M$212,6,FALSE)," ")</f>
        <v>0</v>
      </c>
      <c r="BG27" s="44">
        <f>IF(AND(N27="Aplicar identificación avanzada-condición aceptable para cada tipo de factor de riesgo identificado",L27="SI"),VLOOKUP(A27,'2'!$B$12:$M$212,7,FALSE)," ")</f>
        <v>0</v>
      </c>
      <c r="BH27" s="44">
        <f>IF(AND(N27="Aplicar identificación avanzada-condición aceptable para cada tipo de factor de riesgo identificado",L27="SI"),VLOOKUP(A27,'2'!$B$12:$M$212,8,FALSE)," ")</f>
        <v>0</v>
      </c>
      <c r="BI27" s="44">
        <f>IF(AND(N27="Aplicar identificación avanzada-condición aceptable para cada tipo de factor de riesgo identificado",L27="SI"),VLOOKUP(A27,'2'!$B$12:$M$212,9,FALSE)," ")</f>
        <v>0</v>
      </c>
      <c r="BJ27" s="44">
        <f>IF(AND(N27="Aplicar identificación avanzada-condición aceptable para cada tipo de factor de riesgo identificado",L27="SI"),VLOOKUP(A27,'2'!$B$12:$M$212,10,FALSE)," ")</f>
        <v>0</v>
      </c>
      <c r="BK27" s="48" t="str">
        <f>IF(AND(N27="Aplicar identificación avanzada-condición aceptable para cada tipo de factor de riesgo identificado",M27="SI"),VLOOKUP(A27,'2'!$B$12:$M$212,2,FALSE)," ")</f>
        <v>area 23</v>
      </c>
      <c r="BL27" s="48" t="str">
        <f>IF(AND(N27="Aplicar identificación avanzada-condición aceptable para cada tipo de factor de riesgo identificado",M27="SI"),VLOOKUP(A27,'2'!$B$12:$M$212,3,FALSE)," ")</f>
        <v>puesto 23</v>
      </c>
      <c r="BM27" s="48" t="str">
        <f>IF(AND(N27="Aplicar identificación avanzada-condición aceptable para cada tipo de factor de riesgo identificado",M27="SI"),VLOOKUP(A27,'2'!$B$12:$M$212,4,FALSE)," ")</f>
        <v>tarea 23</v>
      </c>
      <c r="BN27" s="48">
        <f>IF(AND(N27="Aplicar identificación avanzada-condición aceptable para cada tipo de factor de riesgo identificado",M27="SI"),VLOOKUP(A27,'2'!$B$12:$M$212,6,FALSE)," ")</f>
        <v>0</v>
      </c>
      <c r="BO27" s="48">
        <f>IF(AND(N27="Aplicar identificación avanzada-condición aceptable para cada tipo de factor de riesgo identificado",M27="SI"),VLOOKUP(A27,'2'!$B$12:$M$212,7,FALSE)," ")</f>
        <v>0</v>
      </c>
      <c r="BP27" s="48">
        <f>IF(AND(N27="Aplicar identificación avanzada-condición aceptable para cada tipo de factor de riesgo identificado",M27="SI"),VLOOKUP(A27,'2'!$B$12:$M$212,8,FALSE)," ")</f>
        <v>0</v>
      </c>
      <c r="BQ27" s="48">
        <f>IF(AND(N27="Aplicar identificación avanzada-condición aceptable para cada tipo de factor de riesgo identificado",M27="SI"),VLOOKUP(A27,'2'!$B$12:$M$212,9,FALSE)," ")</f>
        <v>0</v>
      </c>
      <c r="BR27" s="48">
        <f>IF(AND(N27="Aplicar identificación avanzada-condición aceptable para cada tipo de factor de riesgo identificado",M27="SI"),VLOOKUP(A27,'2'!$B$12:$M$212,10,FALSE)," ")</f>
        <v>0</v>
      </c>
    </row>
    <row r="28" spans="1:70">
      <c r="A28" s="21">
        <v>24</v>
      </c>
      <c r="B28" s="21" t="str">
        <f>'2'!C37</f>
        <v>area 24</v>
      </c>
      <c r="C28" s="21" t="str">
        <f>'2'!D37</f>
        <v>puesto 24</v>
      </c>
      <c r="D28" s="21" t="str">
        <v>puesto 24</v>
      </c>
      <c r="E28" s="21" t="str">
        <f>'2'!E37</f>
        <v>tarea 24</v>
      </c>
      <c r="F28" s="34" t="str">
        <f>'3'!L37</f>
        <v>Aplicar identificación avanzada-condición aceptable para cada tipo de factor de riesgo identificado</v>
      </c>
      <c r="G28" s="27" t="str">
        <f>'3'!E37</f>
        <v>SI</v>
      </c>
      <c r="H28" s="21" t="str">
        <f>'3'!F37</f>
        <v>SI</v>
      </c>
      <c r="I28" s="27" t="str">
        <f>'3'!G37</f>
        <v>SI</v>
      </c>
      <c r="J28" s="21" t="str">
        <f>'3'!H37</f>
        <v>SI</v>
      </c>
      <c r="K28" s="27" t="str">
        <f>'3'!I37</f>
        <v>SI</v>
      </c>
      <c r="L28" s="21" t="str">
        <f>'3'!J37</f>
        <v>SI</v>
      </c>
      <c r="M28" s="27" t="str">
        <f>'3'!K37</f>
        <v>SI</v>
      </c>
      <c r="N28" s="34" t="str">
        <f>'3'!L37</f>
        <v>Aplicar identificación avanzada-condición aceptable para cada tipo de factor de riesgo identificado</v>
      </c>
      <c r="O28" s="19" t="str">
        <f>IF(AND(N28="Aplicar identificación avanzada-condición aceptable para cada tipo de factor de riesgo identificado",G28="SI"),VLOOKUP(A28,'2'!$B$12:$M$212,2,FALSE)," ")</f>
        <v>area 24</v>
      </c>
      <c r="P28" s="19" t="str">
        <f>IF(AND(N28="Aplicar identificación avanzada-condición aceptable para cada tipo de factor de riesgo identificado",G28="SI"),VLOOKUP(A28,'2'!$B$12:$M$212,3,FALSE)," ")</f>
        <v>puesto 24</v>
      </c>
      <c r="Q28" s="19" t="str">
        <f>IF(AND(N28="Aplicar identificación avanzada-condición aceptable para cada tipo de factor de riesgo identificado",G28="SI"),VLOOKUP(A28,'2'!$B$12:$M$212,4,FALSE)," ")</f>
        <v>tarea 24</v>
      </c>
      <c r="R28" s="19">
        <f>IF(AND(N28="Aplicar identificación avanzada-condición aceptable para cada tipo de factor de riesgo identificado",G28="SI"),VLOOKUP(A28,'2'!$B$12:$M$212,6,FALSE)," ")</f>
        <v>0</v>
      </c>
      <c r="S28" s="19">
        <f>IF(AND(N28="Aplicar identificación avanzada-condición aceptable para cada tipo de factor de riesgo identificado",G28="SI"),VLOOKUP(A28,'2'!$B$12:$M$212,7,FALSE)," ")</f>
        <v>0</v>
      </c>
      <c r="T28" s="19">
        <f>IF(AND(N28="Aplicar identificación avanzada-condición aceptable para cada tipo de factor de riesgo identificado",G28="SI"),VLOOKUP(A28,'2'!$B$12:$M$212,8,FALSE)," ")</f>
        <v>0</v>
      </c>
      <c r="U28" s="19">
        <f>IF(AND(N28="Aplicar identificación avanzada-condición aceptable para cada tipo de factor de riesgo identificado",G28="SI"),VLOOKUP(A28,'2'!$B$12:$M$212,9,FALSE)," ")</f>
        <v>0</v>
      </c>
      <c r="V28" s="19">
        <f>IF(AND(N28="Aplicar identificación avanzada-condición aceptable para cada tipo de factor de riesgo identificado",G28="SI"),VLOOKUP(A28,'2'!$B$12:$M$212,10,FALSE)," ")</f>
        <v>0</v>
      </c>
      <c r="W28" s="31" t="str">
        <f>IF(AND(N28="Aplicar identificación avanzada-condición aceptable para cada tipo de factor de riesgo identificado",H28="SI"),VLOOKUP(A28,'2'!$B$12:$M$212,2,FALSE)," ")</f>
        <v>area 24</v>
      </c>
      <c r="X28" s="31" t="str">
        <f>IF(AND(N28="Aplicar identificación avanzada-condición aceptable para cada tipo de factor de riesgo identificado",H28="SI"),VLOOKUP(A28,'2'!$B$12:$M$212,3,FALSE)," ")</f>
        <v>puesto 24</v>
      </c>
      <c r="Y28" s="31" t="str">
        <f>IF(AND(N28="Aplicar identificación avanzada-condición aceptable para cada tipo de factor de riesgo identificado",H28="SI"),VLOOKUP(A28,'2'!$B$12:$M$212,4,FALSE)," ")</f>
        <v>tarea 24</v>
      </c>
      <c r="Z28" s="31" t="str">
        <f>IF(AND(N28="Aplicar identificación avanzada-condición aceptable para cada tipo de factor de riesgo identificado",H28="SI"),VLOOKUP(A28,'2'!$B$12:$M$212,4,FALSE)," ")</f>
        <v>tarea 24</v>
      </c>
      <c r="AA28" s="31">
        <f>IF(AND(N28="Aplicar identificación avanzada-condición aceptable para cada tipo de factor de riesgo identificado",H28="SI"),VLOOKUP(A28,'2'!$B$12:$M$212,7,FALSE)," ")</f>
        <v>0</v>
      </c>
      <c r="AB28" s="31">
        <f>IF(AND(N28="Aplicar identificación avanzada-condición aceptable para cada tipo de factor de riesgo identificado",H28="SI"),VLOOKUP(A28,'2'!$B$12:$M$212,8,FALSE)," ")</f>
        <v>0</v>
      </c>
      <c r="AC28" s="31">
        <f>IF(AND(N28="Aplicar identificación avanzada-condición aceptable para cada tipo de factor de riesgo identificado",H28="SI"),VLOOKUP(A28,'2'!$B$12:$M$212,9,FALSE)," ")</f>
        <v>0</v>
      </c>
      <c r="AD28" s="31">
        <f>IF(AND(N28="Aplicar identificación avanzada-condición aceptable para cada tipo de factor de riesgo identificado",H28="SI"),VLOOKUP(A28,'2'!$B$12:$M$212,10,FALSE)," ")</f>
        <v>0</v>
      </c>
      <c r="AE28" s="34" t="str">
        <f>IF(AND(N28="Aplicar identificación avanzada-condición aceptable para cada tipo de factor de riesgo identificado",I28="SI"),VLOOKUP(A28,'2'!$B$12:$M$212,2,FALSE)," ")</f>
        <v>area 24</v>
      </c>
      <c r="AF28" s="34" t="str">
        <f>IF(AND(N28="Aplicar identificación avanzada-condición aceptable para cada tipo de factor de riesgo identificado",I28="SI"),VLOOKUP(A28,'2'!$B$12:$M$212,3,FALSE)," ")</f>
        <v>puesto 24</v>
      </c>
      <c r="AG28" s="34" t="str">
        <f>IF(AND(N28="Aplicar identificación avanzada-condición aceptable para cada tipo de factor de riesgo identificado",I28="SI"),VLOOKUP(A28,'2'!$B$12:$M$212,4,FALSE)," ")</f>
        <v>tarea 24</v>
      </c>
      <c r="AH28" s="34">
        <f>IF(AND(N28="Aplicar identificación avanzada-condición aceptable para cada tipo de factor de riesgo identificado",I28="SI"),VLOOKUP(A28,'2'!$B$12:$M$212,6,FALSE)," ")</f>
        <v>0</v>
      </c>
      <c r="AI28" s="34">
        <f>IF(AND(N28="Aplicar identificación avanzada-condición aceptable para cada tipo de factor de riesgo identificado",I28="SI"),VLOOKUP(A28,'2'!$B$12:$M$212,7,FALSE)," ")</f>
        <v>0</v>
      </c>
      <c r="AJ28" s="34">
        <f>IF(AND(N28="Aplicar identificación avanzada-condición aceptable para cada tipo de factor de riesgo identificado",I28="SI"),VLOOKUP(A28,'2'!$B$12:$M$212,8,FALSE)," ")</f>
        <v>0</v>
      </c>
      <c r="AK28" s="34">
        <f>IF(AND(N28="Aplicar identificación avanzada-condición aceptable para cada tipo de factor de riesgo identificado",I28="SI"),VLOOKUP(A28,'2'!$B$12:$M$212,9,FALSE)," ")</f>
        <v>0</v>
      </c>
      <c r="AL28" s="34">
        <f>IF(AND(N28="Aplicar identificación avanzada-condición aceptable para cada tipo de factor de riesgo identificado",I28="SI"),VLOOKUP(A28,'2'!$B$12:$M$212,10,FALSE)," ")</f>
        <v>0</v>
      </c>
      <c r="AM28" s="40" t="str">
        <f>IF(AND(N28="Aplicar identificación avanzada-condición aceptable para cada tipo de factor de riesgo identificado",J28="SI"),VLOOKUP(A28,'2'!$B$12:$M$212,2,FALSE)," ")</f>
        <v>area 24</v>
      </c>
      <c r="AN28" s="40" t="str">
        <f>IF(AND(N28="Aplicar identificación avanzada-condición aceptable para cada tipo de factor de riesgo identificado",J28="SI"),VLOOKUP(A28,'2'!$B$12:$M$212,3,FALSE)," ")</f>
        <v>puesto 24</v>
      </c>
      <c r="AO28" s="40" t="str">
        <f>IF(AND(N28="Aplicar identificación avanzada-condición aceptable para cada tipo de factor de riesgo identificado",J28="SI"),VLOOKUP(A28,'2'!$B$12:$M$212,4,FALSE)," ")</f>
        <v>tarea 24</v>
      </c>
      <c r="AP28" s="40">
        <f>IF(AND(N28="Aplicar identificación avanzada-condición aceptable para cada tipo de factor de riesgo identificado",J28="SI"),VLOOKUP(A28,'2'!$B$12:$M$212,6,FALSE)," ")</f>
        <v>0</v>
      </c>
      <c r="AQ28" s="40">
        <f>IF(AND(N28="Aplicar identificación avanzada-condición aceptable para cada tipo de factor de riesgo identificado",J28="SI"),VLOOKUP(A28,'2'!$B$12:$M$212,7,FALSE)," ")</f>
        <v>0</v>
      </c>
      <c r="AR28" s="40">
        <f>IF(AND(N28="Aplicar identificación avanzada-condición aceptable para cada tipo de factor de riesgo identificado",J28="SI"),VLOOKUP(A28,'2'!$B$12:$M$212,8,FALSE)," ")</f>
        <v>0</v>
      </c>
      <c r="AS28" s="40">
        <f>IF(AND(N28="Aplicar identificación avanzada-condición aceptable para cada tipo de factor de riesgo identificado",J28="SI"),VLOOKUP(A28,'2'!$B$12:$M$212,9,FALSE)," ")</f>
        <v>0</v>
      </c>
      <c r="AT28" s="40">
        <f>IF(AND(N28="Aplicar identificación avanzada-condición aceptable para cada tipo de factor de riesgo identificado",J28="SI"),VLOOKUP(A28,'2'!$B$12:$M$212,10,FALSE)," ")</f>
        <v>0</v>
      </c>
      <c r="AU28" s="51" t="str">
        <f>IF(AND(N28="Aplicar identificación avanzada-condición aceptable para cada tipo de factor de riesgo identificado",K28="SI"),VLOOKUP(A28,'2'!$B$12:$M$212,2,FALSE)," ")</f>
        <v>area 24</v>
      </c>
      <c r="AV28" s="51" t="str">
        <f>IF(AND(N28="Aplicar identificación avanzada-condición aceptable para cada tipo de factor de riesgo identificado",K28="SI"),VLOOKUP(A28,'2'!$B$12:$M$212,3,FALSE)," ")</f>
        <v>puesto 24</v>
      </c>
      <c r="AW28" s="51" t="str">
        <f>IF(AND(N28="Aplicar identificación avanzada-condición aceptable para cada tipo de factor de riesgo identificado",K28="SI"),VLOOKUP(A28,'2'!$B$12:$M$212,4,FALSE)," ")</f>
        <v>tarea 24</v>
      </c>
      <c r="AX28" s="51">
        <f>IF(AND(N28="Aplicar identificación avanzada-condición aceptable para cada tipo de factor de riesgo identificado",K28="SI"),VLOOKUP(A28,'2'!$B$12:$M$212,6,FALSE)," ")</f>
        <v>0</v>
      </c>
      <c r="AY28" s="51">
        <f>IF(AND(N28="Aplicar identificación avanzada-condición aceptable para cada tipo de factor de riesgo identificado",K28="SI"),VLOOKUP(A28,'2'!$B$12:$M$212,7,FALSE)," ")</f>
        <v>0</v>
      </c>
      <c r="AZ28" s="51">
        <f>IF(AND(N28="Aplicar identificación avanzada-condición aceptable para cada tipo de factor de riesgo identificado",K28="SI"),VLOOKUP(A28,'2'!$B$12:$M$212,8,FALSE)," ")</f>
        <v>0</v>
      </c>
      <c r="BA28" s="51">
        <f>IF(AND(N28="Aplicar identificación avanzada-condición aceptable para cada tipo de factor de riesgo identificado",K28="SI"),VLOOKUP(A28,'2'!$B$12:$M$212,9,FALSE)," ")</f>
        <v>0</v>
      </c>
      <c r="BB28" s="51">
        <f>IF(AND(N28="Aplicar identificación avanzada-condición aceptable para cada tipo de factor de riesgo identificado",K28="SI"),VLOOKUP(A28,'2'!$B$12:$M$212,10,FALSE)," ")</f>
        <v>0</v>
      </c>
      <c r="BC28" s="44" t="str">
        <f>IF(AND(N28="Aplicar identificación avanzada-condición aceptable para cada tipo de factor de riesgo identificado",L28="SI"),VLOOKUP(A28,'2'!$B$12:$M$212,2,FALSE)," ")</f>
        <v>area 24</v>
      </c>
      <c r="BD28" s="44" t="str">
        <f>IF(AND(N28="Aplicar identificación avanzada-condición aceptable para cada tipo de factor de riesgo identificado",L28="SI"),VLOOKUP(A28,'2'!$B$12:$M$212,3,FALSE)," ")</f>
        <v>puesto 24</v>
      </c>
      <c r="BE28" s="44" t="str">
        <f>IF(AND(N28="Aplicar identificación avanzada-condición aceptable para cada tipo de factor de riesgo identificado",L28="SI"),VLOOKUP(A28,'2'!$B$12:$M$212,4,FALSE)," ")</f>
        <v>tarea 24</v>
      </c>
      <c r="BF28" s="44">
        <f>IF(AND(N28="Aplicar identificación avanzada-condición aceptable para cada tipo de factor de riesgo identificado",L28="SI"),VLOOKUP(A28,'2'!$B$12:$M$212,6,FALSE)," ")</f>
        <v>0</v>
      </c>
      <c r="BG28" s="44">
        <f>IF(AND(N28="Aplicar identificación avanzada-condición aceptable para cada tipo de factor de riesgo identificado",L28="SI"),VLOOKUP(A28,'2'!$B$12:$M$212,7,FALSE)," ")</f>
        <v>0</v>
      </c>
      <c r="BH28" s="44">
        <f>IF(AND(N28="Aplicar identificación avanzada-condición aceptable para cada tipo de factor de riesgo identificado",L28="SI"),VLOOKUP(A28,'2'!$B$12:$M$212,8,FALSE)," ")</f>
        <v>0</v>
      </c>
      <c r="BI28" s="44">
        <f>IF(AND(N28="Aplicar identificación avanzada-condición aceptable para cada tipo de factor de riesgo identificado",L28="SI"),VLOOKUP(A28,'2'!$B$12:$M$212,9,FALSE)," ")</f>
        <v>0</v>
      </c>
      <c r="BJ28" s="44">
        <f>IF(AND(N28="Aplicar identificación avanzada-condición aceptable para cada tipo de factor de riesgo identificado",L28="SI"),VLOOKUP(A28,'2'!$B$12:$M$212,10,FALSE)," ")</f>
        <v>0</v>
      </c>
      <c r="BK28" s="48" t="str">
        <f>IF(AND(N28="Aplicar identificación avanzada-condición aceptable para cada tipo de factor de riesgo identificado",M28="SI"),VLOOKUP(A28,'2'!$B$12:$M$212,2,FALSE)," ")</f>
        <v>area 24</v>
      </c>
      <c r="BL28" s="48" t="str">
        <f>IF(AND(N28="Aplicar identificación avanzada-condición aceptable para cada tipo de factor de riesgo identificado",M28="SI"),VLOOKUP(A28,'2'!$B$12:$M$212,3,FALSE)," ")</f>
        <v>puesto 24</v>
      </c>
      <c r="BM28" s="48" t="str">
        <f>IF(AND(N28="Aplicar identificación avanzada-condición aceptable para cada tipo de factor de riesgo identificado",M28="SI"),VLOOKUP(A28,'2'!$B$12:$M$212,4,FALSE)," ")</f>
        <v>tarea 24</v>
      </c>
      <c r="BN28" s="48">
        <f>IF(AND(N28="Aplicar identificación avanzada-condición aceptable para cada tipo de factor de riesgo identificado",M28="SI"),VLOOKUP(A28,'2'!$B$12:$M$212,6,FALSE)," ")</f>
        <v>0</v>
      </c>
      <c r="BO28" s="48">
        <f>IF(AND(N28="Aplicar identificación avanzada-condición aceptable para cada tipo de factor de riesgo identificado",M28="SI"),VLOOKUP(A28,'2'!$B$12:$M$212,7,FALSE)," ")</f>
        <v>0</v>
      </c>
      <c r="BP28" s="48">
        <f>IF(AND(N28="Aplicar identificación avanzada-condición aceptable para cada tipo de factor de riesgo identificado",M28="SI"),VLOOKUP(A28,'2'!$B$12:$M$212,8,FALSE)," ")</f>
        <v>0</v>
      </c>
      <c r="BQ28" s="48">
        <f>IF(AND(N28="Aplicar identificación avanzada-condición aceptable para cada tipo de factor de riesgo identificado",M28="SI"),VLOOKUP(A28,'2'!$B$12:$M$212,9,FALSE)," ")</f>
        <v>0</v>
      </c>
      <c r="BR28" s="48">
        <f>IF(AND(N28="Aplicar identificación avanzada-condición aceptable para cada tipo de factor de riesgo identificado",M28="SI"),VLOOKUP(A28,'2'!$B$12:$M$212,10,FALSE)," ")</f>
        <v>0</v>
      </c>
    </row>
    <row r="29" spans="1:70">
      <c r="A29" s="21">
        <v>25</v>
      </c>
      <c r="B29" s="21" t="str">
        <f>'2'!C38</f>
        <v>area 25</v>
      </c>
      <c r="C29" s="21" t="str">
        <f>'2'!D38</f>
        <v>puesto 25</v>
      </c>
      <c r="D29" s="21" t="str">
        <v>puesto 25</v>
      </c>
      <c r="E29" s="21" t="str">
        <f>'2'!E38</f>
        <v>tarea 25</v>
      </c>
      <c r="F29" s="34" t="str">
        <f>'3'!L38</f>
        <v>Aplicar identificación avanzada-condición aceptable para cada tipo de factor de riesgo identificado</v>
      </c>
      <c r="G29" s="27" t="str">
        <f>'3'!E38</f>
        <v>SI</v>
      </c>
      <c r="H29" s="21" t="str">
        <f>'3'!F38</f>
        <v>SI</v>
      </c>
      <c r="I29" s="27" t="str">
        <f>'3'!G38</f>
        <v>SI</v>
      </c>
      <c r="J29" s="21" t="str">
        <f>'3'!H38</f>
        <v>SI</v>
      </c>
      <c r="K29" s="27" t="str">
        <f>'3'!I38</f>
        <v>SI</v>
      </c>
      <c r="L29" s="21" t="str">
        <f>'3'!J38</f>
        <v>SI</v>
      </c>
      <c r="M29" s="27" t="str">
        <f>'3'!K38</f>
        <v>SI</v>
      </c>
      <c r="N29" s="34" t="str">
        <f>'3'!L38</f>
        <v>Aplicar identificación avanzada-condición aceptable para cada tipo de factor de riesgo identificado</v>
      </c>
      <c r="O29" s="19" t="str">
        <f>IF(AND(N29="Aplicar identificación avanzada-condición aceptable para cada tipo de factor de riesgo identificado",G29="SI"),VLOOKUP(A29,'2'!$B$12:$M$212,2,FALSE)," ")</f>
        <v>area 25</v>
      </c>
      <c r="P29" s="19" t="str">
        <f>IF(AND(N29="Aplicar identificación avanzada-condición aceptable para cada tipo de factor de riesgo identificado",G29="SI"),VLOOKUP(A29,'2'!$B$12:$M$212,3,FALSE)," ")</f>
        <v>puesto 25</v>
      </c>
      <c r="Q29" s="19" t="str">
        <f>IF(AND(N29="Aplicar identificación avanzada-condición aceptable para cada tipo de factor de riesgo identificado",G29="SI"),VLOOKUP(A29,'2'!$B$12:$M$212,4,FALSE)," ")</f>
        <v>tarea 25</v>
      </c>
      <c r="R29" s="19">
        <f>IF(AND(N29="Aplicar identificación avanzada-condición aceptable para cada tipo de factor de riesgo identificado",G29="SI"),VLOOKUP(A29,'2'!$B$12:$M$212,6,FALSE)," ")</f>
        <v>0</v>
      </c>
      <c r="S29" s="19">
        <f>IF(AND(N29="Aplicar identificación avanzada-condición aceptable para cada tipo de factor de riesgo identificado",G29="SI"),VLOOKUP(A29,'2'!$B$12:$M$212,7,FALSE)," ")</f>
        <v>0</v>
      </c>
      <c r="T29" s="19">
        <f>IF(AND(N29="Aplicar identificación avanzada-condición aceptable para cada tipo de factor de riesgo identificado",G29="SI"),VLOOKUP(A29,'2'!$B$12:$M$212,8,FALSE)," ")</f>
        <v>0</v>
      </c>
      <c r="U29" s="19">
        <f>IF(AND(N29="Aplicar identificación avanzada-condición aceptable para cada tipo de factor de riesgo identificado",G29="SI"),VLOOKUP(A29,'2'!$B$12:$M$212,9,FALSE)," ")</f>
        <v>0</v>
      </c>
      <c r="V29" s="19">
        <f>IF(AND(N29="Aplicar identificación avanzada-condición aceptable para cada tipo de factor de riesgo identificado",G29="SI"),VLOOKUP(A29,'2'!$B$12:$M$212,10,FALSE)," ")</f>
        <v>0</v>
      </c>
      <c r="W29" s="31" t="str">
        <f>IF(AND(N29="Aplicar identificación avanzada-condición aceptable para cada tipo de factor de riesgo identificado",H29="SI"),VLOOKUP(A29,'2'!$B$12:$M$212,2,FALSE)," ")</f>
        <v>area 25</v>
      </c>
      <c r="X29" s="31" t="str">
        <f>IF(AND(N29="Aplicar identificación avanzada-condición aceptable para cada tipo de factor de riesgo identificado",H29="SI"),VLOOKUP(A29,'2'!$B$12:$M$212,3,FALSE)," ")</f>
        <v>puesto 25</v>
      </c>
      <c r="Y29" s="31" t="str">
        <f>IF(AND(N29="Aplicar identificación avanzada-condición aceptable para cada tipo de factor de riesgo identificado",H29="SI"),VLOOKUP(A29,'2'!$B$12:$M$212,4,FALSE)," ")</f>
        <v>tarea 25</v>
      </c>
      <c r="Z29" s="31" t="str">
        <f>IF(AND(N29="Aplicar identificación avanzada-condición aceptable para cada tipo de factor de riesgo identificado",H29="SI"),VLOOKUP(A29,'2'!$B$12:$M$212,4,FALSE)," ")</f>
        <v>tarea 25</v>
      </c>
      <c r="AA29" s="31">
        <f>IF(AND(N29="Aplicar identificación avanzada-condición aceptable para cada tipo de factor de riesgo identificado",H29="SI"),VLOOKUP(A29,'2'!$B$12:$M$212,7,FALSE)," ")</f>
        <v>0</v>
      </c>
      <c r="AB29" s="31">
        <f>IF(AND(N29="Aplicar identificación avanzada-condición aceptable para cada tipo de factor de riesgo identificado",H29="SI"),VLOOKUP(A29,'2'!$B$12:$M$212,8,FALSE)," ")</f>
        <v>0</v>
      </c>
      <c r="AC29" s="31">
        <f>IF(AND(N29="Aplicar identificación avanzada-condición aceptable para cada tipo de factor de riesgo identificado",H29="SI"),VLOOKUP(A29,'2'!$B$12:$M$212,9,FALSE)," ")</f>
        <v>0</v>
      </c>
      <c r="AD29" s="31">
        <f>IF(AND(N29="Aplicar identificación avanzada-condición aceptable para cada tipo de factor de riesgo identificado",H29="SI"),VLOOKUP(A29,'2'!$B$12:$M$212,10,FALSE)," ")</f>
        <v>0</v>
      </c>
      <c r="AE29" s="34" t="str">
        <f>IF(AND(N29="Aplicar identificación avanzada-condición aceptable para cada tipo de factor de riesgo identificado",I29="SI"),VLOOKUP(A29,'2'!$B$12:$M$212,2,FALSE)," ")</f>
        <v>area 25</v>
      </c>
      <c r="AF29" s="34" t="str">
        <f>IF(AND(N29="Aplicar identificación avanzada-condición aceptable para cada tipo de factor de riesgo identificado",I29="SI"),VLOOKUP(A29,'2'!$B$12:$M$212,3,FALSE)," ")</f>
        <v>puesto 25</v>
      </c>
      <c r="AG29" s="34" t="str">
        <f>IF(AND(N29="Aplicar identificación avanzada-condición aceptable para cada tipo de factor de riesgo identificado",I29="SI"),VLOOKUP(A29,'2'!$B$12:$M$212,4,FALSE)," ")</f>
        <v>tarea 25</v>
      </c>
      <c r="AH29" s="34">
        <f>IF(AND(N29="Aplicar identificación avanzada-condición aceptable para cada tipo de factor de riesgo identificado",I29="SI"),VLOOKUP(A29,'2'!$B$12:$M$212,6,FALSE)," ")</f>
        <v>0</v>
      </c>
      <c r="AI29" s="34">
        <f>IF(AND(N29="Aplicar identificación avanzada-condición aceptable para cada tipo de factor de riesgo identificado",I29="SI"),VLOOKUP(A29,'2'!$B$12:$M$212,7,FALSE)," ")</f>
        <v>0</v>
      </c>
      <c r="AJ29" s="34">
        <f>IF(AND(N29="Aplicar identificación avanzada-condición aceptable para cada tipo de factor de riesgo identificado",I29="SI"),VLOOKUP(A29,'2'!$B$12:$M$212,8,FALSE)," ")</f>
        <v>0</v>
      </c>
      <c r="AK29" s="34">
        <f>IF(AND(N29="Aplicar identificación avanzada-condición aceptable para cada tipo de factor de riesgo identificado",I29="SI"),VLOOKUP(A29,'2'!$B$12:$M$212,9,FALSE)," ")</f>
        <v>0</v>
      </c>
      <c r="AL29" s="34">
        <f>IF(AND(N29="Aplicar identificación avanzada-condición aceptable para cada tipo de factor de riesgo identificado",I29="SI"),VLOOKUP(A29,'2'!$B$12:$M$212,10,FALSE)," ")</f>
        <v>0</v>
      </c>
      <c r="AM29" s="40" t="str">
        <f>IF(AND(N29="Aplicar identificación avanzada-condición aceptable para cada tipo de factor de riesgo identificado",J29="SI"),VLOOKUP(A29,'2'!$B$12:$M$212,2,FALSE)," ")</f>
        <v>area 25</v>
      </c>
      <c r="AN29" s="40" t="str">
        <f>IF(AND(N29="Aplicar identificación avanzada-condición aceptable para cada tipo de factor de riesgo identificado",J29="SI"),VLOOKUP(A29,'2'!$B$12:$M$212,3,FALSE)," ")</f>
        <v>puesto 25</v>
      </c>
      <c r="AO29" s="40" t="str">
        <f>IF(AND(N29="Aplicar identificación avanzada-condición aceptable para cada tipo de factor de riesgo identificado",J29="SI"),VLOOKUP(A29,'2'!$B$12:$M$212,4,FALSE)," ")</f>
        <v>tarea 25</v>
      </c>
      <c r="AP29" s="40">
        <f>IF(AND(N29="Aplicar identificación avanzada-condición aceptable para cada tipo de factor de riesgo identificado",J29="SI"),VLOOKUP(A29,'2'!$B$12:$M$212,6,FALSE)," ")</f>
        <v>0</v>
      </c>
      <c r="AQ29" s="40">
        <f>IF(AND(N29="Aplicar identificación avanzada-condición aceptable para cada tipo de factor de riesgo identificado",J29="SI"),VLOOKUP(A29,'2'!$B$12:$M$212,7,FALSE)," ")</f>
        <v>0</v>
      </c>
      <c r="AR29" s="40">
        <f>IF(AND(N29="Aplicar identificación avanzada-condición aceptable para cada tipo de factor de riesgo identificado",J29="SI"),VLOOKUP(A29,'2'!$B$12:$M$212,8,FALSE)," ")</f>
        <v>0</v>
      </c>
      <c r="AS29" s="40">
        <f>IF(AND(N29="Aplicar identificación avanzada-condición aceptable para cada tipo de factor de riesgo identificado",J29="SI"),VLOOKUP(A29,'2'!$B$12:$M$212,9,FALSE)," ")</f>
        <v>0</v>
      </c>
      <c r="AT29" s="40">
        <f>IF(AND(N29="Aplicar identificación avanzada-condición aceptable para cada tipo de factor de riesgo identificado",J29="SI"),VLOOKUP(A29,'2'!$B$12:$M$212,10,FALSE)," ")</f>
        <v>0</v>
      </c>
      <c r="AU29" s="51" t="str">
        <f>IF(AND(N29="Aplicar identificación avanzada-condición aceptable para cada tipo de factor de riesgo identificado",K29="SI"),VLOOKUP(A29,'2'!$B$12:$M$212,2,FALSE)," ")</f>
        <v>area 25</v>
      </c>
      <c r="AV29" s="51" t="str">
        <f>IF(AND(N29="Aplicar identificación avanzada-condición aceptable para cada tipo de factor de riesgo identificado",K29="SI"),VLOOKUP(A29,'2'!$B$12:$M$212,3,FALSE)," ")</f>
        <v>puesto 25</v>
      </c>
      <c r="AW29" s="51" t="str">
        <f>IF(AND(N29="Aplicar identificación avanzada-condición aceptable para cada tipo de factor de riesgo identificado",K29="SI"),VLOOKUP(A29,'2'!$B$12:$M$212,4,FALSE)," ")</f>
        <v>tarea 25</v>
      </c>
      <c r="AX29" s="51">
        <f>IF(AND(N29="Aplicar identificación avanzada-condición aceptable para cada tipo de factor de riesgo identificado",K29="SI"),VLOOKUP(A29,'2'!$B$12:$M$212,6,FALSE)," ")</f>
        <v>0</v>
      </c>
      <c r="AY29" s="51">
        <f>IF(AND(N29="Aplicar identificación avanzada-condición aceptable para cada tipo de factor de riesgo identificado",K29="SI"),VLOOKUP(A29,'2'!$B$12:$M$212,7,FALSE)," ")</f>
        <v>0</v>
      </c>
      <c r="AZ29" s="51">
        <f>IF(AND(N29="Aplicar identificación avanzada-condición aceptable para cada tipo de factor de riesgo identificado",K29="SI"),VLOOKUP(A29,'2'!$B$12:$M$212,8,FALSE)," ")</f>
        <v>0</v>
      </c>
      <c r="BA29" s="51">
        <f>IF(AND(N29="Aplicar identificación avanzada-condición aceptable para cada tipo de factor de riesgo identificado",K29="SI"),VLOOKUP(A29,'2'!$B$12:$M$212,9,FALSE)," ")</f>
        <v>0</v>
      </c>
      <c r="BB29" s="51">
        <f>IF(AND(N29="Aplicar identificación avanzada-condición aceptable para cada tipo de factor de riesgo identificado",K29="SI"),VLOOKUP(A29,'2'!$B$12:$M$212,10,FALSE)," ")</f>
        <v>0</v>
      </c>
      <c r="BC29" s="44" t="str">
        <f>IF(AND(N29="Aplicar identificación avanzada-condición aceptable para cada tipo de factor de riesgo identificado",L29="SI"),VLOOKUP(A29,'2'!$B$12:$M$212,2,FALSE)," ")</f>
        <v>area 25</v>
      </c>
      <c r="BD29" s="44" t="str">
        <f>IF(AND(N29="Aplicar identificación avanzada-condición aceptable para cada tipo de factor de riesgo identificado",L29="SI"),VLOOKUP(A29,'2'!$B$12:$M$212,3,FALSE)," ")</f>
        <v>puesto 25</v>
      </c>
      <c r="BE29" s="44" t="str">
        <f>IF(AND(N29="Aplicar identificación avanzada-condición aceptable para cada tipo de factor de riesgo identificado",L29="SI"),VLOOKUP(A29,'2'!$B$12:$M$212,4,FALSE)," ")</f>
        <v>tarea 25</v>
      </c>
      <c r="BF29" s="44">
        <f>IF(AND(N29="Aplicar identificación avanzada-condición aceptable para cada tipo de factor de riesgo identificado",L29="SI"),VLOOKUP(A29,'2'!$B$12:$M$212,6,FALSE)," ")</f>
        <v>0</v>
      </c>
      <c r="BG29" s="44">
        <f>IF(AND(N29="Aplicar identificación avanzada-condición aceptable para cada tipo de factor de riesgo identificado",L29="SI"),VLOOKUP(A29,'2'!$B$12:$M$212,7,FALSE)," ")</f>
        <v>0</v>
      </c>
      <c r="BH29" s="44">
        <f>IF(AND(N29="Aplicar identificación avanzada-condición aceptable para cada tipo de factor de riesgo identificado",L29="SI"),VLOOKUP(A29,'2'!$B$12:$M$212,8,FALSE)," ")</f>
        <v>0</v>
      </c>
      <c r="BI29" s="44">
        <f>IF(AND(N29="Aplicar identificación avanzada-condición aceptable para cada tipo de factor de riesgo identificado",L29="SI"),VLOOKUP(A29,'2'!$B$12:$M$212,9,FALSE)," ")</f>
        <v>0</v>
      </c>
      <c r="BJ29" s="44">
        <f>IF(AND(N29="Aplicar identificación avanzada-condición aceptable para cada tipo de factor de riesgo identificado",L29="SI"),VLOOKUP(A29,'2'!$B$12:$M$212,10,FALSE)," ")</f>
        <v>0</v>
      </c>
      <c r="BK29" s="48" t="str">
        <f>IF(AND(N29="Aplicar identificación avanzada-condición aceptable para cada tipo de factor de riesgo identificado",M29="SI"),VLOOKUP(A29,'2'!$B$12:$M$212,2,FALSE)," ")</f>
        <v>area 25</v>
      </c>
      <c r="BL29" s="48" t="str">
        <f>IF(AND(N29="Aplicar identificación avanzada-condición aceptable para cada tipo de factor de riesgo identificado",M29="SI"),VLOOKUP(A29,'2'!$B$12:$M$212,3,FALSE)," ")</f>
        <v>puesto 25</v>
      </c>
      <c r="BM29" s="48" t="str">
        <f>IF(AND(N29="Aplicar identificación avanzada-condición aceptable para cada tipo de factor de riesgo identificado",M29="SI"),VLOOKUP(A29,'2'!$B$12:$M$212,4,FALSE)," ")</f>
        <v>tarea 25</v>
      </c>
      <c r="BN29" s="48">
        <f>IF(AND(N29="Aplicar identificación avanzada-condición aceptable para cada tipo de factor de riesgo identificado",M29="SI"),VLOOKUP(A29,'2'!$B$12:$M$212,6,FALSE)," ")</f>
        <v>0</v>
      </c>
      <c r="BO29" s="48">
        <f>IF(AND(N29="Aplicar identificación avanzada-condición aceptable para cada tipo de factor de riesgo identificado",M29="SI"),VLOOKUP(A29,'2'!$B$12:$M$212,7,FALSE)," ")</f>
        <v>0</v>
      </c>
      <c r="BP29" s="48">
        <f>IF(AND(N29="Aplicar identificación avanzada-condición aceptable para cada tipo de factor de riesgo identificado",M29="SI"),VLOOKUP(A29,'2'!$B$12:$M$212,8,FALSE)," ")</f>
        <v>0</v>
      </c>
      <c r="BQ29" s="48">
        <f>IF(AND(N29="Aplicar identificación avanzada-condición aceptable para cada tipo de factor de riesgo identificado",M29="SI"),VLOOKUP(A29,'2'!$B$12:$M$212,9,FALSE)," ")</f>
        <v>0</v>
      </c>
      <c r="BR29" s="48">
        <f>IF(AND(N29="Aplicar identificación avanzada-condición aceptable para cada tipo de factor de riesgo identificado",M29="SI"),VLOOKUP(A29,'2'!$B$12:$M$212,10,FALSE)," ")</f>
        <v>0</v>
      </c>
    </row>
    <row r="30" spans="1:70">
      <c r="A30" s="21">
        <v>26</v>
      </c>
      <c r="B30" s="21" t="str">
        <f>'2'!C39</f>
        <v>area 26</v>
      </c>
      <c r="C30" s="21" t="str">
        <f>'2'!D39</f>
        <v>puesto 26</v>
      </c>
      <c r="D30" s="21" t="str">
        <v>puesto 26</v>
      </c>
      <c r="E30" s="21" t="str">
        <f>'2'!E39</f>
        <v>tarea 26</v>
      </c>
      <c r="F30" s="34" t="str">
        <f>'3'!L39</f>
        <v>Aplicar identificación avanzada-condición aceptable para cada tipo de factor de riesgo identificado</v>
      </c>
      <c r="G30" s="27" t="str">
        <f>'3'!E39</f>
        <v>SI</v>
      </c>
      <c r="H30" s="21" t="str">
        <f>'3'!F39</f>
        <v>SI</v>
      </c>
      <c r="I30" s="27" t="str">
        <f>'3'!G39</f>
        <v>SI</v>
      </c>
      <c r="J30" s="21" t="str">
        <f>'3'!H39</f>
        <v>SI</v>
      </c>
      <c r="K30" s="27" t="str">
        <f>'3'!I39</f>
        <v>SI</v>
      </c>
      <c r="L30" s="21" t="str">
        <f>'3'!J39</f>
        <v>SI</v>
      </c>
      <c r="M30" s="27" t="str">
        <f>'3'!K39</f>
        <v>SI</v>
      </c>
      <c r="N30" s="34" t="str">
        <f>'3'!L39</f>
        <v>Aplicar identificación avanzada-condición aceptable para cada tipo de factor de riesgo identificado</v>
      </c>
      <c r="O30" s="19" t="str">
        <f>IF(AND(N30="Aplicar identificación avanzada-condición aceptable para cada tipo de factor de riesgo identificado",G30="SI"),VLOOKUP(A30,'2'!$B$12:$M$212,2,FALSE)," ")</f>
        <v>area 26</v>
      </c>
      <c r="P30" s="19" t="str">
        <f>IF(AND(N30="Aplicar identificación avanzada-condición aceptable para cada tipo de factor de riesgo identificado",G30="SI"),VLOOKUP(A30,'2'!$B$12:$M$212,3,FALSE)," ")</f>
        <v>puesto 26</v>
      </c>
      <c r="Q30" s="19" t="str">
        <f>IF(AND(N30="Aplicar identificación avanzada-condición aceptable para cada tipo de factor de riesgo identificado",G30="SI"),VLOOKUP(A30,'2'!$B$12:$M$212,4,FALSE)," ")</f>
        <v>tarea 26</v>
      </c>
      <c r="R30" s="19">
        <f>IF(AND(N30="Aplicar identificación avanzada-condición aceptable para cada tipo de factor de riesgo identificado",G30="SI"),VLOOKUP(A30,'2'!$B$12:$M$212,6,FALSE)," ")</f>
        <v>0</v>
      </c>
      <c r="S30" s="19">
        <f>IF(AND(N30="Aplicar identificación avanzada-condición aceptable para cada tipo de factor de riesgo identificado",G30="SI"),VLOOKUP(A30,'2'!$B$12:$M$212,7,FALSE)," ")</f>
        <v>0</v>
      </c>
      <c r="T30" s="19">
        <f>IF(AND(N30="Aplicar identificación avanzada-condición aceptable para cada tipo de factor de riesgo identificado",G30="SI"),VLOOKUP(A30,'2'!$B$12:$M$212,8,FALSE)," ")</f>
        <v>0</v>
      </c>
      <c r="U30" s="19">
        <f>IF(AND(N30="Aplicar identificación avanzada-condición aceptable para cada tipo de factor de riesgo identificado",G30="SI"),VLOOKUP(A30,'2'!$B$12:$M$212,9,FALSE)," ")</f>
        <v>0</v>
      </c>
      <c r="V30" s="19">
        <f>IF(AND(N30="Aplicar identificación avanzada-condición aceptable para cada tipo de factor de riesgo identificado",G30="SI"),VLOOKUP(A30,'2'!$B$12:$M$212,10,FALSE)," ")</f>
        <v>0</v>
      </c>
      <c r="W30" s="31" t="str">
        <f>IF(AND(N30="Aplicar identificación avanzada-condición aceptable para cada tipo de factor de riesgo identificado",H30="SI"),VLOOKUP(A30,'2'!$B$12:$M$212,2,FALSE)," ")</f>
        <v>area 26</v>
      </c>
      <c r="X30" s="31" t="str">
        <f>IF(AND(N30="Aplicar identificación avanzada-condición aceptable para cada tipo de factor de riesgo identificado",H30="SI"),VLOOKUP(A30,'2'!$B$12:$M$212,3,FALSE)," ")</f>
        <v>puesto 26</v>
      </c>
      <c r="Y30" s="31" t="str">
        <f>IF(AND(N30="Aplicar identificación avanzada-condición aceptable para cada tipo de factor de riesgo identificado",H30="SI"),VLOOKUP(A30,'2'!$B$12:$M$212,4,FALSE)," ")</f>
        <v>tarea 26</v>
      </c>
      <c r="Z30" s="31" t="str">
        <f>IF(AND(N30="Aplicar identificación avanzada-condición aceptable para cada tipo de factor de riesgo identificado",H30="SI"),VLOOKUP(A30,'2'!$B$12:$M$212,4,FALSE)," ")</f>
        <v>tarea 26</v>
      </c>
      <c r="AA30" s="31">
        <f>IF(AND(N30="Aplicar identificación avanzada-condición aceptable para cada tipo de factor de riesgo identificado",H30="SI"),VLOOKUP(A30,'2'!$B$12:$M$212,7,FALSE)," ")</f>
        <v>0</v>
      </c>
      <c r="AB30" s="31">
        <f>IF(AND(N30="Aplicar identificación avanzada-condición aceptable para cada tipo de factor de riesgo identificado",H30="SI"),VLOOKUP(A30,'2'!$B$12:$M$212,8,FALSE)," ")</f>
        <v>0</v>
      </c>
      <c r="AC30" s="31">
        <f>IF(AND(N30="Aplicar identificación avanzada-condición aceptable para cada tipo de factor de riesgo identificado",H30="SI"),VLOOKUP(A30,'2'!$B$12:$M$212,9,FALSE)," ")</f>
        <v>0</v>
      </c>
      <c r="AD30" s="31">
        <f>IF(AND(N30="Aplicar identificación avanzada-condición aceptable para cada tipo de factor de riesgo identificado",H30="SI"),VLOOKUP(A30,'2'!$B$12:$M$212,10,FALSE)," ")</f>
        <v>0</v>
      </c>
      <c r="AE30" s="34" t="str">
        <f>IF(AND(N30="Aplicar identificación avanzada-condición aceptable para cada tipo de factor de riesgo identificado",I30="SI"),VLOOKUP(A30,'2'!$B$12:$M$212,2,FALSE)," ")</f>
        <v>area 26</v>
      </c>
      <c r="AF30" s="34" t="str">
        <f>IF(AND(N30="Aplicar identificación avanzada-condición aceptable para cada tipo de factor de riesgo identificado",I30="SI"),VLOOKUP(A30,'2'!$B$12:$M$212,3,FALSE)," ")</f>
        <v>puesto 26</v>
      </c>
      <c r="AG30" s="34" t="str">
        <f>IF(AND(N30="Aplicar identificación avanzada-condición aceptable para cada tipo de factor de riesgo identificado",I30="SI"),VLOOKUP(A30,'2'!$B$12:$M$212,4,FALSE)," ")</f>
        <v>tarea 26</v>
      </c>
      <c r="AH30" s="34">
        <f>IF(AND(N30="Aplicar identificación avanzada-condición aceptable para cada tipo de factor de riesgo identificado",I30="SI"),VLOOKUP(A30,'2'!$B$12:$M$212,6,FALSE)," ")</f>
        <v>0</v>
      </c>
      <c r="AI30" s="34">
        <f>IF(AND(N30="Aplicar identificación avanzada-condición aceptable para cada tipo de factor de riesgo identificado",I30="SI"),VLOOKUP(A30,'2'!$B$12:$M$212,7,FALSE)," ")</f>
        <v>0</v>
      </c>
      <c r="AJ30" s="34">
        <f>IF(AND(N30="Aplicar identificación avanzada-condición aceptable para cada tipo de factor de riesgo identificado",I30="SI"),VLOOKUP(A30,'2'!$B$12:$M$212,8,FALSE)," ")</f>
        <v>0</v>
      </c>
      <c r="AK30" s="34">
        <f>IF(AND(N30="Aplicar identificación avanzada-condición aceptable para cada tipo de factor de riesgo identificado",I30="SI"),VLOOKUP(A30,'2'!$B$12:$M$212,9,FALSE)," ")</f>
        <v>0</v>
      </c>
      <c r="AL30" s="34">
        <f>IF(AND(N30="Aplicar identificación avanzada-condición aceptable para cada tipo de factor de riesgo identificado",I30="SI"),VLOOKUP(A30,'2'!$B$12:$M$212,10,FALSE)," ")</f>
        <v>0</v>
      </c>
      <c r="AM30" s="40" t="str">
        <f>IF(AND(N30="Aplicar identificación avanzada-condición aceptable para cada tipo de factor de riesgo identificado",J30="SI"),VLOOKUP(A30,'2'!$B$12:$M$212,2,FALSE)," ")</f>
        <v>area 26</v>
      </c>
      <c r="AN30" s="40" t="str">
        <f>IF(AND(N30="Aplicar identificación avanzada-condición aceptable para cada tipo de factor de riesgo identificado",J30="SI"),VLOOKUP(A30,'2'!$B$12:$M$212,3,FALSE)," ")</f>
        <v>puesto 26</v>
      </c>
      <c r="AO30" s="40" t="str">
        <f>IF(AND(N30="Aplicar identificación avanzada-condición aceptable para cada tipo de factor de riesgo identificado",J30="SI"),VLOOKUP(A30,'2'!$B$12:$M$212,4,FALSE)," ")</f>
        <v>tarea 26</v>
      </c>
      <c r="AP30" s="40">
        <f>IF(AND(N30="Aplicar identificación avanzada-condición aceptable para cada tipo de factor de riesgo identificado",J30="SI"),VLOOKUP(A30,'2'!$B$12:$M$212,6,FALSE)," ")</f>
        <v>0</v>
      </c>
      <c r="AQ30" s="40">
        <f>IF(AND(N30="Aplicar identificación avanzada-condición aceptable para cada tipo de factor de riesgo identificado",J30="SI"),VLOOKUP(A30,'2'!$B$12:$M$212,7,FALSE)," ")</f>
        <v>0</v>
      </c>
      <c r="AR30" s="40">
        <f>IF(AND(N30="Aplicar identificación avanzada-condición aceptable para cada tipo de factor de riesgo identificado",J30="SI"),VLOOKUP(A30,'2'!$B$12:$M$212,8,FALSE)," ")</f>
        <v>0</v>
      </c>
      <c r="AS30" s="40">
        <f>IF(AND(N30="Aplicar identificación avanzada-condición aceptable para cada tipo de factor de riesgo identificado",J30="SI"),VLOOKUP(A30,'2'!$B$12:$M$212,9,FALSE)," ")</f>
        <v>0</v>
      </c>
      <c r="AT30" s="40">
        <f>IF(AND(N30="Aplicar identificación avanzada-condición aceptable para cada tipo de factor de riesgo identificado",J30="SI"),VLOOKUP(A30,'2'!$B$12:$M$212,10,FALSE)," ")</f>
        <v>0</v>
      </c>
      <c r="AU30" s="51" t="str">
        <f>IF(AND(N30="Aplicar identificación avanzada-condición aceptable para cada tipo de factor de riesgo identificado",K30="SI"),VLOOKUP(A30,'2'!$B$12:$M$212,2,FALSE)," ")</f>
        <v>area 26</v>
      </c>
      <c r="AV30" s="51" t="str">
        <f>IF(AND(N30="Aplicar identificación avanzada-condición aceptable para cada tipo de factor de riesgo identificado",K30="SI"),VLOOKUP(A30,'2'!$B$12:$M$212,3,FALSE)," ")</f>
        <v>puesto 26</v>
      </c>
      <c r="AW30" s="51" t="str">
        <f>IF(AND(N30="Aplicar identificación avanzada-condición aceptable para cada tipo de factor de riesgo identificado",K30="SI"),VLOOKUP(A30,'2'!$B$12:$M$212,4,FALSE)," ")</f>
        <v>tarea 26</v>
      </c>
      <c r="AX30" s="51">
        <f>IF(AND(N30="Aplicar identificación avanzada-condición aceptable para cada tipo de factor de riesgo identificado",K30="SI"),VLOOKUP(A30,'2'!$B$12:$M$212,6,FALSE)," ")</f>
        <v>0</v>
      </c>
      <c r="AY30" s="51">
        <f>IF(AND(N30="Aplicar identificación avanzada-condición aceptable para cada tipo de factor de riesgo identificado",K30="SI"),VLOOKUP(A30,'2'!$B$12:$M$212,7,FALSE)," ")</f>
        <v>0</v>
      </c>
      <c r="AZ30" s="51">
        <f>IF(AND(N30="Aplicar identificación avanzada-condición aceptable para cada tipo de factor de riesgo identificado",K30="SI"),VLOOKUP(A30,'2'!$B$12:$M$212,8,FALSE)," ")</f>
        <v>0</v>
      </c>
      <c r="BA30" s="51">
        <f>IF(AND(N30="Aplicar identificación avanzada-condición aceptable para cada tipo de factor de riesgo identificado",K30="SI"),VLOOKUP(A30,'2'!$B$12:$M$212,9,FALSE)," ")</f>
        <v>0</v>
      </c>
      <c r="BB30" s="51">
        <f>IF(AND(N30="Aplicar identificación avanzada-condición aceptable para cada tipo de factor de riesgo identificado",K30="SI"),VLOOKUP(A30,'2'!$B$12:$M$212,10,FALSE)," ")</f>
        <v>0</v>
      </c>
      <c r="BC30" s="44" t="str">
        <f>IF(AND(N30="Aplicar identificación avanzada-condición aceptable para cada tipo de factor de riesgo identificado",L30="SI"),VLOOKUP(A30,'2'!$B$12:$M$212,2,FALSE)," ")</f>
        <v>area 26</v>
      </c>
      <c r="BD30" s="44" t="str">
        <f>IF(AND(N30="Aplicar identificación avanzada-condición aceptable para cada tipo de factor de riesgo identificado",L30="SI"),VLOOKUP(A30,'2'!$B$12:$M$212,3,FALSE)," ")</f>
        <v>puesto 26</v>
      </c>
      <c r="BE30" s="44" t="str">
        <f>IF(AND(N30="Aplicar identificación avanzada-condición aceptable para cada tipo de factor de riesgo identificado",L30="SI"),VLOOKUP(A30,'2'!$B$12:$M$212,4,FALSE)," ")</f>
        <v>tarea 26</v>
      </c>
      <c r="BF30" s="44">
        <f>IF(AND(N30="Aplicar identificación avanzada-condición aceptable para cada tipo de factor de riesgo identificado",L30="SI"),VLOOKUP(A30,'2'!$B$12:$M$212,6,FALSE)," ")</f>
        <v>0</v>
      </c>
      <c r="BG30" s="44">
        <f>IF(AND(N30="Aplicar identificación avanzada-condición aceptable para cada tipo de factor de riesgo identificado",L30="SI"),VLOOKUP(A30,'2'!$B$12:$M$212,7,FALSE)," ")</f>
        <v>0</v>
      </c>
      <c r="BH30" s="44">
        <f>IF(AND(N30="Aplicar identificación avanzada-condición aceptable para cada tipo de factor de riesgo identificado",L30="SI"),VLOOKUP(A30,'2'!$B$12:$M$212,8,FALSE)," ")</f>
        <v>0</v>
      </c>
      <c r="BI30" s="44">
        <f>IF(AND(N30="Aplicar identificación avanzada-condición aceptable para cada tipo de factor de riesgo identificado",L30="SI"),VLOOKUP(A30,'2'!$B$12:$M$212,9,FALSE)," ")</f>
        <v>0</v>
      </c>
      <c r="BJ30" s="44">
        <f>IF(AND(N30="Aplicar identificación avanzada-condición aceptable para cada tipo de factor de riesgo identificado",L30="SI"),VLOOKUP(A30,'2'!$B$12:$M$212,10,FALSE)," ")</f>
        <v>0</v>
      </c>
      <c r="BK30" s="48" t="str">
        <f>IF(AND(N30="Aplicar identificación avanzada-condición aceptable para cada tipo de factor de riesgo identificado",M30="SI"),VLOOKUP(A30,'2'!$B$12:$M$212,2,FALSE)," ")</f>
        <v>area 26</v>
      </c>
      <c r="BL30" s="48" t="str">
        <f>IF(AND(N30="Aplicar identificación avanzada-condición aceptable para cada tipo de factor de riesgo identificado",M30="SI"),VLOOKUP(A30,'2'!$B$12:$M$212,3,FALSE)," ")</f>
        <v>puesto 26</v>
      </c>
      <c r="BM30" s="48" t="str">
        <f>IF(AND(N30="Aplicar identificación avanzada-condición aceptable para cada tipo de factor de riesgo identificado",M30="SI"),VLOOKUP(A30,'2'!$B$12:$M$212,4,FALSE)," ")</f>
        <v>tarea 26</v>
      </c>
      <c r="BN30" s="48">
        <f>IF(AND(N30="Aplicar identificación avanzada-condición aceptable para cada tipo de factor de riesgo identificado",M30="SI"),VLOOKUP(A30,'2'!$B$12:$M$212,6,FALSE)," ")</f>
        <v>0</v>
      </c>
      <c r="BO30" s="48">
        <f>IF(AND(N30="Aplicar identificación avanzada-condición aceptable para cada tipo de factor de riesgo identificado",M30="SI"),VLOOKUP(A30,'2'!$B$12:$M$212,7,FALSE)," ")</f>
        <v>0</v>
      </c>
      <c r="BP30" s="48">
        <f>IF(AND(N30="Aplicar identificación avanzada-condición aceptable para cada tipo de factor de riesgo identificado",M30="SI"),VLOOKUP(A30,'2'!$B$12:$M$212,8,FALSE)," ")</f>
        <v>0</v>
      </c>
      <c r="BQ30" s="48">
        <f>IF(AND(N30="Aplicar identificación avanzada-condición aceptable para cada tipo de factor de riesgo identificado",M30="SI"),VLOOKUP(A30,'2'!$B$12:$M$212,9,FALSE)," ")</f>
        <v>0</v>
      </c>
      <c r="BR30" s="48">
        <f>IF(AND(N30="Aplicar identificación avanzada-condición aceptable para cada tipo de factor de riesgo identificado",M30="SI"),VLOOKUP(A30,'2'!$B$12:$M$212,10,FALSE)," ")</f>
        <v>0</v>
      </c>
    </row>
    <row r="31" spans="1:70">
      <c r="A31" s="21">
        <v>27</v>
      </c>
      <c r="B31" s="21" t="str">
        <f>'2'!C40</f>
        <v>area 27</v>
      </c>
      <c r="C31" s="21" t="str">
        <f>'2'!D40</f>
        <v>puesto 27</v>
      </c>
      <c r="D31" s="21" t="str">
        <v>puesto 27</v>
      </c>
      <c r="E31" s="21" t="str">
        <f>'2'!E40</f>
        <v>tarea 27</v>
      </c>
      <c r="F31" s="34" t="str">
        <f>'3'!L40</f>
        <v>Aplicar identificación avanzada-condición aceptable para cada tipo de factor de riesgo identificado</v>
      </c>
      <c r="G31" s="27" t="str">
        <f>'3'!E40</f>
        <v>SI</v>
      </c>
      <c r="H31" s="21" t="str">
        <f>'3'!F40</f>
        <v>SI</v>
      </c>
      <c r="I31" s="27" t="str">
        <f>'3'!G40</f>
        <v>SI</v>
      </c>
      <c r="J31" s="21" t="str">
        <f>'3'!H40</f>
        <v>SI</v>
      </c>
      <c r="K31" s="27" t="str">
        <f>'3'!I40</f>
        <v>SI</v>
      </c>
      <c r="L31" s="21" t="str">
        <f>'3'!J40</f>
        <v>SI</v>
      </c>
      <c r="M31" s="27" t="str">
        <f>'3'!K40</f>
        <v>SI</v>
      </c>
      <c r="N31" s="34" t="str">
        <f>'3'!L40</f>
        <v>Aplicar identificación avanzada-condición aceptable para cada tipo de factor de riesgo identificado</v>
      </c>
      <c r="O31" s="19" t="str">
        <f>IF(AND(N31="Aplicar identificación avanzada-condición aceptable para cada tipo de factor de riesgo identificado",G31="SI"),VLOOKUP(A31,'2'!$B$12:$M$212,2,FALSE)," ")</f>
        <v>area 27</v>
      </c>
      <c r="P31" s="19" t="str">
        <f>IF(AND(N31="Aplicar identificación avanzada-condición aceptable para cada tipo de factor de riesgo identificado",G31="SI"),VLOOKUP(A31,'2'!$B$12:$M$212,3,FALSE)," ")</f>
        <v>puesto 27</v>
      </c>
      <c r="Q31" s="19" t="str">
        <f>IF(AND(N31="Aplicar identificación avanzada-condición aceptable para cada tipo de factor de riesgo identificado",G31="SI"),VLOOKUP(A31,'2'!$B$12:$M$212,4,FALSE)," ")</f>
        <v>tarea 27</v>
      </c>
      <c r="R31" s="19">
        <f>IF(AND(N31="Aplicar identificación avanzada-condición aceptable para cada tipo de factor de riesgo identificado",G31="SI"),VLOOKUP(A31,'2'!$B$12:$M$212,6,FALSE)," ")</f>
        <v>0</v>
      </c>
      <c r="S31" s="19">
        <f>IF(AND(N31="Aplicar identificación avanzada-condición aceptable para cada tipo de factor de riesgo identificado",G31="SI"),VLOOKUP(A31,'2'!$B$12:$M$212,7,FALSE)," ")</f>
        <v>0</v>
      </c>
      <c r="T31" s="19">
        <f>IF(AND(N31="Aplicar identificación avanzada-condición aceptable para cada tipo de factor de riesgo identificado",G31="SI"),VLOOKUP(A31,'2'!$B$12:$M$212,8,FALSE)," ")</f>
        <v>0</v>
      </c>
      <c r="U31" s="19">
        <f>IF(AND(N31="Aplicar identificación avanzada-condición aceptable para cada tipo de factor de riesgo identificado",G31="SI"),VLOOKUP(A31,'2'!$B$12:$M$212,9,FALSE)," ")</f>
        <v>0</v>
      </c>
      <c r="V31" s="19">
        <f>IF(AND(N31="Aplicar identificación avanzada-condición aceptable para cada tipo de factor de riesgo identificado",G31="SI"),VLOOKUP(A31,'2'!$B$12:$M$212,10,FALSE)," ")</f>
        <v>0</v>
      </c>
      <c r="W31" s="31" t="str">
        <f>IF(AND(N31="Aplicar identificación avanzada-condición aceptable para cada tipo de factor de riesgo identificado",H31="SI"),VLOOKUP(A31,'2'!$B$12:$M$212,2,FALSE)," ")</f>
        <v>area 27</v>
      </c>
      <c r="X31" s="31" t="str">
        <f>IF(AND(N31="Aplicar identificación avanzada-condición aceptable para cada tipo de factor de riesgo identificado",H31="SI"),VLOOKUP(A31,'2'!$B$12:$M$212,3,FALSE)," ")</f>
        <v>puesto 27</v>
      </c>
      <c r="Y31" s="31" t="str">
        <f>IF(AND(N31="Aplicar identificación avanzada-condición aceptable para cada tipo de factor de riesgo identificado",H31="SI"),VLOOKUP(A31,'2'!$B$12:$M$212,4,FALSE)," ")</f>
        <v>tarea 27</v>
      </c>
      <c r="Z31" s="31" t="str">
        <f>IF(AND(N31="Aplicar identificación avanzada-condición aceptable para cada tipo de factor de riesgo identificado",H31="SI"),VLOOKUP(A31,'2'!$B$12:$M$212,4,FALSE)," ")</f>
        <v>tarea 27</v>
      </c>
      <c r="AA31" s="31">
        <f>IF(AND(N31="Aplicar identificación avanzada-condición aceptable para cada tipo de factor de riesgo identificado",H31="SI"),VLOOKUP(A31,'2'!$B$12:$M$212,7,FALSE)," ")</f>
        <v>0</v>
      </c>
      <c r="AB31" s="31">
        <f>IF(AND(N31="Aplicar identificación avanzada-condición aceptable para cada tipo de factor de riesgo identificado",H31="SI"),VLOOKUP(A31,'2'!$B$12:$M$212,8,FALSE)," ")</f>
        <v>0</v>
      </c>
      <c r="AC31" s="31">
        <f>IF(AND(N31="Aplicar identificación avanzada-condición aceptable para cada tipo de factor de riesgo identificado",H31="SI"),VLOOKUP(A31,'2'!$B$12:$M$212,9,FALSE)," ")</f>
        <v>0</v>
      </c>
      <c r="AD31" s="31">
        <f>IF(AND(N31="Aplicar identificación avanzada-condición aceptable para cada tipo de factor de riesgo identificado",H31="SI"),VLOOKUP(A31,'2'!$B$12:$M$212,10,FALSE)," ")</f>
        <v>0</v>
      </c>
      <c r="AE31" s="34" t="str">
        <f>IF(AND(N31="Aplicar identificación avanzada-condición aceptable para cada tipo de factor de riesgo identificado",I31="SI"),VLOOKUP(A31,'2'!$B$12:$M$212,2,FALSE)," ")</f>
        <v>area 27</v>
      </c>
      <c r="AF31" s="34" t="str">
        <f>IF(AND(N31="Aplicar identificación avanzada-condición aceptable para cada tipo de factor de riesgo identificado",I31="SI"),VLOOKUP(A31,'2'!$B$12:$M$212,3,FALSE)," ")</f>
        <v>puesto 27</v>
      </c>
      <c r="AG31" s="34" t="str">
        <f>IF(AND(N31="Aplicar identificación avanzada-condición aceptable para cada tipo de factor de riesgo identificado",I31="SI"),VLOOKUP(A31,'2'!$B$12:$M$212,4,FALSE)," ")</f>
        <v>tarea 27</v>
      </c>
      <c r="AH31" s="34">
        <f>IF(AND(N31="Aplicar identificación avanzada-condición aceptable para cada tipo de factor de riesgo identificado",I31="SI"),VLOOKUP(A31,'2'!$B$12:$M$212,6,FALSE)," ")</f>
        <v>0</v>
      </c>
      <c r="AI31" s="34">
        <f>IF(AND(N31="Aplicar identificación avanzada-condición aceptable para cada tipo de factor de riesgo identificado",I31="SI"),VLOOKUP(A31,'2'!$B$12:$M$212,7,FALSE)," ")</f>
        <v>0</v>
      </c>
      <c r="AJ31" s="34">
        <f>IF(AND(N31="Aplicar identificación avanzada-condición aceptable para cada tipo de factor de riesgo identificado",I31="SI"),VLOOKUP(A31,'2'!$B$12:$M$212,8,FALSE)," ")</f>
        <v>0</v>
      </c>
      <c r="AK31" s="34">
        <f>IF(AND(N31="Aplicar identificación avanzada-condición aceptable para cada tipo de factor de riesgo identificado",I31="SI"),VLOOKUP(A31,'2'!$B$12:$M$212,9,FALSE)," ")</f>
        <v>0</v>
      </c>
      <c r="AL31" s="34">
        <f>IF(AND(N31="Aplicar identificación avanzada-condición aceptable para cada tipo de factor de riesgo identificado",I31="SI"),VLOOKUP(A31,'2'!$B$12:$M$212,10,FALSE)," ")</f>
        <v>0</v>
      </c>
      <c r="AM31" s="40" t="str">
        <f>IF(AND(N31="Aplicar identificación avanzada-condición aceptable para cada tipo de factor de riesgo identificado",J31="SI"),VLOOKUP(A31,'2'!$B$12:$M$212,2,FALSE)," ")</f>
        <v>area 27</v>
      </c>
      <c r="AN31" s="40" t="str">
        <f>IF(AND(N31="Aplicar identificación avanzada-condición aceptable para cada tipo de factor de riesgo identificado",J31="SI"),VLOOKUP(A31,'2'!$B$12:$M$212,3,FALSE)," ")</f>
        <v>puesto 27</v>
      </c>
      <c r="AO31" s="40" t="str">
        <f>IF(AND(N31="Aplicar identificación avanzada-condición aceptable para cada tipo de factor de riesgo identificado",J31="SI"),VLOOKUP(A31,'2'!$B$12:$M$212,4,FALSE)," ")</f>
        <v>tarea 27</v>
      </c>
      <c r="AP31" s="40">
        <f>IF(AND(N31="Aplicar identificación avanzada-condición aceptable para cada tipo de factor de riesgo identificado",J31="SI"),VLOOKUP(A31,'2'!$B$12:$M$212,6,FALSE)," ")</f>
        <v>0</v>
      </c>
      <c r="AQ31" s="40">
        <f>IF(AND(N31="Aplicar identificación avanzada-condición aceptable para cada tipo de factor de riesgo identificado",J31="SI"),VLOOKUP(A31,'2'!$B$12:$M$212,7,FALSE)," ")</f>
        <v>0</v>
      </c>
      <c r="AR31" s="40">
        <f>IF(AND(N31="Aplicar identificación avanzada-condición aceptable para cada tipo de factor de riesgo identificado",J31="SI"),VLOOKUP(A31,'2'!$B$12:$M$212,8,FALSE)," ")</f>
        <v>0</v>
      </c>
      <c r="AS31" s="40">
        <f>IF(AND(N31="Aplicar identificación avanzada-condición aceptable para cada tipo de factor de riesgo identificado",J31="SI"),VLOOKUP(A31,'2'!$B$12:$M$212,9,FALSE)," ")</f>
        <v>0</v>
      </c>
      <c r="AT31" s="40">
        <f>IF(AND(N31="Aplicar identificación avanzada-condición aceptable para cada tipo de factor de riesgo identificado",J31="SI"),VLOOKUP(A31,'2'!$B$12:$M$212,10,FALSE)," ")</f>
        <v>0</v>
      </c>
      <c r="AU31" s="51" t="str">
        <f>IF(AND(N31="Aplicar identificación avanzada-condición aceptable para cada tipo de factor de riesgo identificado",K31="SI"),VLOOKUP(A31,'2'!$B$12:$M$212,2,FALSE)," ")</f>
        <v>area 27</v>
      </c>
      <c r="AV31" s="51" t="str">
        <f>IF(AND(N31="Aplicar identificación avanzada-condición aceptable para cada tipo de factor de riesgo identificado",K31="SI"),VLOOKUP(A31,'2'!$B$12:$M$212,3,FALSE)," ")</f>
        <v>puesto 27</v>
      </c>
      <c r="AW31" s="51" t="str">
        <f>IF(AND(N31="Aplicar identificación avanzada-condición aceptable para cada tipo de factor de riesgo identificado",K31="SI"),VLOOKUP(A31,'2'!$B$12:$M$212,4,FALSE)," ")</f>
        <v>tarea 27</v>
      </c>
      <c r="AX31" s="51">
        <f>IF(AND(N31="Aplicar identificación avanzada-condición aceptable para cada tipo de factor de riesgo identificado",K31="SI"),VLOOKUP(A31,'2'!$B$12:$M$212,6,FALSE)," ")</f>
        <v>0</v>
      </c>
      <c r="AY31" s="51">
        <f>IF(AND(N31="Aplicar identificación avanzada-condición aceptable para cada tipo de factor de riesgo identificado",K31="SI"),VLOOKUP(A31,'2'!$B$12:$M$212,7,FALSE)," ")</f>
        <v>0</v>
      </c>
      <c r="AZ31" s="51">
        <f>IF(AND(N31="Aplicar identificación avanzada-condición aceptable para cada tipo de factor de riesgo identificado",K31="SI"),VLOOKUP(A31,'2'!$B$12:$M$212,8,FALSE)," ")</f>
        <v>0</v>
      </c>
      <c r="BA31" s="51">
        <f>IF(AND(N31="Aplicar identificación avanzada-condición aceptable para cada tipo de factor de riesgo identificado",K31="SI"),VLOOKUP(A31,'2'!$B$12:$M$212,9,FALSE)," ")</f>
        <v>0</v>
      </c>
      <c r="BB31" s="51">
        <f>IF(AND(N31="Aplicar identificación avanzada-condición aceptable para cada tipo de factor de riesgo identificado",K31="SI"),VLOOKUP(A31,'2'!$B$12:$M$212,10,FALSE)," ")</f>
        <v>0</v>
      </c>
      <c r="BC31" s="44" t="str">
        <f>IF(AND(N31="Aplicar identificación avanzada-condición aceptable para cada tipo de factor de riesgo identificado",L31="SI"),VLOOKUP(A31,'2'!$B$12:$M$212,2,FALSE)," ")</f>
        <v>area 27</v>
      </c>
      <c r="BD31" s="44" t="str">
        <f>IF(AND(N31="Aplicar identificación avanzada-condición aceptable para cada tipo de factor de riesgo identificado",L31="SI"),VLOOKUP(A31,'2'!$B$12:$M$212,3,FALSE)," ")</f>
        <v>puesto 27</v>
      </c>
      <c r="BE31" s="44" t="str">
        <f>IF(AND(N31="Aplicar identificación avanzada-condición aceptable para cada tipo de factor de riesgo identificado",L31="SI"),VLOOKUP(A31,'2'!$B$12:$M$212,4,FALSE)," ")</f>
        <v>tarea 27</v>
      </c>
      <c r="BF31" s="44">
        <f>IF(AND(N31="Aplicar identificación avanzada-condición aceptable para cada tipo de factor de riesgo identificado",L31="SI"),VLOOKUP(A31,'2'!$B$12:$M$212,6,FALSE)," ")</f>
        <v>0</v>
      </c>
      <c r="BG31" s="44">
        <f>IF(AND(N31="Aplicar identificación avanzada-condición aceptable para cada tipo de factor de riesgo identificado",L31="SI"),VLOOKUP(A31,'2'!$B$12:$M$212,7,FALSE)," ")</f>
        <v>0</v>
      </c>
      <c r="BH31" s="44">
        <f>IF(AND(N31="Aplicar identificación avanzada-condición aceptable para cada tipo de factor de riesgo identificado",L31="SI"),VLOOKUP(A31,'2'!$B$12:$M$212,8,FALSE)," ")</f>
        <v>0</v>
      </c>
      <c r="BI31" s="44">
        <f>IF(AND(N31="Aplicar identificación avanzada-condición aceptable para cada tipo de factor de riesgo identificado",L31="SI"),VLOOKUP(A31,'2'!$B$12:$M$212,9,FALSE)," ")</f>
        <v>0</v>
      </c>
      <c r="BJ31" s="44">
        <f>IF(AND(N31="Aplicar identificación avanzada-condición aceptable para cada tipo de factor de riesgo identificado",L31="SI"),VLOOKUP(A31,'2'!$B$12:$M$212,10,FALSE)," ")</f>
        <v>0</v>
      </c>
      <c r="BK31" s="48" t="str">
        <f>IF(AND(N31="Aplicar identificación avanzada-condición aceptable para cada tipo de factor de riesgo identificado",M31="SI"),VLOOKUP(A31,'2'!$B$12:$M$212,2,FALSE)," ")</f>
        <v>area 27</v>
      </c>
      <c r="BL31" s="48" t="str">
        <f>IF(AND(N31="Aplicar identificación avanzada-condición aceptable para cada tipo de factor de riesgo identificado",M31="SI"),VLOOKUP(A31,'2'!$B$12:$M$212,3,FALSE)," ")</f>
        <v>puesto 27</v>
      </c>
      <c r="BM31" s="48" t="str">
        <f>IF(AND(N31="Aplicar identificación avanzada-condición aceptable para cada tipo de factor de riesgo identificado",M31="SI"),VLOOKUP(A31,'2'!$B$12:$M$212,4,FALSE)," ")</f>
        <v>tarea 27</v>
      </c>
      <c r="BN31" s="48">
        <f>IF(AND(N31="Aplicar identificación avanzada-condición aceptable para cada tipo de factor de riesgo identificado",M31="SI"),VLOOKUP(A31,'2'!$B$12:$M$212,6,FALSE)," ")</f>
        <v>0</v>
      </c>
      <c r="BO31" s="48">
        <f>IF(AND(N31="Aplicar identificación avanzada-condición aceptable para cada tipo de factor de riesgo identificado",M31="SI"),VLOOKUP(A31,'2'!$B$12:$M$212,7,FALSE)," ")</f>
        <v>0</v>
      </c>
      <c r="BP31" s="48">
        <f>IF(AND(N31="Aplicar identificación avanzada-condición aceptable para cada tipo de factor de riesgo identificado",M31="SI"),VLOOKUP(A31,'2'!$B$12:$M$212,8,FALSE)," ")</f>
        <v>0</v>
      </c>
      <c r="BQ31" s="48">
        <f>IF(AND(N31="Aplicar identificación avanzada-condición aceptable para cada tipo de factor de riesgo identificado",M31="SI"),VLOOKUP(A31,'2'!$B$12:$M$212,9,FALSE)," ")</f>
        <v>0</v>
      </c>
      <c r="BR31" s="48">
        <f>IF(AND(N31="Aplicar identificación avanzada-condición aceptable para cada tipo de factor de riesgo identificado",M31="SI"),VLOOKUP(A31,'2'!$B$12:$M$212,10,FALSE)," ")</f>
        <v>0</v>
      </c>
    </row>
    <row r="32" spans="1:70">
      <c r="A32">
        <v>28</v>
      </c>
      <c r="B32" s="21" t="str">
        <f>'2'!C41</f>
        <v>area 28</v>
      </c>
      <c r="C32" s="21" t="str">
        <f>'2'!D41</f>
        <v>puesto 28</v>
      </c>
      <c r="D32" s="21" t="str">
        <v>puesto 28</v>
      </c>
      <c r="E32" s="21" t="str">
        <f>'2'!E41</f>
        <v>tarea 28</v>
      </c>
      <c r="F32" s="34" t="str">
        <f>'3'!L41</f>
        <v>Aplicar identificación avanzada-condición aceptable para cada tipo de factor de riesgo identificado</v>
      </c>
      <c r="G32" s="27" t="str">
        <f>'3'!E41</f>
        <v>SI</v>
      </c>
      <c r="H32" s="21" t="str">
        <f>'3'!F41</f>
        <v>SI</v>
      </c>
      <c r="I32" s="27" t="str">
        <f>'3'!G41</f>
        <v>SI</v>
      </c>
      <c r="J32" s="21" t="str">
        <f>'3'!H41</f>
        <v>SI</v>
      </c>
      <c r="K32" s="27" t="str">
        <f>'3'!I41</f>
        <v>SI</v>
      </c>
      <c r="L32" s="21" t="str">
        <f>'3'!J41</f>
        <v>SI</v>
      </c>
      <c r="M32" s="27" t="str">
        <f>'3'!K41</f>
        <v>SI</v>
      </c>
      <c r="N32" s="34" t="str">
        <f>'3'!L41</f>
        <v>Aplicar identificación avanzada-condición aceptable para cada tipo de factor de riesgo identificado</v>
      </c>
      <c r="O32" s="19" t="str">
        <f>IF(AND(N32="Aplicar identificación avanzada-condición aceptable para cada tipo de factor de riesgo identificado",G32="SI"),VLOOKUP(A32,'2'!$B$12:$M$212,2,FALSE)," ")</f>
        <v>area 28</v>
      </c>
      <c r="P32" s="19" t="str">
        <f>IF(AND(N32="Aplicar identificación avanzada-condición aceptable para cada tipo de factor de riesgo identificado",G32="SI"),VLOOKUP(A32,'2'!$B$12:$M$212,3,FALSE)," ")</f>
        <v>puesto 28</v>
      </c>
      <c r="Q32" s="19" t="str">
        <f>IF(AND(N32="Aplicar identificación avanzada-condición aceptable para cada tipo de factor de riesgo identificado",G32="SI"),VLOOKUP(A32,'2'!$B$12:$M$212,4,FALSE)," ")</f>
        <v>tarea 28</v>
      </c>
      <c r="R32" s="19">
        <f>IF(AND(N32="Aplicar identificación avanzada-condición aceptable para cada tipo de factor de riesgo identificado",G32="SI"),VLOOKUP(A32,'2'!$B$12:$M$212,6,FALSE)," ")</f>
        <v>0</v>
      </c>
      <c r="S32" s="19">
        <f>IF(AND(N32="Aplicar identificación avanzada-condición aceptable para cada tipo de factor de riesgo identificado",G32="SI"),VLOOKUP(A32,'2'!$B$12:$M$212,7,FALSE)," ")</f>
        <v>0</v>
      </c>
      <c r="T32" s="19">
        <f>IF(AND(N32="Aplicar identificación avanzada-condición aceptable para cada tipo de factor de riesgo identificado",G32="SI"),VLOOKUP(A32,'2'!$B$12:$M$212,8,FALSE)," ")</f>
        <v>0</v>
      </c>
      <c r="U32" s="19">
        <f>IF(AND(N32="Aplicar identificación avanzada-condición aceptable para cada tipo de factor de riesgo identificado",G32="SI"),VLOOKUP(A32,'2'!$B$12:$M$212,9,FALSE)," ")</f>
        <v>0</v>
      </c>
      <c r="V32" s="19">
        <f>IF(AND(N32="Aplicar identificación avanzada-condición aceptable para cada tipo de factor de riesgo identificado",G32="SI"),VLOOKUP(A32,'2'!$B$12:$M$212,10,FALSE)," ")</f>
        <v>0</v>
      </c>
      <c r="W32" s="31" t="str">
        <f>IF(AND(N32="Aplicar identificación avanzada-condición aceptable para cada tipo de factor de riesgo identificado",H32="SI"),VLOOKUP(A32,'2'!$B$12:$M$212,2,FALSE)," ")</f>
        <v>area 28</v>
      </c>
      <c r="X32" s="31" t="str">
        <f>IF(AND(N32="Aplicar identificación avanzada-condición aceptable para cada tipo de factor de riesgo identificado",H32="SI"),VLOOKUP(A32,'2'!$B$12:$M$212,3,FALSE)," ")</f>
        <v>puesto 28</v>
      </c>
      <c r="Y32" s="31" t="str">
        <f>IF(AND(N32="Aplicar identificación avanzada-condición aceptable para cada tipo de factor de riesgo identificado",H32="SI"),VLOOKUP(A32,'2'!$B$12:$M$212,4,FALSE)," ")</f>
        <v>tarea 28</v>
      </c>
      <c r="Z32" s="31" t="str">
        <f>IF(AND(N32="Aplicar identificación avanzada-condición aceptable para cada tipo de factor de riesgo identificado",H32="SI"),VLOOKUP(A32,'2'!$B$12:$M$212,4,FALSE)," ")</f>
        <v>tarea 28</v>
      </c>
      <c r="AA32" s="31">
        <f>IF(AND(N32="Aplicar identificación avanzada-condición aceptable para cada tipo de factor de riesgo identificado",H32="SI"),VLOOKUP(A32,'2'!$B$12:$M$212,7,FALSE)," ")</f>
        <v>0</v>
      </c>
      <c r="AB32" s="31">
        <f>IF(AND(N32="Aplicar identificación avanzada-condición aceptable para cada tipo de factor de riesgo identificado",H32="SI"),VLOOKUP(A32,'2'!$B$12:$M$212,8,FALSE)," ")</f>
        <v>0</v>
      </c>
      <c r="AC32" s="31">
        <f>IF(AND(N32="Aplicar identificación avanzada-condición aceptable para cada tipo de factor de riesgo identificado",H32="SI"),VLOOKUP(A32,'2'!$B$12:$M$212,9,FALSE)," ")</f>
        <v>0</v>
      </c>
      <c r="AD32" s="31">
        <f>IF(AND(N32="Aplicar identificación avanzada-condición aceptable para cada tipo de factor de riesgo identificado",H32="SI"),VLOOKUP(A32,'2'!$B$12:$M$212,10,FALSE)," ")</f>
        <v>0</v>
      </c>
      <c r="AE32" s="34" t="str">
        <f>IF(AND(N32="Aplicar identificación avanzada-condición aceptable para cada tipo de factor de riesgo identificado",I32="SI"),VLOOKUP(A32,'2'!$B$12:$M$212,2,FALSE)," ")</f>
        <v>area 28</v>
      </c>
      <c r="AF32" s="34" t="str">
        <f>IF(AND(N32="Aplicar identificación avanzada-condición aceptable para cada tipo de factor de riesgo identificado",I32="SI"),VLOOKUP(A32,'2'!$B$12:$M$212,3,FALSE)," ")</f>
        <v>puesto 28</v>
      </c>
      <c r="AG32" s="34" t="str">
        <f>IF(AND(N32="Aplicar identificación avanzada-condición aceptable para cada tipo de factor de riesgo identificado",I32="SI"),VLOOKUP(A32,'2'!$B$12:$M$212,4,FALSE)," ")</f>
        <v>tarea 28</v>
      </c>
      <c r="AH32" s="34">
        <f>IF(AND(N32="Aplicar identificación avanzada-condición aceptable para cada tipo de factor de riesgo identificado",I32="SI"),VLOOKUP(A32,'2'!$B$12:$M$212,6,FALSE)," ")</f>
        <v>0</v>
      </c>
      <c r="AI32" s="34">
        <f>IF(AND(N32="Aplicar identificación avanzada-condición aceptable para cada tipo de factor de riesgo identificado",I32="SI"),VLOOKUP(A32,'2'!$B$12:$M$212,7,FALSE)," ")</f>
        <v>0</v>
      </c>
      <c r="AJ32" s="34">
        <f>IF(AND(N32="Aplicar identificación avanzada-condición aceptable para cada tipo de factor de riesgo identificado",I32="SI"),VLOOKUP(A32,'2'!$B$12:$M$212,8,FALSE)," ")</f>
        <v>0</v>
      </c>
      <c r="AK32" s="34">
        <f>IF(AND(N32="Aplicar identificación avanzada-condición aceptable para cada tipo de factor de riesgo identificado",I32="SI"),VLOOKUP(A32,'2'!$B$12:$M$212,9,FALSE)," ")</f>
        <v>0</v>
      </c>
      <c r="AL32" s="34">
        <f>IF(AND(N32="Aplicar identificación avanzada-condición aceptable para cada tipo de factor de riesgo identificado",I32="SI"),VLOOKUP(A32,'2'!$B$12:$M$212,10,FALSE)," ")</f>
        <v>0</v>
      </c>
      <c r="AM32" s="40" t="str">
        <f>IF(AND(N32="Aplicar identificación avanzada-condición aceptable para cada tipo de factor de riesgo identificado",J32="SI"),VLOOKUP(A32,'2'!$B$12:$M$212,2,FALSE)," ")</f>
        <v>area 28</v>
      </c>
      <c r="AN32" s="40" t="str">
        <f>IF(AND(N32="Aplicar identificación avanzada-condición aceptable para cada tipo de factor de riesgo identificado",J32="SI"),VLOOKUP(A32,'2'!$B$12:$M$212,3,FALSE)," ")</f>
        <v>puesto 28</v>
      </c>
      <c r="AO32" s="40" t="str">
        <f>IF(AND(N32="Aplicar identificación avanzada-condición aceptable para cada tipo de factor de riesgo identificado",J32="SI"),VLOOKUP(A32,'2'!$B$12:$M$212,4,FALSE)," ")</f>
        <v>tarea 28</v>
      </c>
      <c r="AP32" s="40">
        <f>IF(AND(N32="Aplicar identificación avanzada-condición aceptable para cada tipo de factor de riesgo identificado",J32="SI"),VLOOKUP(A32,'2'!$B$12:$M$212,6,FALSE)," ")</f>
        <v>0</v>
      </c>
      <c r="AQ32" s="40">
        <f>IF(AND(N32="Aplicar identificación avanzada-condición aceptable para cada tipo de factor de riesgo identificado",J32="SI"),VLOOKUP(A32,'2'!$B$12:$M$212,7,FALSE)," ")</f>
        <v>0</v>
      </c>
      <c r="AR32" s="40">
        <f>IF(AND(N32="Aplicar identificación avanzada-condición aceptable para cada tipo de factor de riesgo identificado",J32="SI"),VLOOKUP(A32,'2'!$B$12:$M$212,8,FALSE)," ")</f>
        <v>0</v>
      </c>
      <c r="AS32" s="40">
        <f>IF(AND(N32="Aplicar identificación avanzada-condición aceptable para cada tipo de factor de riesgo identificado",J32="SI"),VLOOKUP(A32,'2'!$B$12:$M$212,9,FALSE)," ")</f>
        <v>0</v>
      </c>
      <c r="AT32" s="40">
        <f>IF(AND(N32="Aplicar identificación avanzada-condición aceptable para cada tipo de factor de riesgo identificado",J32="SI"),VLOOKUP(A32,'2'!$B$12:$M$212,10,FALSE)," ")</f>
        <v>0</v>
      </c>
      <c r="AU32" s="51" t="str">
        <f>IF(AND(N32="Aplicar identificación avanzada-condición aceptable para cada tipo de factor de riesgo identificado",K32="SI"),VLOOKUP(A32,'2'!$B$12:$M$212,2,FALSE)," ")</f>
        <v>area 28</v>
      </c>
      <c r="AV32" s="51" t="str">
        <f>IF(AND(N32="Aplicar identificación avanzada-condición aceptable para cada tipo de factor de riesgo identificado",K32="SI"),VLOOKUP(A32,'2'!$B$12:$M$212,3,FALSE)," ")</f>
        <v>puesto 28</v>
      </c>
      <c r="AW32" s="51" t="str">
        <f>IF(AND(N32="Aplicar identificación avanzada-condición aceptable para cada tipo de factor de riesgo identificado",K32="SI"),VLOOKUP(A32,'2'!$B$12:$M$212,4,FALSE)," ")</f>
        <v>tarea 28</v>
      </c>
      <c r="AX32" s="51">
        <f>IF(AND(N32="Aplicar identificación avanzada-condición aceptable para cada tipo de factor de riesgo identificado",K32="SI"),VLOOKUP(A32,'2'!$B$12:$M$212,6,FALSE)," ")</f>
        <v>0</v>
      </c>
      <c r="AY32" s="51">
        <f>IF(AND(N32="Aplicar identificación avanzada-condición aceptable para cada tipo de factor de riesgo identificado",K32="SI"),VLOOKUP(A32,'2'!$B$12:$M$212,7,FALSE)," ")</f>
        <v>0</v>
      </c>
      <c r="AZ32" s="51">
        <f>IF(AND(N32="Aplicar identificación avanzada-condición aceptable para cada tipo de factor de riesgo identificado",K32="SI"),VLOOKUP(A32,'2'!$B$12:$M$212,8,FALSE)," ")</f>
        <v>0</v>
      </c>
      <c r="BA32" s="51">
        <f>IF(AND(N32="Aplicar identificación avanzada-condición aceptable para cada tipo de factor de riesgo identificado",K32="SI"),VLOOKUP(A32,'2'!$B$12:$M$212,9,FALSE)," ")</f>
        <v>0</v>
      </c>
      <c r="BB32" s="51">
        <f>IF(AND(N32="Aplicar identificación avanzada-condición aceptable para cada tipo de factor de riesgo identificado",K32="SI"),VLOOKUP(A32,'2'!$B$12:$M$212,10,FALSE)," ")</f>
        <v>0</v>
      </c>
      <c r="BC32" s="44" t="str">
        <f>IF(AND(N32="Aplicar identificación avanzada-condición aceptable para cada tipo de factor de riesgo identificado",L32="SI"),VLOOKUP(A32,'2'!$B$12:$M$212,2,FALSE)," ")</f>
        <v>area 28</v>
      </c>
      <c r="BD32" s="44" t="str">
        <f>IF(AND(N32="Aplicar identificación avanzada-condición aceptable para cada tipo de factor de riesgo identificado",L32="SI"),VLOOKUP(A32,'2'!$B$12:$M$212,3,FALSE)," ")</f>
        <v>puesto 28</v>
      </c>
      <c r="BE32" s="44" t="str">
        <f>IF(AND(N32="Aplicar identificación avanzada-condición aceptable para cada tipo de factor de riesgo identificado",L32="SI"),VLOOKUP(A32,'2'!$B$12:$M$212,4,FALSE)," ")</f>
        <v>tarea 28</v>
      </c>
      <c r="BF32" s="44">
        <f>IF(AND(N32="Aplicar identificación avanzada-condición aceptable para cada tipo de factor de riesgo identificado",L32="SI"),VLOOKUP(A32,'2'!$B$12:$M$212,6,FALSE)," ")</f>
        <v>0</v>
      </c>
      <c r="BG32" s="44">
        <f>IF(AND(N32="Aplicar identificación avanzada-condición aceptable para cada tipo de factor de riesgo identificado",L32="SI"),VLOOKUP(A32,'2'!$B$12:$M$212,7,FALSE)," ")</f>
        <v>0</v>
      </c>
      <c r="BH32" s="44">
        <f>IF(AND(N32="Aplicar identificación avanzada-condición aceptable para cada tipo de factor de riesgo identificado",L32="SI"),VLOOKUP(A32,'2'!$B$12:$M$212,8,FALSE)," ")</f>
        <v>0</v>
      </c>
      <c r="BI32" s="44">
        <f>IF(AND(N32="Aplicar identificación avanzada-condición aceptable para cada tipo de factor de riesgo identificado",L32="SI"),VLOOKUP(A32,'2'!$B$12:$M$212,9,FALSE)," ")</f>
        <v>0</v>
      </c>
      <c r="BJ32" s="44">
        <f>IF(AND(N32="Aplicar identificación avanzada-condición aceptable para cada tipo de factor de riesgo identificado",L32="SI"),VLOOKUP(A32,'2'!$B$12:$M$212,10,FALSE)," ")</f>
        <v>0</v>
      </c>
      <c r="BK32" s="48" t="str">
        <f>IF(AND(N32="Aplicar identificación avanzada-condición aceptable para cada tipo de factor de riesgo identificado",M32="SI"),VLOOKUP(A32,'2'!$B$12:$M$212,2,FALSE)," ")</f>
        <v>area 28</v>
      </c>
      <c r="BL32" s="48" t="str">
        <f>IF(AND(N32="Aplicar identificación avanzada-condición aceptable para cada tipo de factor de riesgo identificado",M32="SI"),VLOOKUP(A32,'2'!$B$12:$M$212,3,FALSE)," ")</f>
        <v>puesto 28</v>
      </c>
      <c r="BM32" s="48" t="str">
        <f>IF(AND(N32="Aplicar identificación avanzada-condición aceptable para cada tipo de factor de riesgo identificado",M32="SI"),VLOOKUP(A32,'2'!$B$12:$M$212,4,FALSE)," ")</f>
        <v>tarea 28</v>
      </c>
      <c r="BN32" s="48">
        <f>IF(AND(N32="Aplicar identificación avanzada-condición aceptable para cada tipo de factor de riesgo identificado",M32="SI"),VLOOKUP(A32,'2'!$B$12:$M$212,6,FALSE)," ")</f>
        <v>0</v>
      </c>
      <c r="BO32" s="48">
        <f>IF(AND(N32="Aplicar identificación avanzada-condición aceptable para cada tipo de factor de riesgo identificado",M32="SI"),VLOOKUP(A32,'2'!$B$12:$M$212,7,FALSE)," ")</f>
        <v>0</v>
      </c>
      <c r="BP32" s="48">
        <f>IF(AND(N32="Aplicar identificación avanzada-condición aceptable para cada tipo de factor de riesgo identificado",M32="SI"),VLOOKUP(A32,'2'!$B$12:$M$212,8,FALSE)," ")</f>
        <v>0</v>
      </c>
      <c r="BQ32" s="48">
        <f>IF(AND(N32="Aplicar identificación avanzada-condición aceptable para cada tipo de factor de riesgo identificado",M32="SI"),VLOOKUP(A32,'2'!$B$12:$M$212,9,FALSE)," ")</f>
        <v>0</v>
      </c>
      <c r="BR32" s="48">
        <f>IF(AND(N32="Aplicar identificación avanzada-condición aceptable para cada tipo de factor de riesgo identificado",M32="SI"),VLOOKUP(A32,'2'!$B$12:$M$212,10,FALSE)," ")</f>
        <v>0</v>
      </c>
    </row>
    <row r="33" spans="1:70">
      <c r="A33">
        <v>29</v>
      </c>
      <c r="B33" s="21" t="str">
        <f>'2'!C42</f>
        <v>area 29</v>
      </c>
      <c r="C33" s="21" t="str">
        <f>'2'!D42</f>
        <v>puesto 29</v>
      </c>
      <c r="D33" s="21" t="str">
        <v>puesto 29</v>
      </c>
      <c r="E33" s="21" t="str">
        <f>'2'!E42</f>
        <v>tarea 29</v>
      </c>
      <c r="F33" s="34" t="str">
        <f>'3'!L42</f>
        <v>Aplicar identificación avanzada-condición aceptable para cada tipo de factor de riesgo identificado</v>
      </c>
      <c r="G33" s="27" t="str">
        <f>'3'!E42</f>
        <v>SI</v>
      </c>
      <c r="H33" s="21" t="str">
        <f>'3'!F42</f>
        <v>SI</v>
      </c>
      <c r="I33" s="27" t="str">
        <f>'3'!G42</f>
        <v>SI</v>
      </c>
      <c r="J33" s="21" t="str">
        <f>'3'!H42</f>
        <v>SI</v>
      </c>
      <c r="K33" s="27" t="str">
        <f>'3'!I42</f>
        <v>SI</v>
      </c>
      <c r="L33" s="21" t="str">
        <f>'3'!J42</f>
        <v>SI</v>
      </c>
      <c r="M33" s="27" t="str">
        <f>'3'!K42</f>
        <v>SI</v>
      </c>
      <c r="N33" s="34" t="str">
        <f>'3'!L42</f>
        <v>Aplicar identificación avanzada-condición aceptable para cada tipo de factor de riesgo identificado</v>
      </c>
      <c r="O33" s="19" t="str">
        <f>IF(AND(N33="Aplicar identificación avanzada-condición aceptable para cada tipo de factor de riesgo identificado",G33="SI"),VLOOKUP(A33,'2'!$B$12:$M$212,2,FALSE)," ")</f>
        <v>area 29</v>
      </c>
      <c r="P33" s="19" t="str">
        <f>IF(AND(N33="Aplicar identificación avanzada-condición aceptable para cada tipo de factor de riesgo identificado",G33="SI"),VLOOKUP(A33,'2'!$B$12:$M$212,3,FALSE)," ")</f>
        <v>puesto 29</v>
      </c>
      <c r="Q33" s="19" t="str">
        <f>IF(AND(N33="Aplicar identificación avanzada-condición aceptable para cada tipo de factor de riesgo identificado",G33="SI"),VLOOKUP(A33,'2'!$B$12:$M$212,4,FALSE)," ")</f>
        <v>tarea 29</v>
      </c>
      <c r="R33" s="19">
        <f>IF(AND(N33="Aplicar identificación avanzada-condición aceptable para cada tipo de factor de riesgo identificado",G33="SI"),VLOOKUP(A33,'2'!$B$12:$M$212,6,FALSE)," ")</f>
        <v>0</v>
      </c>
      <c r="S33" s="19">
        <f>IF(AND(N33="Aplicar identificación avanzada-condición aceptable para cada tipo de factor de riesgo identificado",G33="SI"),VLOOKUP(A33,'2'!$B$12:$M$212,7,FALSE)," ")</f>
        <v>0</v>
      </c>
      <c r="T33" s="19">
        <f>IF(AND(N33="Aplicar identificación avanzada-condición aceptable para cada tipo de factor de riesgo identificado",G33="SI"),VLOOKUP(A33,'2'!$B$12:$M$212,8,FALSE)," ")</f>
        <v>0</v>
      </c>
      <c r="U33" s="19">
        <f>IF(AND(N33="Aplicar identificación avanzada-condición aceptable para cada tipo de factor de riesgo identificado",G33="SI"),VLOOKUP(A33,'2'!$B$12:$M$212,9,FALSE)," ")</f>
        <v>0</v>
      </c>
      <c r="V33" s="19">
        <f>IF(AND(N33="Aplicar identificación avanzada-condición aceptable para cada tipo de factor de riesgo identificado",G33="SI"),VLOOKUP(A33,'2'!$B$12:$M$212,10,FALSE)," ")</f>
        <v>0</v>
      </c>
      <c r="W33" s="31" t="str">
        <f>IF(AND(N33="Aplicar identificación avanzada-condición aceptable para cada tipo de factor de riesgo identificado",H33="SI"),VLOOKUP(A33,'2'!$B$12:$M$212,2,FALSE)," ")</f>
        <v>area 29</v>
      </c>
      <c r="X33" s="31" t="str">
        <f>IF(AND(N33="Aplicar identificación avanzada-condición aceptable para cada tipo de factor de riesgo identificado",H33="SI"),VLOOKUP(A33,'2'!$B$12:$M$212,3,FALSE)," ")</f>
        <v>puesto 29</v>
      </c>
      <c r="Y33" s="31" t="str">
        <f>IF(AND(N33="Aplicar identificación avanzada-condición aceptable para cada tipo de factor de riesgo identificado",H33="SI"),VLOOKUP(A33,'2'!$B$12:$M$212,4,FALSE)," ")</f>
        <v>tarea 29</v>
      </c>
      <c r="Z33" s="31" t="str">
        <f>IF(AND(N33="Aplicar identificación avanzada-condición aceptable para cada tipo de factor de riesgo identificado",H33="SI"),VLOOKUP(A33,'2'!$B$12:$M$212,4,FALSE)," ")</f>
        <v>tarea 29</v>
      </c>
      <c r="AA33" s="31">
        <f>IF(AND(N33="Aplicar identificación avanzada-condición aceptable para cada tipo de factor de riesgo identificado",H33="SI"),VLOOKUP(A33,'2'!$B$12:$M$212,7,FALSE)," ")</f>
        <v>0</v>
      </c>
      <c r="AB33" s="31">
        <f>IF(AND(N33="Aplicar identificación avanzada-condición aceptable para cada tipo de factor de riesgo identificado",H33="SI"),VLOOKUP(A33,'2'!$B$12:$M$212,8,FALSE)," ")</f>
        <v>0</v>
      </c>
      <c r="AC33" s="31">
        <f>IF(AND(N33="Aplicar identificación avanzada-condición aceptable para cada tipo de factor de riesgo identificado",H33="SI"),VLOOKUP(A33,'2'!$B$12:$M$212,9,FALSE)," ")</f>
        <v>0</v>
      </c>
      <c r="AD33" s="31">
        <f>IF(AND(N33="Aplicar identificación avanzada-condición aceptable para cada tipo de factor de riesgo identificado",H33="SI"),VLOOKUP(A33,'2'!$B$12:$M$212,10,FALSE)," ")</f>
        <v>0</v>
      </c>
      <c r="AE33" s="34" t="str">
        <f>IF(AND(N33="Aplicar identificación avanzada-condición aceptable para cada tipo de factor de riesgo identificado",I33="SI"),VLOOKUP(A33,'2'!$B$12:$M$212,2,FALSE)," ")</f>
        <v>area 29</v>
      </c>
      <c r="AF33" s="34" t="str">
        <f>IF(AND(N33="Aplicar identificación avanzada-condición aceptable para cada tipo de factor de riesgo identificado",I33="SI"),VLOOKUP(A33,'2'!$B$12:$M$212,3,FALSE)," ")</f>
        <v>puesto 29</v>
      </c>
      <c r="AG33" s="34" t="str">
        <f>IF(AND(N33="Aplicar identificación avanzada-condición aceptable para cada tipo de factor de riesgo identificado",I33="SI"),VLOOKUP(A33,'2'!$B$12:$M$212,4,FALSE)," ")</f>
        <v>tarea 29</v>
      </c>
      <c r="AH33" s="34">
        <f>IF(AND(N33="Aplicar identificación avanzada-condición aceptable para cada tipo de factor de riesgo identificado",I33="SI"),VLOOKUP(A33,'2'!$B$12:$M$212,6,FALSE)," ")</f>
        <v>0</v>
      </c>
      <c r="AI33" s="34">
        <f>IF(AND(N33="Aplicar identificación avanzada-condición aceptable para cada tipo de factor de riesgo identificado",I33="SI"),VLOOKUP(A33,'2'!$B$12:$M$212,7,FALSE)," ")</f>
        <v>0</v>
      </c>
      <c r="AJ33" s="34">
        <f>IF(AND(N33="Aplicar identificación avanzada-condición aceptable para cada tipo de factor de riesgo identificado",I33="SI"),VLOOKUP(A33,'2'!$B$12:$M$212,8,FALSE)," ")</f>
        <v>0</v>
      </c>
      <c r="AK33" s="34">
        <f>IF(AND(N33="Aplicar identificación avanzada-condición aceptable para cada tipo de factor de riesgo identificado",I33="SI"),VLOOKUP(A33,'2'!$B$12:$M$212,9,FALSE)," ")</f>
        <v>0</v>
      </c>
      <c r="AL33" s="34">
        <f>IF(AND(N33="Aplicar identificación avanzada-condición aceptable para cada tipo de factor de riesgo identificado",I33="SI"),VLOOKUP(A33,'2'!$B$12:$M$212,10,FALSE)," ")</f>
        <v>0</v>
      </c>
      <c r="AM33" s="40" t="str">
        <f>IF(AND(N33="Aplicar identificación avanzada-condición aceptable para cada tipo de factor de riesgo identificado",J33="SI"),VLOOKUP(A33,'2'!$B$12:$M$212,2,FALSE)," ")</f>
        <v>area 29</v>
      </c>
      <c r="AN33" s="40" t="str">
        <f>IF(AND(N33="Aplicar identificación avanzada-condición aceptable para cada tipo de factor de riesgo identificado",J33="SI"),VLOOKUP(A33,'2'!$B$12:$M$212,3,FALSE)," ")</f>
        <v>puesto 29</v>
      </c>
      <c r="AO33" s="40" t="str">
        <f>IF(AND(N33="Aplicar identificación avanzada-condición aceptable para cada tipo de factor de riesgo identificado",J33="SI"),VLOOKUP(A33,'2'!$B$12:$M$212,4,FALSE)," ")</f>
        <v>tarea 29</v>
      </c>
      <c r="AP33" s="40">
        <f>IF(AND(N33="Aplicar identificación avanzada-condición aceptable para cada tipo de factor de riesgo identificado",J33="SI"),VLOOKUP(A33,'2'!$B$12:$M$212,6,FALSE)," ")</f>
        <v>0</v>
      </c>
      <c r="AQ33" s="40">
        <f>IF(AND(N33="Aplicar identificación avanzada-condición aceptable para cada tipo de factor de riesgo identificado",J33="SI"),VLOOKUP(A33,'2'!$B$12:$M$212,7,FALSE)," ")</f>
        <v>0</v>
      </c>
      <c r="AR33" s="40">
        <f>IF(AND(N33="Aplicar identificación avanzada-condición aceptable para cada tipo de factor de riesgo identificado",J33="SI"),VLOOKUP(A33,'2'!$B$12:$M$212,8,FALSE)," ")</f>
        <v>0</v>
      </c>
      <c r="AS33" s="40">
        <f>IF(AND(N33="Aplicar identificación avanzada-condición aceptable para cada tipo de factor de riesgo identificado",J33="SI"),VLOOKUP(A33,'2'!$B$12:$M$212,9,FALSE)," ")</f>
        <v>0</v>
      </c>
      <c r="AT33" s="40">
        <f>IF(AND(N33="Aplicar identificación avanzada-condición aceptable para cada tipo de factor de riesgo identificado",J33="SI"),VLOOKUP(A33,'2'!$B$12:$M$212,10,FALSE)," ")</f>
        <v>0</v>
      </c>
      <c r="AU33" s="51" t="str">
        <f>IF(AND(N33="Aplicar identificación avanzada-condición aceptable para cada tipo de factor de riesgo identificado",K33="SI"),VLOOKUP(A33,'2'!$B$12:$M$212,2,FALSE)," ")</f>
        <v>area 29</v>
      </c>
      <c r="AV33" s="51" t="str">
        <f>IF(AND(N33="Aplicar identificación avanzada-condición aceptable para cada tipo de factor de riesgo identificado",K33="SI"),VLOOKUP(A33,'2'!$B$12:$M$212,3,FALSE)," ")</f>
        <v>puesto 29</v>
      </c>
      <c r="AW33" s="51" t="str">
        <f>IF(AND(N33="Aplicar identificación avanzada-condición aceptable para cada tipo de factor de riesgo identificado",K33="SI"),VLOOKUP(A33,'2'!$B$12:$M$212,4,FALSE)," ")</f>
        <v>tarea 29</v>
      </c>
      <c r="AX33" s="51">
        <f>IF(AND(N33="Aplicar identificación avanzada-condición aceptable para cada tipo de factor de riesgo identificado",K33="SI"),VLOOKUP(A33,'2'!$B$12:$M$212,6,FALSE)," ")</f>
        <v>0</v>
      </c>
      <c r="AY33" s="51">
        <f>IF(AND(N33="Aplicar identificación avanzada-condición aceptable para cada tipo de factor de riesgo identificado",K33="SI"),VLOOKUP(A33,'2'!$B$12:$M$212,7,FALSE)," ")</f>
        <v>0</v>
      </c>
      <c r="AZ33" s="51">
        <f>IF(AND(N33="Aplicar identificación avanzada-condición aceptable para cada tipo de factor de riesgo identificado",K33="SI"),VLOOKUP(A33,'2'!$B$12:$M$212,8,FALSE)," ")</f>
        <v>0</v>
      </c>
      <c r="BA33" s="51">
        <f>IF(AND(N33="Aplicar identificación avanzada-condición aceptable para cada tipo de factor de riesgo identificado",K33="SI"),VLOOKUP(A33,'2'!$B$12:$M$212,9,FALSE)," ")</f>
        <v>0</v>
      </c>
      <c r="BB33" s="51">
        <f>IF(AND(N33="Aplicar identificación avanzada-condición aceptable para cada tipo de factor de riesgo identificado",K33="SI"),VLOOKUP(A33,'2'!$B$12:$M$212,10,FALSE)," ")</f>
        <v>0</v>
      </c>
      <c r="BC33" s="44" t="str">
        <f>IF(AND(N33="Aplicar identificación avanzada-condición aceptable para cada tipo de factor de riesgo identificado",L33="SI"),VLOOKUP(A33,'2'!$B$12:$M$212,2,FALSE)," ")</f>
        <v>area 29</v>
      </c>
      <c r="BD33" s="44" t="str">
        <f>IF(AND(N33="Aplicar identificación avanzada-condición aceptable para cada tipo de factor de riesgo identificado",L33="SI"),VLOOKUP(A33,'2'!$B$12:$M$212,3,FALSE)," ")</f>
        <v>puesto 29</v>
      </c>
      <c r="BE33" s="44" t="str">
        <f>IF(AND(N33="Aplicar identificación avanzada-condición aceptable para cada tipo de factor de riesgo identificado",L33="SI"),VLOOKUP(A33,'2'!$B$12:$M$212,4,FALSE)," ")</f>
        <v>tarea 29</v>
      </c>
      <c r="BF33" s="44">
        <f>IF(AND(N33="Aplicar identificación avanzada-condición aceptable para cada tipo de factor de riesgo identificado",L33="SI"),VLOOKUP(A33,'2'!$B$12:$M$212,6,FALSE)," ")</f>
        <v>0</v>
      </c>
      <c r="BG33" s="44">
        <f>IF(AND(N33="Aplicar identificación avanzada-condición aceptable para cada tipo de factor de riesgo identificado",L33="SI"),VLOOKUP(A33,'2'!$B$12:$M$212,7,FALSE)," ")</f>
        <v>0</v>
      </c>
      <c r="BH33" s="44">
        <f>IF(AND(N33="Aplicar identificación avanzada-condición aceptable para cada tipo de factor de riesgo identificado",L33="SI"),VLOOKUP(A33,'2'!$B$12:$M$212,8,FALSE)," ")</f>
        <v>0</v>
      </c>
      <c r="BI33" s="44">
        <f>IF(AND(N33="Aplicar identificación avanzada-condición aceptable para cada tipo de factor de riesgo identificado",L33="SI"),VLOOKUP(A33,'2'!$B$12:$M$212,9,FALSE)," ")</f>
        <v>0</v>
      </c>
      <c r="BJ33" s="44">
        <f>IF(AND(N33="Aplicar identificación avanzada-condición aceptable para cada tipo de factor de riesgo identificado",L33="SI"),VLOOKUP(A33,'2'!$B$12:$M$212,10,FALSE)," ")</f>
        <v>0</v>
      </c>
      <c r="BK33" s="48" t="str">
        <f>IF(AND(N33="Aplicar identificación avanzada-condición aceptable para cada tipo de factor de riesgo identificado",M33="SI"),VLOOKUP(A33,'2'!$B$12:$M$212,2,FALSE)," ")</f>
        <v>area 29</v>
      </c>
      <c r="BL33" s="48" t="str">
        <f>IF(AND(N33="Aplicar identificación avanzada-condición aceptable para cada tipo de factor de riesgo identificado",M33="SI"),VLOOKUP(A33,'2'!$B$12:$M$212,3,FALSE)," ")</f>
        <v>puesto 29</v>
      </c>
      <c r="BM33" s="48" t="str">
        <f>IF(AND(N33="Aplicar identificación avanzada-condición aceptable para cada tipo de factor de riesgo identificado",M33="SI"),VLOOKUP(A33,'2'!$B$12:$M$212,4,FALSE)," ")</f>
        <v>tarea 29</v>
      </c>
      <c r="BN33" s="48">
        <f>IF(AND(N33="Aplicar identificación avanzada-condición aceptable para cada tipo de factor de riesgo identificado",M33="SI"),VLOOKUP(A33,'2'!$B$12:$M$212,6,FALSE)," ")</f>
        <v>0</v>
      </c>
      <c r="BO33" s="48">
        <f>IF(AND(N33="Aplicar identificación avanzada-condición aceptable para cada tipo de factor de riesgo identificado",M33="SI"),VLOOKUP(A33,'2'!$B$12:$M$212,7,FALSE)," ")</f>
        <v>0</v>
      </c>
      <c r="BP33" s="48">
        <f>IF(AND(N33="Aplicar identificación avanzada-condición aceptable para cada tipo de factor de riesgo identificado",M33="SI"),VLOOKUP(A33,'2'!$B$12:$M$212,8,FALSE)," ")</f>
        <v>0</v>
      </c>
      <c r="BQ33" s="48">
        <f>IF(AND(N33="Aplicar identificación avanzada-condición aceptable para cada tipo de factor de riesgo identificado",M33="SI"),VLOOKUP(A33,'2'!$B$12:$M$212,9,FALSE)," ")</f>
        <v>0</v>
      </c>
      <c r="BR33" s="48">
        <f>IF(AND(N33="Aplicar identificación avanzada-condición aceptable para cada tipo de factor de riesgo identificado",M33="SI"),VLOOKUP(A33,'2'!$B$12:$M$212,10,FALSE)," ")</f>
        <v>0</v>
      </c>
    </row>
    <row r="34" spans="1:70">
      <c r="A34">
        <v>30</v>
      </c>
      <c r="B34" s="21" t="str">
        <f>'2'!C43</f>
        <v>area 30</v>
      </c>
      <c r="C34" s="21" t="str">
        <f>'2'!D43</f>
        <v>puesto 30</v>
      </c>
      <c r="D34" s="21" t="str">
        <v>puesto 30</v>
      </c>
      <c r="E34" s="21" t="str">
        <f>'2'!E43</f>
        <v>tarea 30</v>
      </c>
      <c r="F34" s="34" t="str">
        <f>'3'!L43</f>
        <v>Aplicar identificación avanzada-condición aceptable para cada tipo de factor de riesgo identificado</v>
      </c>
      <c r="G34" s="27" t="str">
        <f>'3'!E43</f>
        <v>SI</v>
      </c>
      <c r="H34" s="21" t="str">
        <f>'3'!F43</f>
        <v>SI</v>
      </c>
      <c r="I34" s="27" t="str">
        <f>'3'!G43</f>
        <v>SI</v>
      </c>
      <c r="J34" s="21" t="str">
        <f>'3'!H43</f>
        <v>SI</v>
      </c>
      <c r="K34" s="27" t="str">
        <f>'3'!I43</f>
        <v>SI</v>
      </c>
      <c r="L34" s="21" t="str">
        <f>'3'!J43</f>
        <v>SI</v>
      </c>
      <c r="M34" s="27" t="str">
        <f>'3'!K43</f>
        <v>SI</v>
      </c>
      <c r="N34" s="34" t="str">
        <f>'3'!L43</f>
        <v>Aplicar identificación avanzada-condición aceptable para cada tipo de factor de riesgo identificado</v>
      </c>
      <c r="O34" s="19" t="str">
        <f>IF(AND(N34="Aplicar identificación avanzada-condición aceptable para cada tipo de factor de riesgo identificado",G34="SI"),VLOOKUP(A34,'2'!$B$12:$M$212,2,FALSE)," ")</f>
        <v>area 30</v>
      </c>
      <c r="P34" s="19" t="str">
        <f>IF(AND(N34="Aplicar identificación avanzada-condición aceptable para cada tipo de factor de riesgo identificado",G34="SI"),VLOOKUP(A34,'2'!$B$12:$M$212,3,FALSE)," ")</f>
        <v>puesto 30</v>
      </c>
      <c r="Q34" s="19" t="str">
        <f>IF(AND(N34="Aplicar identificación avanzada-condición aceptable para cada tipo de factor de riesgo identificado",G34="SI"),VLOOKUP(A34,'2'!$B$12:$M$212,4,FALSE)," ")</f>
        <v>tarea 30</v>
      </c>
      <c r="R34" s="19">
        <f>IF(AND(N34="Aplicar identificación avanzada-condición aceptable para cada tipo de factor de riesgo identificado",G34="SI"),VLOOKUP(A34,'2'!$B$12:$M$212,6,FALSE)," ")</f>
        <v>0</v>
      </c>
      <c r="S34" s="19">
        <f>IF(AND(N34="Aplicar identificación avanzada-condición aceptable para cada tipo de factor de riesgo identificado",G34="SI"),VLOOKUP(A34,'2'!$B$12:$M$212,7,FALSE)," ")</f>
        <v>0</v>
      </c>
      <c r="T34" s="19">
        <f>IF(AND(N34="Aplicar identificación avanzada-condición aceptable para cada tipo de factor de riesgo identificado",G34="SI"),VLOOKUP(A34,'2'!$B$12:$M$212,8,FALSE)," ")</f>
        <v>0</v>
      </c>
      <c r="U34" s="19">
        <f>IF(AND(N34="Aplicar identificación avanzada-condición aceptable para cada tipo de factor de riesgo identificado",G34="SI"),VLOOKUP(A34,'2'!$B$12:$M$212,9,FALSE)," ")</f>
        <v>0</v>
      </c>
      <c r="V34" s="19">
        <f>IF(AND(N34="Aplicar identificación avanzada-condición aceptable para cada tipo de factor de riesgo identificado",G34="SI"),VLOOKUP(A34,'2'!$B$12:$M$212,10,FALSE)," ")</f>
        <v>0</v>
      </c>
      <c r="W34" s="31" t="str">
        <f>IF(AND(N34="Aplicar identificación avanzada-condición aceptable para cada tipo de factor de riesgo identificado",H34="SI"),VLOOKUP(A34,'2'!$B$12:$M$212,2,FALSE)," ")</f>
        <v>area 30</v>
      </c>
      <c r="X34" s="31" t="str">
        <f>IF(AND(N34="Aplicar identificación avanzada-condición aceptable para cada tipo de factor de riesgo identificado",H34="SI"),VLOOKUP(A34,'2'!$B$12:$M$212,3,FALSE)," ")</f>
        <v>puesto 30</v>
      </c>
      <c r="Y34" s="31" t="str">
        <f>IF(AND(N34="Aplicar identificación avanzada-condición aceptable para cada tipo de factor de riesgo identificado",H34="SI"),VLOOKUP(A34,'2'!$B$12:$M$212,4,FALSE)," ")</f>
        <v>tarea 30</v>
      </c>
      <c r="Z34" s="31" t="str">
        <f>IF(AND(N34="Aplicar identificación avanzada-condición aceptable para cada tipo de factor de riesgo identificado",H34="SI"),VLOOKUP(A34,'2'!$B$12:$M$212,4,FALSE)," ")</f>
        <v>tarea 30</v>
      </c>
      <c r="AA34" s="31">
        <f>IF(AND(N34="Aplicar identificación avanzada-condición aceptable para cada tipo de factor de riesgo identificado",H34="SI"),VLOOKUP(A34,'2'!$B$12:$M$212,7,FALSE)," ")</f>
        <v>0</v>
      </c>
      <c r="AB34" s="31">
        <f>IF(AND(N34="Aplicar identificación avanzada-condición aceptable para cada tipo de factor de riesgo identificado",H34="SI"),VLOOKUP(A34,'2'!$B$12:$M$212,8,FALSE)," ")</f>
        <v>0</v>
      </c>
      <c r="AC34" s="31">
        <f>IF(AND(N34="Aplicar identificación avanzada-condición aceptable para cada tipo de factor de riesgo identificado",H34="SI"),VLOOKUP(A34,'2'!$B$12:$M$212,9,FALSE)," ")</f>
        <v>0</v>
      </c>
      <c r="AD34" s="31">
        <f>IF(AND(N34="Aplicar identificación avanzada-condición aceptable para cada tipo de factor de riesgo identificado",H34="SI"),VLOOKUP(A34,'2'!$B$12:$M$212,10,FALSE)," ")</f>
        <v>0</v>
      </c>
      <c r="AE34" s="34" t="str">
        <f>IF(AND(N34="Aplicar identificación avanzada-condición aceptable para cada tipo de factor de riesgo identificado",I34="SI"),VLOOKUP(A34,'2'!$B$12:$M$212,2,FALSE)," ")</f>
        <v>area 30</v>
      </c>
      <c r="AF34" s="34" t="str">
        <f>IF(AND(N34="Aplicar identificación avanzada-condición aceptable para cada tipo de factor de riesgo identificado",I34="SI"),VLOOKUP(A34,'2'!$B$12:$M$212,3,FALSE)," ")</f>
        <v>puesto 30</v>
      </c>
      <c r="AG34" s="34" t="str">
        <f>IF(AND(N34="Aplicar identificación avanzada-condición aceptable para cada tipo de factor de riesgo identificado",I34="SI"),VLOOKUP(A34,'2'!$B$12:$M$212,4,FALSE)," ")</f>
        <v>tarea 30</v>
      </c>
      <c r="AH34" s="34">
        <f>IF(AND(N34="Aplicar identificación avanzada-condición aceptable para cada tipo de factor de riesgo identificado",I34="SI"),VLOOKUP(A34,'2'!$B$12:$M$212,6,FALSE)," ")</f>
        <v>0</v>
      </c>
      <c r="AI34" s="34">
        <f>IF(AND(N34="Aplicar identificación avanzada-condición aceptable para cada tipo de factor de riesgo identificado",I34="SI"),VLOOKUP(A34,'2'!$B$12:$M$212,7,FALSE)," ")</f>
        <v>0</v>
      </c>
      <c r="AJ34" s="34">
        <f>IF(AND(N34="Aplicar identificación avanzada-condición aceptable para cada tipo de factor de riesgo identificado",I34="SI"),VLOOKUP(A34,'2'!$B$12:$M$212,8,FALSE)," ")</f>
        <v>0</v>
      </c>
      <c r="AK34" s="34">
        <f>IF(AND(N34="Aplicar identificación avanzada-condición aceptable para cada tipo de factor de riesgo identificado",I34="SI"),VLOOKUP(A34,'2'!$B$12:$M$212,9,FALSE)," ")</f>
        <v>0</v>
      </c>
      <c r="AL34" s="34">
        <f>IF(AND(N34="Aplicar identificación avanzada-condición aceptable para cada tipo de factor de riesgo identificado",I34="SI"),VLOOKUP(A34,'2'!$B$12:$M$212,10,FALSE)," ")</f>
        <v>0</v>
      </c>
      <c r="AM34" s="40" t="str">
        <f>IF(AND(N34="Aplicar identificación avanzada-condición aceptable para cada tipo de factor de riesgo identificado",J34="SI"),VLOOKUP(A34,'2'!$B$12:$M$212,2,FALSE)," ")</f>
        <v>area 30</v>
      </c>
      <c r="AN34" s="40" t="str">
        <f>IF(AND(N34="Aplicar identificación avanzada-condición aceptable para cada tipo de factor de riesgo identificado",J34="SI"),VLOOKUP(A34,'2'!$B$12:$M$212,3,FALSE)," ")</f>
        <v>puesto 30</v>
      </c>
      <c r="AO34" s="40" t="str">
        <f>IF(AND(N34="Aplicar identificación avanzada-condición aceptable para cada tipo de factor de riesgo identificado",J34="SI"),VLOOKUP(A34,'2'!$B$12:$M$212,4,FALSE)," ")</f>
        <v>tarea 30</v>
      </c>
      <c r="AP34" s="40">
        <f>IF(AND(N34="Aplicar identificación avanzada-condición aceptable para cada tipo de factor de riesgo identificado",J34="SI"),VLOOKUP(A34,'2'!$B$12:$M$212,6,FALSE)," ")</f>
        <v>0</v>
      </c>
      <c r="AQ34" s="40">
        <f>IF(AND(N34="Aplicar identificación avanzada-condición aceptable para cada tipo de factor de riesgo identificado",J34="SI"),VLOOKUP(A34,'2'!$B$12:$M$212,7,FALSE)," ")</f>
        <v>0</v>
      </c>
      <c r="AR34" s="40">
        <f>IF(AND(N34="Aplicar identificación avanzada-condición aceptable para cada tipo de factor de riesgo identificado",J34="SI"),VLOOKUP(A34,'2'!$B$12:$M$212,8,FALSE)," ")</f>
        <v>0</v>
      </c>
      <c r="AS34" s="40">
        <f>IF(AND(N34="Aplicar identificación avanzada-condición aceptable para cada tipo de factor de riesgo identificado",J34="SI"),VLOOKUP(A34,'2'!$B$12:$M$212,9,FALSE)," ")</f>
        <v>0</v>
      </c>
      <c r="AT34" s="40">
        <f>IF(AND(N34="Aplicar identificación avanzada-condición aceptable para cada tipo de factor de riesgo identificado",J34="SI"),VLOOKUP(A34,'2'!$B$12:$M$212,10,FALSE)," ")</f>
        <v>0</v>
      </c>
      <c r="AU34" s="51" t="str">
        <f>IF(AND(N34="Aplicar identificación avanzada-condición aceptable para cada tipo de factor de riesgo identificado",K34="SI"),VLOOKUP(A34,'2'!$B$12:$M$212,2,FALSE)," ")</f>
        <v>area 30</v>
      </c>
      <c r="AV34" s="51" t="str">
        <f>IF(AND(N34="Aplicar identificación avanzada-condición aceptable para cada tipo de factor de riesgo identificado",K34="SI"),VLOOKUP(A34,'2'!$B$12:$M$212,3,FALSE)," ")</f>
        <v>puesto 30</v>
      </c>
      <c r="AW34" s="51" t="str">
        <f>IF(AND(N34="Aplicar identificación avanzada-condición aceptable para cada tipo de factor de riesgo identificado",K34="SI"),VLOOKUP(A34,'2'!$B$12:$M$212,4,FALSE)," ")</f>
        <v>tarea 30</v>
      </c>
      <c r="AX34" s="51">
        <f>IF(AND(N34="Aplicar identificación avanzada-condición aceptable para cada tipo de factor de riesgo identificado",K34="SI"),VLOOKUP(A34,'2'!$B$12:$M$212,6,FALSE)," ")</f>
        <v>0</v>
      </c>
      <c r="AY34" s="51">
        <f>IF(AND(N34="Aplicar identificación avanzada-condición aceptable para cada tipo de factor de riesgo identificado",K34="SI"),VLOOKUP(A34,'2'!$B$12:$M$212,7,FALSE)," ")</f>
        <v>0</v>
      </c>
      <c r="AZ34" s="51">
        <f>IF(AND(N34="Aplicar identificación avanzada-condición aceptable para cada tipo de factor de riesgo identificado",K34="SI"),VLOOKUP(A34,'2'!$B$12:$M$212,8,FALSE)," ")</f>
        <v>0</v>
      </c>
      <c r="BA34" s="51">
        <f>IF(AND(N34="Aplicar identificación avanzada-condición aceptable para cada tipo de factor de riesgo identificado",K34="SI"),VLOOKUP(A34,'2'!$B$12:$M$212,9,FALSE)," ")</f>
        <v>0</v>
      </c>
      <c r="BB34" s="51">
        <f>IF(AND(N34="Aplicar identificación avanzada-condición aceptable para cada tipo de factor de riesgo identificado",K34="SI"),VLOOKUP(A34,'2'!$B$12:$M$212,10,FALSE)," ")</f>
        <v>0</v>
      </c>
      <c r="BC34" s="44" t="str">
        <f>IF(AND(N34="Aplicar identificación avanzada-condición aceptable para cada tipo de factor de riesgo identificado",L34="SI"),VLOOKUP(A34,'2'!$B$12:$M$212,2,FALSE)," ")</f>
        <v>area 30</v>
      </c>
      <c r="BD34" s="44" t="str">
        <f>IF(AND(N34="Aplicar identificación avanzada-condición aceptable para cada tipo de factor de riesgo identificado",L34="SI"),VLOOKUP(A34,'2'!$B$12:$M$212,3,FALSE)," ")</f>
        <v>puesto 30</v>
      </c>
      <c r="BE34" s="44" t="str">
        <f>IF(AND(N34="Aplicar identificación avanzada-condición aceptable para cada tipo de factor de riesgo identificado",L34="SI"),VLOOKUP(A34,'2'!$B$12:$M$212,4,FALSE)," ")</f>
        <v>tarea 30</v>
      </c>
      <c r="BF34" s="44">
        <f>IF(AND(N34="Aplicar identificación avanzada-condición aceptable para cada tipo de factor de riesgo identificado",L34="SI"),VLOOKUP(A34,'2'!$B$12:$M$212,6,FALSE)," ")</f>
        <v>0</v>
      </c>
      <c r="BG34" s="44">
        <f>IF(AND(N34="Aplicar identificación avanzada-condición aceptable para cada tipo de factor de riesgo identificado",L34="SI"),VLOOKUP(A34,'2'!$B$12:$M$212,7,FALSE)," ")</f>
        <v>0</v>
      </c>
      <c r="BH34" s="44">
        <f>IF(AND(N34="Aplicar identificación avanzada-condición aceptable para cada tipo de factor de riesgo identificado",L34="SI"),VLOOKUP(A34,'2'!$B$12:$M$212,8,FALSE)," ")</f>
        <v>0</v>
      </c>
      <c r="BI34" s="44">
        <f>IF(AND(N34="Aplicar identificación avanzada-condición aceptable para cada tipo de factor de riesgo identificado",L34="SI"),VLOOKUP(A34,'2'!$B$12:$M$212,9,FALSE)," ")</f>
        <v>0</v>
      </c>
      <c r="BJ34" s="44">
        <f>IF(AND(N34="Aplicar identificación avanzada-condición aceptable para cada tipo de factor de riesgo identificado",L34="SI"),VLOOKUP(A34,'2'!$B$12:$M$212,10,FALSE)," ")</f>
        <v>0</v>
      </c>
      <c r="BK34" s="48" t="str">
        <f>IF(AND(N34="Aplicar identificación avanzada-condición aceptable para cada tipo de factor de riesgo identificado",M34="SI"),VLOOKUP(A34,'2'!$B$12:$M$212,2,FALSE)," ")</f>
        <v>area 30</v>
      </c>
      <c r="BL34" s="48" t="str">
        <f>IF(AND(N34="Aplicar identificación avanzada-condición aceptable para cada tipo de factor de riesgo identificado",M34="SI"),VLOOKUP(A34,'2'!$B$12:$M$212,3,FALSE)," ")</f>
        <v>puesto 30</v>
      </c>
      <c r="BM34" s="48" t="str">
        <f>IF(AND(N34="Aplicar identificación avanzada-condición aceptable para cada tipo de factor de riesgo identificado",M34="SI"),VLOOKUP(A34,'2'!$B$12:$M$212,4,FALSE)," ")</f>
        <v>tarea 30</v>
      </c>
      <c r="BN34" s="48">
        <f>IF(AND(N34="Aplicar identificación avanzada-condición aceptable para cada tipo de factor de riesgo identificado",M34="SI"),VLOOKUP(A34,'2'!$B$12:$M$212,6,FALSE)," ")</f>
        <v>0</v>
      </c>
      <c r="BO34" s="48">
        <f>IF(AND(N34="Aplicar identificación avanzada-condición aceptable para cada tipo de factor de riesgo identificado",M34="SI"),VLOOKUP(A34,'2'!$B$12:$M$212,7,FALSE)," ")</f>
        <v>0</v>
      </c>
      <c r="BP34" s="48">
        <f>IF(AND(N34="Aplicar identificación avanzada-condición aceptable para cada tipo de factor de riesgo identificado",M34="SI"),VLOOKUP(A34,'2'!$B$12:$M$212,8,FALSE)," ")</f>
        <v>0</v>
      </c>
      <c r="BQ34" s="48">
        <f>IF(AND(N34="Aplicar identificación avanzada-condición aceptable para cada tipo de factor de riesgo identificado",M34="SI"),VLOOKUP(A34,'2'!$B$12:$M$212,9,FALSE)," ")</f>
        <v>0</v>
      </c>
      <c r="BR34" s="48">
        <f>IF(AND(N34="Aplicar identificación avanzada-condición aceptable para cada tipo de factor de riesgo identificado",M34="SI"),VLOOKUP(A34,'2'!$B$12:$M$212,10,FALSE)," ")</f>
        <v>0</v>
      </c>
    </row>
    <row r="35" spans="1:70">
      <c r="A35">
        <v>31</v>
      </c>
      <c r="B35" s="21" t="str">
        <f>'2'!C44</f>
        <v>area 31</v>
      </c>
      <c r="C35" s="21" t="str">
        <f>'2'!D44</f>
        <v>puesto 31</v>
      </c>
      <c r="D35" s="21" t="str">
        <v>puesto 31</v>
      </c>
      <c r="E35" s="21" t="str">
        <f>'2'!E44</f>
        <v>tarea 31</v>
      </c>
      <c r="F35" s="34" t="str">
        <f>'3'!L44</f>
        <v>Aplicar identificación avanzada-condición aceptable para cada tipo de factor de riesgo identificado</v>
      </c>
      <c r="G35" s="27" t="str">
        <f>'3'!E44</f>
        <v>SI</v>
      </c>
      <c r="H35" s="21" t="str">
        <f>'3'!F44</f>
        <v>SI</v>
      </c>
      <c r="I35" s="27" t="str">
        <f>'3'!G44</f>
        <v>SI</v>
      </c>
      <c r="J35" s="21" t="str">
        <f>'3'!H44</f>
        <v>SI</v>
      </c>
      <c r="K35" s="27" t="str">
        <f>'3'!I44</f>
        <v>SI</v>
      </c>
      <c r="L35" s="21" t="str">
        <f>'3'!J44</f>
        <v>SI</v>
      </c>
      <c r="M35" s="27" t="str">
        <f>'3'!K44</f>
        <v>SI</v>
      </c>
      <c r="N35" s="34" t="str">
        <f>'3'!L44</f>
        <v>Aplicar identificación avanzada-condición aceptable para cada tipo de factor de riesgo identificado</v>
      </c>
      <c r="O35" s="19" t="str">
        <f>IF(AND(N35="Aplicar identificación avanzada-condición aceptable para cada tipo de factor de riesgo identificado",G35="SI"),VLOOKUP(A35,'2'!$B$12:$M$212,2,FALSE)," ")</f>
        <v>area 31</v>
      </c>
      <c r="P35" s="19" t="str">
        <f>IF(AND(N35="Aplicar identificación avanzada-condición aceptable para cada tipo de factor de riesgo identificado",G35="SI"),VLOOKUP(A35,'2'!$B$12:$M$212,3,FALSE)," ")</f>
        <v>puesto 31</v>
      </c>
      <c r="Q35" s="19" t="str">
        <f>IF(AND(N35="Aplicar identificación avanzada-condición aceptable para cada tipo de factor de riesgo identificado",G35="SI"),VLOOKUP(A35,'2'!$B$12:$M$212,4,FALSE)," ")</f>
        <v>tarea 31</v>
      </c>
      <c r="R35" s="19">
        <f>IF(AND(N35="Aplicar identificación avanzada-condición aceptable para cada tipo de factor de riesgo identificado",G35="SI"),VLOOKUP(A35,'2'!$B$12:$M$212,6,FALSE)," ")</f>
        <v>0</v>
      </c>
      <c r="S35" s="19">
        <f>IF(AND(N35="Aplicar identificación avanzada-condición aceptable para cada tipo de factor de riesgo identificado",G35="SI"),VLOOKUP(A35,'2'!$B$12:$M$212,7,FALSE)," ")</f>
        <v>0</v>
      </c>
      <c r="T35" s="19">
        <f>IF(AND(N35="Aplicar identificación avanzada-condición aceptable para cada tipo de factor de riesgo identificado",G35="SI"),VLOOKUP(A35,'2'!$B$12:$M$212,8,FALSE)," ")</f>
        <v>0</v>
      </c>
      <c r="U35" s="19">
        <f>IF(AND(N35="Aplicar identificación avanzada-condición aceptable para cada tipo de factor de riesgo identificado",G35="SI"),VLOOKUP(A35,'2'!$B$12:$M$212,9,FALSE)," ")</f>
        <v>0</v>
      </c>
      <c r="V35" s="19">
        <f>IF(AND(N35="Aplicar identificación avanzada-condición aceptable para cada tipo de factor de riesgo identificado",G35="SI"),VLOOKUP(A35,'2'!$B$12:$M$212,10,FALSE)," ")</f>
        <v>0</v>
      </c>
      <c r="W35" s="31" t="str">
        <f>IF(AND(N35="Aplicar identificación avanzada-condición aceptable para cada tipo de factor de riesgo identificado",H35="SI"),VLOOKUP(A35,'2'!$B$12:$M$212,2,FALSE)," ")</f>
        <v>area 31</v>
      </c>
      <c r="X35" s="31" t="str">
        <f>IF(AND(N35="Aplicar identificación avanzada-condición aceptable para cada tipo de factor de riesgo identificado",H35="SI"),VLOOKUP(A35,'2'!$B$12:$M$212,3,FALSE)," ")</f>
        <v>puesto 31</v>
      </c>
      <c r="Y35" s="31" t="str">
        <f>IF(AND(N35="Aplicar identificación avanzada-condición aceptable para cada tipo de factor de riesgo identificado",H35="SI"),VLOOKUP(A35,'2'!$B$12:$M$212,4,FALSE)," ")</f>
        <v>tarea 31</v>
      </c>
      <c r="Z35" s="31" t="str">
        <f>IF(AND(N35="Aplicar identificación avanzada-condición aceptable para cada tipo de factor de riesgo identificado",H35="SI"),VLOOKUP(A35,'2'!$B$12:$M$212,4,FALSE)," ")</f>
        <v>tarea 31</v>
      </c>
      <c r="AA35" s="31">
        <f>IF(AND(N35="Aplicar identificación avanzada-condición aceptable para cada tipo de factor de riesgo identificado",H35="SI"),VLOOKUP(A35,'2'!$B$12:$M$212,7,FALSE)," ")</f>
        <v>0</v>
      </c>
      <c r="AB35" s="31">
        <f>IF(AND(N35="Aplicar identificación avanzada-condición aceptable para cada tipo de factor de riesgo identificado",H35="SI"),VLOOKUP(A35,'2'!$B$12:$M$212,8,FALSE)," ")</f>
        <v>0</v>
      </c>
      <c r="AC35" s="31">
        <f>IF(AND(N35="Aplicar identificación avanzada-condición aceptable para cada tipo de factor de riesgo identificado",H35="SI"),VLOOKUP(A35,'2'!$B$12:$M$212,9,FALSE)," ")</f>
        <v>0</v>
      </c>
      <c r="AD35" s="31">
        <f>IF(AND(N35="Aplicar identificación avanzada-condición aceptable para cada tipo de factor de riesgo identificado",H35="SI"),VLOOKUP(A35,'2'!$B$12:$M$212,10,FALSE)," ")</f>
        <v>0</v>
      </c>
      <c r="AE35" s="34" t="str">
        <f>IF(AND(N35="Aplicar identificación avanzada-condición aceptable para cada tipo de factor de riesgo identificado",I35="SI"),VLOOKUP(A35,'2'!$B$12:$M$212,2,FALSE)," ")</f>
        <v>area 31</v>
      </c>
      <c r="AF35" s="34" t="str">
        <f>IF(AND(N35="Aplicar identificación avanzada-condición aceptable para cada tipo de factor de riesgo identificado",I35="SI"),VLOOKUP(A35,'2'!$B$12:$M$212,3,FALSE)," ")</f>
        <v>puesto 31</v>
      </c>
      <c r="AG35" s="34" t="str">
        <f>IF(AND(N35="Aplicar identificación avanzada-condición aceptable para cada tipo de factor de riesgo identificado",I35="SI"),VLOOKUP(A35,'2'!$B$12:$M$212,4,FALSE)," ")</f>
        <v>tarea 31</v>
      </c>
      <c r="AH35" s="34">
        <f>IF(AND(N35="Aplicar identificación avanzada-condición aceptable para cada tipo de factor de riesgo identificado",I35="SI"),VLOOKUP(A35,'2'!$B$12:$M$212,6,FALSE)," ")</f>
        <v>0</v>
      </c>
      <c r="AI35" s="34">
        <f>IF(AND(N35="Aplicar identificación avanzada-condición aceptable para cada tipo de factor de riesgo identificado",I35="SI"),VLOOKUP(A35,'2'!$B$12:$M$212,7,FALSE)," ")</f>
        <v>0</v>
      </c>
      <c r="AJ35" s="34">
        <f>IF(AND(N35="Aplicar identificación avanzada-condición aceptable para cada tipo de factor de riesgo identificado",I35="SI"),VLOOKUP(A35,'2'!$B$12:$M$212,8,FALSE)," ")</f>
        <v>0</v>
      </c>
      <c r="AK35" s="34">
        <f>IF(AND(N35="Aplicar identificación avanzada-condición aceptable para cada tipo de factor de riesgo identificado",I35="SI"),VLOOKUP(A35,'2'!$B$12:$M$212,9,FALSE)," ")</f>
        <v>0</v>
      </c>
      <c r="AL35" s="34">
        <f>IF(AND(N35="Aplicar identificación avanzada-condición aceptable para cada tipo de factor de riesgo identificado",I35="SI"),VLOOKUP(A35,'2'!$B$12:$M$212,10,FALSE)," ")</f>
        <v>0</v>
      </c>
      <c r="AM35" s="40" t="str">
        <f>IF(AND(N35="Aplicar identificación avanzada-condición aceptable para cada tipo de factor de riesgo identificado",J35="SI"),VLOOKUP(A35,'2'!$B$12:$M$212,2,FALSE)," ")</f>
        <v>area 31</v>
      </c>
      <c r="AN35" s="40" t="str">
        <f>IF(AND(N35="Aplicar identificación avanzada-condición aceptable para cada tipo de factor de riesgo identificado",J35="SI"),VLOOKUP(A35,'2'!$B$12:$M$212,3,FALSE)," ")</f>
        <v>puesto 31</v>
      </c>
      <c r="AO35" s="40" t="str">
        <f>IF(AND(N35="Aplicar identificación avanzada-condición aceptable para cada tipo de factor de riesgo identificado",J35="SI"),VLOOKUP(A35,'2'!$B$12:$M$212,4,FALSE)," ")</f>
        <v>tarea 31</v>
      </c>
      <c r="AP35" s="40">
        <f>IF(AND(N35="Aplicar identificación avanzada-condición aceptable para cada tipo de factor de riesgo identificado",J35="SI"),VLOOKUP(A35,'2'!$B$12:$M$212,6,FALSE)," ")</f>
        <v>0</v>
      </c>
      <c r="AQ35" s="40">
        <f>IF(AND(N35="Aplicar identificación avanzada-condición aceptable para cada tipo de factor de riesgo identificado",J35="SI"),VLOOKUP(A35,'2'!$B$12:$M$212,7,FALSE)," ")</f>
        <v>0</v>
      </c>
      <c r="AR35" s="40">
        <f>IF(AND(N35="Aplicar identificación avanzada-condición aceptable para cada tipo de factor de riesgo identificado",J35="SI"),VLOOKUP(A35,'2'!$B$12:$M$212,8,FALSE)," ")</f>
        <v>0</v>
      </c>
      <c r="AS35" s="40">
        <f>IF(AND(N35="Aplicar identificación avanzada-condición aceptable para cada tipo de factor de riesgo identificado",J35="SI"),VLOOKUP(A35,'2'!$B$12:$M$212,9,FALSE)," ")</f>
        <v>0</v>
      </c>
      <c r="AT35" s="40">
        <f>IF(AND(N35="Aplicar identificación avanzada-condición aceptable para cada tipo de factor de riesgo identificado",J35="SI"),VLOOKUP(A35,'2'!$B$12:$M$212,10,FALSE)," ")</f>
        <v>0</v>
      </c>
      <c r="AU35" s="51" t="str">
        <f>IF(AND(N35="Aplicar identificación avanzada-condición aceptable para cada tipo de factor de riesgo identificado",K35="SI"),VLOOKUP(A35,'2'!$B$12:$M$212,2,FALSE)," ")</f>
        <v>area 31</v>
      </c>
      <c r="AV35" s="51" t="str">
        <f>IF(AND(N35="Aplicar identificación avanzada-condición aceptable para cada tipo de factor de riesgo identificado",K35="SI"),VLOOKUP(A35,'2'!$B$12:$M$212,3,FALSE)," ")</f>
        <v>puesto 31</v>
      </c>
      <c r="AW35" s="51" t="str">
        <f>IF(AND(N35="Aplicar identificación avanzada-condición aceptable para cada tipo de factor de riesgo identificado",K35="SI"),VLOOKUP(A35,'2'!$B$12:$M$212,4,FALSE)," ")</f>
        <v>tarea 31</v>
      </c>
      <c r="AX35" s="51">
        <f>IF(AND(N35="Aplicar identificación avanzada-condición aceptable para cada tipo de factor de riesgo identificado",K35="SI"),VLOOKUP(A35,'2'!$B$12:$M$212,6,FALSE)," ")</f>
        <v>0</v>
      </c>
      <c r="AY35" s="51">
        <f>IF(AND(N35="Aplicar identificación avanzada-condición aceptable para cada tipo de factor de riesgo identificado",K35="SI"),VLOOKUP(A35,'2'!$B$12:$M$212,7,FALSE)," ")</f>
        <v>0</v>
      </c>
      <c r="AZ35" s="51">
        <f>IF(AND(N35="Aplicar identificación avanzada-condición aceptable para cada tipo de factor de riesgo identificado",K35="SI"),VLOOKUP(A35,'2'!$B$12:$M$212,8,FALSE)," ")</f>
        <v>0</v>
      </c>
      <c r="BA35" s="51">
        <f>IF(AND(N35="Aplicar identificación avanzada-condición aceptable para cada tipo de factor de riesgo identificado",K35="SI"),VLOOKUP(A35,'2'!$B$12:$M$212,9,FALSE)," ")</f>
        <v>0</v>
      </c>
      <c r="BB35" s="51">
        <f>IF(AND(N35="Aplicar identificación avanzada-condición aceptable para cada tipo de factor de riesgo identificado",K35="SI"),VLOOKUP(A35,'2'!$B$12:$M$212,10,FALSE)," ")</f>
        <v>0</v>
      </c>
      <c r="BC35" s="44" t="str">
        <f>IF(AND(N35="Aplicar identificación avanzada-condición aceptable para cada tipo de factor de riesgo identificado",L35="SI"),VLOOKUP(A35,'2'!$B$12:$M$212,2,FALSE)," ")</f>
        <v>area 31</v>
      </c>
      <c r="BD35" s="44" t="str">
        <f>IF(AND(N35="Aplicar identificación avanzada-condición aceptable para cada tipo de factor de riesgo identificado",L35="SI"),VLOOKUP(A35,'2'!$B$12:$M$212,3,FALSE)," ")</f>
        <v>puesto 31</v>
      </c>
      <c r="BE35" s="44" t="str">
        <f>IF(AND(N35="Aplicar identificación avanzada-condición aceptable para cada tipo de factor de riesgo identificado",L35="SI"),VLOOKUP(A35,'2'!$B$12:$M$212,4,FALSE)," ")</f>
        <v>tarea 31</v>
      </c>
      <c r="BF35" s="44">
        <f>IF(AND(N35="Aplicar identificación avanzada-condición aceptable para cada tipo de factor de riesgo identificado",L35="SI"),VLOOKUP(A35,'2'!$B$12:$M$212,6,FALSE)," ")</f>
        <v>0</v>
      </c>
      <c r="BG35" s="44">
        <f>IF(AND(N35="Aplicar identificación avanzada-condición aceptable para cada tipo de factor de riesgo identificado",L35="SI"),VLOOKUP(A35,'2'!$B$12:$M$212,7,FALSE)," ")</f>
        <v>0</v>
      </c>
      <c r="BH35" s="44">
        <f>IF(AND(N35="Aplicar identificación avanzada-condición aceptable para cada tipo de factor de riesgo identificado",L35="SI"),VLOOKUP(A35,'2'!$B$12:$M$212,8,FALSE)," ")</f>
        <v>0</v>
      </c>
      <c r="BI35" s="44">
        <f>IF(AND(N35="Aplicar identificación avanzada-condición aceptable para cada tipo de factor de riesgo identificado",L35="SI"),VLOOKUP(A35,'2'!$B$12:$M$212,9,FALSE)," ")</f>
        <v>0</v>
      </c>
      <c r="BJ35" s="44">
        <f>IF(AND(N35="Aplicar identificación avanzada-condición aceptable para cada tipo de factor de riesgo identificado",L35="SI"),VLOOKUP(A35,'2'!$B$12:$M$212,10,FALSE)," ")</f>
        <v>0</v>
      </c>
      <c r="BK35" s="48" t="str">
        <f>IF(AND(N35="Aplicar identificación avanzada-condición aceptable para cada tipo de factor de riesgo identificado",M35="SI"),VLOOKUP(A35,'2'!$B$12:$M$212,2,FALSE)," ")</f>
        <v>area 31</v>
      </c>
      <c r="BL35" s="48" t="str">
        <f>IF(AND(N35="Aplicar identificación avanzada-condición aceptable para cada tipo de factor de riesgo identificado",M35="SI"),VLOOKUP(A35,'2'!$B$12:$M$212,3,FALSE)," ")</f>
        <v>puesto 31</v>
      </c>
      <c r="BM35" s="48" t="str">
        <f>IF(AND(N35="Aplicar identificación avanzada-condición aceptable para cada tipo de factor de riesgo identificado",M35="SI"),VLOOKUP(A35,'2'!$B$12:$M$212,4,FALSE)," ")</f>
        <v>tarea 31</v>
      </c>
      <c r="BN35" s="48">
        <f>IF(AND(N35="Aplicar identificación avanzada-condición aceptable para cada tipo de factor de riesgo identificado",M35="SI"),VLOOKUP(A35,'2'!$B$12:$M$212,6,FALSE)," ")</f>
        <v>0</v>
      </c>
      <c r="BO35" s="48">
        <f>IF(AND(N35="Aplicar identificación avanzada-condición aceptable para cada tipo de factor de riesgo identificado",M35="SI"),VLOOKUP(A35,'2'!$B$12:$M$212,7,FALSE)," ")</f>
        <v>0</v>
      </c>
      <c r="BP35" s="48">
        <f>IF(AND(N35="Aplicar identificación avanzada-condición aceptable para cada tipo de factor de riesgo identificado",M35="SI"),VLOOKUP(A35,'2'!$B$12:$M$212,8,FALSE)," ")</f>
        <v>0</v>
      </c>
      <c r="BQ35" s="48">
        <f>IF(AND(N35="Aplicar identificación avanzada-condición aceptable para cada tipo de factor de riesgo identificado",M35="SI"),VLOOKUP(A35,'2'!$B$12:$M$212,9,FALSE)," ")</f>
        <v>0</v>
      </c>
      <c r="BR35" s="48">
        <f>IF(AND(N35="Aplicar identificación avanzada-condición aceptable para cada tipo de factor de riesgo identificado",M35="SI"),VLOOKUP(A35,'2'!$B$12:$M$212,10,FALSE)," ")</f>
        <v>0</v>
      </c>
    </row>
    <row r="36" spans="1:70">
      <c r="A36">
        <v>32</v>
      </c>
      <c r="B36" s="21" t="str">
        <f>'2'!C45</f>
        <v>area 32</v>
      </c>
      <c r="C36" s="21" t="str">
        <f>'2'!D45</f>
        <v>puesto 32</v>
      </c>
      <c r="D36" s="21" t="str">
        <v>puesto 32</v>
      </c>
      <c r="E36" s="21" t="str">
        <f>'2'!E45</f>
        <v>tarea 32</v>
      </c>
      <c r="F36" s="34" t="str">
        <f>'3'!L45</f>
        <v>Aplicar identificación avanzada-condición aceptable para cada tipo de factor de riesgo identificado</v>
      </c>
      <c r="G36" s="27" t="str">
        <f>'3'!E45</f>
        <v>SI</v>
      </c>
      <c r="H36" s="21" t="str">
        <f>'3'!F45</f>
        <v>SI</v>
      </c>
      <c r="I36" s="27" t="str">
        <f>'3'!G45</f>
        <v>SI</v>
      </c>
      <c r="J36" s="21" t="str">
        <f>'3'!H45</f>
        <v>SI</v>
      </c>
      <c r="K36" s="27" t="str">
        <f>'3'!I45</f>
        <v>SI</v>
      </c>
      <c r="L36" s="21" t="str">
        <f>'3'!J45</f>
        <v>SI</v>
      </c>
      <c r="M36" s="27" t="str">
        <f>'3'!K45</f>
        <v>SI</v>
      </c>
      <c r="N36" s="34" t="str">
        <f>'3'!L45</f>
        <v>Aplicar identificación avanzada-condición aceptable para cada tipo de factor de riesgo identificado</v>
      </c>
      <c r="O36" s="19" t="str">
        <f>IF(AND(N36="Aplicar identificación avanzada-condición aceptable para cada tipo de factor de riesgo identificado",G36="SI"),VLOOKUP(A36,'2'!$B$12:$M$212,2,FALSE)," ")</f>
        <v>area 32</v>
      </c>
      <c r="P36" s="19" t="str">
        <f>IF(AND(N36="Aplicar identificación avanzada-condición aceptable para cada tipo de factor de riesgo identificado",G36="SI"),VLOOKUP(A36,'2'!$B$12:$M$212,3,FALSE)," ")</f>
        <v>puesto 32</v>
      </c>
      <c r="Q36" s="19" t="str">
        <f>IF(AND(N36="Aplicar identificación avanzada-condición aceptable para cada tipo de factor de riesgo identificado",G36="SI"),VLOOKUP(A36,'2'!$B$12:$M$212,4,FALSE)," ")</f>
        <v>tarea 32</v>
      </c>
      <c r="R36" s="19">
        <f>IF(AND(N36="Aplicar identificación avanzada-condición aceptable para cada tipo de factor de riesgo identificado",G36="SI"),VLOOKUP(A36,'2'!$B$12:$M$212,6,FALSE)," ")</f>
        <v>0</v>
      </c>
      <c r="S36" s="19">
        <f>IF(AND(N36="Aplicar identificación avanzada-condición aceptable para cada tipo de factor de riesgo identificado",G36="SI"),VLOOKUP(A36,'2'!$B$12:$M$212,7,FALSE)," ")</f>
        <v>0</v>
      </c>
      <c r="T36" s="19">
        <f>IF(AND(N36="Aplicar identificación avanzada-condición aceptable para cada tipo de factor de riesgo identificado",G36="SI"),VLOOKUP(A36,'2'!$B$12:$M$212,8,FALSE)," ")</f>
        <v>0</v>
      </c>
      <c r="U36" s="19">
        <f>IF(AND(N36="Aplicar identificación avanzada-condición aceptable para cada tipo de factor de riesgo identificado",G36="SI"),VLOOKUP(A36,'2'!$B$12:$M$212,9,FALSE)," ")</f>
        <v>0</v>
      </c>
      <c r="V36" s="19">
        <f>IF(AND(N36="Aplicar identificación avanzada-condición aceptable para cada tipo de factor de riesgo identificado",G36="SI"),VLOOKUP(A36,'2'!$B$12:$M$212,10,FALSE)," ")</f>
        <v>0</v>
      </c>
      <c r="W36" s="31" t="str">
        <f>IF(AND(N36="Aplicar identificación avanzada-condición aceptable para cada tipo de factor de riesgo identificado",H36="SI"),VLOOKUP(A36,'2'!$B$12:$M$212,2,FALSE)," ")</f>
        <v>area 32</v>
      </c>
      <c r="X36" s="31" t="str">
        <f>IF(AND(N36="Aplicar identificación avanzada-condición aceptable para cada tipo de factor de riesgo identificado",H36="SI"),VLOOKUP(A36,'2'!$B$12:$M$212,3,FALSE)," ")</f>
        <v>puesto 32</v>
      </c>
      <c r="Y36" s="31" t="str">
        <f>IF(AND(N36="Aplicar identificación avanzada-condición aceptable para cada tipo de factor de riesgo identificado",H36="SI"),VLOOKUP(A36,'2'!$B$12:$M$212,4,FALSE)," ")</f>
        <v>tarea 32</v>
      </c>
      <c r="Z36" s="31" t="str">
        <f>IF(AND(N36="Aplicar identificación avanzada-condición aceptable para cada tipo de factor de riesgo identificado",H36="SI"),VLOOKUP(A36,'2'!$B$12:$M$212,4,FALSE)," ")</f>
        <v>tarea 32</v>
      </c>
      <c r="AA36" s="31">
        <f>IF(AND(N36="Aplicar identificación avanzada-condición aceptable para cada tipo de factor de riesgo identificado",H36="SI"),VLOOKUP(A36,'2'!$B$12:$M$212,7,FALSE)," ")</f>
        <v>0</v>
      </c>
      <c r="AB36" s="31">
        <f>IF(AND(N36="Aplicar identificación avanzada-condición aceptable para cada tipo de factor de riesgo identificado",H36="SI"),VLOOKUP(A36,'2'!$B$12:$M$212,8,FALSE)," ")</f>
        <v>0</v>
      </c>
      <c r="AC36" s="31">
        <f>IF(AND(N36="Aplicar identificación avanzada-condición aceptable para cada tipo de factor de riesgo identificado",H36="SI"),VLOOKUP(A36,'2'!$B$12:$M$212,9,FALSE)," ")</f>
        <v>0</v>
      </c>
      <c r="AD36" s="31">
        <f>IF(AND(N36="Aplicar identificación avanzada-condición aceptable para cada tipo de factor de riesgo identificado",H36="SI"),VLOOKUP(A36,'2'!$B$12:$M$212,10,FALSE)," ")</f>
        <v>0</v>
      </c>
      <c r="AE36" s="34" t="str">
        <f>IF(AND(N36="Aplicar identificación avanzada-condición aceptable para cada tipo de factor de riesgo identificado",I36="SI"),VLOOKUP(A36,'2'!$B$12:$M$212,2,FALSE)," ")</f>
        <v>area 32</v>
      </c>
      <c r="AF36" s="34" t="str">
        <f>IF(AND(N36="Aplicar identificación avanzada-condición aceptable para cada tipo de factor de riesgo identificado",I36="SI"),VLOOKUP(A36,'2'!$B$12:$M$212,3,FALSE)," ")</f>
        <v>puesto 32</v>
      </c>
      <c r="AG36" s="34" t="str">
        <f>IF(AND(N36="Aplicar identificación avanzada-condición aceptable para cada tipo de factor de riesgo identificado",I36="SI"),VLOOKUP(A36,'2'!$B$12:$M$212,4,FALSE)," ")</f>
        <v>tarea 32</v>
      </c>
      <c r="AH36" s="34">
        <f>IF(AND(N36="Aplicar identificación avanzada-condición aceptable para cada tipo de factor de riesgo identificado",I36="SI"),VLOOKUP(A36,'2'!$B$12:$M$212,6,FALSE)," ")</f>
        <v>0</v>
      </c>
      <c r="AI36" s="34">
        <f>IF(AND(N36="Aplicar identificación avanzada-condición aceptable para cada tipo de factor de riesgo identificado",I36="SI"),VLOOKUP(A36,'2'!$B$12:$M$212,7,FALSE)," ")</f>
        <v>0</v>
      </c>
      <c r="AJ36" s="34">
        <f>IF(AND(N36="Aplicar identificación avanzada-condición aceptable para cada tipo de factor de riesgo identificado",I36="SI"),VLOOKUP(A36,'2'!$B$12:$M$212,8,FALSE)," ")</f>
        <v>0</v>
      </c>
      <c r="AK36" s="34">
        <f>IF(AND(N36="Aplicar identificación avanzada-condición aceptable para cada tipo de factor de riesgo identificado",I36="SI"),VLOOKUP(A36,'2'!$B$12:$M$212,9,FALSE)," ")</f>
        <v>0</v>
      </c>
      <c r="AL36" s="34">
        <f>IF(AND(N36="Aplicar identificación avanzada-condición aceptable para cada tipo de factor de riesgo identificado",I36="SI"),VLOOKUP(A36,'2'!$B$12:$M$212,10,FALSE)," ")</f>
        <v>0</v>
      </c>
      <c r="AM36" s="40" t="str">
        <f>IF(AND(N36="Aplicar identificación avanzada-condición aceptable para cada tipo de factor de riesgo identificado",J36="SI"),VLOOKUP(A36,'2'!$B$12:$M$212,2,FALSE)," ")</f>
        <v>area 32</v>
      </c>
      <c r="AN36" s="40" t="str">
        <f>IF(AND(N36="Aplicar identificación avanzada-condición aceptable para cada tipo de factor de riesgo identificado",J36="SI"),VLOOKUP(A36,'2'!$B$12:$M$212,3,FALSE)," ")</f>
        <v>puesto 32</v>
      </c>
      <c r="AO36" s="40" t="str">
        <f>IF(AND(N36="Aplicar identificación avanzada-condición aceptable para cada tipo de factor de riesgo identificado",J36="SI"),VLOOKUP(A36,'2'!$B$12:$M$212,4,FALSE)," ")</f>
        <v>tarea 32</v>
      </c>
      <c r="AP36" s="40">
        <f>IF(AND(N36="Aplicar identificación avanzada-condición aceptable para cada tipo de factor de riesgo identificado",J36="SI"),VLOOKUP(A36,'2'!$B$12:$M$212,6,FALSE)," ")</f>
        <v>0</v>
      </c>
      <c r="AQ36" s="40">
        <f>IF(AND(N36="Aplicar identificación avanzada-condición aceptable para cada tipo de factor de riesgo identificado",J36="SI"),VLOOKUP(A36,'2'!$B$12:$M$212,7,FALSE)," ")</f>
        <v>0</v>
      </c>
      <c r="AR36" s="40">
        <f>IF(AND(N36="Aplicar identificación avanzada-condición aceptable para cada tipo de factor de riesgo identificado",J36="SI"),VLOOKUP(A36,'2'!$B$12:$M$212,8,FALSE)," ")</f>
        <v>0</v>
      </c>
      <c r="AS36" s="40">
        <f>IF(AND(N36="Aplicar identificación avanzada-condición aceptable para cada tipo de factor de riesgo identificado",J36="SI"),VLOOKUP(A36,'2'!$B$12:$M$212,9,FALSE)," ")</f>
        <v>0</v>
      </c>
      <c r="AT36" s="40">
        <f>IF(AND(N36="Aplicar identificación avanzada-condición aceptable para cada tipo de factor de riesgo identificado",J36="SI"),VLOOKUP(A36,'2'!$B$12:$M$212,10,FALSE)," ")</f>
        <v>0</v>
      </c>
      <c r="AU36" s="51" t="str">
        <f>IF(AND(N36="Aplicar identificación avanzada-condición aceptable para cada tipo de factor de riesgo identificado",K36="SI"),VLOOKUP(A36,'2'!$B$12:$M$212,2,FALSE)," ")</f>
        <v>area 32</v>
      </c>
      <c r="AV36" s="51" t="str">
        <f>IF(AND(N36="Aplicar identificación avanzada-condición aceptable para cada tipo de factor de riesgo identificado",K36="SI"),VLOOKUP(A36,'2'!$B$12:$M$212,3,FALSE)," ")</f>
        <v>puesto 32</v>
      </c>
      <c r="AW36" s="51" t="str">
        <f>IF(AND(N36="Aplicar identificación avanzada-condición aceptable para cada tipo de factor de riesgo identificado",K36="SI"),VLOOKUP(A36,'2'!$B$12:$M$212,4,FALSE)," ")</f>
        <v>tarea 32</v>
      </c>
      <c r="AX36" s="51">
        <f>IF(AND(N36="Aplicar identificación avanzada-condición aceptable para cada tipo de factor de riesgo identificado",K36="SI"),VLOOKUP(A36,'2'!$B$12:$M$212,6,FALSE)," ")</f>
        <v>0</v>
      </c>
      <c r="AY36" s="51">
        <f>IF(AND(N36="Aplicar identificación avanzada-condición aceptable para cada tipo de factor de riesgo identificado",K36="SI"),VLOOKUP(A36,'2'!$B$12:$M$212,7,FALSE)," ")</f>
        <v>0</v>
      </c>
      <c r="AZ36" s="51">
        <f>IF(AND(N36="Aplicar identificación avanzada-condición aceptable para cada tipo de factor de riesgo identificado",K36="SI"),VLOOKUP(A36,'2'!$B$12:$M$212,8,FALSE)," ")</f>
        <v>0</v>
      </c>
      <c r="BA36" s="51">
        <f>IF(AND(N36="Aplicar identificación avanzada-condición aceptable para cada tipo de factor de riesgo identificado",K36="SI"),VLOOKUP(A36,'2'!$B$12:$M$212,9,FALSE)," ")</f>
        <v>0</v>
      </c>
      <c r="BB36" s="51">
        <f>IF(AND(N36="Aplicar identificación avanzada-condición aceptable para cada tipo de factor de riesgo identificado",K36="SI"),VLOOKUP(A36,'2'!$B$12:$M$212,10,FALSE)," ")</f>
        <v>0</v>
      </c>
      <c r="BC36" s="44" t="str">
        <f>IF(AND(N36="Aplicar identificación avanzada-condición aceptable para cada tipo de factor de riesgo identificado",L36="SI"),VLOOKUP(A36,'2'!$B$12:$M$212,2,FALSE)," ")</f>
        <v>area 32</v>
      </c>
      <c r="BD36" s="44" t="str">
        <f>IF(AND(N36="Aplicar identificación avanzada-condición aceptable para cada tipo de factor de riesgo identificado",L36="SI"),VLOOKUP(A36,'2'!$B$12:$M$212,3,FALSE)," ")</f>
        <v>puesto 32</v>
      </c>
      <c r="BE36" s="44" t="str">
        <f>IF(AND(N36="Aplicar identificación avanzada-condición aceptable para cada tipo de factor de riesgo identificado",L36="SI"),VLOOKUP(A36,'2'!$B$12:$M$212,4,FALSE)," ")</f>
        <v>tarea 32</v>
      </c>
      <c r="BF36" s="44">
        <f>IF(AND(N36="Aplicar identificación avanzada-condición aceptable para cada tipo de factor de riesgo identificado",L36="SI"),VLOOKUP(A36,'2'!$B$12:$M$212,6,FALSE)," ")</f>
        <v>0</v>
      </c>
      <c r="BG36" s="44">
        <f>IF(AND(N36="Aplicar identificación avanzada-condición aceptable para cada tipo de factor de riesgo identificado",L36="SI"),VLOOKUP(A36,'2'!$B$12:$M$212,7,FALSE)," ")</f>
        <v>0</v>
      </c>
      <c r="BH36" s="44">
        <f>IF(AND(N36="Aplicar identificación avanzada-condición aceptable para cada tipo de factor de riesgo identificado",L36="SI"),VLOOKUP(A36,'2'!$B$12:$M$212,8,FALSE)," ")</f>
        <v>0</v>
      </c>
      <c r="BI36" s="44">
        <f>IF(AND(N36="Aplicar identificación avanzada-condición aceptable para cada tipo de factor de riesgo identificado",L36="SI"),VLOOKUP(A36,'2'!$B$12:$M$212,9,FALSE)," ")</f>
        <v>0</v>
      </c>
      <c r="BJ36" s="44">
        <f>IF(AND(N36="Aplicar identificación avanzada-condición aceptable para cada tipo de factor de riesgo identificado",L36="SI"),VLOOKUP(A36,'2'!$B$12:$M$212,10,FALSE)," ")</f>
        <v>0</v>
      </c>
      <c r="BK36" s="48" t="str">
        <f>IF(AND(N36="Aplicar identificación avanzada-condición aceptable para cada tipo de factor de riesgo identificado",M36="SI"),VLOOKUP(A36,'2'!$B$12:$M$212,2,FALSE)," ")</f>
        <v>area 32</v>
      </c>
      <c r="BL36" s="48" t="str">
        <f>IF(AND(N36="Aplicar identificación avanzada-condición aceptable para cada tipo de factor de riesgo identificado",M36="SI"),VLOOKUP(A36,'2'!$B$12:$M$212,3,FALSE)," ")</f>
        <v>puesto 32</v>
      </c>
      <c r="BM36" s="48" t="str">
        <f>IF(AND(N36="Aplicar identificación avanzada-condición aceptable para cada tipo de factor de riesgo identificado",M36="SI"),VLOOKUP(A36,'2'!$B$12:$M$212,4,FALSE)," ")</f>
        <v>tarea 32</v>
      </c>
      <c r="BN36" s="48">
        <f>IF(AND(N36="Aplicar identificación avanzada-condición aceptable para cada tipo de factor de riesgo identificado",M36="SI"),VLOOKUP(A36,'2'!$B$12:$M$212,6,FALSE)," ")</f>
        <v>0</v>
      </c>
      <c r="BO36" s="48">
        <f>IF(AND(N36="Aplicar identificación avanzada-condición aceptable para cada tipo de factor de riesgo identificado",M36="SI"),VLOOKUP(A36,'2'!$B$12:$M$212,7,FALSE)," ")</f>
        <v>0</v>
      </c>
      <c r="BP36" s="48">
        <f>IF(AND(N36="Aplicar identificación avanzada-condición aceptable para cada tipo de factor de riesgo identificado",M36="SI"),VLOOKUP(A36,'2'!$B$12:$M$212,8,FALSE)," ")</f>
        <v>0</v>
      </c>
      <c r="BQ36" s="48">
        <f>IF(AND(N36="Aplicar identificación avanzada-condición aceptable para cada tipo de factor de riesgo identificado",M36="SI"),VLOOKUP(A36,'2'!$B$12:$M$212,9,FALSE)," ")</f>
        <v>0</v>
      </c>
      <c r="BR36" s="48">
        <f>IF(AND(N36="Aplicar identificación avanzada-condición aceptable para cada tipo de factor de riesgo identificado",M36="SI"),VLOOKUP(A36,'2'!$B$12:$M$212,10,FALSE)," ")</f>
        <v>0</v>
      </c>
    </row>
    <row r="37" spans="1:70">
      <c r="A37">
        <v>33</v>
      </c>
      <c r="B37" s="21" t="str">
        <f>'2'!C46</f>
        <v>area 33</v>
      </c>
      <c r="C37" s="21" t="str">
        <f>'2'!D46</f>
        <v>puesto 33</v>
      </c>
      <c r="D37" s="21" t="str">
        <v>puesto 33</v>
      </c>
      <c r="E37" s="21" t="str">
        <f>'2'!E46</f>
        <v>tarea 33</v>
      </c>
      <c r="F37" s="34" t="str">
        <f>'3'!L46</f>
        <v>Aplicar identificación avanzada-condición aceptable para cada tipo de factor de riesgo identificado</v>
      </c>
      <c r="G37" s="27" t="str">
        <f>'3'!E46</f>
        <v>SI</v>
      </c>
      <c r="H37" s="21" t="str">
        <f>'3'!F46</f>
        <v>SI</v>
      </c>
      <c r="I37" s="27" t="str">
        <f>'3'!G46</f>
        <v>SI</v>
      </c>
      <c r="J37" s="21" t="str">
        <f>'3'!H46</f>
        <v>SI</v>
      </c>
      <c r="K37" s="27" t="str">
        <f>'3'!I46</f>
        <v>SI</v>
      </c>
      <c r="L37" s="21" t="str">
        <f>'3'!J46</f>
        <v>SI</v>
      </c>
      <c r="M37" s="27" t="str">
        <f>'3'!K46</f>
        <v>SI</v>
      </c>
      <c r="N37" s="34" t="str">
        <f>'3'!L46</f>
        <v>Aplicar identificación avanzada-condición aceptable para cada tipo de factor de riesgo identificado</v>
      </c>
      <c r="O37" s="19" t="str">
        <f>IF(AND(N37="Aplicar identificación avanzada-condición aceptable para cada tipo de factor de riesgo identificado",G37="SI"),VLOOKUP(A37,'2'!$B$12:$M$212,2,FALSE)," ")</f>
        <v>area 33</v>
      </c>
      <c r="P37" s="19" t="str">
        <f>IF(AND(N37="Aplicar identificación avanzada-condición aceptable para cada tipo de factor de riesgo identificado",G37="SI"),VLOOKUP(A37,'2'!$B$12:$M$212,3,FALSE)," ")</f>
        <v>puesto 33</v>
      </c>
      <c r="Q37" s="19" t="str">
        <f>IF(AND(N37="Aplicar identificación avanzada-condición aceptable para cada tipo de factor de riesgo identificado",G37="SI"),VLOOKUP(A37,'2'!$B$12:$M$212,4,FALSE)," ")</f>
        <v>tarea 33</v>
      </c>
      <c r="R37" s="19">
        <f>IF(AND(N37="Aplicar identificación avanzada-condición aceptable para cada tipo de factor de riesgo identificado",G37="SI"),VLOOKUP(A37,'2'!$B$12:$M$212,6,FALSE)," ")</f>
        <v>0</v>
      </c>
      <c r="S37" s="19">
        <f>IF(AND(N37="Aplicar identificación avanzada-condición aceptable para cada tipo de factor de riesgo identificado",G37="SI"),VLOOKUP(A37,'2'!$B$12:$M$212,7,FALSE)," ")</f>
        <v>0</v>
      </c>
      <c r="T37" s="19">
        <f>IF(AND(N37="Aplicar identificación avanzada-condición aceptable para cada tipo de factor de riesgo identificado",G37="SI"),VLOOKUP(A37,'2'!$B$12:$M$212,8,FALSE)," ")</f>
        <v>0</v>
      </c>
      <c r="U37" s="19">
        <f>IF(AND(N37="Aplicar identificación avanzada-condición aceptable para cada tipo de factor de riesgo identificado",G37="SI"),VLOOKUP(A37,'2'!$B$12:$M$212,9,FALSE)," ")</f>
        <v>0</v>
      </c>
      <c r="V37" s="19">
        <f>IF(AND(N37="Aplicar identificación avanzada-condición aceptable para cada tipo de factor de riesgo identificado",G37="SI"),VLOOKUP(A37,'2'!$B$12:$M$212,10,FALSE)," ")</f>
        <v>0</v>
      </c>
      <c r="W37" s="31" t="str">
        <f>IF(AND(N37="Aplicar identificación avanzada-condición aceptable para cada tipo de factor de riesgo identificado",H37="SI"),VLOOKUP(A37,'2'!$B$12:$M$212,2,FALSE)," ")</f>
        <v>area 33</v>
      </c>
      <c r="X37" s="31" t="str">
        <f>IF(AND(N37="Aplicar identificación avanzada-condición aceptable para cada tipo de factor de riesgo identificado",H37="SI"),VLOOKUP(A37,'2'!$B$12:$M$212,3,FALSE)," ")</f>
        <v>puesto 33</v>
      </c>
      <c r="Y37" s="31" t="str">
        <f>IF(AND(N37="Aplicar identificación avanzada-condición aceptable para cada tipo de factor de riesgo identificado",H37="SI"),VLOOKUP(A37,'2'!$B$12:$M$212,4,FALSE)," ")</f>
        <v>tarea 33</v>
      </c>
      <c r="Z37" s="31" t="str">
        <f>IF(AND(N37="Aplicar identificación avanzada-condición aceptable para cada tipo de factor de riesgo identificado",H37="SI"),VLOOKUP(A37,'2'!$B$12:$M$212,4,FALSE)," ")</f>
        <v>tarea 33</v>
      </c>
      <c r="AA37" s="31">
        <f>IF(AND(N37="Aplicar identificación avanzada-condición aceptable para cada tipo de factor de riesgo identificado",H37="SI"),VLOOKUP(A37,'2'!$B$12:$M$212,7,FALSE)," ")</f>
        <v>0</v>
      </c>
      <c r="AB37" s="31">
        <f>IF(AND(N37="Aplicar identificación avanzada-condición aceptable para cada tipo de factor de riesgo identificado",H37="SI"),VLOOKUP(A37,'2'!$B$12:$M$212,8,FALSE)," ")</f>
        <v>0</v>
      </c>
      <c r="AC37" s="31">
        <f>IF(AND(N37="Aplicar identificación avanzada-condición aceptable para cada tipo de factor de riesgo identificado",H37="SI"),VLOOKUP(A37,'2'!$B$12:$M$212,9,FALSE)," ")</f>
        <v>0</v>
      </c>
      <c r="AD37" s="31">
        <f>IF(AND(N37="Aplicar identificación avanzada-condición aceptable para cada tipo de factor de riesgo identificado",H37="SI"),VLOOKUP(A37,'2'!$B$12:$M$212,10,FALSE)," ")</f>
        <v>0</v>
      </c>
      <c r="AE37" s="34" t="str">
        <f>IF(AND(N37="Aplicar identificación avanzada-condición aceptable para cada tipo de factor de riesgo identificado",I37="SI"),VLOOKUP(A37,'2'!$B$12:$M$212,2,FALSE)," ")</f>
        <v>area 33</v>
      </c>
      <c r="AF37" s="34" t="str">
        <f>IF(AND(N37="Aplicar identificación avanzada-condición aceptable para cada tipo de factor de riesgo identificado",I37="SI"),VLOOKUP(A37,'2'!$B$12:$M$212,3,FALSE)," ")</f>
        <v>puesto 33</v>
      </c>
      <c r="AG37" s="34" t="str">
        <f>IF(AND(N37="Aplicar identificación avanzada-condición aceptable para cada tipo de factor de riesgo identificado",I37="SI"),VLOOKUP(A37,'2'!$B$12:$M$212,4,FALSE)," ")</f>
        <v>tarea 33</v>
      </c>
      <c r="AH37" s="34">
        <f>IF(AND(N37="Aplicar identificación avanzada-condición aceptable para cada tipo de factor de riesgo identificado",I37="SI"),VLOOKUP(A37,'2'!$B$12:$M$212,6,FALSE)," ")</f>
        <v>0</v>
      </c>
      <c r="AI37" s="34">
        <f>IF(AND(N37="Aplicar identificación avanzada-condición aceptable para cada tipo de factor de riesgo identificado",I37="SI"),VLOOKUP(A37,'2'!$B$12:$M$212,7,FALSE)," ")</f>
        <v>0</v>
      </c>
      <c r="AJ37" s="34">
        <f>IF(AND(N37="Aplicar identificación avanzada-condición aceptable para cada tipo de factor de riesgo identificado",I37="SI"),VLOOKUP(A37,'2'!$B$12:$M$212,8,FALSE)," ")</f>
        <v>0</v>
      </c>
      <c r="AK37" s="34">
        <f>IF(AND(N37="Aplicar identificación avanzada-condición aceptable para cada tipo de factor de riesgo identificado",I37="SI"),VLOOKUP(A37,'2'!$B$12:$M$212,9,FALSE)," ")</f>
        <v>0</v>
      </c>
      <c r="AL37" s="34">
        <f>IF(AND(N37="Aplicar identificación avanzada-condición aceptable para cada tipo de factor de riesgo identificado",I37="SI"),VLOOKUP(A37,'2'!$B$12:$M$212,10,FALSE)," ")</f>
        <v>0</v>
      </c>
      <c r="AM37" s="40" t="str">
        <f>IF(AND(N37="Aplicar identificación avanzada-condición aceptable para cada tipo de factor de riesgo identificado",J37="SI"),VLOOKUP(A37,'2'!$B$12:$M$212,2,FALSE)," ")</f>
        <v>area 33</v>
      </c>
      <c r="AN37" s="40" t="str">
        <f>IF(AND(N37="Aplicar identificación avanzada-condición aceptable para cada tipo de factor de riesgo identificado",J37="SI"),VLOOKUP(A37,'2'!$B$12:$M$212,3,FALSE)," ")</f>
        <v>puesto 33</v>
      </c>
      <c r="AO37" s="40" t="str">
        <f>IF(AND(N37="Aplicar identificación avanzada-condición aceptable para cada tipo de factor de riesgo identificado",J37="SI"),VLOOKUP(A37,'2'!$B$12:$M$212,4,FALSE)," ")</f>
        <v>tarea 33</v>
      </c>
      <c r="AP37" s="40">
        <f>IF(AND(N37="Aplicar identificación avanzada-condición aceptable para cada tipo de factor de riesgo identificado",J37="SI"),VLOOKUP(A37,'2'!$B$12:$M$212,6,FALSE)," ")</f>
        <v>0</v>
      </c>
      <c r="AQ37" s="40">
        <f>IF(AND(N37="Aplicar identificación avanzada-condición aceptable para cada tipo de factor de riesgo identificado",J37="SI"),VLOOKUP(A37,'2'!$B$12:$M$212,7,FALSE)," ")</f>
        <v>0</v>
      </c>
      <c r="AR37" s="40">
        <f>IF(AND(N37="Aplicar identificación avanzada-condición aceptable para cada tipo de factor de riesgo identificado",J37="SI"),VLOOKUP(A37,'2'!$B$12:$M$212,8,FALSE)," ")</f>
        <v>0</v>
      </c>
      <c r="AS37" s="40">
        <f>IF(AND(N37="Aplicar identificación avanzada-condición aceptable para cada tipo de factor de riesgo identificado",J37="SI"),VLOOKUP(A37,'2'!$B$12:$M$212,9,FALSE)," ")</f>
        <v>0</v>
      </c>
      <c r="AT37" s="40">
        <f>IF(AND(N37="Aplicar identificación avanzada-condición aceptable para cada tipo de factor de riesgo identificado",J37="SI"),VLOOKUP(A37,'2'!$B$12:$M$212,10,FALSE)," ")</f>
        <v>0</v>
      </c>
      <c r="AU37" s="51" t="str">
        <f>IF(AND(N37="Aplicar identificación avanzada-condición aceptable para cada tipo de factor de riesgo identificado",K37="SI"),VLOOKUP(A37,'2'!$B$12:$M$212,2,FALSE)," ")</f>
        <v>area 33</v>
      </c>
      <c r="AV37" s="51" t="str">
        <f>IF(AND(N37="Aplicar identificación avanzada-condición aceptable para cada tipo de factor de riesgo identificado",K37="SI"),VLOOKUP(A37,'2'!$B$12:$M$212,3,FALSE)," ")</f>
        <v>puesto 33</v>
      </c>
      <c r="AW37" s="51" t="str">
        <f>IF(AND(N37="Aplicar identificación avanzada-condición aceptable para cada tipo de factor de riesgo identificado",K37="SI"),VLOOKUP(A37,'2'!$B$12:$M$212,4,FALSE)," ")</f>
        <v>tarea 33</v>
      </c>
      <c r="AX37" s="51">
        <f>IF(AND(N37="Aplicar identificación avanzada-condición aceptable para cada tipo de factor de riesgo identificado",K37="SI"),VLOOKUP(A37,'2'!$B$12:$M$212,6,FALSE)," ")</f>
        <v>0</v>
      </c>
      <c r="AY37" s="51">
        <f>IF(AND(N37="Aplicar identificación avanzada-condición aceptable para cada tipo de factor de riesgo identificado",K37="SI"),VLOOKUP(A37,'2'!$B$12:$M$212,7,FALSE)," ")</f>
        <v>0</v>
      </c>
      <c r="AZ37" s="51">
        <f>IF(AND(N37="Aplicar identificación avanzada-condición aceptable para cada tipo de factor de riesgo identificado",K37="SI"),VLOOKUP(A37,'2'!$B$12:$M$212,8,FALSE)," ")</f>
        <v>0</v>
      </c>
      <c r="BA37" s="51">
        <f>IF(AND(N37="Aplicar identificación avanzada-condición aceptable para cada tipo de factor de riesgo identificado",K37="SI"),VLOOKUP(A37,'2'!$B$12:$M$212,9,FALSE)," ")</f>
        <v>0</v>
      </c>
      <c r="BB37" s="51">
        <f>IF(AND(N37="Aplicar identificación avanzada-condición aceptable para cada tipo de factor de riesgo identificado",K37="SI"),VLOOKUP(A37,'2'!$B$12:$M$212,10,FALSE)," ")</f>
        <v>0</v>
      </c>
      <c r="BC37" s="44" t="str">
        <f>IF(AND(N37="Aplicar identificación avanzada-condición aceptable para cada tipo de factor de riesgo identificado",L37="SI"),VLOOKUP(A37,'2'!$B$12:$M$212,2,FALSE)," ")</f>
        <v>area 33</v>
      </c>
      <c r="BD37" s="44" t="str">
        <f>IF(AND(N37="Aplicar identificación avanzada-condición aceptable para cada tipo de factor de riesgo identificado",L37="SI"),VLOOKUP(A37,'2'!$B$12:$M$212,3,FALSE)," ")</f>
        <v>puesto 33</v>
      </c>
      <c r="BE37" s="44" t="str">
        <f>IF(AND(N37="Aplicar identificación avanzada-condición aceptable para cada tipo de factor de riesgo identificado",L37="SI"),VLOOKUP(A37,'2'!$B$12:$M$212,4,FALSE)," ")</f>
        <v>tarea 33</v>
      </c>
      <c r="BF37" s="44">
        <f>IF(AND(N37="Aplicar identificación avanzada-condición aceptable para cada tipo de factor de riesgo identificado",L37="SI"),VLOOKUP(A37,'2'!$B$12:$M$212,6,FALSE)," ")</f>
        <v>0</v>
      </c>
      <c r="BG37" s="44">
        <f>IF(AND(N37="Aplicar identificación avanzada-condición aceptable para cada tipo de factor de riesgo identificado",L37="SI"),VLOOKUP(A37,'2'!$B$12:$M$212,7,FALSE)," ")</f>
        <v>0</v>
      </c>
      <c r="BH37" s="44">
        <f>IF(AND(N37="Aplicar identificación avanzada-condición aceptable para cada tipo de factor de riesgo identificado",L37="SI"),VLOOKUP(A37,'2'!$B$12:$M$212,8,FALSE)," ")</f>
        <v>0</v>
      </c>
      <c r="BI37" s="44">
        <f>IF(AND(N37="Aplicar identificación avanzada-condición aceptable para cada tipo de factor de riesgo identificado",L37="SI"),VLOOKUP(A37,'2'!$B$12:$M$212,9,FALSE)," ")</f>
        <v>0</v>
      </c>
      <c r="BJ37" s="44">
        <f>IF(AND(N37="Aplicar identificación avanzada-condición aceptable para cada tipo de factor de riesgo identificado",L37="SI"),VLOOKUP(A37,'2'!$B$12:$M$212,10,FALSE)," ")</f>
        <v>0</v>
      </c>
      <c r="BK37" s="48" t="str">
        <f>IF(AND(N37="Aplicar identificación avanzada-condición aceptable para cada tipo de factor de riesgo identificado",M37="SI"),VLOOKUP(A37,'2'!$B$12:$M$212,2,FALSE)," ")</f>
        <v>area 33</v>
      </c>
      <c r="BL37" s="48" t="str">
        <f>IF(AND(N37="Aplicar identificación avanzada-condición aceptable para cada tipo de factor de riesgo identificado",M37="SI"),VLOOKUP(A37,'2'!$B$12:$M$212,3,FALSE)," ")</f>
        <v>puesto 33</v>
      </c>
      <c r="BM37" s="48" t="str">
        <f>IF(AND(N37="Aplicar identificación avanzada-condición aceptable para cada tipo de factor de riesgo identificado",M37="SI"),VLOOKUP(A37,'2'!$B$12:$M$212,4,FALSE)," ")</f>
        <v>tarea 33</v>
      </c>
      <c r="BN37" s="48">
        <f>IF(AND(N37="Aplicar identificación avanzada-condición aceptable para cada tipo de factor de riesgo identificado",M37="SI"),VLOOKUP(A37,'2'!$B$12:$M$212,6,FALSE)," ")</f>
        <v>0</v>
      </c>
      <c r="BO37" s="48">
        <f>IF(AND(N37="Aplicar identificación avanzada-condición aceptable para cada tipo de factor de riesgo identificado",M37="SI"),VLOOKUP(A37,'2'!$B$12:$M$212,7,FALSE)," ")</f>
        <v>0</v>
      </c>
      <c r="BP37" s="48">
        <f>IF(AND(N37="Aplicar identificación avanzada-condición aceptable para cada tipo de factor de riesgo identificado",M37="SI"),VLOOKUP(A37,'2'!$B$12:$M$212,8,FALSE)," ")</f>
        <v>0</v>
      </c>
      <c r="BQ37" s="48">
        <f>IF(AND(N37="Aplicar identificación avanzada-condición aceptable para cada tipo de factor de riesgo identificado",M37="SI"),VLOOKUP(A37,'2'!$B$12:$M$212,9,FALSE)," ")</f>
        <v>0</v>
      </c>
      <c r="BR37" s="48">
        <f>IF(AND(N37="Aplicar identificación avanzada-condición aceptable para cada tipo de factor de riesgo identificado",M37="SI"),VLOOKUP(A37,'2'!$B$12:$M$212,10,FALSE)," ")</f>
        <v>0</v>
      </c>
    </row>
    <row r="38" spans="1:70">
      <c r="A38">
        <v>34</v>
      </c>
      <c r="B38" s="21" t="str">
        <f>'2'!C47</f>
        <v>area 34</v>
      </c>
      <c r="C38" s="21" t="str">
        <f>'2'!D47</f>
        <v>puesto 34</v>
      </c>
      <c r="D38" s="21" t="str">
        <v>puesto 34</v>
      </c>
      <c r="E38" s="21" t="str">
        <f>'2'!E47</f>
        <v>tarea 34</v>
      </c>
      <c r="F38" s="34" t="str">
        <f>'3'!L47</f>
        <v>Aplicar identificación avanzada-condición aceptable para cada tipo de factor de riesgo identificado</v>
      </c>
      <c r="G38" s="27" t="str">
        <f>'3'!E47</f>
        <v>SI</v>
      </c>
      <c r="H38" s="21" t="str">
        <f>'3'!F47</f>
        <v>SI</v>
      </c>
      <c r="I38" s="27" t="str">
        <f>'3'!G47</f>
        <v>SI</v>
      </c>
      <c r="J38" s="21" t="str">
        <f>'3'!H47</f>
        <v>SI</v>
      </c>
      <c r="K38" s="27" t="str">
        <f>'3'!I47</f>
        <v>SI</v>
      </c>
      <c r="L38" s="21" t="str">
        <f>'3'!J47</f>
        <v>SI</v>
      </c>
      <c r="M38" s="27" t="str">
        <f>'3'!K47</f>
        <v>SI</v>
      </c>
      <c r="N38" s="34" t="str">
        <f>'3'!L47</f>
        <v>Aplicar identificación avanzada-condición aceptable para cada tipo de factor de riesgo identificado</v>
      </c>
      <c r="O38" s="19" t="str">
        <f>IF(AND(N38="Aplicar identificación avanzada-condición aceptable para cada tipo de factor de riesgo identificado",G38="SI"),VLOOKUP(A38,'2'!$B$12:$M$212,2,FALSE)," ")</f>
        <v>area 34</v>
      </c>
      <c r="P38" s="19" t="str">
        <f>IF(AND(N38="Aplicar identificación avanzada-condición aceptable para cada tipo de factor de riesgo identificado",G38="SI"),VLOOKUP(A38,'2'!$B$12:$M$212,3,FALSE)," ")</f>
        <v>puesto 34</v>
      </c>
      <c r="Q38" s="19" t="str">
        <f>IF(AND(N38="Aplicar identificación avanzada-condición aceptable para cada tipo de factor de riesgo identificado",G38="SI"),VLOOKUP(A38,'2'!$B$12:$M$212,4,FALSE)," ")</f>
        <v>tarea 34</v>
      </c>
      <c r="R38" s="19">
        <f>IF(AND(N38="Aplicar identificación avanzada-condición aceptable para cada tipo de factor de riesgo identificado",G38="SI"),VLOOKUP(A38,'2'!$B$12:$M$212,6,FALSE)," ")</f>
        <v>0</v>
      </c>
      <c r="S38" s="19">
        <f>IF(AND(N38="Aplicar identificación avanzada-condición aceptable para cada tipo de factor de riesgo identificado",G38="SI"),VLOOKUP(A38,'2'!$B$12:$M$212,7,FALSE)," ")</f>
        <v>0</v>
      </c>
      <c r="T38" s="19">
        <f>IF(AND(N38="Aplicar identificación avanzada-condición aceptable para cada tipo de factor de riesgo identificado",G38="SI"),VLOOKUP(A38,'2'!$B$12:$M$212,8,FALSE)," ")</f>
        <v>0</v>
      </c>
      <c r="U38" s="19">
        <f>IF(AND(N38="Aplicar identificación avanzada-condición aceptable para cada tipo de factor de riesgo identificado",G38="SI"),VLOOKUP(A38,'2'!$B$12:$M$212,9,FALSE)," ")</f>
        <v>0</v>
      </c>
      <c r="V38" s="19">
        <f>IF(AND(N38="Aplicar identificación avanzada-condición aceptable para cada tipo de factor de riesgo identificado",G38="SI"),VLOOKUP(A38,'2'!$B$12:$M$212,10,FALSE)," ")</f>
        <v>0</v>
      </c>
      <c r="W38" s="31" t="str">
        <f>IF(AND(N38="Aplicar identificación avanzada-condición aceptable para cada tipo de factor de riesgo identificado",H38="SI"),VLOOKUP(A38,'2'!$B$12:$M$212,2,FALSE)," ")</f>
        <v>area 34</v>
      </c>
      <c r="X38" s="31" t="str">
        <f>IF(AND(N38="Aplicar identificación avanzada-condición aceptable para cada tipo de factor de riesgo identificado",H38="SI"),VLOOKUP(A38,'2'!$B$12:$M$212,3,FALSE)," ")</f>
        <v>puesto 34</v>
      </c>
      <c r="Y38" s="31" t="str">
        <f>IF(AND(N38="Aplicar identificación avanzada-condición aceptable para cada tipo de factor de riesgo identificado",H38="SI"),VLOOKUP(A38,'2'!$B$12:$M$212,4,FALSE)," ")</f>
        <v>tarea 34</v>
      </c>
      <c r="Z38" s="31" t="str">
        <f>IF(AND(N38="Aplicar identificación avanzada-condición aceptable para cada tipo de factor de riesgo identificado",H38="SI"),VLOOKUP(A38,'2'!$B$12:$M$212,4,FALSE)," ")</f>
        <v>tarea 34</v>
      </c>
      <c r="AA38" s="31">
        <f>IF(AND(N38="Aplicar identificación avanzada-condición aceptable para cada tipo de factor de riesgo identificado",H38="SI"),VLOOKUP(A38,'2'!$B$12:$M$212,7,FALSE)," ")</f>
        <v>0</v>
      </c>
      <c r="AB38" s="31">
        <f>IF(AND(N38="Aplicar identificación avanzada-condición aceptable para cada tipo de factor de riesgo identificado",H38="SI"),VLOOKUP(A38,'2'!$B$12:$M$212,8,FALSE)," ")</f>
        <v>0</v>
      </c>
      <c r="AC38" s="31">
        <f>IF(AND(N38="Aplicar identificación avanzada-condición aceptable para cada tipo de factor de riesgo identificado",H38="SI"),VLOOKUP(A38,'2'!$B$12:$M$212,9,FALSE)," ")</f>
        <v>0</v>
      </c>
      <c r="AD38" s="31">
        <f>IF(AND(N38="Aplicar identificación avanzada-condición aceptable para cada tipo de factor de riesgo identificado",H38="SI"),VLOOKUP(A38,'2'!$B$12:$M$212,10,FALSE)," ")</f>
        <v>0</v>
      </c>
      <c r="AE38" s="34" t="str">
        <f>IF(AND(N38="Aplicar identificación avanzada-condición aceptable para cada tipo de factor de riesgo identificado",I38="SI"),VLOOKUP(A38,'2'!$B$12:$M$212,2,FALSE)," ")</f>
        <v>area 34</v>
      </c>
      <c r="AF38" s="34" t="str">
        <f>IF(AND(N38="Aplicar identificación avanzada-condición aceptable para cada tipo de factor de riesgo identificado",I38="SI"),VLOOKUP(A38,'2'!$B$12:$M$212,3,FALSE)," ")</f>
        <v>puesto 34</v>
      </c>
      <c r="AG38" s="34" t="str">
        <f>IF(AND(N38="Aplicar identificación avanzada-condición aceptable para cada tipo de factor de riesgo identificado",I38="SI"),VLOOKUP(A38,'2'!$B$12:$M$212,4,FALSE)," ")</f>
        <v>tarea 34</v>
      </c>
      <c r="AH38" s="34">
        <f>IF(AND(N38="Aplicar identificación avanzada-condición aceptable para cada tipo de factor de riesgo identificado",I38="SI"),VLOOKUP(A38,'2'!$B$12:$M$212,6,FALSE)," ")</f>
        <v>0</v>
      </c>
      <c r="AI38" s="34">
        <f>IF(AND(N38="Aplicar identificación avanzada-condición aceptable para cada tipo de factor de riesgo identificado",I38="SI"),VLOOKUP(A38,'2'!$B$12:$M$212,7,FALSE)," ")</f>
        <v>0</v>
      </c>
      <c r="AJ38" s="34">
        <f>IF(AND(N38="Aplicar identificación avanzada-condición aceptable para cada tipo de factor de riesgo identificado",I38="SI"),VLOOKUP(A38,'2'!$B$12:$M$212,8,FALSE)," ")</f>
        <v>0</v>
      </c>
      <c r="AK38" s="34">
        <f>IF(AND(N38="Aplicar identificación avanzada-condición aceptable para cada tipo de factor de riesgo identificado",I38="SI"),VLOOKUP(A38,'2'!$B$12:$M$212,9,FALSE)," ")</f>
        <v>0</v>
      </c>
      <c r="AL38" s="34">
        <f>IF(AND(N38="Aplicar identificación avanzada-condición aceptable para cada tipo de factor de riesgo identificado",I38="SI"),VLOOKUP(A38,'2'!$B$12:$M$212,10,FALSE)," ")</f>
        <v>0</v>
      </c>
      <c r="AM38" s="40" t="str">
        <f>IF(AND(N38="Aplicar identificación avanzada-condición aceptable para cada tipo de factor de riesgo identificado",J38="SI"),VLOOKUP(A38,'2'!$B$12:$M$212,2,FALSE)," ")</f>
        <v>area 34</v>
      </c>
      <c r="AN38" s="40" t="str">
        <f>IF(AND(N38="Aplicar identificación avanzada-condición aceptable para cada tipo de factor de riesgo identificado",J38="SI"),VLOOKUP(A38,'2'!$B$12:$M$212,3,FALSE)," ")</f>
        <v>puesto 34</v>
      </c>
      <c r="AO38" s="40" t="str">
        <f>IF(AND(N38="Aplicar identificación avanzada-condición aceptable para cada tipo de factor de riesgo identificado",J38="SI"),VLOOKUP(A38,'2'!$B$12:$M$212,4,FALSE)," ")</f>
        <v>tarea 34</v>
      </c>
      <c r="AP38" s="40">
        <f>IF(AND(N38="Aplicar identificación avanzada-condición aceptable para cada tipo de factor de riesgo identificado",J38="SI"),VLOOKUP(A38,'2'!$B$12:$M$212,6,FALSE)," ")</f>
        <v>0</v>
      </c>
      <c r="AQ38" s="40">
        <f>IF(AND(N38="Aplicar identificación avanzada-condición aceptable para cada tipo de factor de riesgo identificado",J38="SI"),VLOOKUP(A38,'2'!$B$12:$M$212,7,FALSE)," ")</f>
        <v>0</v>
      </c>
      <c r="AR38" s="40">
        <f>IF(AND(N38="Aplicar identificación avanzada-condición aceptable para cada tipo de factor de riesgo identificado",J38="SI"),VLOOKUP(A38,'2'!$B$12:$M$212,8,FALSE)," ")</f>
        <v>0</v>
      </c>
      <c r="AS38" s="40">
        <f>IF(AND(N38="Aplicar identificación avanzada-condición aceptable para cada tipo de factor de riesgo identificado",J38="SI"),VLOOKUP(A38,'2'!$B$12:$M$212,9,FALSE)," ")</f>
        <v>0</v>
      </c>
      <c r="AT38" s="40">
        <f>IF(AND(N38="Aplicar identificación avanzada-condición aceptable para cada tipo de factor de riesgo identificado",J38="SI"),VLOOKUP(A38,'2'!$B$12:$M$212,10,FALSE)," ")</f>
        <v>0</v>
      </c>
      <c r="AU38" s="51" t="str">
        <f>IF(AND(N38="Aplicar identificación avanzada-condición aceptable para cada tipo de factor de riesgo identificado",K38="SI"),VLOOKUP(A38,'2'!$B$12:$M$212,2,FALSE)," ")</f>
        <v>area 34</v>
      </c>
      <c r="AV38" s="51" t="str">
        <f>IF(AND(N38="Aplicar identificación avanzada-condición aceptable para cada tipo de factor de riesgo identificado",K38="SI"),VLOOKUP(A38,'2'!$B$12:$M$212,3,FALSE)," ")</f>
        <v>puesto 34</v>
      </c>
      <c r="AW38" s="51" t="str">
        <f>IF(AND(N38="Aplicar identificación avanzada-condición aceptable para cada tipo de factor de riesgo identificado",K38="SI"),VLOOKUP(A38,'2'!$B$12:$M$212,4,FALSE)," ")</f>
        <v>tarea 34</v>
      </c>
      <c r="AX38" s="51">
        <f>IF(AND(N38="Aplicar identificación avanzada-condición aceptable para cada tipo de factor de riesgo identificado",K38="SI"),VLOOKUP(A38,'2'!$B$12:$M$212,6,FALSE)," ")</f>
        <v>0</v>
      </c>
      <c r="AY38" s="51">
        <f>IF(AND(N38="Aplicar identificación avanzada-condición aceptable para cada tipo de factor de riesgo identificado",K38="SI"),VLOOKUP(A38,'2'!$B$12:$M$212,7,FALSE)," ")</f>
        <v>0</v>
      </c>
      <c r="AZ38" s="51">
        <f>IF(AND(N38="Aplicar identificación avanzada-condición aceptable para cada tipo de factor de riesgo identificado",K38="SI"),VLOOKUP(A38,'2'!$B$12:$M$212,8,FALSE)," ")</f>
        <v>0</v>
      </c>
      <c r="BA38" s="51">
        <f>IF(AND(N38="Aplicar identificación avanzada-condición aceptable para cada tipo de factor de riesgo identificado",K38="SI"),VLOOKUP(A38,'2'!$B$12:$M$212,9,FALSE)," ")</f>
        <v>0</v>
      </c>
      <c r="BB38" s="51">
        <f>IF(AND(N38="Aplicar identificación avanzada-condición aceptable para cada tipo de factor de riesgo identificado",K38="SI"),VLOOKUP(A38,'2'!$B$12:$M$212,10,FALSE)," ")</f>
        <v>0</v>
      </c>
      <c r="BC38" s="44" t="str">
        <f>IF(AND(N38="Aplicar identificación avanzada-condición aceptable para cada tipo de factor de riesgo identificado",L38="SI"),VLOOKUP(A38,'2'!$B$12:$M$212,2,FALSE)," ")</f>
        <v>area 34</v>
      </c>
      <c r="BD38" s="44" t="str">
        <f>IF(AND(N38="Aplicar identificación avanzada-condición aceptable para cada tipo de factor de riesgo identificado",L38="SI"),VLOOKUP(A38,'2'!$B$12:$M$212,3,FALSE)," ")</f>
        <v>puesto 34</v>
      </c>
      <c r="BE38" s="44" t="str">
        <f>IF(AND(N38="Aplicar identificación avanzada-condición aceptable para cada tipo de factor de riesgo identificado",L38="SI"),VLOOKUP(A38,'2'!$B$12:$M$212,4,FALSE)," ")</f>
        <v>tarea 34</v>
      </c>
      <c r="BF38" s="44">
        <f>IF(AND(N38="Aplicar identificación avanzada-condición aceptable para cada tipo de factor de riesgo identificado",L38="SI"),VLOOKUP(A38,'2'!$B$12:$M$212,6,FALSE)," ")</f>
        <v>0</v>
      </c>
      <c r="BG38" s="44">
        <f>IF(AND(N38="Aplicar identificación avanzada-condición aceptable para cada tipo de factor de riesgo identificado",L38="SI"),VLOOKUP(A38,'2'!$B$12:$M$212,7,FALSE)," ")</f>
        <v>0</v>
      </c>
      <c r="BH38" s="44">
        <f>IF(AND(N38="Aplicar identificación avanzada-condición aceptable para cada tipo de factor de riesgo identificado",L38="SI"),VLOOKUP(A38,'2'!$B$12:$M$212,8,FALSE)," ")</f>
        <v>0</v>
      </c>
      <c r="BI38" s="44">
        <f>IF(AND(N38="Aplicar identificación avanzada-condición aceptable para cada tipo de factor de riesgo identificado",L38="SI"),VLOOKUP(A38,'2'!$B$12:$M$212,9,FALSE)," ")</f>
        <v>0</v>
      </c>
      <c r="BJ38" s="44">
        <f>IF(AND(N38="Aplicar identificación avanzada-condición aceptable para cada tipo de factor de riesgo identificado",L38="SI"),VLOOKUP(A38,'2'!$B$12:$M$212,10,FALSE)," ")</f>
        <v>0</v>
      </c>
      <c r="BK38" s="48" t="str">
        <f>IF(AND(N38="Aplicar identificación avanzada-condición aceptable para cada tipo de factor de riesgo identificado",M38="SI"),VLOOKUP(A38,'2'!$B$12:$M$212,2,FALSE)," ")</f>
        <v>area 34</v>
      </c>
      <c r="BL38" s="48" t="str">
        <f>IF(AND(N38="Aplicar identificación avanzada-condición aceptable para cada tipo de factor de riesgo identificado",M38="SI"),VLOOKUP(A38,'2'!$B$12:$M$212,3,FALSE)," ")</f>
        <v>puesto 34</v>
      </c>
      <c r="BM38" s="48" t="str">
        <f>IF(AND(N38="Aplicar identificación avanzada-condición aceptable para cada tipo de factor de riesgo identificado",M38="SI"),VLOOKUP(A38,'2'!$B$12:$M$212,4,FALSE)," ")</f>
        <v>tarea 34</v>
      </c>
      <c r="BN38" s="48">
        <f>IF(AND(N38="Aplicar identificación avanzada-condición aceptable para cada tipo de factor de riesgo identificado",M38="SI"),VLOOKUP(A38,'2'!$B$12:$M$212,6,FALSE)," ")</f>
        <v>0</v>
      </c>
      <c r="BO38" s="48">
        <f>IF(AND(N38="Aplicar identificación avanzada-condición aceptable para cada tipo de factor de riesgo identificado",M38="SI"),VLOOKUP(A38,'2'!$B$12:$M$212,7,FALSE)," ")</f>
        <v>0</v>
      </c>
      <c r="BP38" s="48">
        <f>IF(AND(N38="Aplicar identificación avanzada-condición aceptable para cada tipo de factor de riesgo identificado",M38="SI"),VLOOKUP(A38,'2'!$B$12:$M$212,8,FALSE)," ")</f>
        <v>0</v>
      </c>
      <c r="BQ38" s="48">
        <f>IF(AND(N38="Aplicar identificación avanzada-condición aceptable para cada tipo de factor de riesgo identificado",M38="SI"),VLOOKUP(A38,'2'!$B$12:$M$212,9,FALSE)," ")</f>
        <v>0</v>
      </c>
      <c r="BR38" s="48">
        <f>IF(AND(N38="Aplicar identificación avanzada-condición aceptable para cada tipo de factor de riesgo identificado",M38="SI"),VLOOKUP(A38,'2'!$B$12:$M$212,10,FALSE)," ")</f>
        <v>0</v>
      </c>
    </row>
    <row r="39" spans="1:70">
      <c r="A39">
        <v>35</v>
      </c>
      <c r="B39" s="21" t="str">
        <f>'2'!C48</f>
        <v>area 35</v>
      </c>
      <c r="C39" s="21" t="str">
        <f>'2'!D48</f>
        <v>puesto 35</v>
      </c>
      <c r="D39" s="21" t="str">
        <v>puesto 35</v>
      </c>
      <c r="E39" s="21" t="str">
        <f>'2'!E48</f>
        <v>tarea 35</v>
      </c>
      <c r="F39" s="34" t="str">
        <f>'3'!L48</f>
        <v>Aplicar identificación avanzada-condición aceptable para cada tipo de factor de riesgo identificado</v>
      </c>
      <c r="G39" s="27" t="str">
        <f>'3'!E48</f>
        <v>SI</v>
      </c>
      <c r="H39" s="21" t="str">
        <f>'3'!F48</f>
        <v>SI</v>
      </c>
      <c r="I39" s="27" t="str">
        <f>'3'!G48</f>
        <v>SI</v>
      </c>
      <c r="J39" s="21" t="str">
        <f>'3'!H48</f>
        <v>SI</v>
      </c>
      <c r="K39" s="27" t="str">
        <f>'3'!I48</f>
        <v>SI</v>
      </c>
      <c r="L39" s="21" t="str">
        <f>'3'!J48</f>
        <v>SI</v>
      </c>
      <c r="M39" s="27" t="str">
        <f>'3'!K48</f>
        <v>SI</v>
      </c>
      <c r="N39" s="34" t="str">
        <f>'3'!L48</f>
        <v>Aplicar identificación avanzada-condición aceptable para cada tipo de factor de riesgo identificado</v>
      </c>
      <c r="O39" s="19" t="str">
        <f>IF(AND(N39="Aplicar identificación avanzada-condición aceptable para cada tipo de factor de riesgo identificado",G39="SI"),VLOOKUP(A39,'2'!$B$12:$M$212,2,FALSE)," ")</f>
        <v>area 35</v>
      </c>
      <c r="P39" s="19" t="str">
        <f>IF(AND(N39="Aplicar identificación avanzada-condición aceptable para cada tipo de factor de riesgo identificado",G39="SI"),VLOOKUP(A39,'2'!$B$12:$M$212,3,FALSE)," ")</f>
        <v>puesto 35</v>
      </c>
      <c r="Q39" s="19" t="str">
        <f>IF(AND(N39="Aplicar identificación avanzada-condición aceptable para cada tipo de factor de riesgo identificado",G39="SI"),VLOOKUP(A39,'2'!$B$12:$M$212,4,FALSE)," ")</f>
        <v>tarea 35</v>
      </c>
      <c r="R39" s="19">
        <f>IF(AND(N39="Aplicar identificación avanzada-condición aceptable para cada tipo de factor de riesgo identificado",G39="SI"),VLOOKUP(A39,'2'!$B$12:$M$212,6,FALSE)," ")</f>
        <v>0</v>
      </c>
      <c r="S39" s="19">
        <f>IF(AND(N39="Aplicar identificación avanzada-condición aceptable para cada tipo de factor de riesgo identificado",G39="SI"),VLOOKUP(A39,'2'!$B$12:$M$212,7,FALSE)," ")</f>
        <v>0</v>
      </c>
      <c r="T39" s="19">
        <f>IF(AND(N39="Aplicar identificación avanzada-condición aceptable para cada tipo de factor de riesgo identificado",G39="SI"),VLOOKUP(A39,'2'!$B$12:$M$212,8,FALSE)," ")</f>
        <v>0</v>
      </c>
      <c r="U39" s="19">
        <f>IF(AND(N39="Aplicar identificación avanzada-condición aceptable para cada tipo de factor de riesgo identificado",G39="SI"),VLOOKUP(A39,'2'!$B$12:$M$212,9,FALSE)," ")</f>
        <v>0</v>
      </c>
      <c r="V39" s="19">
        <f>IF(AND(N39="Aplicar identificación avanzada-condición aceptable para cada tipo de factor de riesgo identificado",G39="SI"),VLOOKUP(A39,'2'!$B$12:$M$212,10,FALSE)," ")</f>
        <v>0</v>
      </c>
      <c r="W39" s="31" t="str">
        <f>IF(AND(N39="Aplicar identificación avanzada-condición aceptable para cada tipo de factor de riesgo identificado",H39="SI"),VLOOKUP(A39,'2'!$B$12:$M$212,2,FALSE)," ")</f>
        <v>area 35</v>
      </c>
      <c r="X39" s="31" t="str">
        <f>IF(AND(N39="Aplicar identificación avanzada-condición aceptable para cada tipo de factor de riesgo identificado",H39="SI"),VLOOKUP(A39,'2'!$B$12:$M$212,3,FALSE)," ")</f>
        <v>puesto 35</v>
      </c>
      <c r="Y39" s="31" t="str">
        <f>IF(AND(N39="Aplicar identificación avanzada-condición aceptable para cada tipo de factor de riesgo identificado",H39="SI"),VLOOKUP(A39,'2'!$B$12:$M$212,4,FALSE)," ")</f>
        <v>tarea 35</v>
      </c>
      <c r="Z39" s="31" t="str">
        <f>IF(AND(N39="Aplicar identificación avanzada-condición aceptable para cada tipo de factor de riesgo identificado",H39="SI"),VLOOKUP(A39,'2'!$B$12:$M$212,4,FALSE)," ")</f>
        <v>tarea 35</v>
      </c>
      <c r="AA39" s="31">
        <f>IF(AND(N39="Aplicar identificación avanzada-condición aceptable para cada tipo de factor de riesgo identificado",H39="SI"),VLOOKUP(A39,'2'!$B$12:$M$212,7,FALSE)," ")</f>
        <v>0</v>
      </c>
      <c r="AB39" s="31">
        <f>IF(AND(N39="Aplicar identificación avanzada-condición aceptable para cada tipo de factor de riesgo identificado",H39="SI"),VLOOKUP(A39,'2'!$B$12:$M$212,8,FALSE)," ")</f>
        <v>0</v>
      </c>
      <c r="AC39" s="31">
        <f>IF(AND(N39="Aplicar identificación avanzada-condición aceptable para cada tipo de factor de riesgo identificado",H39="SI"),VLOOKUP(A39,'2'!$B$12:$M$212,9,FALSE)," ")</f>
        <v>0</v>
      </c>
      <c r="AD39" s="31">
        <f>IF(AND(N39="Aplicar identificación avanzada-condición aceptable para cada tipo de factor de riesgo identificado",H39="SI"),VLOOKUP(A39,'2'!$B$12:$M$212,10,FALSE)," ")</f>
        <v>0</v>
      </c>
      <c r="AE39" s="34" t="str">
        <f>IF(AND(N39="Aplicar identificación avanzada-condición aceptable para cada tipo de factor de riesgo identificado",I39="SI"),VLOOKUP(A39,'2'!$B$12:$M$212,2,FALSE)," ")</f>
        <v>area 35</v>
      </c>
      <c r="AF39" s="34" t="str">
        <f>IF(AND(N39="Aplicar identificación avanzada-condición aceptable para cada tipo de factor de riesgo identificado",I39="SI"),VLOOKUP(A39,'2'!$B$12:$M$212,3,FALSE)," ")</f>
        <v>puesto 35</v>
      </c>
      <c r="AG39" s="34" t="str">
        <f>IF(AND(N39="Aplicar identificación avanzada-condición aceptable para cada tipo de factor de riesgo identificado",I39="SI"),VLOOKUP(A39,'2'!$B$12:$M$212,4,FALSE)," ")</f>
        <v>tarea 35</v>
      </c>
      <c r="AH39" s="34">
        <f>IF(AND(N39="Aplicar identificación avanzada-condición aceptable para cada tipo de factor de riesgo identificado",I39="SI"),VLOOKUP(A39,'2'!$B$12:$M$212,6,FALSE)," ")</f>
        <v>0</v>
      </c>
      <c r="AI39" s="34">
        <f>IF(AND(N39="Aplicar identificación avanzada-condición aceptable para cada tipo de factor de riesgo identificado",I39="SI"),VLOOKUP(A39,'2'!$B$12:$M$212,7,FALSE)," ")</f>
        <v>0</v>
      </c>
      <c r="AJ39" s="34">
        <f>IF(AND(N39="Aplicar identificación avanzada-condición aceptable para cada tipo de factor de riesgo identificado",I39="SI"),VLOOKUP(A39,'2'!$B$12:$M$212,8,FALSE)," ")</f>
        <v>0</v>
      </c>
      <c r="AK39" s="34">
        <f>IF(AND(N39="Aplicar identificación avanzada-condición aceptable para cada tipo de factor de riesgo identificado",I39="SI"),VLOOKUP(A39,'2'!$B$12:$M$212,9,FALSE)," ")</f>
        <v>0</v>
      </c>
      <c r="AL39" s="34">
        <f>IF(AND(N39="Aplicar identificación avanzada-condición aceptable para cada tipo de factor de riesgo identificado",I39="SI"),VLOOKUP(A39,'2'!$B$12:$M$212,10,FALSE)," ")</f>
        <v>0</v>
      </c>
      <c r="AM39" s="40" t="str">
        <f>IF(AND(N39="Aplicar identificación avanzada-condición aceptable para cada tipo de factor de riesgo identificado",J39="SI"),VLOOKUP(A39,'2'!$B$12:$M$212,2,FALSE)," ")</f>
        <v>area 35</v>
      </c>
      <c r="AN39" s="40" t="str">
        <f>IF(AND(N39="Aplicar identificación avanzada-condición aceptable para cada tipo de factor de riesgo identificado",J39="SI"),VLOOKUP(A39,'2'!$B$12:$M$212,3,FALSE)," ")</f>
        <v>puesto 35</v>
      </c>
      <c r="AO39" s="40" t="str">
        <f>IF(AND(N39="Aplicar identificación avanzada-condición aceptable para cada tipo de factor de riesgo identificado",J39="SI"),VLOOKUP(A39,'2'!$B$12:$M$212,4,FALSE)," ")</f>
        <v>tarea 35</v>
      </c>
      <c r="AP39" s="40">
        <f>IF(AND(N39="Aplicar identificación avanzada-condición aceptable para cada tipo de factor de riesgo identificado",J39="SI"),VLOOKUP(A39,'2'!$B$12:$M$212,6,FALSE)," ")</f>
        <v>0</v>
      </c>
      <c r="AQ39" s="40">
        <f>IF(AND(N39="Aplicar identificación avanzada-condición aceptable para cada tipo de factor de riesgo identificado",J39="SI"),VLOOKUP(A39,'2'!$B$12:$M$212,7,FALSE)," ")</f>
        <v>0</v>
      </c>
      <c r="AR39" s="40">
        <f>IF(AND(N39="Aplicar identificación avanzada-condición aceptable para cada tipo de factor de riesgo identificado",J39="SI"),VLOOKUP(A39,'2'!$B$12:$M$212,8,FALSE)," ")</f>
        <v>0</v>
      </c>
      <c r="AS39" s="40">
        <f>IF(AND(N39="Aplicar identificación avanzada-condición aceptable para cada tipo de factor de riesgo identificado",J39="SI"),VLOOKUP(A39,'2'!$B$12:$M$212,9,FALSE)," ")</f>
        <v>0</v>
      </c>
      <c r="AT39" s="40">
        <f>IF(AND(N39="Aplicar identificación avanzada-condición aceptable para cada tipo de factor de riesgo identificado",J39="SI"),VLOOKUP(A39,'2'!$B$12:$M$212,10,FALSE)," ")</f>
        <v>0</v>
      </c>
      <c r="AU39" s="51" t="str">
        <f>IF(AND(N39="Aplicar identificación avanzada-condición aceptable para cada tipo de factor de riesgo identificado",K39="SI"),VLOOKUP(A39,'2'!$B$12:$M$212,2,FALSE)," ")</f>
        <v>area 35</v>
      </c>
      <c r="AV39" s="51" t="str">
        <f>IF(AND(N39="Aplicar identificación avanzada-condición aceptable para cada tipo de factor de riesgo identificado",K39="SI"),VLOOKUP(A39,'2'!$B$12:$M$212,3,FALSE)," ")</f>
        <v>puesto 35</v>
      </c>
      <c r="AW39" s="51" t="str">
        <f>IF(AND(N39="Aplicar identificación avanzada-condición aceptable para cada tipo de factor de riesgo identificado",K39="SI"),VLOOKUP(A39,'2'!$B$12:$M$212,4,FALSE)," ")</f>
        <v>tarea 35</v>
      </c>
      <c r="AX39" s="51">
        <f>IF(AND(N39="Aplicar identificación avanzada-condición aceptable para cada tipo de factor de riesgo identificado",K39="SI"),VLOOKUP(A39,'2'!$B$12:$M$212,6,FALSE)," ")</f>
        <v>0</v>
      </c>
      <c r="AY39" s="51">
        <f>IF(AND(N39="Aplicar identificación avanzada-condición aceptable para cada tipo de factor de riesgo identificado",K39="SI"),VLOOKUP(A39,'2'!$B$12:$M$212,7,FALSE)," ")</f>
        <v>0</v>
      </c>
      <c r="AZ39" s="51">
        <f>IF(AND(N39="Aplicar identificación avanzada-condición aceptable para cada tipo de factor de riesgo identificado",K39="SI"),VLOOKUP(A39,'2'!$B$12:$M$212,8,FALSE)," ")</f>
        <v>0</v>
      </c>
      <c r="BA39" s="51">
        <f>IF(AND(N39="Aplicar identificación avanzada-condición aceptable para cada tipo de factor de riesgo identificado",K39="SI"),VLOOKUP(A39,'2'!$B$12:$M$212,9,FALSE)," ")</f>
        <v>0</v>
      </c>
      <c r="BB39" s="51">
        <f>IF(AND(N39="Aplicar identificación avanzada-condición aceptable para cada tipo de factor de riesgo identificado",K39="SI"),VLOOKUP(A39,'2'!$B$12:$M$212,10,FALSE)," ")</f>
        <v>0</v>
      </c>
      <c r="BC39" s="44" t="str">
        <f>IF(AND(N39="Aplicar identificación avanzada-condición aceptable para cada tipo de factor de riesgo identificado",L39="SI"),VLOOKUP(A39,'2'!$B$12:$M$212,2,FALSE)," ")</f>
        <v>area 35</v>
      </c>
      <c r="BD39" s="44" t="str">
        <f>IF(AND(N39="Aplicar identificación avanzada-condición aceptable para cada tipo de factor de riesgo identificado",L39="SI"),VLOOKUP(A39,'2'!$B$12:$M$212,3,FALSE)," ")</f>
        <v>puesto 35</v>
      </c>
      <c r="BE39" s="44" t="str">
        <f>IF(AND(N39="Aplicar identificación avanzada-condición aceptable para cada tipo de factor de riesgo identificado",L39="SI"),VLOOKUP(A39,'2'!$B$12:$M$212,4,FALSE)," ")</f>
        <v>tarea 35</v>
      </c>
      <c r="BF39" s="44">
        <f>IF(AND(N39="Aplicar identificación avanzada-condición aceptable para cada tipo de factor de riesgo identificado",L39="SI"),VLOOKUP(A39,'2'!$B$12:$M$212,6,FALSE)," ")</f>
        <v>0</v>
      </c>
      <c r="BG39" s="44">
        <f>IF(AND(N39="Aplicar identificación avanzada-condición aceptable para cada tipo de factor de riesgo identificado",L39="SI"),VLOOKUP(A39,'2'!$B$12:$M$212,7,FALSE)," ")</f>
        <v>0</v>
      </c>
      <c r="BH39" s="44">
        <f>IF(AND(N39="Aplicar identificación avanzada-condición aceptable para cada tipo de factor de riesgo identificado",L39="SI"),VLOOKUP(A39,'2'!$B$12:$M$212,8,FALSE)," ")</f>
        <v>0</v>
      </c>
      <c r="BI39" s="44">
        <f>IF(AND(N39="Aplicar identificación avanzada-condición aceptable para cada tipo de factor de riesgo identificado",L39="SI"),VLOOKUP(A39,'2'!$B$12:$M$212,9,FALSE)," ")</f>
        <v>0</v>
      </c>
      <c r="BJ39" s="44">
        <f>IF(AND(N39="Aplicar identificación avanzada-condición aceptable para cada tipo de factor de riesgo identificado",L39="SI"),VLOOKUP(A39,'2'!$B$12:$M$212,10,FALSE)," ")</f>
        <v>0</v>
      </c>
      <c r="BK39" s="48" t="str">
        <f>IF(AND(N39="Aplicar identificación avanzada-condición aceptable para cada tipo de factor de riesgo identificado",M39="SI"),VLOOKUP(A39,'2'!$B$12:$M$212,2,FALSE)," ")</f>
        <v>area 35</v>
      </c>
      <c r="BL39" s="48" t="str">
        <f>IF(AND(N39="Aplicar identificación avanzada-condición aceptable para cada tipo de factor de riesgo identificado",M39="SI"),VLOOKUP(A39,'2'!$B$12:$M$212,3,FALSE)," ")</f>
        <v>puesto 35</v>
      </c>
      <c r="BM39" s="48" t="str">
        <f>IF(AND(N39="Aplicar identificación avanzada-condición aceptable para cada tipo de factor de riesgo identificado",M39="SI"),VLOOKUP(A39,'2'!$B$12:$M$212,4,FALSE)," ")</f>
        <v>tarea 35</v>
      </c>
      <c r="BN39" s="48">
        <f>IF(AND(N39="Aplicar identificación avanzada-condición aceptable para cada tipo de factor de riesgo identificado",M39="SI"),VLOOKUP(A39,'2'!$B$12:$M$212,6,FALSE)," ")</f>
        <v>0</v>
      </c>
      <c r="BO39" s="48">
        <f>IF(AND(N39="Aplicar identificación avanzada-condición aceptable para cada tipo de factor de riesgo identificado",M39="SI"),VLOOKUP(A39,'2'!$B$12:$M$212,7,FALSE)," ")</f>
        <v>0</v>
      </c>
      <c r="BP39" s="48">
        <f>IF(AND(N39="Aplicar identificación avanzada-condición aceptable para cada tipo de factor de riesgo identificado",M39="SI"),VLOOKUP(A39,'2'!$B$12:$M$212,8,FALSE)," ")</f>
        <v>0</v>
      </c>
      <c r="BQ39" s="48">
        <f>IF(AND(N39="Aplicar identificación avanzada-condición aceptable para cada tipo de factor de riesgo identificado",M39="SI"),VLOOKUP(A39,'2'!$B$12:$M$212,9,FALSE)," ")</f>
        <v>0</v>
      </c>
      <c r="BR39" s="48">
        <f>IF(AND(N39="Aplicar identificación avanzada-condición aceptable para cada tipo de factor de riesgo identificado",M39="SI"),VLOOKUP(A39,'2'!$B$12:$M$212,10,FALSE)," ")</f>
        <v>0</v>
      </c>
    </row>
    <row r="40" spans="1:70">
      <c r="A40">
        <v>36</v>
      </c>
      <c r="B40" s="21" t="str">
        <f>'2'!C49</f>
        <v>area 36</v>
      </c>
      <c r="C40" s="21" t="str">
        <f>'2'!D49</f>
        <v>puesto 36</v>
      </c>
      <c r="D40" s="21" t="str">
        <v>puesto 36</v>
      </c>
      <c r="E40" s="21" t="str">
        <f>'2'!E49</f>
        <v>tarea 36</v>
      </c>
      <c r="F40" s="34" t="str">
        <f>'3'!L49</f>
        <v>Aplicar identificación avanzada-condición aceptable para cada tipo de factor de riesgo identificado</v>
      </c>
      <c r="G40" s="27" t="str">
        <f>'3'!E49</f>
        <v>SI</v>
      </c>
      <c r="H40" s="21" t="str">
        <f>'3'!F49</f>
        <v>SI</v>
      </c>
      <c r="I40" s="27" t="str">
        <f>'3'!G49</f>
        <v>SI</v>
      </c>
      <c r="J40" s="21" t="str">
        <f>'3'!H49</f>
        <v>SI</v>
      </c>
      <c r="K40" s="27" t="str">
        <f>'3'!I49</f>
        <v>SI</v>
      </c>
      <c r="L40" s="21" t="str">
        <f>'3'!J49</f>
        <v>SI</v>
      </c>
      <c r="M40" s="27" t="str">
        <f>'3'!K49</f>
        <v>SI</v>
      </c>
      <c r="N40" s="34" t="str">
        <f>'3'!L49</f>
        <v>Aplicar identificación avanzada-condición aceptable para cada tipo de factor de riesgo identificado</v>
      </c>
      <c r="O40" s="19" t="str">
        <f>IF(AND(N40="Aplicar identificación avanzada-condición aceptable para cada tipo de factor de riesgo identificado",G40="SI"),VLOOKUP(A40,'2'!$B$12:$M$212,2,FALSE)," ")</f>
        <v>area 36</v>
      </c>
      <c r="P40" s="19" t="str">
        <f>IF(AND(N40="Aplicar identificación avanzada-condición aceptable para cada tipo de factor de riesgo identificado",G40="SI"),VLOOKUP(A40,'2'!$B$12:$M$212,3,FALSE)," ")</f>
        <v>puesto 36</v>
      </c>
      <c r="Q40" s="19" t="str">
        <f>IF(AND(N40="Aplicar identificación avanzada-condición aceptable para cada tipo de factor de riesgo identificado",G40="SI"),VLOOKUP(A40,'2'!$B$12:$M$212,4,FALSE)," ")</f>
        <v>tarea 36</v>
      </c>
      <c r="R40" s="19">
        <f>IF(AND(N40="Aplicar identificación avanzada-condición aceptable para cada tipo de factor de riesgo identificado",G40="SI"),VLOOKUP(A40,'2'!$B$12:$M$212,6,FALSE)," ")</f>
        <v>0</v>
      </c>
      <c r="S40" s="19">
        <f>IF(AND(N40="Aplicar identificación avanzada-condición aceptable para cada tipo de factor de riesgo identificado",G40="SI"),VLOOKUP(A40,'2'!$B$12:$M$212,7,FALSE)," ")</f>
        <v>0</v>
      </c>
      <c r="T40" s="19">
        <f>IF(AND(N40="Aplicar identificación avanzada-condición aceptable para cada tipo de factor de riesgo identificado",G40="SI"),VLOOKUP(A40,'2'!$B$12:$M$212,8,FALSE)," ")</f>
        <v>0</v>
      </c>
      <c r="U40" s="19">
        <f>IF(AND(N40="Aplicar identificación avanzada-condición aceptable para cada tipo de factor de riesgo identificado",G40="SI"),VLOOKUP(A40,'2'!$B$12:$M$212,9,FALSE)," ")</f>
        <v>0</v>
      </c>
      <c r="V40" s="19">
        <f>IF(AND(N40="Aplicar identificación avanzada-condición aceptable para cada tipo de factor de riesgo identificado",G40="SI"),VLOOKUP(A40,'2'!$B$12:$M$212,10,FALSE)," ")</f>
        <v>0</v>
      </c>
      <c r="W40" s="31" t="str">
        <f>IF(AND(N40="Aplicar identificación avanzada-condición aceptable para cada tipo de factor de riesgo identificado",H40="SI"),VLOOKUP(A40,'2'!$B$12:$M$212,2,FALSE)," ")</f>
        <v>area 36</v>
      </c>
      <c r="X40" s="31" t="str">
        <f>IF(AND(N40="Aplicar identificación avanzada-condición aceptable para cada tipo de factor de riesgo identificado",H40="SI"),VLOOKUP(A40,'2'!$B$12:$M$212,3,FALSE)," ")</f>
        <v>puesto 36</v>
      </c>
      <c r="Y40" s="31" t="str">
        <f>IF(AND(N40="Aplicar identificación avanzada-condición aceptable para cada tipo de factor de riesgo identificado",H40="SI"),VLOOKUP(A40,'2'!$B$12:$M$212,4,FALSE)," ")</f>
        <v>tarea 36</v>
      </c>
      <c r="Z40" s="31" t="str">
        <f>IF(AND(N40="Aplicar identificación avanzada-condición aceptable para cada tipo de factor de riesgo identificado",H40="SI"),VLOOKUP(A40,'2'!$B$12:$M$212,4,FALSE)," ")</f>
        <v>tarea 36</v>
      </c>
      <c r="AA40" s="31">
        <f>IF(AND(N40="Aplicar identificación avanzada-condición aceptable para cada tipo de factor de riesgo identificado",H40="SI"),VLOOKUP(A40,'2'!$B$12:$M$212,7,FALSE)," ")</f>
        <v>0</v>
      </c>
      <c r="AB40" s="31">
        <f>IF(AND(N40="Aplicar identificación avanzada-condición aceptable para cada tipo de factor de riesgo identificado",H40="SI"),VLOOKUP(A40,'2'!$B$12:$M$212,8,FALSE)," ")</f>
        <v>0</v>
      </c>
      <c r="AC40" s="31">
        <f>IF(AND(N40="Aplicar identificación avanzada-condición aceptable para cada tipo de factor de riesgo identificado",H40="SI"),VLOOKUP(A40,'2'!$B$12:$M$212,9,FALSE)," ")</f>
        <v>0</v>
      </c>
      <c r="AD40" s="31">
        <f>IF(AND(N40="Aplicar identificación avanzada-condición aceptable para cada tipo de factor de riesgo identificado",H40="SI"),VLOOKUP(A40,'2'!$B$12:$M$212,10,FALSE)," ")</f>
        <v>0</v>
      </c>
      <c r="AE40" s="34" t="str">
        <f>IF(AND(N40="Aplicar identificación avanzada-condición aceptable para cada tipo de factor de riesgo identificado",I40="SI"),VLOOKUP(A40,'2'!$B$12:$M$212,2,FALSE)," ")</f>
        <v>area 36</v>
      </c>
      <c r="AF40" s="34" t="str">
        <f>IF(AND(N40="Aplicar identificación avanzada-condición aceptable para cada tipo de factor de riesgo identificado",I40="SI"),VLOOKUP(A40,'2'!$B$12:$M$212,3,FALSE)," ")</f>
        <v>puesto 36</v>
      </c>
      <c r="AG40" s="34" t="str">
        <f>IF(AND(N40="Aplicar identificación avanzada-condición aceptable para cada tipo de factor de riesgo identificado",I40="SI"),VLOOKUP(A40,'2'!$B$12:$M$212,4,FALSE)," ")</f>
        <v>tarea 36</v>
      </c>
      <c r="AH40" s="34">
        <f>IF(AND(N40="Aplicar identificación avanzada-condición aceptable para cada tipo de factor de riesgo identificado",I40="SI"),VLOOKUP(A40,'2'!$B$12:$M$212,6,FALSE)," ")</f>
        <v>0</v>
      </c>
      <c r="AI40" s="34">
        <f>IF(AND(N40="Aplicar identificación avanzada-condición aceptable para cada tipo de factor de riesgo identificado",I40="SI"),VLOOKUP(A40,'2'!$B$12:$M$212,7,FALSE)," ")</f>
        <v>0</v>
      </c>
      <c r="AJ40" s="34">
        <f>IF(AND(N40="Aplicar identificación avanzada-condición aceptable para cada tipo de factor de riesgo identificado",I40="SI"),VLOOKUP(A40,'2'!$B$12:$M$212,8,FALSE)," ")</f>
        <v>0</v>
      </c>
      <c r="AK40" s="34">
        <f>IF(AND(N40="Aplicar identificación avanzada-condición aceptable para cada tipo de factor de riesgo identificado",I40="SI"),VLOOKUP(A40,'2'!$B$12:$M$212,9,FALSE)," ")</f>
        <v>0</v>
      </c>
      <c r="AL40" s="34">
        <f>IF(AND(N40="Aplicar identificación avanzada-condición aceptable para cada tipo de factor de riesgo identificado",I40="SI"),VLOOKUP(A40,'2'!$B$12:$M$212,10,FALSE)," ")</f>
        <v>0</v>
      </c>
      <c r="AM40" s="40" t="str">
        <f>IF(AND(N40="Aplicar identificación avanzada-condición aceptable para cada tipo de factor de riesgo identificado",J40="SI"),VLOOKUP(A40,'2'!$B$12:$M$212,2,FALSE)," ")</f>
        <v>area 36</v>
      </c>
      <c r="AN40" s="40" t="str">
        <f>IF(AND(N40="Aplicar identificación avanzada-condición aceptable para cada tipo de factor de riesgo identificado",J40="SI"),VLOOKUP(A40,'2'!$B$12:$M$212,3,FALSE)," ")</f>
        <v>puesto 36</v>
      </c>
      <c r="AO40" s="40" t="str">
        <f>IF(AND(N40="Aplicar identificación avanzada-condición aceptable para cada tipo de factor de riesgo identificado",J40="SI"),VLOOKUP(A40,'2'!$B$12:$M$212,4,FALSE)," ")</f>
        <v>tarea 36</v>
      </c>
      <c r="AP40" s="40">
        <f>IF(AND(N40="Aplicar identificación avanzada-condición aceptable para cada tipo de factor de riesgo identificado",J40="SI"),VLOOKUP(A40,'2'!$B$12:$M$212,6,FALSE)," ")</f>
        <v>0</v>
      </c>
      <c r="AQ40" s="40">
        <f>IF(AND(N40="Aplicar identificación avanzada-condición aceptable para cada tipo de factor de riesgo identificado",J40="SI"),VLOOKUP(A40,'2'!$B$12:$M$212,7,FALSE)," ")</f>
        <v>0</v>
      </c>
      <c r="AR40" s="40">
        <f>IF(AND(N40="Aplicar identificación avanzada-condición aceptable para cada tipo de factor de riesgo identificado",J40="SI"),VLOOKUP(A40,'2'!$B$12:$M$212,8,FALSE)," ")</f>
        <v>0</v>
      </c>
      <c r="AS40" s="40">
        <f>IF(AND(N40="Aplicar identificación avanzada-condición aceptable para cada tipo de factor de riesgo identificado",J40="SI"),VLOOKUP(A40,'2'!$B$12:$M$212,9,FALSE)," ")</f>
        <v>0</v>
      </c>
      <c r="AT40" s="40">
        <f>IF(AND(N40="Aplicar identificación avanzada-condición aceptable para cada tipo de factor de riesgo identificado",J40="SI"),VLOOKUP(A40,'2'!$B$12:$M$212,10,FALSE)," ")</f>
        <v>0</v>
      </c>
      <c r="AU40" s="51" t="str">
        <f>IF(AND(N40="Aplicar identificación avanzada-condición aceptable para cada tipo de factor de riesgo identificado",K40="SI"),VLOOKUP(A40,'2'!$B$12:$M$212,2,FALSE)," ")</f>
        <v>area 36</v>
      </c>
      <c r="AV40" s="51" t="str">
        <f>IF(AND(N40="Aplicar identificación avanzada-condición aceptable para cada tipo de factor de riesgo identificado",K40="SI"),VLOOKUP(A40,'2'!$B$12:$M$212,3,FALSE)," ")</f>
        <v>puesto 36</v>
      </c>
      <c r="AW40" s="51" t="str">
        <f>IF(AND(N40="Aplicar identificación avanzada-condición aceptable para cada tipo de factor de riesgo identificado",K40="SI"),VLOOKUP(A40,'2'!$B$12:$M$212,4,FALSE)," ")</f>
        <v>tarea 36</v>
      </c>
      <c r="AX40" s="51">
        <f>IF(AND(N40="Aplicar identificación avanzada-condición aceptable para cada tipo de factor de riesgo identificado",K40="SI"),VLOOKUP(A40,'2'!$B$12:$M$212,6,FALSE)," ")</f>
        <v>0</v>
      </c>
      <c r="AY40" s="51">
        <f>IF(AND(N40="Aplicar identificación avanzada-condición aceptable para cada tipo de factor de riesgo identificado",K40="SI"),VLOOKUP(A40,'2'!$B$12:$M$212,7,FALSE)," ")</f>
        <v>0</v>
      </c>
      <c r="AZ40" s="51">
        <f>IF(AND(N40="Aplicar identificación avanzada-condición aceptable para cada tipo de factor de riesgo identificado",K40="SI"),VLOOKUP(A40,'2'!$B$12:$M$212,8,FALSE)," ")</f>
        <v>0</v>
      </c>
      <c r="BA40" s="51">
        <f>IF(AND(N40="Aplicar identificación avanzada-condición aceptable para cada tipo de factor de riesgo identificado",K40="SI"),VLOOKUP(A40,'2'!$B$12:$M$212,9,FALSE)," ")</f>
        <v>0</v>
      </c>
      <c r="BB40" s="51">
        <f>IF(AND(N40="Aplicar identificación avanzada-condición aceptable para cada tipo de factor de riesgo identificado",K40="SI"),VLOOKUP(A40,'2'!$B$12:$M$212,10,FALSE)," ")</f>
        <v>0</v>
      </c>
      <c r="BC40" s="44" t="str">
        <f>IF(AND(N40="Aplicar identificación avanzada-condición aceptable para cada tipo de factor de riesgo identificado",L40="SI"),VLOOKUP(A40,'2'!$B$12:$M$212,2,FALSE)," ")</f>
        <v>area 36</v>
      </c>
      <c r="BD40" s="44" t="str">
        <f>IF(AND(N40="Aplicar identificación avanzada-condición aceptable para cada tipo de factor de riesgo identificado",L40="SI"),VLOOKUP(A40,'2'!$B$12:$M$212,3,FALSE)," ")</f>
        <v>puesto 36</v>
      </c>
      <c r="BE40" s="44" t="str">
        <f>IF(AND(N40="Aplicar identificación avanzada-condición aceptable para cada tipo de factor de riesgo identificado",L40="SI"),VLOOKUP(A40,'2'!$B$12:$M$212,4,FALSE)," ")</f>
        <v>tarea 36</v>
      </c>
      <c r="BF40" s="44">
        <f>IF(AND(N40="Aplicar identificación avanzada-condición aceptable para cada tipo de factor de riesgo identificado",L40="SI"),VLOOKUP(A40,'2'!$B$12:$M$212,6,FALSE)," ")</f>
        <v>0</v>
      </c>
      <c r="BG40" s="44">
        <f>IF(AND(N40="Aplicar identificación avanzada-condición aceptable para cada tipo de factor de riesgo identificado",L40="SI"),VLOOKUP(A40,'2'!$B$12:$M$212,7,FALSE)," ")</f>
        <v>0</v>
      </c>
      <c r="BH40" s="44">
        <f>IF(AND(N40="Aplicar identificación avanzada-condición aceptable para cada tipo de factor de riesgo identificado",L40="SI"),VLOOKUP(A40,'2'!$B$12:$M$212,8,FALSE)," ")</f>
        <v>0</v>
      </c>
      <c r="BI40" s="44">
        <f>IF(AND(N40="Aplicar identificación avanzada-condición aceptable para cada tipo de factor de riesgo identificado",L40="SI"),VLOOKUP(A40,'2'!$B$12:$M$212,9,FALSE)," ")</f>
        <v>0</v>
      </c>
      <c r="BJ40" s="44">
        <f>IF(AND(N40="Aplicar identificación avanzada-condición aceptable para cada tipo de factor de riesgo identificado",L40="SI"),VLOOKUP(A40,'2'!$B$12:$M$212,10,FALSE)," ")</f>
        <v>0</v>
      </c>
      <c r="BK40" s="48" t="str">
        <f>IF(AND(N40="Aplicar identificación avanzada-condición aceptable para cada tipo de factor de riesgo identificado",M40="SI"),VLOOKUP(A40,'2'!$B$12:$M$212,2,FALSE)," ")</f>
        <v>area 36</v>
      </c>
      <c r="BL40" s="48" t="str">
        <f>IF(AND(N40="Aplicar identificación avanzada-condición aceptable para cada tipo de factor de riesgo identificado",M40="SI"),VLOOKUP(A40,'2'!$B$12:$M$212,3,FALSE)," ")</f>
        <v>puesto 36</v>
      </c>
      <c r="BM40" s="48" t="str">
        <f>IF(AND(N40="Aplicar identificación avanzada-condición aceptable para cada tipo de factor de riesgo identificado",M40="SI"),VLOOKUP(A40,'2'!$B$12:$M$212,4,FALSE)," ")</f>
        <v>tarea 36</v>
      </c>
      <c r="BN40" s="48">
        <f>IF(AND(N40="Aplicar identificación avanzada-condición aceptable para cada tipo de factor de riesgo identificado",M40="SI"),VLOOKUP(A40,'2'!$B$12:$M$212,6,FALSE)," ")</f>
        <v>0</v>
      </c>
      <c r="BO40" s="48">
        <f>IF(AND(N40="Aplicar identificación avanzada-condición aceptable para cada tipo de factor de riesgo identificado",M40="SI"),VLOOKUP(A40,'2'!$B$12:$M$212,7,FALSE)," ")</f>
        <v>0</v>
      </c>
      <c r="BP40" s="48">
        <f>IF(AND(N40="Aplicar identificación avanzada-condición aceptable para cada tipo de factor de riesgo identificado",M40="SI"),VLOOKUP(A40,'2'!$B$12:$M$212,8,FALSE)," ")</f>
        <v>0</v>
      </c>
      <c r="BQ40" s="48">
        <f>IF(AND(N40="Aplicar identificación avanzada-condición aceptable para cada tipo de factor de riesgo identificado",M40="SI"),VLOOKUP(A40,'2'!$B$12:$M$212,9,FALSE)," ")</f>
        <v>0</v>
      </c>
      <c r="BR40" s="48">
        <f>IF(AND(N40="Aplicar identificación avanzada-condición aceptable para cada tipo de factor de riesgo identificado",M40="SI"),VLOOKUP(A40,'2'!$B$12:$M$212,10,FALSE)," ")</f>
        <v>0</v>
      </c>
    </row>
    <row r="41" spans="1:70">
      <c r="A41">
        <v>37</v>
      </c>
      <c r="B41" s="21" t="str">
        <f>'2'!C50</f>
        <v>area 37</v>
      </c>
      <c r="C41" s="21" t="str">
        <f>'2'!D50</f>
        <v>puesto 37</v>
      </c>
      <c r="D41" s="21" t="str">
        <v>puesto 37</v>
      </c>
      <c r="E41" s="21" t="str">
        <f>'2'!E50</f>
        <v>tarea 37</v>
      </c>
      <c r="F41" s="34" t="str">
        <f>'3'!L50</f>
        <v>Aplicar identificación avanzada-condición aceptable para cada tipo de factor de riesgo identificado</v>
      </c>
      <c r="G41" s="27" t="str">
        <f>'3'!E50</f>
        <v>SI</v>
      </c>
      <c r="H41" s="21" t="str">
        <f>'3'!F50</f>
        <v>SI</v>
      </c>
      <c r="I41" s="27" t="str">
        <f>'3'!G50</f>
        <v>SI</v>
      </c>
      <c r="J41" s="21" t="str">
        <f>'3'!H50</f>
        <v>SI</v>
      </c>
      <c r="K41" s="27" t="str">
        <f>'3'!I50</f>
        <v>SI</v>
      </c>
      <c r="L41" s="21" t="str">
        <f>'3'!J50</f>
        <v>SI</v>
      </c>
      <c r="M41" s="27" t="str">
        <f>'3'!K50</f>
        <v>SI</v>
      </c>
      <c r="N41" s="34" t="str">
        <f>'3'!L50</f>
        <v>Aplicar identificación avanzada-condición aceptable para cada tipo de factor de riesgo identificado</v>
      </c>
      <c r="O41" s="19" t="str">
        <f>IF(AND(N41="Aplicar identificación avanzada-condición aceptable para cada tipo de factor de riesgo identificado",G41="SI"),VLOOKUP(A41,'2'!$B$12:$M$212,2,FALSE)," ")</f>
        <v>area 37</v>
      </c>
      <c r="P41" s="19" t="str">
        <f>IF(AND(N41="Aplicar identificación avanzada-condición aceptable para cada tipo de factor de riesgo identificado",G41="SI"),VLOOKUP(A41,'2'!$B$12:$M$212,3,FALSE)," ")</f>
        <v>puesto 37</v>
      </c>
      <c r="Q41" s="19" t="str">
        <f>IF(AND(N41="Aplicar identificación avanzada-condición aceptable para cada tipo de factor de riesgo identificado",G41="SI"),VLOOKUP(A41,'2'!$B$12:$M$212,4,FALSE)," ")</f>
        <v>tarea 37</v>
      </c>
      <c r="R41" s="19">
        <f>IF(AND(N41="Aplicar identificación avanzada-condición aceptable para cada tipo de factor de riesgo identificado",G41="SI"),VLOOKUP(A41,'2'!$B$12:$M$212,6,FALSE)," ")</f>
        <v>0</v>
      </c>
      <c r="S41" s="19">
        <f>IF(AND(N41="Aplicar identificación avanzada-condición aceptable para cada tipo de factor de riesgo identificado",G41="SI"),VLOOKUP(A41,'2'!$B$12:$M$212,7,FALSE)," ")</f>
        <v>0</v>
      </c>
      <c r="T41" s="19">
        <f>IF(AND(N41="Aplicar identificación avanzada-condición aceptable para cada tipo de factor de riesgo identificado",G41="SI"),VLOOKUP(A41,'2'!$B$12:$M$212,8,FALSE)," ")</f>
        <v>0</v>
      </c>
      <c r="U41" s="19">
        <f>IF(AND(N41="Aplicar identificación avanzada-condición aceptable para cada tipo de factor de riesgo identificado",G41="SI"),VLOOKUP(A41,'2'!$B$12:$M$212,9,FALSE)," ")</f>
        <v>0</v>
      </c>
      <c r="V41" s="19">
        <f>IF(AND(N41="Aplicar identificación avanzada-condición aceptable para cada tipo de factor de riesgo identificado",G41="SI"),VLOOKUP(A41,'2'!$B$12:$M$212,10,FALSE)," ")</f>
        <v>0</v>
      </c>
      <c r="W41" s="31" t="str">
        <f>IF(AND(N41="Aplicar identificación avanzada-condición aceptable para cada tipo de factor de riesgo identificado",H41="SI"),VLOOKUP(A41,'2'!$B$12:$M$212,2,FALSE)," ")</f>
        <v>area 37</v>
      </c>
      <c r="X41" s="31" t="str">
        <f>IF(AND(N41="Aplicar identificación avanzada-condición aceptable para cada tipo de factor de riesgo identificado",H41="SI"),VLOOKUP(A41,'2'!$B$12:$M$212,3,FALSE)," ")</f>
        <v>puesto 37</v>
      </c>
      <c r="Y41" s="31" t="str">
        <f>IF(AND(N41="Aplicar identificación avanzada-condición aceptable para cada tipo de factor de riesgo identificado",H41="SI"),VLOOKUP(A41,'2'!$B$12:$M$212,4,FALSE)," ")</f>
        <v>tarea 37</v>
      </c>
      <c r="Z41" s="31" t="str">
        <f>IF(AND(N41="Aplicar identificación avanzada-condición aceptable para cada tipo de factor de riesgo identificado",H41="SI"),VLOOKUP(A41,'2'!$B$12:$M$212,4,FALSE)," ")</f>
        <v>tarea 37</v>
      </c>
      <c r="AA41" s="31">
        <f>IF(AND(N41="Aplicar identificación avanzada-condición aceptable para cada tipo de factor de riesgo identificado",H41="SI"),VLOOKUP(A41,'2'!$B$12:$M$212,7,FALSE)," ")</f>
        <v>0</v>
      </c>
      <c r="AB41" s="31">
        <f>IF(AND(N41="Aplicar identificación avanzada-condición aceptable para cada tipo de factor de riesgo identificado",H41="SI"),VLOOKUP(A41,'2'!$B$12:$M$212,8,FALSE)," ")</f>
        <v>0</v>
      </c>
      <c r="AC41" s="31">
        <f>IF(AND(N41="Aplicar identificación avanzada-condición aceptable para cada tipo de factor de riesgo identificado",H41="SI"),VLOOKUP(A41,'2'!$B$12:$M$212,9,FALSE)," ")</f>
        <v>0</v>
      </c>
      <c r="AD41" s="31">
        <f>IF(AND(N41="Aplicar identificación avanzada-condición aceptable para cada tipo de factor de riesgo identificado",H41="SI"),VLOOKUP(A41,'2'!$B$12:$M$212,10,FALSE)," ")</f>
        <v>0</v>
      </c>
      <c r="AE41" s="34" t="str">
        <f>IF(AND(N41="Aplicar identificación avanzada-condición aceptable para cada tipo de factor de riesgo identificado",I41="SI"),VLOOKUP(A41,'2'!$B$12:$M$212,2,FALSE)," ")</f>
        <v>area 37</v>
      </c>
      <c r="AF41" s="34" t="str">
        <f>IF(AND(N41="Aplicar identificación avanzada-condición aceptable para cada tipo de factor de riesgo identificado",I41="SI"),VLOOKUP(A41,'2'!$B$12:$M$212,3,FALSE)," ")</f>
        <v>puesto 37</v>
      </c>
      <c r="AG41" s="34" t="str">
        <f>IF(AND(N41="Aplicar identificación avanzada-condición aceptable para cada tipo de factor de riesgo identificado",I41="SI"),VLOOKUP(A41,'2'!$B$12:$M$212,4,FALSE)," ")</f>
        <v>tarea 37</v>
      </c>
      <c r="AH41" s="34">
        <f>IF(AND(N41="Aplicar identificación avanzada-condición aceptable para cada tipo de factor de riesgo identificado",I41="SI"),VLOOKUP(A41,'2'!$B$12:$M$212,6,FALSE)," ")</f>
        <v>0</v>
      </c>
      <c r="AI41" s="34">
        <f>IF(AND(N41="Aplicar identificación avanzada-condición aceptable para cada tipo de factor de riesgo identificado",I41="SI"),VLOOKUP(A41,'2'!$B$12:$M$212,7,FALSE)," ")</f>
        <v>0</v>
      </c>
      <c r="AJ41" s="34">
        <f>IF(AND(N41="Aplicar identificación avanzada-condición aceptable para cada tipo de factor de riesgo identificado",I41="SI"),VLOOKUP(A41,'2'!$B$12:$M$212,8,FALSE)," ")</f>
        <v>0</v>
      </c>
      <c r="AK41" s="34">
        <f>IF(AND(N41="Aplicar identificación avanzada-condición aceptable para cada tipo de factor de riesgo identificado",I41="SI"),VLOOKUP(A41,'2'!$B$12:$M$212,9,FALSE)," ")</f>
        <v>0</v>
      </c>
      <c r="AL41" s="34">
        <f>IF(AND(N41="Aplicar identificación avanzada-condición aceptable para cada tipo de factor de riesgo identificado",I41="SI"),VLOOKUP(A41,'2'!$B$12:$M$212,10,FALSE)," ")</f>
        <v>0</v>
      </c>
      <c r="AM41" s="40" t="str">
        <f>IF(AND(N41="Aplicar identificación avanzada-condición aceptable para cada tipo de factor de riesgo identificado",J41="SI"),VLOOKUP(A41,'2'!$B$12:$M$212,2,FALSE)," ")</f>
        <v>area 37</v>
      </c>
      <c r="AN41" s="40" t="str">
        <f>IF(AND(N41="Aplicar identificación avanzada-condición aceptable para cada tipo de factor de riesgo identificado",J41="SI"),VLOOKUP(A41,'2'!$B$12:$M$212,3,FALSE)," ")</f>
        <v>puesto 37</v>
      </c>
      <c r="AO41" s="40" t="str">
        <f>IF(AND(N41="Aplicar identificación avanzada-condición aceptable para cada tipo de factor de riesgo identificado",J41="SI"),VLOOKUP(A41,'2'!$B$12:$M$212,4,FALSE)," ")</f>
        <v>tarea 37</v>
      </c>
      <c r="AP41" s="40">
        <f>IF(AND(N41="Aplicar identificación avanzada-condición aceptable para cada tipo de factor de riesgo identificado",J41="SI"),VLOOKUP(A41,'2'!$B$12:$M$212,6,FALSE)," ")</f>
        <v>0</v>
      </c>
      <c r="AQ41" s="40">
        <f>IF(AND(N41="Aplicar identificación avanzada-condición aceptable para cada tipo de factor de riesgo identificado",J41="SI"),VLOOKUP(A41,'2'!$B$12:$M$212,7,FALSE)," ")</f>
        <v>0</v>
      </c>
      <c r="AR41" s="40">
        <f>IF(AND(N41="Aplicar identificación avanzada-condición aceptable para cada tipo de factor de riesgo identificado",J41="SI"),VLOOKUP(A41,'2'!$B$12:$M$212,8,FALSE)," ")</f>
        <v>0</v>
      </c>
      <c r="AS41" s="40">
        <f>IF(AND(N41="Aplicar identificación avanzada-condición aceptable para cada tipo de factor de riesgo identificado",J41="SI"),VLOOKUP(A41,'2'!$B$12:$M$212,9,FALSE)," ")</f>
        <v>0</v>
      </c>
      <c r="AT41" s="40">
        <f>IF(AND(N41="Aplicar identificación avanzada-condición aceptable para cada tipo de factor de riesgo identificado",J41="SI"),VLOOKUP(A41,'2'!$B$12:$M$212,10,FALSE)," ")</f>
        <v>0</v>
      </c>
      <c r="AU41" s="51" t="str">
        <f>IF(AND(N41="Aplicar identificación avanzada-condición aceptable para cada tipo de factor de riesgo identificado",K41="SI"),VLOOKUP(A41,'2'!$B$12:$M$212,2,FALSE)," ")</f>
        <v>area 37</v>
      </c>
      <c r="AV41" s="51" t="str">
        <f>IF(AND(N41="Aplicar identificación avanzada-condición aceptable para cada tipo de factor de riesgo identificado",K41="SI"),VLOOKUP(A41,'2'!$B$12:$M$212,3,FALSE)," ")</f>
        <v>puesto 37</v>
      </c>
      <c r="AW41" s="51" t="str">
        <f>IF(AND(N41="Aplicar identificación avanzada-condición aceptable para cada tipo de factor de riesgo identificado",K41="SI"),VLOOKUP(A41,'2'!$B$12:$M$212,4,FALSE)," ")</f>
        <v>tarea 37</v>
      </c>
      <c r="AX41" s="51">
        <f>IF(AND(N41="Aplicar identificación avanzada-condición aceptable para cada tipo de factor de riesgo identificado",K41="SI"),VLOOKUP(A41,'2'!$B$12:$M$212,6,FALSE)," ")</f>
        <v>0</v>
      </c>
      <c r="AY41" s="51">
        <f>IF(AND(N41="Aplicar identificación avanzada-condición aceptable para cada tipo de factor de riesgo identificado",K41="SI"),VLOOKUP(A41,'2'!$B$12:$M$212,7,FALSE)," ")</f>
        <v>0</v>
      </c>
      <c r="AZ41" s="51">
        <f>IF(AND(N41="Aplicar identificación avanzada-condición aceptable para cada tipo de factor de riesgo identificado",K41="SI"),VLOOKUP(A41,'2'!$B$12:$M$212,8,FALSE)," ")</f>
        <v>0</v>
      </c>
      <c r="BA41" s="51">
        <f>IF(AND(N41="Aplicar identificación avanzada-condición aceptable para cada tipo de factor de riesgo identificado",K41="SI"),VLOOKUP(A41,'2'!$B$12:$M$212,9,FALSE)," ")</f>
        <v>0</v>
      </c>
      <c r="BB41" s="51">
        <f>IF(AND(N41="Aplicar identificación avanzada-condición aceptable para cada tipo de factor de riesgo identificado",K41="SI"),VLOOKUP(A41,'2'!$B$12:$M$212,10,FALSE)," ")</f>
        <v>0</v>
      </c>
      <c r="BC41" s="44" t="str">
        <f>IF(AND(N41="Aplicar identificación avanzada-condición aceptable para cada tipo de factor de riesgo identificado",L41="SI"),VLOOKUP(A41,'2'!$B$12:$M$212,2,FALSE)," ")</f>
        <v>area 37</v>
      </c>
      <c r="BD41" s="44" t="str">
        <f>IF(AND(N41="Aplicar identificación avanzada-condición aceptable para cada tipo de factor de riesgo identificado",L41="SI"),VLOOKUP(A41,'2'!$B$12:$M$212,3,FALSE)," ")</f>
        <v>puesto 37</v>
      </c>
      <c r="BE41" s="44" t="str">
        <f>IF(AND(N41="Aplicar identificación avanzada-condición aceptable para cada tipo de factor de riesgo identificado",L41="SI"),VLOOKUP(A41,'2'!$B$12:$M$212,4,FALSE)," ")</f>
        <v>tarea 37</v>
      </c>
      <c r="BF41" s="44">
        <f>IF(AND(N41="Aplicar identificación avanzada-condición aceptable para cada tipo de factor de riesgo identificado",L41="SI"),VLOOKUP(A41,'2'!$B$12:$M$212,6,FALSE)," ")</f>
        <v>0</v>
      </c>
      <c r="BG41" s="44">
        <f>IF(AND(N41="Aplicar identificación avanzada-condición aceptable para cada tipo de factor de riesgo identificado",L41="SI"),VLOOKUP(A41,'2'!$B$12:$M$212,7,FALSE)," ")</f>
        <v>0</v>
      </c>
      <c r="BH41" s="44">
        <f>IF(AND(N41="Aplicar identificación avanzada-condición aceptable para cada tipo de factor de riesgo identificado",L41="SI"),VLOOKUP(A41,'2'!$B$12:$M$212,8,FALSE)," ")</f>
        <v>0</v>
      </c>
      <c r="BI41" s="44">
        <f>IF(AND(N41="Aplicar identificación avanzada-condición aceptable para cada tipo de factor de riesgo identificado",L41="SI"),VLOOKUP(A41,'2'!$B$12:$M$212,9,FALSE)," ")</f>
        <v>0</v>
      </c>
      <c r="BJ41" s="44">
        <f>IF(AND(N41="Aplicar identificación avanzada-condición aceptable para cada tipo de factor de riesgo identificado",L41="SI"),VLOOKUP(A41,'2'!$B$12:$M$212,10,FALSE)," ")</f>
        <v>0</v>
      </c>
      <c r="BK41" s="48" t="str">
        <f>IF(AND(N41="Aplicar identificación avanzada-condición aceptable para cada tipo de factor de riesgo identificado",M41="SI"),VLOOKUP(A41,'2'!$B$12:$M$212,2,FALSE)," ")</f>
        <v>area 37</v>
      </c>
      <c r="BL41" s="48" t="str">
        <f>IF(AND(N41="Aplicar identificación avanzada-condición aceptable para cada tipo de factor de riesgo identificado",M41="SI"),VLOOKUP(A41,'2'!$B$12:$M$212,3,FALSE)," ")</f>
        <v>puesto 37</v>
      </c>
      <c r="BM41" s="48" t="str">
        <f>IF(AND(N41="Aplicar identificación avanzada-condición aceptable para cada tipo de factor de riesgo identificado",M41="SI"),VLOOKUP(A41,'2'!$B$12:$M$212,4,FALSE)," ")</f>
        <v>tarea 37</v>
      </c>
      <c r="BN41" s="48">
        <f>IF(AND(N41="Aplicar identificación avanzada-condición aceptable para cada tipo de factor de riesgo identificado",M41="SI"),VLOOKUP(A41,'2'!$B$12:$M$212,6,FALSE)," ")</f>
        <v>0</v>
      </c>
      <c r="BO41" s="48">
        <f>IF(AND(N41="Aplicar identificación avanzada-condición aceptable para cada tipo de factor de riesgo identificado",M41="SI"),VLOOKUP(A41,'2'!$B$12:$M$212,7,FALSE)," ")</f>
        <v>0</v>
      </c>
      <c r="BP41" s="48">
        <f>IF(AND(N41="Aplicar identificación avanzada-condición aceptable para cada tipo de factor de riesgo identificado",M41="SI"),VLOOKUP(A41,'2'!$B$12:$M$212,8,FALSE)," ")</f>
        <v>0</v>
      </c>
      <c r="BQ41" s="48">
        <f>IF(AND(N41="Aplicar identificación avanzada-condición aceptable para cada tipo de factor de riesgo identificado",M41="SI"),VLOOKUP(A41,'2'!$B$12:$M$212,9,FALSE)," ")</f>
        <v>0</v>
      </c>
      <c r="BR41" s="48">
        <f>IF(AND(N41="Aplicar identificación avanzada-condición aceptable para cada tipo de factor de riesgo identificado",M41="SI"),VLOOKUP(A41,'2'!$B$12:$M$212,10,FALSE)," ")</f>
        <v>0</v>
      </c>
    </row>
    <row r="42" spans="1:70">
      <c r="A42">
        <v>38</v>
      </c>
      <c r="B42" s="21" t="str">
        <f>'2'!C51</f>
        <v>area 38</v>
      </c>
      <c r="C42" s="21" t="str">
        <f>'2'!D51</f>
        <v>puesto 38</v>
      </c>
      <c r="D42" s="21" t="str">
        <v>puesto 38</v>
      </c>
      <c r="E42" s="21" t="str">
        <f>'2'!E51</f>
        <v>tarea 38</v>
      </c>
      <c r="F42" s="34" t="str">
        <f>'3'!L51</f>
        <v>Aplicar identificación avanzada-condición aceptable para cada tipo de factor de riesgo identificado</v>
      </c>
      <c r="G42" s="27" t="str">
        <f>'3'!E51</f>
        <v>SI</v>
      </c>
      <c r="H42" s="21" t="str">
        <f>'3'!F51</f>
        <v>SI</v>
      </c>
      <c r="I42" s="27" t="str">
        <f>'3'!G51</f>
        <v>SI</v>
      </c>
      <c r="J42" s="21" t="str">
        <f>'3'!H51</f>
        <v>SI</v>
      </c>
      <c r="K42" s="27" t="str">
        <f>'3'!I51</f>
        <v>SI</v>
      </c>
      <c r="L42" s="21" t="str">
        <f>'3'!J51</f>
        <v>SI</v>
      </c>
      <c r="M42" s="27" t="str">
        <f>'3'!K51</f>
        <v>SI</v>
      </c>
      <c r="N42" s="34" t="str">
        <f>'3'!L51</f>
        <v>Aplicar identificación avanzada-condición aceptable para cada tipo de factor de riesgo identificado</v>
      </c>
      <c r="O42" s="19" t="str">
        <f>IF(AND(N42="Aplicar identificación avanzada-condición aceptable para cada tipo de factor de riesgo identificado",G42="SI"),VLOOKUP(A42,'2'!$B$12:$M$212,2,FALSE)," ")</f>
        <v>area 38</v>
      </c>
      <c r="P42" s="19" t="str">
        <f>IF(AND(N42="Aplicar identificación avanzada-condición aceptable para cada tipo de factor de riesgo identificado",G42="SI"),VLOOKUP(A42,'2'!$B$12:$M$212,3,FALSE)," ")</f>
        <v>puesto 38</v>
      </c>
      <c r="Q42" s="19" t="str">
        <f>IF(AND(N42="Aplicar identificación avanzada-condición aceptable para cada tipo de factor de riesgo identificado",G42="SI"),VLOOKUP(A42,'2'!$B$12:$M$212,4,FALSE)," ")</f>
        <v>tarea 38</v>
      </c>
      <c r="R42" s="19">
        <f>IF(AND(N42="Aplicar identificación avanzada-condición aceptable para cada tipo de factor de riesgo identificado",G42="SI"),VLOOKUP(A42,'2'!$B$12:$M$212,6,FALSE)," ")</f>
        <v>0</v>
      </c>
      <c r="S42" s="19">
        <f>IF(AND(N42="Aplicar identificación avanzada-condición aceptable para cada tipo de factor de riesgo identificado",G42="SI"),VLOOKUP(A42,'2'!$B$12:$M$212,7,FALSE)," ")</f>
        <v>0</v>
      </c>
      <c r="T42" s="19">
        <f>IF(AND(N42="Aplicar identificación avanzada-condición aceptable para cada tipo de factor de riesgo identificado",G42="SI"),VLOOKUP(A42,'2'!$B$12:$M$212,8,FALSE)," ")</f>
        <v>0</v>
      </c>
      <c r="U42" s="19">
        <f>IF(AND(N42="Aplicar identificación avanzada-condición aceptable para cada tipo de factor de riesgo identificado",G42="SI"),VLOOKUP(A42,'2'!$B$12:$M$212,9,FALSE)," ")</f>
        <v>0</v>
      </c>
      <c r="V42" s="19">
        <f>IF(AND(N42="Aplicar identificación avanzada-condición aceptable para cada tipo de factor de riesgo identificado",G42="SI"),VLOOKUP(A42,'2'!$B$12:$M$212,10,FALSE)," ")</f>
        <v>0</v>
      </c>
      <c r="W42" s="31" t="str">
        <f>IF(AND(N42="Aplicar identificación avanzada-condición aceptable para cada tipo de factor de riesgo identificado",H42="SI"),VLOOKUP(A42,'2'!$B$12:$M$212,2,FALSE)," ")</f>
        <v>area 38</v>
      </c>
      <c r="X42" s="31" t="str">
        <f>IF(AND(N42="Aplicar identificación avanzada-condición aceptable para cada tipo de factor de riesgo identificado",H42="SI"),VLOOKUP(A42,'2'!$B$12:$M$212,3,FALSE)," ")</f>
        <v>puesto 38</v>
      </c>
      <c r="Y42" s="31" t="str">
        <f>IF(AND(N42="Aplicar identificación avanzada-condición aceptable para cada tipo de factor de riesgo identificado",H42="SI"),VLOOKUP(A42,'2'!$B$12:$M$212,4,FALSE)," ")</f>
        <v>tarea 38</v>
      </c>
      <c r="Z42" s="31" t="str">
        <f>IF(AND(N42="Aplicar identificación avanzada-condición aceptable para cada tipo de factor de riesgo identificado",H42="SI"),VLOOKUP(A42,'2'!$B$12:$M$212,4,FALSE)," ")</f>
        <v>tarea 38</v>
      </c>
      <c r="AA42" s="31">
        <f>IF(AND(N42="Aplicar identificación avanzada-condición aceptable para cada tipo de factor de riesgo identificado",H42="SI"),VLOOKUP(A42,'2'!$B$12:$M$212,7,FALSE)," ")</f>
        <v>0</v>
      </c>
      <c r="AB42" s="31">
        <f>IF(AND(N42="Aplicar identificación avanzada-condición aceptable para cada tipo de factor de riesgo identificado",H42="SI"),VLOOKUP(A42,'2'!$B$12:$M$212,8,FALSE)," ")</f>
        <v>0</v>
      </c>
      <c r="AC42" s="31">
        <f>IF(AND(N42="Aplicar identificación avanzada-condición aceptable para cada tipo de factor de riesgo identificado",H42="SI"),VLOOKUP(A42,'2'!$B$12:$M$212,9,FALSE)," ")</f>
        <v>0</v>
      </c>
      <c r="AD42" s="31">
        <f>IF(AND(N42="Aplicar identificación avanzada-condición aceptable para cada tipo de factor de riesgo identificado",H42="SI"),VLOOKUP(A42,'2'!$B$12:$M$212,10,FALSE)," ")</f>
        <v>0</v>
      </c>
      <c r="AE42" s="34" t="str">
        <f>IF(AND(N42="Aplicar identificación avanzada-condición aceptable para cada tipo de factor de riesgo identificado",I42="SI"),VLOOKUP(A42,'2'!$B$12:$M$212,2,FALSE)," ")</f>
        <v>area 38</v>
      </c>
      <c r="AF42" s="34" t="str">
        <f>IF(AND(N42="Aplicar identificación avanzada-condición aceptable para cada tipo de factor de riesgo identificado",I42="SI"),VLOOKUP(A42,'2'!$B$12:$M$212,3,FALSE)," ")</f>
        <v>puesto 38</v>
      </c>
      <c r="AG42" s="34" t="str">
        <f>IF(AND(N42="Aplicar identificación avanzada-condición aceptable para cada tipo de factor de riesgo identificado",I42="SI"),VLOOKUP(A42,'2'!$B$12:$M$212,4,FALSE)," ")</f>
        <v>tarea 38</v>
      </c>
      <c r="AH42" s="34">
        <f>IF(AND(N42="Aplicar identificación avanzada-condición aceptable para cada tipo de factor de riesgo identificado",I42="SI"),VLOOKUP(A42,'2'!$B$12:$M$212,6,FALSE)," ")</f>
        <v>0</v>
      </c>
      <c r="AI42" s="34">
        <f>IF(AND(N42="Aplicar identificación avanzada-condición aceptable para cada tipo de factor de riesgo identificado",I42="SI"),VLOOKUP(A42,'2'!$B$12:$M$212,7,FALSE)," ")</f>
        <v>0</v>
      </c>
      <c r="AJ42" s="34">
        <f>IF(AND(N42="Aplicar identificación avanzada-condición aceptable para cada tipo de factor de riesgo identificado",I42="SI"),VLOOKUP(A42,'2'!$B$12:$M$212,8,FALSE)," ")</f>
        <v>0</v>
      </c>
      <c r="AK42" s="34">
        <f>IF(AND(N42="Aplicar identificación avanzada-condición aceptable para cada tipo de factor de riesgo identificado",I42="SI"),VLOOKUP(A42,'2'!$B$12:$M$212,9,FALSE)," ")</f>
        <v>0</v>
      </c>
      <c r="AL42" s="34">
        <f>IF(AND(N42="Aplicar identificación avanzada-condición aceptable para cada tipo de factor de riesgo identificado",I42="SI"),VLOOKUP(A42,'2'!$B$12:$M$212,10,FALSE)," ")</f>
        <v>0</v>
      </c>
      <c r="AM42" s="40" t="str">
        <f>IF(AND(N42="Aplicar identificación avanzada-condición aceptable para cada tipo de factor de riesgo identificado",J42="SI"),VLOOKUP(A42,'2'!$B$12:$M$212,2,FALSE)," ")</f>
        <v>area 38</v>
      </c>
      <c r="AN42" s="40" t="str">
        <f>IF(AND(N42="Aplicar identificación avanzada-condición aceptable para cada tipo de factor de riesgo identificado",J42="SI"),VLOOKUP(A42,'2'!$B$12:$M$212,3,FALSE)," ")</f>
        <v>puesto 38</v>
      </c>
      <c r="AO42" s="40" t="str">
        <f>IF(AND(N42="Aplicar identificación avanzada-condición aceptable para cada tipo de factor de riesgo identificado",J42="SI"),VLOOKUP(A42,'2'!$B$12:$M$212,4,FALSE)," ")</f>
        <v>tarea 38</v>
      </c>
      <c r="AP42" s="40">
        <f>IF(AND(N42="Aplicar identificación avanzada-condición aceptable para cada tipo de factor de riesgo identificado",J42="SI"),VLOOKUP(A42,'2'!$B$12:$M$212,6,FALSE)," ")</f>
        <v>0</v>
      </c>
      <c r="AQ42" s="40">
        <f>IF(AND(N42="Aplicar identificación avanzada-condición aceptable para cada tipo de factor de riesgo identificado",J42="SI"),VLOOKUP(A42,'2'!$B$12:$M$212,7,FALSE)," ")</f>
        <v>0</v>
      </c>
      <c r="AR42" s="40">
        <f>IF(AND(N42="Aplicar identificación avanzada-condición aceptable para cada tipo de factor de riesgo identificado",J42="SI"),VLOOKUP(A42,'2'!$B$12:$M$212,8,FALSE)," ")</f>
        <v>0</v>
      </c>
      <c r="AS42" s="40">
        <f>IF(AND(N42="Aplicar identificación avanzada-condición aceptable para cada tipo de factor de riesgo identificado",J42="SI"),VLOOKUP(A42,'2'!$B$12:$M$212,9,FALSE)," ")</f>
        <v>0</v>
      </c>
      <c r="AT42" s="40">
        <f>IF(AND(N42="Aplicar identificación avanzada-condición aceptable para cada tipo de factor de riesgo identificado",J42="SI"),VLOOKUP(A42,'2'!$B$12:$M$212,10,FALSE)," ")</f>
        <v>0</v>
      </c>
      <c r="AU42" s="51" t="str">
        <f>IF(AND(N42="Aplicar identificación avanzada-condición aceptable para cada tipo de factor de riesgo identificado",K42="SI"),VLOOKUP(A42,'2'!$B$12:$M$212,2,FALSE)," ")</f>
        <v>area 38</v>
      </c>
      <c r="AV42" s="51" t="str">
        <f>IF(AND(N42="Aplicar identificación avanzada-condición aceptable para cada tipo de factor de riesgo identificado",K42="SI"),VLOOKUP(A42,'2'!$B$12:$M$212,3,FALSE)," ")</f>
        <v>puesto 38</v>
      </c>
      <c r="AW42" s="51" t="str">
        <f>IF(AND(N42="Aplicar identificación avanzada-condición aceptable para cada tipo de factor de riesgo identificado",K42="SI"),VLOOKUP(A42,'2'!$B$12:$M$212,4,FALSE)," ")</f>
        <v>tarea 38</v>
      </c>
      <c r="AX42" s="51">
        <f>IF(AND(N42="Aplicar identificación avanzada-condición aceptable para cada tipo de factor de riesgo identificado",K42="SI"),VLOOKUP(A42,'2'!$B$12:$M$212,6,FALSE)," ")</f>
        <v>0</v>
      </c>
      <c r="AY42" s="51">
        <f>IF(AND(N42="Aplicar identificación avanzada-condición aceptable para cada tipo de factor de riesgo identificado",K42="SI"),VLOOKUP(A42,'2'!$B$12:$M$212,7,FALSE)," ")</f>
        <v>0</v>
      </c>
      <c r="AZ42" s="51">
        <f>IF(AND(N42="Aplicar identificación avanzada-condición aceptable para cada tipo de factor de riesgo identificado",K42="SI"),VLOOKUP(A42,'2'!$B$12:$M$212,8,FALSE)," ")</f>
        <v>0</v>
      </c>
      <c r="BA42" s="51">
        <f>IF(AND(N42="Aplicar identificación avanzada-condición aceptable para cada tipo de factor de riesgo identificado",K42="SI"),VLOOKUP(A42,'2'!$B$12:$M$212,9,FALSE)," ")</f>
        <v>0</v>
      </c>
      <c r="BB42" s="51">
        <f>IF(AND(N42="Aplicar identificación avanzada-condición aceptable para cada tipo de factor de riesgo identificado",K42="SI"),VLOOKUP(A42,'2'!$B$12:$M$212,10,FALSE)," ")</f>
        <v>0</v>
      </c>
      <c r="BC42" s="44" t="str">
        <f>IF(AND(N42="Aplicar identificación avanzada-condición aceptable para cada tipo de factor de riesgo identificado",L42="SI"),VLOOKUP(A42,'2'!$B$12:$M$212,2,FALSE)," ")</f>
        <v>area 38</v>
      </c>
      <c r="BD42" s="44" t="str">
        <f>IF(AND(N42="Aplicar identificación avanzada-condición aceptable para cada tipo de factor de riesgo identificado",L42="SI"),VLOOKUP(A42,'2'!$B$12:$M$212,3,FALSE)," ")</f>
        <v>puesto 38</v>
      </c>
      <c r="BE42" s="44" t="str">
        <f>IF(AND(N42="Aplicar identificación avanzada-condición aceptable para cada tipo de factor de riesgo identificado",L42="SI"),VLOOKUP(A42,'2'!$B$12:$M$212,4,FALSE)," ")</f>
        <v>tarea 38</v>
      </c>
      <c r="BF42" s="44">
        <f>IF(AND(N42="Aplicar identificación avanzada-condición aceptable para cada tipo de factor de riesgo identificado",L42="SI"),VLOOKUP(A42,'2'!$B$12:$M$212,6,FALSE)," ")</f>
        <v>0</v>
      </c>
      <c r="BG42" s="44">
        <f>IF(AND(N42="Aplicar identificación avanzada-condición aceptable para cada tipo de factor de riesgo identificado",L42="SI"),VLOOKUP(A42,'2'!$B$12:$M$212,7,FALSE)," ")</f>
        <v>0</v>
      </c>
      <c r="BH42" s="44">
        <f>IF(AND(N42="Aplicar identificación avanzada-condición aceptable para cada tipo de factor de riesgo identificado",L42="SI"),VLOOKUP(A42,'2'!$B$12:$M$212,8,FALSE)," ")</f>
        <v>0</v>
      </c>
      <c r="BI42" s="44">
        <f>IF(AND(N42="Aplicar identificación avanzada-condición aceptable para cada tipo de factor de riesgo identificado",L42="SI"),VLOOKUP(A42,'2'!$B$12:$M$212,9,FALSE)," ")</f>
        <v>0</v>
      </c>
      <c r="BJ42" s="44">
        <f>IF(AND(N42="Aplicar identificación avanzada-condición aceptable para cada tipo de factor de riesgo identificado",L42="SI"),VLOOKUP(A42,'2'!$B$12:$M$212,10,FALSE)," ")</f>
        <v>0</v>
      </c>
      <c r="BK42" s="48" t="str">
        <f>IF(AND(N42="Aplicar identificación avanzada-condición aceptable para cada tipo de factor de riesgo identificado",M42="SI"),VLOOKUP(A42,'2'!$B$12:$M$212,2,FALSE)," ")</f>
        <v>area 38</v>
      </c>
      <c r="BL42" s="48" t="str">
        <f>IF(AND(N42="Aplicar identificación avanzada-condición aceptable para cada tipo de factor de riesgo identificado",M42="SI"),VLOOKUP(A42,'2'!$B$12:$M$212,3,FALSE)," ")</f>
        <v>puesto 38</v>
      </c>
      <c r="BM42" s="48" t="str">
        <f>IF(AND(N42="Aplicar identificación avanzada-condición aceptable para cada tipo de factor de riesgo identificado",M42="SI"),VLOOKUP(A42,'2'!$B$12:$M$212,4,FALSE)," ")</f>
        <v>tarea 38</v>
      </c>
      <c r="BN42" s="48">
        <f>IF(AND(N42="Aplicar identificación avanzada-condición aceptable para cada tipo de factor de riesgo identificado",M42="SI"),VLOOKUP(A42,'2'!$B$12:$M$212,6,FALSE)," ")</f>
        <v>0</v>
      </c>
      <c r="BO42" s="48">
        <f>IF(AND(N42="Aplicar identificación avanzada-condición aceptable para cada tipo de factor de riesgo identificado",M42="SI"),VLOOKUP(A42,'2'!$B$12:$M$212,7,FALSE)," ")</f>
        <v>0</v>
      </c>
      <c r="BP42" s="48">
        <f>IF(AND(N42="Aplicar identificación avanzada-condición aceptable para cada tipo de factor de riesgo identificado",M42="SI"),VLOOKUP(A42,'2'!$B$12:$M$212,8,FALSE)," ")</f>
        <v>0</v>
      </c>
      <c r="BQ42" s="48">
        <f>IF(AND(N42="Aplicar identificación avanzada-condición aceptable para cada tipo de factor de riesgo identificado",M42="SI"),VLOOKUP(A42,'2'!$B$12:$M$212,9,FALSE)," ")</f>
        <v>0</v>
      </c>
      <c r="BR42" s="48">
        <f>IF(AND(N42="Aplicar identificación avanzada-condición aceptable para cada tipo de factor de riesgo identificado",M42="SI"),VLOOKUP(A42,'2'!$B$12:$M$212,10,FALSE)," ")</f>
        <v>0</v>
      </c>
    </row>
    <row r="43" spans="1:70">
      <c r="A43">
        <v>39</v>
      </c>
      <c r="B43" s="21" t="str">
        <f>'2'!C52</f>
        <v>area 39</v>
      </c>
      <c r="C43" s="21" t="str">
        <f>'2'!D52</f>
        <v>puesto 39</v>
      </c>
      <c r="D43" s="21" t="str">
        <v>puesto 39</v>
      </c>
      <c r="E43" s="21" t="str">
        <f>'2'!E52</f>
        <v>tarea 39</v>
      </c>
      <c r="F43" s="34" t="str">
        <f>'3'!L52</f>
        <v>Aplicar identificación avanzada-condición aceptable para cada tipo de factor de riesgo identificado</v>
      </c>
      <c r="G43" s="27" t="str">
        <f>'3'!E52</f>
        <v>SI</v>
      </c>
      <c r="H43" s="21" t="str">
        <f>'3'!F52</f>
        <v>SI</v>
      </c>
      <c r="I43" s="27" t="str">
        <f>'3'!G52</f>
        <v>SI</v>
      </c>
      <c r="J43" s="21" t="str">
        <f>'3'!H52</f>
        <v>SI</v>
      </c>
      <c r="K43" s="27" t="str">
        <f>'3'!I52</f>
        <v>SI</v>
      </c>
      <c r="L43" s="21" t="str">
        <f>'3'!J52</f>
        <v>SI</v>
      </c>
      <c r="M43" s="27" t="str">
        <f>'3'!K52</f>
        <v>SI</v>
      </c>
      <c r="N43" s="34" t="str">
        <f>'3'!L52</f>
        <v>Aplicar identificación avanzada-condición aceptable para cada tipo de factor de riesgo identificado</v>
      </c>
      <c r="O43" s="19" t="str">
        <f>IF(AND(N43="Aplicar identificación avanzada-condición aceptable para cada tipo de factor de riesgo identificado",G43="SI"),VLOOKUP(A43,'2'!$B$12:$M$212,2,FALSE)," ")</f>
        <v>area 39</v>
      </c>
      <c r="P43" s="19" t="str">
        <f>IF(AND(N43="Aplicar identificación avanzada-condición aceptable para cada tipo de factor de riesgo identificado",G43="SI"),VLOOKUP(A43,'2'!$B$12:$M$212,3,FALSE)," ")</f>
        <v>puesto 39</v>
      </c>
      <c r="Q43" s="19" t="str">
        <f>IF(AND(N43="Aplicar identificación avanzada-condición aceptable para cada tipo de factor de riesgo identificado",G43="SI"),VLOOKUP(A43,'2'!$B$12:$M$212,4,FALSE)," ")</f>
        <v>tarea 39</v>
      </c>
      <c r="R43" s="19">
        <f>IF(AND(N43="Aplicar identificación avanzada-condición aceptable para cada tipo de factor de riesgo identificado",G43="SI"),VLOOKUP(A43,'2'!$B$12:$M$212,6,FALSE)," ")</f>
        <v>0</v>
      </c>
      <c r="S43" s="19">
        <f>IF(AND(N43="Aplicar identificación avanzada-condición aceptable para cada tipo de factor de riesgo identificado",G43="SI"),VLOOKUP(A43,'2'!$B$12:$M$212,7,FALSE)," ")</f>
        <v>0</v>
      </c>
      <c r="T43" s="19">
        <f>IF(AND(N43="Aplicar identificación avanzada-condición aceptable para cada tipo de factor de riesgo identificado",G43="SI"),VLOOKUP(A43,'2'!$B$12:$M$212,8,FALSE)," ")</f>
        <v>0</v>
      </c>
      <c r="U43" s="19">
        <f>IF(AND(N43="Aplicar identificación avanzada-condición aceptable para cada tipo de factor de riesgo identificado",G43="SI"),VLOOKUP(A43,'2'!$B$12:$M$212,9,FALSE)," ")</f>
        <v>0</v>
      </c>
      <c r="V43" s="19">
        <f>IF(AND(N43="Aplicar identificación avanzada-condición aceptable para cada tipo de factor de riesgo identificado",G43="SI"),VLOOKUP(A43,'2'!$B$12:$M$212,10,FALSE)," ")</f>
        <v>0</v>
      </c>
      <c r="W43" s="31" t="str">
        <f>IF(AND(N43="Aplicar identificación avanzada-condición aceptable para cada tipo de factor de riesgo identificado",H43="SI"),VLOOKUP(A43,'2'!$B$12:$M$212,2,FALSE)," ")</f>
        <v>area 39</v>
      </c>
      <c r="X43" s="31" t="str">
        <f>IF(AND(N43="Aplicar identificación avanzada-condición aceptable para cada tipo de factor de riesgo identificado",H43="SI"),VLOOKUP(A43,'2'!$B$12:$M$212,3,FALSE)," ")</f>
        <v>puesto 39</v>
      </c>
      <c r="Y43" s="31" t="str">
        <f>IF(AND(N43="Aplicar identificación avanzada-condición aceptable para cada tipo de factor de riesgo identificado",H43="SI"),VLOOKUP(A43,'2'!$B$12:$M$212,4,FALSE)," ")</f>
        <v>tarea 39</v>
      </c>
      <c r="Z43" s="31" t="str">
        <f>IF(AND(N43="Aplicar identificación avanzada-condición aceptable para cada tipo de factor de riesgo identificado",H43="SI"),VLOOKUP(A43,'2'!$B$12:$M$212,4,FALSE)," ")</f>
        <v>tarea 39</v>
      </c>
      <c r="AA43" s="31">
        <f>IF(AND(N43="Aplicar identificación avanzada-condición aceptable para cada tipo de factor de riesgo identificado",H43="SI"),VLOOKUP(A43,'2'!$B$12:$M$212,7,FALSE)," ")</f>
        <v>0</v>
      </c>
      <c r="AB43" s="31">
        <f>IF(AND(N43="Aplicar identificación avanzada-condición aceptable para cada tipo de factor de riesgo identificado",H43="SI"),VLOOKUP(A43,'2'!$B$12:$M$212,8,FALSE)," ")</f>
        <v>0</v>
      </c>
      <c r="AC43" s="31">
        <f>IF(AND(N43="Aplicar identificación avanzada-condición aceptable para cada tipo de factor de riesgo identificado",H43="SI"),VLOOKUP(A43,'2'!$B$12:$M$212,9,FALSE)," ")</f>
        <v>0</v>
      </c>
      <c r="AD43" s="31">
        <f>IF(AND(N43="Aplicar identificación avanzada-condición aceptable para cada tipo de factor de riesgo identificado",H43="SI"),VLOOKUP(A43,'2'!$B$12:$M$212,10,FALSE)," ")</f>
        <v>0</v>
      </c>
      <c r="AE43" s="34" t="str">
        <f>IF(AND(N43="Aplicar identificación avanzada-condición aceptable para cada tipo de factor de riesgo identificado",I43="SI"),VLOOKUP(A43,'2'!$B$12:$M$212,2,FALSE)," ")</f>
        <v>area 39</v>
      </c>
      <c r="AF43" s="34" t="str">
        <f>IF(AND(N43="Aplicar identificación avanzada-condición aceptable para cada tipo de factor de riesgo identificado",I43="SI"),VLOOKUP(A43,'2'!$B$12:$M$212,3,FALSE)," ")</f>
        <v>puesto 39</v>
      </c>
      <c r="AG43" s="34" t="str">
        <f>IF(AND(N43="Aplicar identificación avanzada-condición aceptable para cada tipo de factor de riesgo identificado",I43="SI"),VLOOKUP(A43,'2'!$B$12:$M$212,4,FALSE)," ")</f>
        <v>tarea 39</v>
      </c>
      <c r="AH43" s="34">
        <f>IF(AND(N43="Aplicar identificación avanzada-condición aceptable para cada tipo de factor de riesgo identificado",I43="SI"),VLOOKUP(A43,'2'!$B$12:$M$212,6,FALSE)," ")</f>
        <v>0</v>
      </c>
      <c r="AI43" s="34">
        <f>IF(AND(N43="Aplicar identificación avanzada-condición aceptable para cada tipo de factor de riesgo identificado",I43="SI"),VLOOKUP(A43,'2'!$B$12:$M$212,7,FALSE)," ")</f>
        <v>0</v>
      </c>
      <c r="AJ43" s="34">
        <f>IF(AND(N43="Aplicar identificación avanzada-condición aceptable para cada tipo de factor de riesgo identificado",I43="SI"),VLOOKUP(A43,'2'!$B$12:$M$212,8,FALSE)," ")</f>
        <v>0</v>
      </c>
      <c r="AK43" s="34">
        <f>IF(AND(N43="Aplicar identificación avanzada-condición aceptable para cada tipo de factor de riesgo identificado",I43="SI"),VLOOKUP(A43,'2'!$B$12:$M$212,9,FALSE)," ")</f>
        <v>0</v>
      </c>
      <c r="AL43" s="34">
        <f>IF(AND(N43="Aplicar identificación avanzada-condición aceptable para cada tipo de factor de riesgo identificado",I43="SI"),VLOOKUP(A43,'2'!$B$12:$M$212,10,FALSE)," ")</f>
        <v>0</v>
      </c>
      <c r="AM43" s="40" t="str">
        <f>IF(AND(N43="Aplicar identificación avanzada-condición aceptable para cada tipo de factor de riesgo identificado",J43="SI"),VLOOKUP(A43,'2'!$B$12:$M$212,2,FALSE)," ")</f>
        <v>area 39</v>
      </c>
      <c r="AN43" s="40" t="str">
        <f>IF(AND(N43="Aplicar identificación avanzada-condición aceptable para cada tipo de factor de riesgo identificado",J43="SI"),VLOOKUP(A43,'2'!$B$12:$M$212,3,FALSE)," ")</f>
        <v>puesto 39</v>
      </c>
      <c r="AO43" s="40" t="str">
        <f>IF(AND(N43="Aplicar identificación avanzada-condición aceptable para cada tipo de factor de riesgo identificado",J43="SI"),VLOOKUP(A43,'2'!$B$12:$M$212,4,FALSE)," ")</f>
        <v>tarea 39</v>
      </c>
      <c r="AP43" s="40">
        <f>IF(AND(N43="Aplicar identificación avanzada-condición aceptable para cada tipo de factor de riesgo identificado",J43="SI"),VLOOKUP(A43,'2'!$B$12:$M$212,6,FALSE)," ")</f>
        <v>0</v>
      </c>
      <c r="AQ43" s="40">
        <f>IF(AND(N43="Aplicar identificación avanzada-condición aceptable para cada tipo de factor de riesgo identificado",J43="SI"),VLOOKUP(A43,'2'!$B$12:$M$212,7,FALSE)," ")</f>
        <v>0</v>
      </c>
      <c r="AR43" s="40">
        <f>IF(AND(N43="Aplicar identificación avanzada-condición aceptable para cada tipo de factor de riesgo identificado",J43="SI"),VLOOKUP(A43,'2'!$B$12:$M$212,8,FALSE)," ")</f>
        <v>0</v>
      </c>
      <c r="AS43" s="40">
        <f>IF(AND(N43="Aplicar identificación avanzada-condición aceptable para cada tipo de factor de riesgo identificado",J43="SI"),VLOOKUP(A43,'2'!$B$12:$M$212,9,FALSE)," ")</f>
        <v>0</v>
      </c>
      <c r="AT43" s="40">
        <f>IF(AND(N43="Aplicar identificación avanzada-condición aceptable para cada tipo de factor de riesgo identificado",J43="SI"),VLOOKUP(A43,'2'!$B$12:$M$212,10,FALSE)," ")</f>
        <v>0</v>
      </c>
      <c r="AU43" s="51" t="str">
        <f>IF(AND(N43="Aplicar identificación avanzada-condición aceptable para cada tipo de factor de riesgo identificado",K43="SI"),VLOOKUP(A43,'2'!$B$12:$M$212,2,FALSE)," ")</f>
        <v>area 39</v>
      </c>
      <c r="AV43" s="51" t="str">
        <f>IF(AND(N43="Aplicar identificación avanzada-condición aceptable para cada tipo de factor de riesgo identificado",K43="SI"),VLOOKUP(A43,'2'!$B$12:$M$212,3,FALSE)," ")</f>
        <v>puesto 39</v>
      </c>
      <c r="AW43" s="51" t="str">
        <f>IF(AND(N43="Aplicar identificación avanzada-condición aceptable para cada tipo de factor de riesgo identificado",K43="SI"),VLOOKUP(A43,'2'!$B$12:$M$212,4,FALSE)," ")</f>
        <v>tarea 39</v>
      </c>
      <c r="AX43" s="51">
        <f>IF(AND(N43="Aplicar identificación avanzada-condición aceptable para cada tipo de factor de riesgo identificado",K43="SI"),VLOOKUP(A43,'2'!$B$12:$M$212,6,FALSE)," ")</f>
        <v>0</v>
      </c>
      <c r="AY43" s="51">
        <f>IF(AND(N43="Aplicar identificación avanzada-condición aceptable para cada tipo de factor de riesgo identificado",K43="SI"),VLOOKUP(A43,'2'!$B$12:$M$212,7,FALSE)," ")</f>
        <v>0</v>
      </c>
      <c r="AZ43" s="51">
        <f>IF(AND(N43="Aplicar identificación avanzada-condición aceptable para cada tipo de factor de riesgo identificado",K43="SI"),VLOOKUP(A43,'2'!$B$12:$M$212,8,FALSE)," ")</f>
        <v>0</v>
      </c>
      <c r="BA43" s="51">
        <f>IF(AND(N43="Aplicar identificación avanzada-condición aceptable para cada tipo de factor de riesgo identificado",K43="SI"),VLOOKUP(A43,'2'!$B$12:$M$212,9,FALSE)," ")</f>
        <v>0</v>
      </c>
      <c r="BB43" s="51">
        <f>IF(AND(N43="Aplicar identificación avanzada-condición aceptable para cada tipo de factor de riesgo identificado",K43="SI"),VLOOKUP(A43,'2'!$B$12:$M$212,10,FALSE)," ")</f>
        <v>0</v>
      </c>
      <c r="BC43" s="44" t="str">
        <f>IF(AND(N43="Aplicar identificación avanzada-condición aceptable para cada tipo de factor de riesgo identificado",L43="SI"),VLOOKUP(A43,'2'!$B$12:$M$212,2,FALSE)," ")</f>
        <v>area 39</v>
      </c>
      <c r="BD43" s="44" t="str">
        <f>IF(AND(N43="Aplicar identificación avanzada-condición aceptable para cada tipo de factor de riesgo identificado",L43="SI"),VLOOKUP(A43,'2'!$B$12:$M$212,3,FALSE)," ")</f>
        <v>puesto 39</v>
      </c>
      <c r="BE43" s="44" t="str">
        <f>IF(AND(N43="Aplicar identificación avanzada-condición aceptable para cada tipo de factor de riesgo identificado",L43="SI"),VLOOKUP(A43,'2'!$B$12:$M$212,4,FALSE)," ")</f>
        <v>tarea 39</v>
      </c>
      <c r="BF43" s="44">
        <f>IF(AND(N43="Aplicar identificación avanzada-condición aceptable para cada tipo de factor de riesgo identificado",L43="SI"),VLOOKUP(A43,'2'!$B$12:$M$212,6,FALSE)," ")</f>
        <v>0</v>
      </c>
      <c r="BG43" s="44">
        <f>IF(AND(N43="Aplicar identificación avanzada-condición aceptable para cada tipo de factor de riesgo identificado",L43="SI"),VLOOKUP(A43,'2'!$B$12:$M$212,7,FALSE)," ")</f>
        <v>0</v>
      </c>
      <c r="BH43" s="44">
        <f>IF(AND(N43="Aplicar identificación avanzada-condición aceptable para cada tipo de factor de riesgo identificado",L43="SI"),VLOOKUP(A43,'2'!$B$12:$M$212,8,FALSE)," ")</f>
        <v>0</v>
      </c>
      <c r="BI43" s="44">
        <f>IF(AND(N43="Aplicar identificación avanzada-condición aceptable para cada tipo de factor de riesgo identificado",L43="SI"),VLOOKUP(A43,'2'!$B$12:$M$212,9,FALSE)," ")</f>
        <v>0</v>
      </c>
      <c r="BJ43" s="44">
        <f>IF(AND(N43="Aplicar identificación avanzada-condición aceptable para cada tipo de factor de riesgo identificado",L43="SI"),VLOOKUP(A43,'2'!$B$12:$M$212,10,FALSE)," ")</f>
        <v>0</v>
      </c>
      <c r="BK43" s="48" t="str">
        <f>IF(AND(N43="Aplicar identificación avanzada-condición aceptable para cada tipo de factor de riesgo identificado",M43="SI"),VLOOKUP(A43,'2'!$B$12:$M$212,2,FALSE)," ")</f>
        <v>area 39</v>
      </c>
      <c r="BL43" s="48" t="str">
        <f>IF(AND(N43="Aplicar identificación avanzada-condición aceptable para cada tipo de factor de riesgo identificado",M43="SI"),VLOOKUP(A43,'2'!$B$12:$M$212,3,FALSE)," ")</f>
        <v>puesto 39</v>
      </c>
      <c r="BM43" s="48" t="str">
        <f>IF(AND(N43="Aplicar identificación avanzada-condición aceptable para cada tipo de factor de riesgo identificado",M43="SI"),VLOOKUP(A43,'2'!$B$12:$M$212,4,FALSE)," ")</f>
        <v>tarea 39</v>
      </c>
      <c r="BN43" s="48">
        <f>IF(AND(N43="Aplicar identificación avanzada-condición aceptable para cada tipo de factor de riesgo identificado",M43="SI"),VLOOKUP(A43,'2'!$B$12:$M$212,6,FALSE)," ")</f>
        <v>0</v>
      </c>
      <c r="BO43" s="48">
        <f>IF(AND(N43="Aplicar identificación avanzada-condición aceptable para cada tipo de factor de riesgo identificado",M43="SI"),VLOOKUP(A43,'2'!$B$12:$M$212,7,FALSE)," ")</f>
        <v>0</v>
      </c>
      <c r="BP43" s="48">
        <f>IF(AND(N43="Aplicar identificación avanzada-condición aceptable para cada tipo de factor de riesgo identificado",M43="SI"),VLOOKUP(A43,'2'!$B$12:$M$212,8,FALSE)," ")</f>
        <v>0</v>
      </c>
      <c r="BQ43" s="48">
        <f>IF(AND(N43="Aplicar identificación avanzada-condición aceptable para cada tipo de factor de riesgo identificado",M43="SI"),VLOOKUP(A43,'2'!$B$12:$M$212,9,FALSE)," ")</f>
        <v>0</v>
      </c>
      <c r="BR43" s="48">
        <f>IF(AND(N43="Aplicar identificación avanzada-condición aceptable para cada tipo de factor de riesgo identificado",M43="SI"),VLOOKUP(A43,'2'!$B$12:$M$212,10,FALSE)," ")</f>
        <v>0</v>
      </c>
    </row>
    <row r="44" spans="1:70">
      <c r="A44">
        <v>40</v>
      </c>
      <c r="B44" s="21" t="str">
        <f>'2'!C53</f>
        <v>area 40</v>
      </c>
      <c r="C44" s="21" t="str">
        <f>'2'!D53</f>
        <v>puesto 40</v>
      </c>
      <c r="D44" s="21" t="str">
        <v>puesto 40</v>
      </c>
      <c r="E44" s="21" t="str">
        <f>'2'!E53</f>
        <v>tarea 40</v>
      </c>
      <c r="F44" s="34" t="str">
        <f>'3'!L53</f>
        <v>Aplicar identificación avanzada-condición aceptable para cada tipo de factor de riesgo identificado</v>
      </c>
      <c r="G44" s="27" t="str">
        <f>'3'!E53</f>
        <v>SI</v>
      </c>
      <c r="H44" s="21" t="str">
        <f>'3'!F53</f>
        <v>SI</v>
      </c>
      <c r="I44" s="27" t="str">
        <f>'3'!G53</f>
        <v>SI</v>
      </c>
      <c r="J44" s="21" t="str">
        <f>'3'!H53</f>
        <v>SI</v>
      </c>
      <c r="K44" s="27" t="str">
        <f>'3'!I53</f>
        <v>SI</v>
      </c>
      <c r="L44" s="21" t="str">
        <f>'3'!J53</f>
        <v>SI</v>
      </c>
      <c r="M44" s="27" t="str">
        <f>'3'!K53</f>
        <v>SI</v>
      </c>
      <c r="N44" s="34" t="str">
        <f>'3'!L53</f>
        <v>Aplicar identificación avanzada-condición aceptable para cada tipo de factor de riesgo identificado</v>
      </c>
      <c r="O44" s="19" t="str">
        <f>IF(AND(N44="Aplicar identificación avanzada-condición aceptable para cada tipo de factor de riesgo identificado",G44="SI"),VLOOKUP(A44,'2'!$B$12:$M$212,2,FALSE)," ")</f>
        <v>area 40</v>
      </c>
      <c r="P44" s="19" t="str">
        <f>IF(AND(N44="Aplicar identificación avanzada-condición aceptable para cada tipo de factor de riesgo identificado",G44="SI"),VLOOKUP(A44,'2'!$B$12:$M$212,3,FALSE)," ")</f>
        <v>puesto 40</v>
      </c>
      <c r="Q44" s="19" t="str">
        <f>IF(AND(N44="Aplicar identificación avanzada-condición aceptable para cada tipo de factor de riesgo identificado",G44="SI"),VLOOKUP(A44,'2'!$B$12:$M$212,4,FALSE)," ")</f>
        <v>tarea 40</v>
      </c>
      <c r="R44" s="19">
        <f>IF(AND(N44="Aplicar identificación avanzada-condición aceptable para cada tipo de factor de riesgo identificado",G44="SI"),VLOOKUP(A44,'2'!$B$12:$M$212,6,FALSE)," ")</f>
        <v>0</v>
      </c>
      <c r="S44" s="19">
        <f>IF(AND(N44="Aplicar identificación avanzada-condición aceptable para cada tipo de factor de riesgo identificado",G44="SI"),VLOOKUP(A44,'2'!$B$12:$M$212,7,FALSE)," ")</f>
        <v>0</v>
      </c>
      <c r="T44" s="19">
        <f>IF(AND(N44="Aplicar identificación avanzada-condición aceptable para cada tipo de factor de riesgo identificado",G44="SI"),VLOOKUP(A44,'2'!$B$12:$M$212,8,FALSE)," ")</f>
        <v>0</v>
      </c>
      <c r="U44" s="19">
        <f>IF(AND(N44="Aplicar identificación avanzada-condición aceptable para cada tipo de factor de riesgo identificado",G44="SI"),VLOOKUP(A44,'2'!$B$12:$M$212,9,FALSE)," ")</f>
        <v>0</v>
      </c>
      <c r="V44" s="19">
        <f>IF(AND(N44="Aplicar identificación avanzada-condición aceptable para cada tipo de factor de riesgo identificado",G44="SI"),VLOOKUP(A44,'2'!$B$12:$M$212,10,FALSE)," ")</f>
        <v>0</v>
      </c>
      <c r="W44" s="31" t="str">
        <f>IF(AND(N44="Aplicar identificación avanzada-condición aceptable para cada tipo de factor de riesgo identificado",H44="SI"),VLOOKUP(A44,'2'!$B$12:$M$212,2,FALSE)," ")</f>
        <v>area 40</v>
      </c>
      <c r="X44" s="31" t="str">
        <f>IF(AND(N44="Aplicar identificación avanzada-condición aceptable para cada tipo de factor de riesgo identificado",H44="SI"),VLOOKUP(A44,'2'!$B$12:$M$212,3,FALSE)," ")</f>
        <v>puesto 40</v>
      </c>
      <c r="Y44" s="31" t="str">
        <f>IF(AND(N44="Aplicar identificación avanzada-condición aceptable para cada tipo de factor de riesgo identificado",H44="SI"),VLOOKUP(A44,'2'!$B$12:$M$212,4,FALSE)," ")</f>
        <v>tarea 40</v>
      </c>
      <c r="Z44" s="31" t="str">
        <f>IF(AND(N44="Aplicar identificación avanzada-condición aceptable para cada tipo de factor de riesgo identificado",H44="SI"),VLOOKUP(A44,'2'!$B$12:$M$212,4,FALSE)," ")</f>
        <v>tarea 40</v>
      </c>
      <c r="AA44" s="31">
        <f>IF(AND(N44="Aplicar identificación avanzada-condición aceptable para cada tipo de factor de riesgo identificado",H44="SI"),VLOOKUP(A44,'2'!$B$12:$M$212,7,FALSE)," ")</f>
        <v>0</v>
      </c>
      <c r="AB44" s="31">
        <f>IF(AND(N44="Aplicar identificación avanzada-condición aceptable para cada tipo de factor de riesgo identificado",H44="SI"),VLOOKUP(A44,'2'!$B$12:$M$212,8,FALSE)," ")</f>
        <v>0</v>
      </c>
      <c r="AC44" s="31">
        <f>IF(AND(N44="Aplicar identificación avanzada-condición aceptable para cada tipo de factor de riesgo identificado",H44="SI"),VLOOKUP(A44,'2'!$B$12:$M$212,9,FALSE)," ")</f>
        <v>0</v>
      </c>
      <c r="AD44" s="31">
        <f>IF(AND(N44="Aplicar identificación avanzada-condición aceptable para cada tipo de factor de riesgo identificado",H44="SI"),VLOOKUP(A44,'2'!$B$12:$M$212,10,FALSE)," ")</f>
        <v>0</v>
      </c>
      <c r="AE44" s="34" t="str">
        <f>IF(AND(N44="Aplicar identificación avanzada-condición aceptable para cada tipo de factor de riesgo identificado",I44="SI"),VLOOKUP(A44,'2'!$B$12:$M$212,2,FALSE)," ")</f>
        <v>area 40</v>
      </c>
      <c r="AF44" s="34" t="str">
        <f>IF(AND(N44="Aplicar identificación avanzada-condición aceptable para cada tipo de factor de riesgo identificado",I44="SI"),VLOOKUP(A44,'2'!$B$12:$M$212,3,FALSE)," ")</f>
        <v>puesto 40</v>
      </c>
      <c r="AG44" s="34" t="str">
        <f>IF(AND(N44="Aplicar identificación avanzada-condición aceptable para cada tipo de factor de riesgo identificado",I44="SI"),VLOOKUP(A44,'2'!$B$12:$M$212,4,FALSE)," ")</f>
        <v>tarea 40</v>
      </c>
      <c r="AH44" s="34">
        <f>IF(AND(N44="Aplicar identificación avanzada-condición aceptable para cada tipo de factor de riesgo identificado",I44="SI"),VLOOKUP(A44,'2'!$B$12:$M$212,6,FALSE)," ")</f>
        <v>0</v>
      </c>
      <c r="AI44" s="34">
        <f>IF(AND(N44="Aplicar identificación avanzada-condición aceptable para cada tipo de factor de riesgo identificado",I44="SI"),VLOOKUP(A44,'2'!$B$12:$M$212,7,FALSE)," ")</f>
        <v>0</v>
      </c>
      <c r="AJ44" s="34">
        <f>IF(AND(N44="Aplicar identificación avanzada-condición aceptable para cada tipo de factor de riesgo identificado",I44="SI"),VLOOKUP(A44,'2'!$B$12:$M$212,8,FALSE)," ")</f>
        <v>0</v>
      </c>
      <c r="AK44" s="34">
        <f>IF(AND(N44="Aplicar identificación avanzada-condición aceptable para cada tipo de factor de riesgo identificado",I44="SI"),VLOOKUP(A44,'2'!$B$12:$M$212,9,FALSE)," ")</f>
        <v>0</v>
      </c>
      <c r="AL44" s="34">
        <f>IF(AND(N44="Aplicar identificación avanzada-condición aceptable para cada tipo de factor de riesgo identificado",I44="SI"),VLOOKUP(A44,'2'!$B$12:$M$212,10,FALSE)," ")</f>
        <v>0</v>
      </c>
      <c r="AM44" s="40" t="str">
        <f>IF(AND(N44="Aplicar identificación avanzada-condición aceptable para cada tipo de factor de riesgo identificado",J44="SI"),VLOOKUP(A44,'2'!$B$12:$M$212,2,FALSE)," ")</f>
        <v>area 40</v>
      </c>
      <c r="AN44" s="40" t="str">
        <f>IF(AND(N44="Aplicar identificación avanzada-condición aceptable para cada tipo de factor de riesgo identificado",J44="SI"),VLOOKUP(A44,'2'!$B$12:$M$212,3,FALSE)," ")</f>
        <v>puesto 40</v>
      </c>
      <c r="AO44" s="40" t="str">
        <f>IF(AND(N44="Aplicar identificación avanzada-condición aceptable para cada tipo de factor de riesgo identificado",J44="SI"),VLOOKUP(A44,'2'!$B$12:$M$212,4,FALSE)," ")</f>
        <v>tarea 40</v>
      </c>
      <c r="AP44" s="40">
        <f>IF(AND(N44="Aplicar identificación avanzada-condición aceptable para cada tipo de factor de riesgo identificado",J44="SI"),VLOOKUP(A44,'2'!$B$12:$M$212,6,FALSE)," ")</f>
        <v>0</v>
      </c>
      <c r="AQ44" s="40">
        <f>IF(AND(N44="Aplicar identificación avanzada-condición aceptable para cada tipo de factor de riesgo identificado",J44="SI"),VLOOKUP(A44,'2'!$B$12:$M$212,7,FALSE)," ")</f>
        <v>0</v>
      </c>
      <c r="AR44" s="40">
        <f>IF(AND(N44="Aplicar identificación avanzada-condición aceptable para cada tipo de factor de riesgo identificado",J44="SI"),VLOOKUP(A44,'2'!$B$12:$M$212,8,FALSE)," ")</f>
        <v>0</v>
      </c>
      <c r="AS44" s="40">
        <f>IF(AND(N44="Aplicar identificación avanzada-condición aceptable para cada tipo de factor de riesgo identificado",J44="SI"),VLOOKUP(A44,'2'!$B$12:$M$212,9,FALSE)," ")</f>
        <v>0</v>
      </c>
      <c r="AT44" s="40">
        <f>IF(AND(N44="Aplicar identificación avanzada-condición aceptable para cada tipo de factor de riesgo identificado",J44="SI"),VLOOKUP(A44,'2'!$B$12:$M$212,10,FALSE)," ")</f>
        <v>0</v>
      </c>
      <c r="AU44" s="51" t="str">
        <f>IF(AND(N44="Aplicar identificación avanzada-condición aceptable para cada tipo de factor de riesgo identificado",K44="SI"),VLOOKUP(A44,'2'!$B$12:$M$212,2,FALSE)," ")</f>
        <v>area 40</v>
      </c>
      <c r="AV44" s="51" t="str">
        <f>IF(AND(N44="Aplicar identificación avanzada-condición aceptable para cada tipo de factor de riesgo identificado",K44="SI"),VLOOKUP(A44,'2'!$B$12:$M$212,3,FALSE)," ")</f>
        <v>puesto 40</v>
      </c>
      <c r="AW44" s="51" t="str">
        <f>IF(AND(N44="Aplicar identificación avanzada-condición aceptable para cada tipo de factor de riesgo identificado",K44="SI"),VLOOKUP(A44,'2'!$B$12:$M$212,4,FALSE)," ")</f>
        <v>tarea 40</v>
      </c>
      <c r="AX44" s="51">
        <f>IF(AND(N44="Aplicar identificación avanzada-condición aceptable para cada tipo de factor de riesgo identificado",K44="SI"),VLOOKUP(A44,'2'!$B$12:$M$212,6,FALSE)," ")</f>
        <v>0</v>
      </c>
      <c r="AY44" s="51">
        <f>IF(AND(N44="Aplicar identificación avanzada-condición aceptable para cada tipo de factor de riesgo identificado",K44="SI"),VLOOKUP(A44,'2'!$B$12:$M$212,7,FALSE)," ")</f>
        <v>0</v>
      </c>
      <c r="AZ44" s="51">
        <f>IF(AND(N44="Aplicar identificación avanzada-condición aceptable para cada tipo de factor de riesgo identificado",K44="SI"),VLOOKUP(A44,'2'!$B$12:$M$212,8,FALSE)," ")</f>
        <v>0</v>
      </c>
      <c r="BA44" s="51">
        <f>IF(AND(N44="Aplicar identificación avanzada-condición aceptable para cada tipo de factor de riesgo identificado",K44="SI"),VLOOKUP(A44,'2'!$B$12:$M$212,9,FALSE)," ")</f>
        <v>0</v>
      </c>
      <c r="BB44" s="51">
        <f>IF(AND(N44="Aplicar identificación avanzada-condición aceptable para cada tipo de factor de riesgo identificado",K44="SI"),VLOOKUP(A44,'2'!$B$12:$M$212,10,FALSE)," ")</f>
        <v>0</v>
      </c>
      <c r="BC44" s="44" t="str">
        <f>IF(AND(N44="Aplicar identificación avanzada-condición aceptable para cada tipo de factor de riesgo identificado",L44="SI"),VLOOKUP(A44,'2'!$B$12:$M$212,2,FALSE)," ")</f>
        <v>area 40</v>
      </c>
      <c r="BD44" s="44" t="str">
        <f>IF(AND(N44="Aplicar identificación avanzada-condición aceptable para cada tipo de factor de riesgo identificado",L44="SI"),VLOOKUP(A44,'2'!$B$12:$M$212,3,FALSE)," ")</f>
        <v>puesto 40</v>
      </c>
      <c r="BE44" s="44" t="str">
        <f>IF(AND(N44="Aplicar identificación avanzada-condición aceptable para cada tipo de factor de riesgo identificado",L44="SI"),VLOOKUP(A44,'2'!$B$12:$M$212,4,FALSE)," ")</f>
        <v>tarea 40</v>
      </c>
      <c r="BF44" s="44">
        <f>IF(AND(N44="Aplicar identificación avanzada-condición aceptable para cada tipo de factor de riesgo identificado",L44="SI"),VLOOKUP(A44,'2'!$B$12:$M$212,6,FALSE)," ")</f>
        <v>0</v>
      </c>
      <c r="BG44" s="44">
        <f>IF(AND(N44="Aplicar identificación avanzada-condición aceptable para cada tipo de factor de riesgo identificado",L44="SI"),VLOOKUP(A44,'2'!$B$12:$M$212,7,FALSE)," ")</f>
        <v>0</v>
      </c>
      <c r="BH44" s="44">
        <f>IF(AND(N44="Aplicar identificación avanzada-condición aceptable para cada tipo de factor de riesgo identificado",L44="SI"),VLOOKUP(A44,'2'!$B$12:$M$212,8,FALSE)," ")</f>
        <v>0</v>
      </c>
      <c r="BI44" s="44">
        <f>IF(AND(N44="Aplicar identificación avanzada-condición aceptable para cada tipo de factor de riesgo identificado",L44="SI"),VLOOKUP(A44,'2'!$B$12:$M$212,9,FALSE)," ")</f>
        <v>0</v>
      </c>
      <c r="BJ44" s="44">
        <f>IF(AND(N44="Aplicar identificación avanzada-condición aceptable para cada tipo de factor de riesgo identificado",L44="SI"),VLOOKUP(A44,'2'!$B$12:$M$212,10,FALSE)," ")</f>
        <v>0</v>
      </c>
      <c r="BK44" s="48" t="str">
        <f>IF(AND(N44="Aplicar identificación avanzada-condición aceptable para cada tipo de factor de riesgo identificado",M44="SI"),VLOOKUP(A44,'2'!$B$12:$M$212,2,FALSE)," ")</f>
        <v>area 40</v>
      </c>
      <c r="BL44" s="48" t="str">
        <f>IF(AND(N44="Aplicar identificación avanzada-condición aceptable para cada tipo de factor de riesgo identificado",M44="SI"),VLOOKUP(A44,'2'!$B$12:$M$212,3,FALSE)," ")</f>
        <v>puesto 40</v>
      </c>
      <c r="BM44" s="48" t="str">
        <f>IF(AND(N44="Aplicar identificación avanzada-condición aceptable para cada tipo de factor de riesgo identificado",M44="SI"),VLOOKUP(A44,'2'!$B$12:$M$212,4,FALSE)," ")</f>
        <v>tarea 40</v>
      </c>
      <c r="BN44" s="48">
        <f>IF(AND(N44="Aplicar identificación avanzada-condición aceptable para cada tipo de factor de riesgo identificado",M44="SI"),VLOOKUP(A44,'2'!$B$12:$M$212,6,FALSE)," ")</f>
        <v>0</v>
      </c>
      <c r="BO44" s="48">
        <f>IF(AND(N44="Aplicar identificación avanzada-condición aceptable para cada tipo de factor de riesgo identificado",M44="SI"),VLOOKUP(A44,'2'!$B$12:$M$212,7,FALSE)," ")</f>
        <v>0</v>
      </c>
      <c r="BP44" s="48">
        <f>IF(AND(N44="Aplicar identificación avanzada-condición aceptable para cada tipo de factor de riesgo identificado",M44="SI"),VLOOKUP(A44,'2'!$B$12:$M$212,8,FALSE)," ")</f>
        <v>0</v>
      </c>
      <c r="BQ44" s="48">
        <f>IF(AND(N44="Aplicar identificación avanzada-condición aceptable para cada tipo de factor de riesgo identificado",M44="SI"),VLOOKUP(A44,'2'!$B$12:$M$212,9,FALSE)," ")</f>
        <v>0</v>
      </c>
      <c r="BR44" s="48">
        <f>IF(AND(N44="Aplicar identificación avanzada-condición aceptable para cada tipo de factor de riesgo identificado",M44="SI"),VLOOKUP(A44,'2'!$B$12:$M$212,10,FALSE)," ")</f>
        <v>0</v>
      </c>
    </row>
    <row r="45" spans="1:70">
      <c r="A45">
        <v>41</v>
      </c>
      <c r="B45" s="21" t="str">
        <f>'2'!C54</f>
        <v>area 41</v>
      </c>
      <c r="C45" s="21" t="str">
        <f>'2'!D54</f>
        <v>puesto 41</v>
      </c>
      <c r="D45" s="21" t="str">
        <v>puesto 41</v>
      </c>
      <c r="E45" s="21" t="str">
        <f>'2'!E54</f>
        <v>tarea 41</v>
      </c>
      <c r="F45" s="34" t="str">
        <f>'3'!L54</f>
        <v>Aplicar identificación avanzada-condición aceptable para cada tipo de factor de riesgo identificado</v>
      </c>
      <c r="G45" s="27" t="str">
        <f>'3'!E54</f>
        <v>SI</v>
      </c>
      <c r="H45" s="21" t="str">
        <f>'3'!F54</f>
        <v>SI</v>
      </c>
      <c r="I45" s="27" t="str">
        <f>'3'!G54</f>
        <v>SI</v>
      </c>
      <c r="J45" s="21" t="str">
        <f>'3'!H54</f>
        <v>SI</v>
      </c>
      <c r="K45" s="27" t="str">
        <f>'3'!I54</f>
        <v>SI</v>
      </c>
      <c r="L45" s="21" t="str">
        <f>'3'!J54</f>
        <v>SI</v>
      </c>
      <c r="M45" s="27" t="str">
        <f>'3'!K54</f>
        <v>SI</v>
      </c>
      <c r="N45" s="34" t="str">
        <f>'3'!L54</f>
        <v>Aplicar identificación avanzada-condición aceptable para cada tipo de factor de riesgo identificado</v>
      </c>
      <c r="O45" s="19" t="str">
        <f>IF(AND(N45="Aplicar identificación avanzada-condición aceptable para cada tipo de factor de riesgo identificado",G45="SI"),VLOOKUP(A45,'2'!$B$12:$M$212,2,FALSE)," ")</f>
        <v>area 41</v>
      </c>
      <c r="P45" s="19" t="str">
        <f>IF(AND(N45="Aplicar identificación avanzada-condición aceptable para cada tipo de factor de riesgo identificado",G45="SI"),VLOOKUP(A45,'2'!$B$12:$M$212,3,FALSE)," ")</f>
        <v>puesto 41</v>
      </c>
      <c r="Q45" s="19" t="str">
        <f>IF(AND(N45="Aplicar identificación avanzada-condición aceptable para cada tipo de factor de riesgo identificado",G45="SI"),VLOOKUP(A45,'2'!$B$12:$M$212,4,FALSE)," ")</f>
        <v>tarea 41</v>
      </c>
      <c r="R45" s="19">
        <f>IF(AND(N45="Aplicar identificación avanzada-condición aceptable para cada tipo de factor de riesgo identificado",G45="SI"),VLOOKUP(A45,'2'!$B$12:$M$212,6,FALSE)," ")</f>
        <v>0</v>
      </c>
      <c r="S45" s="19">
        <f>IF(AND(N45="Aplicar identificación avanzada-condición aceptable para cada tipo de factor de riesgo identificado",G45="SI"),VLOOKUP(A45,'2'!$B$12:$M$212,7,FALSE)," ")</f>
        <v>0</v>
      </c>
      <c r="T45" s="19">
        <f>IF(AND(N45="Aplicar identificación avanzada-condición aceptable para cada tipo de factor de riesgo identificado",G45="SI"),VLOOKUP(A45,'2'!$B$12:$M$212,8,FALSE)," ")</f>
        <v>0</v>
      </c>
      <c r="U45" s="19">
        <f>IF(AND(N45="Aplicar identificación avanzada-condición aceptable para cada tipo de factor de riesgo identificado",G45="SI"),VLOOKUP(A45,'2'!$B$12:$M$212,9,FALSE)," ")</f>
        <v>0</v>
      </c>
      <c r="V45" s="19">
        <f>IF(AND(N45="Aplicar identificación avanzada-condición aceptable para cada tipo de factor de riesgo identificado",G45="SI"),VLOOKUP(A45,'2'!$B$12:$M$212,10,FALSE)," ")</f>
        <v>0</v>
      </c>
      <c r="W45" s="31" t="str">
        <f>IF(AND(N45="Aplicar identificación avanzada-condición aceptable para cada tipo de factor de riesgo identificado",H45="SI"),VLOOKUP(A45,'2'!$B$12:$M$212,2,FALSE)," ")</f>
        <v>area 41</v>
      </c>
      <c r="X45" s="31" t="str">
        <f>IF(AND(N45="Aplicar identificación avanzada-condición aceptable para cada tipo de factor de riesgo identificado",H45="SI"),VLOOKUP(A45,'2'!$B$12:$M$212,3,FALSE)," ")</f>
        <v>puesto 41</v>
      </c>
      <c r="Y45" s="31" t="str">
        <f>IF(AND(N45="Aplicar identificación avanzada-condición aceptable para cada tipo de factor de riesgo identificado",H45="SI"),VLOOKUP(A45,'2'!$B$12:$M$212,4,FALSE)," ")</f>
        <v>tarea 41</v>
      </c>
      <c r="Z45" s="31" t="str">
        <f>IF(AND(N45="Aplicar identificación avanzada-condición aceptable para cada tipo de factor de riesgo identificado",H45="SI"),VLOOKUP(A45,'2'!$B$12:$M$212,4,FALSE)," ")</f>
        <v>tarea 41</v>
      </c>
      <c r="AA45" s="31">
        <f>IF(AND(N45="Aplicar identificación avanzada-condición aceptable para cada tipo de factor de riesgo identificado",H45="SI"),VLOOKUP(A45,'2'!$B$12:$M$212,7,FALSE)," ")</f>
        <v>0</v>
      </c>
      <c r="AB45" s="31">
        <f>IF(AND(N45="Aplicar identificación avanzada-condición aceptable para cada tipo de factor de riesgo identificado",H45="SI"),VLOOKUP(A45,'2'!$B$12:$M$212,8,FALSE)," ")</f>
        <v>0</v>
      </c>
      <c r="AC45" s="31">
        <f>IF(AND(N45="Aplicar identificación avanzada-condición aceptable para cada tipo de factor de riesgo identificado",H45="SI"),VLOOKUP(A45,'2'!$B$12:$M$212,9,FALSE)," ")</f>
        <v>0</v>
      </c>
      <c r="AD45" s="31">
        <f>IF(AND(N45="Aplicar identificación avanzada-condición aceptable para cada tipo de factor de riesgo identificado",H45="SI"),VLOOKUP(A45,'2'!$B$12:$M$212,10,FALSE)," ")</f>
        <v>0</v>
      </c>
      <c r="AE45" s="34" t="str">
        <f>IF(AND(N45="Aplicar identificación avanzada-condición aceptable para cada tipo de factor de riesgo identificado",I45="SI"),VLOOKUP(A45,'2'!$B$12:$M$212,2,FALSE)," ")</f>
        <v>area 41</v>
      </c>
      <c r="AF45" s="34" t="str">
        <f>IF(AND(N45="Aplicar identificación avanzada-condición aceptable para cada tipo de factor de riesgo identificado",I45="SI"),VLOOKUP(A45,'2'!$B$12:$M$212,3,FALSE)," ")</f>
        <v>puesto 41</v>
      </c>
      <c r="AG45" s="34" t="str">
        <f>IF(AND(N45="Aplicar identificación avanzada-condición aceptable para cada tipo de factor de riesgo identificado",I45="SI"),VLOOKUP(A45,'2'!$B$12:$M$212,4,FALSE)," ")</f>
        <v>tarea 41</v>
      </c>
      <c r="AH45" s="34">
        <f>IF(AND(N45="Aplicar identificación avanzada-condición aceptable para cada tipo de factor de riesgo identificado",I45="SI"),VLOOKUP(A45,'2'!$B$12:$M$212,6,FALSE)," ")</f>
        <v>0</v>
      </c>
      <c r="AI45" s="34">
        <f>IF(AND(N45="Aplicar identificación avanzada-condición aceptable para cada tipo de factor de riesgo identificado",I45="SI"),VLOOKUP(A45,'2'!$B$12:$M$212,7,FALSE)," ")</f>
        <v>0</v>
      </c>
      <c r="AJ45" s="34">
        <f>IF(AND(N45="Aplicar identificación avanzada-condición aceptable para cada tipo de factor de riesgo identificado",I45="SI"),VLOOKUP(A45,'2'!$B$12:$M$212,8,FALSE)," ")</f>
        <v>0</v>
      </c>
      <c r="AK45" s="34">
        <f>IF(AND(N45="Aplicar identificación avanzada-condición aceptable para cada tipo de factor de riesgo identificado",I45="SI"),VLOOKUP(A45,'2'!$B$12:$M$212,9,FALSE)," ")</f>
        <v>0</v>
      </c>
      <c r="AL45" s="34">
        <f>IF(AND(N45="Aplicar identificación avanzada-condición aceptable para cada tipo de factor de riesgo identificado",I45="SI"),VLOOKUP(A45,'2'!$B$12:$M$212,10,FALSE)," ")</f>
        <v>0</v>
      </c>
      <c r="AM45" s="40" t="str">
        <f>IF(AND(N45="Aplicar identificación avanzada-condición aceptable para cada tipo de factor de riesgo identificado",J45="SI"),VLOOKUP(A45,'2'!$B$12:$M$212,2,FALSE)," ")</f>
        <v>area 41</v>
      </c>
      <c r="AN45" s="40" t="str">
        <f>IF(AND(N45="Aplicar identificación avanzada-condición aceptable para cada tipo de factor de riesgo identificado",J45="SI"),VLOOKUP(A45,'2'!$B$12:$M$212,3,FALSE)," ")</f>
        <v>puesto 41</v>
      </c>
      <c r="AO45" s="40" t="str">
        <f>IF(AND(N45="Aplicar identificación avanzada-condición aceptable para cada tipo de factor de riesgo identificado",J45="SI"),VLOOKUP(A45,'2'!$B$12:$M$212,4,FALSE)," ")</f>
        <v>tarea 41</v>
      </c>
      <c r="AP45" s="40">
        <f>IF(AND(N45="Aplicar identificación avanzada-condición aceptable para cada tipo de factor de riesgo identificado",J45="SI"),VLOOKUP(A45,'2'!$B$12:$M$212,6,FALSE)," ")</f>
        <v>0</v>
      </c>
      <c r="AQ45" s="40">
        <f>IF(AND(N45="Aplicar identificación avanzada-condición aceptable para cada tipo de factor de riesgo identificado",J45="SI"),VLOOKUP(A45,'2'!$B$12:$M$212,7,FALSE)," ")</f>
        <v>0</v>
      </c>
      <c r="AR45" s="40">
        <f>IF(AND(N45="Aplicar identificación avanzada-condición aceptable para cada tipo de factor de riesgo identificado",J45="SI"),VLOOKUP(A45,'2'!$B$12:$M$212,8,FALSE)," ")</f>
        <v>0</v>
      </c>
      <c r="AS45" s="40">
        <f>IF(AND(N45="Aplicar identificación avanzada-condición aceptable para cada tipo de factor de riesgo identificado",J45="SI"),VLOOKUP(A45,'2'!$B$12:$M$212,9,FALSE)," ")</f>
        <v>0</v>
      </c>
      <c r="AT45" s="40">
        <f>IF(AND(N45="Aplicar identificación avanzada-condición aceptable para cada tipo de factor de riesgo identificado",J45="SI"),VLOOKUP(A45,'2'!$B$12:$M$212,10,FALSE)," ")</f>
        <v>0</v>
      </c>
      <c r="AU45" s="51" t="str">
        <f>IF(AND(N45="Aplicar identificación avanzada-condición aceptable para cada tipo de factor de riesgo identificado",K45="SI"),VLOOKUP(A45,'2'!$B$12:$M$212,2,FALSE)," ")</f>
        <v>area 41</v>
      </c>
      <c r="AV45" s="51" t="str">
        <f>IF(AND(N45="Aplicar identificación avanzada-condición aceptable para cada tipo de factor de riesgo identificado",K45="SI"),VLOOKUP(A45,'2'!$B$12:$M$212,3,FALSE)," ")</f>
        <v>puesto 41</v>
      </c>
      <c r="AW45" s="51" t="str">
        <f>IF(AND(N45="Aplicar identificación avanzada-condición aceptable para cada tipo de factor de riesgo identificado",K45="SI"),VLOOKUP(A45,'2'!$B$12:$M$212,4,FALSE)," ")</f>
        <v>tarea 41</v>
      </c>
      <c r="AX45" s="51">
        <f>IF(AND(N45="Aplicar identificación avanzada-condición aceptable para cada tipo de factor de riesgo identificado",K45="SI"),VLOOKUP(A45,'2'!$B$12:$M$212,6,FALSE)," ")</f>
        <v>0</v>
      </c>
      <c r="AY45" s="51">
        <f>IF(AND(N45="Aplicar identificación avanzada-condición aceptable para cada tipo de factor de riesgo identificado",K45="SI"),VLOOKUP(A45,'2'!$B$12:$M$212,7,FALSE)," ")</f>
        <v>0</v>
      </c>
      <c r="AZ45" s="51">
        <f>IF(AND(N45="Aplicar identificación avanzada-condición aceptable para cada tipo de factor de riesgo identificado",K45="SI"),VLOOKUP(A45,'2'!$B$12:$M$212,8,FALSE)," ")</f>
        <v>0</v>
      </c>
      <c r="BA45" s="51">
        <f>IF(AND(N45="Aplicar identificación avanzada-condición aceptable para cada tipo de factor de riesgo identificado",K45="SI"),VLOOKUP(A45,'2'!$B$12:$M$212,9,FALSE)," ")</f>
        <v>0</v>
      </c>
      <c r="BB45" s="51">
        <f>IF(AND(N45="Aplicar identificación avanzada-condición aceptable para cada tipo de factor de riesgo identificado",K45="SI"),VLOOKUP(A45,'2'!$B$12:$M$212,10,FALSE)," ")</f>
        <v>0</v>
      </c>
      <c r="BC45" s="44" t="str">
        <f>IF(AND(N45="Aplicar identificación avanzada-condición aceptable para cada tipo de factor de riesgo identificado",L45="SI"),VLOOKUP(A45,'2'!$B$12:$M$212,2,FALSE)," ")</f>
        <v>area 41</v>
      </c>
      <c r="BD45" s="44" t="str">
        <f>IF(AND(N45="Aplicar identificación avanzada-condición aceptable para cada tipo de factor de riesgo identificado",L45="SI"),VLOOKUP(A45,'2'!$B$12:$M$212,3,FALSE)," ")</f>
        <v>puesto 41</v>
      </c>
      <c r="BE45" s="44" t="str">
        <f>IF(AND(N45="Aplicar identificación avanzada-condición aceptable para cada tipo de factor de riesgo identificado",L45="SI"),VLOOKUP(A45,'2'!$B$12:$M$212,4,FALSE)," ")</f>
        <v>tarea 41</v>
      </c>
      <c r="BF45" s="44">
        <f>IF(AND(N45="Aplicar identificación avanzada-condición aceptable para cada tipo de factor de riesgo identificado",L45="SI"),VLOOKUP(A45,'2'!$B$12:$M$212,6,FALSE)," ")</f>
        <v>0</v>
      </c>
      <c r="BG45" s="44">
        <f>IF(AND(N45="Aplicar identificación avanzada-condición aceptable para cada tipo de factor de riesgo identificado",L45="SI"),VLOOKUP(A45,'2'!$B$12:$M$212,7,FALSE)," ")</f>
        <v>0</v>
      </c>
      <c r="BH45" s="44">
        <f>IF(AND(N45="Aplicar identificación avanzada-condición aceptable para cada tipo de factor de riesgo identificado",L45="SI"),VLOOKUP(A45,'2'!$B$12:$M$212,8,FALSE)," ")</f>
        <v>0</v>
      </c>
      <c r="BI45" s="44">
        <f>IF(AND(N45="Aplicar identificación avanzada-condición aceptable para cada tipo de factor de riesgo identificado",L45="SI"),VLOOKUP(A45,'2'!$B$12:$M$212,9,FALSE)," ")</f>
        <v>0</v>
      </c>
      <c r="BJ45" s="44">
        <f>IF(AND(N45="Aplicar identificación avanzada-condición aceptable para cada tipo de factor de riesgo identificado",L45="SI"),VLOOKUP(A45,'2'!$B$12:$M$212,10,FALSE)," ")</f>
        <v>0</v>
      </c>
      <c r="BK45" s="48" t="str">
        <f>IF(AND(N45="Aplicar identificación avanzada-condición aceptable para cada tipo de factor de riesgo identificado",M45="SI"),VLOOKUP(A45,'2'!$B$12:$M$212,2,FALSE)," ")</f>
        <v>area 41</v>
      </c>
      <c r="BL45" s="48" t="str">
        <f>IF(AND(N45="Aplicar identificación avanzada-condición aceptable para cada tipo de factor de riesgo identificado",M45="SI"),VLOOKUP(A45,'2'!$B$12:$M$212,3,FALSE)," ")</f>
        <v>puesto 41</v>
      </c>
      <c r="BM45" s="48" t="str">
        <f>IF(AND(N45="Aplicar identificación avanzada-condición aceptable para cada tipo de factor de riesgo identificado",M45="SI"),VLOOKUP(A45,'2'!$B$12:$M$212,4,FALSE)," ")</f>
        <v>tarea 41</v>
      </c>
      <c r="BN45" s="48">
        <f>IF(AND(N45="Aplicar identificación avanzada-condición aceptable para cada tipo de factor de riesgo identificado",M45="SI"),VLOOKUP(A45,'2'!$B$12:$M$212,6,FALSE)," ")</f>
        <v>0</v>
      </c>
      <c r="BO45" s="48">
        <f>IF(AND(N45="Aplicar identificación avanzada-condición aceptable para cada tipo de factor de riesgo identificado",M45="SI"),VLOOKUP(A45,'2'!$B$12:$M$212,7,FALSE)," ")</f>
        <v>0</v>
      </c>
      <c r="BP45" s="48">
        <f>IF(AND(N45="Aplicar identificación avanzada-condición aceptable para cada tipo de factor de riesgo identificado",M45="SI"),VLOOKUP(A45,'2'!$B$12:$M$212,8,FALSE)," ")</f>
        <v>0</v>
      </c>
      <c r="BQ45" s="48">
        <f>IF(AND(N45="Aplicar identificación avanzada-condición aceptable para cada tipo de factor de riesgo identificado",M45="SI"),VLOOKUP(A45,'2'!$B$12:$M$212,9,FALSE)," ")</f>
        <v>0</v>
      </c>
      <c r="BR45" s="48">
        <f>IF(AND(N45="Aplicar identificación avanzada-condición aceptable para cada tipo de factor de riesgo identificado",M45="SI"),VLOOKUP(A45,'2'!$B$12:$M$212,10,FALSE)," ")</f>
        <v>0</v>
      </c>
    </row>
    <row r="46" spans="1:70">
      <c r="A46">
        <v>42</v>
      </c>
      <c r="B46" s="21" t="str">
        <f>'2'!C55</f>
        <v>area 42</v>
      </c>
      <c r="C46" s="21" t="str">
        <f>'2'!D55</f>
        <v>puesto 42</v>
      </c>
      <c r="D46" s="21" t="str">
        <v>puesto 42</v>
      </c>
      <c r="E46" s="21" t="str">
        <f>'2'!E55</f>
        <v>tarea 42</v>
      </c>
      <c r="F46" s="34" t="str">
        <f>'3'!L55</f>
        <v>Aplicar identificación avanzada-condición aceptable para cada tipo de factor de riesgo identificado</v>
      </c>
      <c r="G46" s="27" t="str">
        <f>'3'!E55</f>
        <v>SI</v>
      </c>
      <c r="H46" s="21" t="str">
        <f>'3'!F55</f>
        <v>SI</v>
      </c>
      <c r="I46" s="27" t="str">
        <f>'3'!G55</f>
        <v>SI</v>
      </c>
      <c r="J46" s="21" t="str">
        <f>'3'!H55</f>
        <v>SI</v>
      </c>
      <c r="K46" s="27" t="str">
        <f>'3'!I55</f>
        <v>SI</v>
      </c>
      <c r="L46" s="21" t="str">
        <f>'3'!J55</f>
        <v>SI</v>
      </c>
      <c r="M46" s="27" t="str">
        <f>'3'!K55</f>
        <v>SI</v>
      </c>
      <c r="N46" s="34" t="str">
        <f>'3'!L55</f>
        <v>Aplicar identificación avanzada-condición aceptable para cada tipo de factor de riesgo identificado</v>
      </c>
      <c r="O46" s="19" t="str">
        <f>IF(AND(N46="Aplicar identificación avanzada-condición aceptable para cada tipo de factor de riesgo identificado",G46="SI"),VLOOKUP(A46,'2'!$B$12:$M$212,2,FALSE)," ")</f>
        <v>area 42</v>
      </c>
      <c r="P46" s="19" t="str">
        <f>IF(AND(N46="Aplicar identificación avanzada-condición aceptable para cada tipo de factor de riesgo identificado",G46="SI"),VLOOKUP(A46,'2'!$B$12:$M$212,3,FALSE)," ")</f>
        <v>puesto 42</v>
      </c>
      <c r="Q46" s="19" t="str">
        <f>IF(AND(N46="Aplicar identificación avanzada-condición aceptable para cada tipo de factor de riesgo identificado",G46="SI"),VLOOKUP(A46,'2'!$B$12:$M$212,4,FALSE)," ")</f>
        <v>tarea 42</v>
      </c>
      <c r="R46" s="19">
        <f>IF(AND(N46="Aplicar identificación avanzada-condición aceptable para cada tipo de factor de riesgo identificado",G46="SI"),VLOOKUP(A46,'2'!$B$12:$M$212,6,FALSE)," ")</f>
        <v>0</v>
      </c>
      <c r="S46" s="19">
        <f>IF(AND(N46="Aplicar identificación avanzada-condición aceptable para cada tipo de factor de riesgo identificado",G46="SI"),VLOOKUP(A46,'2'!$B$12:$M$212,7,FALSE)," ")</f>
        <v>0</v>
      </c>
      <c r="T46" s="19">
        <f>IF(AND(N46="Aplicar identificación avanzada-condición aceptable para cada tipo de factor de riesgo identificado",G46="SI"),VLOOKUP(A46,'2'!$B$12:$M$212,8,FALSE)," ")</f>
        <v>0</v>
      </c>
      <c r="U46" s="19">
        <f>IF(AND(N46="Aplicar identificación avanzada-condición aceptable para cada tipo de factor de riesgo identificado",G46="SI"),VLOOKUP(A46,'2'!$B$12:$M$212,9,FALSE)," ")</f>
        <v>0</v>
      </c>
      <c r="V46" s="19">
        <f>IF(AND(N46="Aplicar identificación avanzada-condición aceptable para cada tipo de factor de riesgo identificado",G46="SI"),VLOOKUP(A46,'2'!$B$12:$M$212,10,FALSE)," ")</f>
        <v>0</v>
      </c>
      <c r="W46" s="31" t="str">
        <f>IF(AND(N46="Aplicar identificación avanzada-condición aceptable para cada tipo de factor de riesgo identificado",H46="SI"),VLOOKUP(A46,'2'!$B$12:$M$212,2,FALSE)," ")</f>
        <v>area 42</v>
      </c>
      <c r="X46" s="31" t="str">
        <f>IF(AND(N46="Aplicar identificación avanzada-condición aceptable para cada tipo de factor de riesgo identificado",H46="SI"),VLOOKUP(A46,'2'!$B$12:$M$212,3,FALSE)," ")</f>
        <v>puesto 42</v>
      </c>
      <c r="Y46" s="31" t="str">
        <f>IF(AND(N46="Aplicar identificación avanzada-condición aceptable para cada tipo de factor de riesgo identificado",H46="SI"),VLOOKUP(A46,'2'!$B$12:$M$212,4,FALSE)," ")</f>
        <v>tarea 42</v>
      </c>
      <c r="Z46" s="31" t="str">
        <f>IF(AND(N46="Aplicar identificación avanzada-condición aceptable para cada tipo de factor de riesgo identificado",H46="SI"),VLOOKUP(A46,'2'!$B$12:$M$212,4,FALSE)," ")</f>
        <v>tarea 42</v>
      </c>
      <c r="AA46" s="31">
        <f>IF(AND(N46="Aplicar identificación avanzada-condición aceptable para cada tipo de factor de riesgo identificado",H46="SI"),VLOOKUP(A46,'2'!$B$12:$M$212,7,FALSE)," ")</f>
        <v>0</v>
      </c>
      <c r="AB46" s="31">
        <f>IF(AND(N46="Aplicar identificación avanzada-condición aceptable para cada tipo de factor de riesgo identificado",H46="SI"),VLOOKUP(A46,'2'!$B$12:$M$212,8,FALSE)," ")</f>
        <v>0</v>
      </c>
      <c r="AC46" s="31">
        <f>IF(AND(N46="Aplicar identificación avanzada-condición aceptable para cada tipo de factor de riesgo identificado",H46="SI"),VLOOKUP(A46,'2'!$B$12:$M$212,9,FALSE)," ")</f>
        <v>0</v>
      </c>
      <c r="AD46" s="31">
        <f>IF(AND(N46="Aplicar identificación avanzada-condición aceptable para cada tipo de factor de riesgo identificado",H46="SI"),VLOOKUP(A46,'2'!$B$12:$M$212,10,FALSE)," ")</f>
        <v>0</v>
      </c>
      <c r="AE46" s="34" t="str">
        <f>IF(AND(N46="Aplicar identificación avanzada-condición aceptable para cada tipo de factor de riesgo identificado",I46="SI"),VLOOKUP(A46,'2'!$B$12:$M$212,2,FALSE)," ")</f>
        <v>area 42</v>
      </c>
      <c r="AF46" s="34" t="str">
        <f>IF(AND(N46="Aplicar identificación avanzada-condición aceptable para cada tipo de factor de riesgo identificado",I46="SI"),VLOOKUP(A46,'2'!$B$12:$M$212,3,FALSE)," ")</f>
        <v>puesto 42</v>
      </c>
      <c r="AG46" s="34" t="str">
        <f>IF(AND(N46="Aplicar identificación avanzada-condición aceptable para cada tipo de factor de riesgo identificado",I46="SI"),VLOOKUP(A46,'2'!$B$12:$M$212,4,FALSE)," ")</f>
        <v>tarea 42</v>
      </c>
      <c r="AH46" s="34">
        <f>IF(AND(N46="Aplicar identificación avanzada-condición aceptable para cada tipo de factor de riesgo identificado",I46="SI"),VLOOKUP(A46,'2'!$B$12:$M$212,6,FALSE)," ")</f>
        <v>0</v>
      </c>
      <c r="AI46" s="34">
        <f>IF(AND(N46="Aplicar identificación avanzada-condición aceptable para cada tipo de factor de riesgo identificado",I46="SI"),VLOOKUP(A46,'2'!$B$12:$M$212,7,FALSE)," ")</f>
        <v>0</v>
      </c>
      <c r="AJ46" s="34">
        <f>IF(AND(N46="Aplicar identificación avanzada-condición aceptable para cada tipo de factor de riesgo identificado",I46="SI"),VLOOKUP(A46,'2'!$B$12:$M$212,8,FALSE)," ")</f>
        <v>0</v>
      </c>
      <c r="AK46" s="34">
        <f>IF(AND(N46="Aplicar identificación avanzada-condición aceptable para cada tipo de factor de riesgo identificado",I46="SI"),VLOOKUP(A46,'2'!$B$12:$M$212,9,FALSE)," ")</f>
        <v>0</v>
      </c>
      <c r="AL46" s="34">
        <f>IF(AND(N46="Aplicar identificación avanzada-condición aceptable para cada tipo de factor de riesgo identificado",I46="SI"),VLOOKUP(A46,'2'!$B$12:$M$212,10,FALSE)," ")</f>
        <v>0</v>
      </c>
      <c r="AM46" s="40" t="str">
        <f>IF(AND(N46="Aplicar identificación avanzada-condición aceptable para cada tipo de factor de riesgo identificado",J46="SI"),VLOOKUP(A46,'2'!$B$12:$M$212,2,FALSE)," ")</f>
        <v>area 42</v>
      </c>
      <c r="AN46" s="40" t="str">
        <f>IF(AND(N46="Aplicar identificación avanzada-condición aceptable para cada tipo de factor de riesgo identificado",J46="SI"),VLOOKUP(A46,'2'!$B$12:$M$212,3,FALSE)," ")</f>
        <v>puesto 42</v>
      </c>
      <c r="AO46" s="40" t="str">
        <f>IF(AND(N46="Aplicar identificación avanzada-condición aceptable para cada tipo de factor de riesgo identificado",J46="SI"),VLOOKUP(A46,'2'!$B$12:$M$212,4,FALSE)," ")</f>
        <v>tarea 42</v>
      </c>
      <c r="AP46" s="40">
        <f>IF(AND(N46="Aplicar identificación avanzada-condición aceptable para cada tipo de factor de riesgo identificado",J46="SI"),VLOOKUP(A46,'2'!$B$12:$M$212,6,FALSE)," ")</f>
        <v>0</v>
      </c>
      <c r="AQ46" s="40">
        <f>IF(AND(N46="Aplicar identificación avanzada-condición aceptable para cada tipo de factor de riesgo identificado",J46="SI"),VLOOKUP(A46,'2'!$B$12:$M$212,7,FALSE)," ")</f>
        <v>0</v>
      </c>
      <c r="AR46" s="40">
        <f>IF(AND(N46="Aplicar identificación avanzada-condición aceptable para cada tipo de factor de riesgo identificado",J46="SI"),VLOOKUP(A46,'2'!$B$12:$M$212,8,FALSE)," ")</f>
        <v>0</v>
      </c>
      <c r="AS46" s="40">
        <f>IF(AND(N46="Aplicar identificación avanzada-condición aceptable para cada tipo de factor de riesgo identificado",J46="SI"),VLOOKUP(A46,'2'!$B$12:$M$212,9,FALSE)," ")</f>
        <v>0</v>
      </c>
      <c r="AT46" s="40">
        <f>IF(AND(N46="Aplicar identificación avanzada-condición aceptable para cada tipo de factor de riesgo identificado",J46="SI"),VLOOKUP(A46,'2'!$B$12:$M$212,10,FALSE)," ")</f>
        <v>0</v>
      </c>
      <c r="AU46" s="51" t="str">
        <f>IF(AND(N46="Aplicar identificación avanzada-condición aceptable para cada tipo de factor de riesgo identificado",K46="SI"),VLOOKUP(A46,'2'!$B$12:$M$212,2,FALSE)," ")</f>
        <v>area 42</v>
      </c>
      <c r="AV46" s="51" t="str">
        <f>IF(AND(N46="Aplicar identificación avanzada-condición aceptable para cada tipo de factor de riesgo identificado",K46="SI"),VLOOKUP(A46,'2'!$B$12:$M$212,3,FALSE)," ")</f>
        <v>puesto 42</v>
      </c>
      <c r="AW46" s="51" t="str">
        <f>IF(AND(N46="Aplicar identificación avanzada-condición aceptable para cada tipo de factor de riesgo identificado",K46="SI"),VLOOKUP(A46,'2'!$B$12:$M$212,4,FALSE)," ")</f>
        <v>tarea 42</v>
      </c>
      <c r="AX46" s="51">
        <f>IF(AND(N46="Aplicar identificación avanzada-condición aceptable para cada tipo de factor de riesgo identificado",K46="SI"),VLOOKUP(A46,'2'!$B$12:$M$212,6,FALSE)," ")</f>
        <v>0</v>
      </c>
      <c r="AY46" s="51">
        <f>IF(AND(N46="Aplicar identificación avanzada-condición aceptable para cada tipo de factor de riesgo identificado",K46="SI"),VLOOKUP(A46,'2'!$B$12:$M$212,7,FALSE)," ")</f>
        <v>0</v>
      </c>
      <c r="AZ46" s="51">
        <f>IF(AND(N46="Aplicar identificación avanzada-condición aceptable para cada tipo de factor de riesgo identificado",K46="SI"),VLOOKUP(A46,'2'!$B$12:$M$212,8,FALSE)," ")</f>
        <v>0</v>
      </c>
      <c r="BA46" s="51">
        <f>IF(AND(N46="Aplicar identificación avanzada-condición aceptable para cada tipo de factor de riesgo identificado",K46="SI"),VLOOKUP(A46,'2'!$B$12:$M$212,9,FALSE)," ")</f>
        <v>0</v>
      </c>
      <c r="BB46" s="51">
        <f>IF(AND(N46="Aplicar identificación avanzada-condición aceptable para cada tipo de factor de riesgo identificado",K46="SI"),VLOOKUP(A46,'2'!$B$12:$M$212,10,FALSE)," ")</f>
        <v>0</v>
      </c>
      <c r="BC46" s="44" t="str">
        <f>IF(AND(N46="Aplicar identificación avanzada-condición aceptable para cada tipo de factor de riesgo identificado",L46="SI"),VLOOKUP(A46,'2'!$B$12:$M$212,2,FALSE)," ")</f>
        <v>area 42</v>
      </c>
      <c r="BD46" s="44" t="str">
        <f>IF(AND(N46="Aplicar identificación avanzada-condición aceptable para cada tipo de factor de riesgo identificado",L46="SI"),VLOOKUP(A46,'2'!$B$12:$M$212,3,FALSE)," ")</f>
        <v>puesto 42</v>
      </c>
      <c r="BE46" s="44" t="str">
        <f>IF(AND(N46="Aplicar identificación avanzada-condición aceptable para cada tipo de factor de riesgo identificado",L46="SI"),VLOOKUP(A46,'2'!$B$12:$M$212,4,FALSE)," ")</f>
        <v>tarea 42</v>
      </c>
      <c r="BF46" s="44">
        <f>IF(AND(N46="Aplicar identificación avanzada-condición aceptable para cada tipo de factor de riesgo identificado",L46="SI"),VLOOKUP(A46,'2'!$B$12:$M$212,6,FALSE)," ")</f>
        <v>0</v>
      </c>
      <c r="BG46" s="44">
        <f>IF(AND(N46="Aplicar identificación avanzada-condición aceptable para cada tipo de factor de riesgo identificado",L46="SI"),VLOOKUP(A46,'2'!$B$12:$M$212,7,FALSE)," ")</f>
        <v>0</v>
      </c>
      <c r="BH46" s="44">
        <f>IF(AND(N46="Aplicar identificación avanzada-condición aceptable para cada tipo de factor de riesgo identificado",L46="SI"),VLOOKUP(A46,'2'!$B$12:$M$212,8,FALSE)," ")</f>
        <v>0</v>
      </c>
      <c r="BI46" s="44">
        <f>IF(AND(N46="Aplicar identificación avanzada-condición aceptable para cada tipo de factor de riesgo identificado",L46="SI"),VLOOKUP(A46,'2'!$B$12:$M$212,9,FALSE)," ")</f>
        <v>0</v>
      </c>
      <c r="BJ46" s="44">
        <f>IF(AND(N46="Aplicar identificación avanzada-condición aceptable para cada tipo de factor de riesgo identificado",L46="SI"),VLOOKUP(A46,'2'!$B$12:$M$212,10,FALSE)," ")</f>
        <v>0</v>
      </c>
      <c r="BK46" s="48" t="str">
        <f>IF(AND(N46="Aplicar identificación avanzada-condición aceptable para cada tipo de factor de riesgo identificado",M46="SI"),VLOOKUP(A46,'2'!$B$12:$M$212,2,FALSE)," ")</f>
        <v>area 42</v>
      </c>
      <c r="BL46" s="48" t="str">
        <f>IF(AND(N46="Aplicar identificación avanzada-condición aceptable para cada tipo de factor de riesgo identificado",M46="SI"),VLOOKUP(A46,'2'!$B$12:$M$212,3,FALSE)," ")</f>
        <v>puesto 42</v>
      </c>
      <c r="BM46" s="48" t="str">
        <f>IF(AND(N46="Aplicar identificación avanzada-condición aceptable para cada tipo de factor de riesgo identificado",M46="SI"),VLOOKUP(A46,'2'!$B$12:$M$212,4,FALSE)," ")</f>
        <v>tarea 42</v>
      </c>
      <c r="BN46" s="48">
        <f>IF(AND(N46="Aplicar identificación avanzada-condición aceptable para cada tipo de factor de riesgo identificado",M46="SI"),VLOOKUP(A46,'2'!$B$12:$M$212,6,FALSE)," ")</f>
        <v>0</v>
      </c>
      <c r="BO46" s="48">
        <f>IF(AND(N46="Aplicar identificación avanzada-condición aceptable para cada tipo de factor de riesgo identificado",M46="SI"),VLOOKUP(A46,'2'!$B$12:$M$212,7,FALSE)," ")</f>
        <v>0</v>
      </c>
      <c r="BP46" s="48">
        <f>IF(AND(N46="Aplicar identificación avanzada-condición aceptable para cada tipo de factor de riesgo identificado",M46="SI"),VLOOKUP(A46,'2'!$B$12:$M$212,8,FALSE)," ")</f>
        <v>0</v>
      </c>
      <c r="BQ46" s="48">
        <f>IF(AND(N46="Aplicar identificación avanzada-condición aceptable para cada tipo de factor de riesgo identificado",M46="SI"),VLOOKUP(A46,'2'!$B$12:$M$212,9,FALSE)," ")</f>
        <v>0</v>
      </c>
      <c r="BR46" s="48">
        <f>IF(AND(N46="Aplicar identificación avanzada-condición aceptable para cada tipo de factor de riesgo identificado",M46="SI"),VLOOKUP(A46,'2'!$B$12:$M$212,10,FALSE)," ")</f>
        <v>0</v>
      </c>
    </row>
    <row r="47" spans="1:70">
      <c r="A47">
        <v>43</v>
      </c>
      <c r="B47" s="21" t="str">
        <f>'2'!C56</f>
        <v>area 43</v>
      </c>
      <c r="C47" s="21" t="str">
        <f>'2'!D56</f>
        <v>puesto 43</v>
      </c>
      <c r="D47" s="21" t="str">
        <v>puesto 43</v>
      </c>
      <c r="E47" s="21" t="str">
        <f>'2'!E56</f>
        <v>tarea 43</v>
      </c>
      <c r="F47" s="34" t="str">
        <f>'3'!L56</f>
        <v>Aplicar identificación avanzada-condición aceptable para cada tipo de factor de riesgo identificado</v>
      </c>
      <c r="G47" s="27" t="str">
        <f>'3'!E56</f>
        <v>SI</v>
      </c>
      <c r="H47" s="21" t="str">
        <f>'3'!F56</f>
        <v>SI</v>
      </c>
      <c r="I47" s="27" t="str">
        <f>'3'!G56</f>
        <v>SI</v>
      </c>
      <c r="J47" s="21" t="str">
        <f>'3'!H56</f>
        <v>SI</v>
      </c>
      <c r="K47" s="27" t="str">
        <f>'3'!I56</f>
        <v>SI</v>
      </c>
      <c r="L47" s="21" t="str">
        <f>'3'!J56</f>
        <v>SI</v>
      </c>
      <c r="M47" s="27" t="str">
        <f>'3'!K56</f>
        <v>SI</v>
      </c>
      <c r="N47" s="34" t="str">
        <f>'3'!L56</f>
        <v>Aplicar identificación avanzada-condición aceptable para cada tipo de factor de riesgo identificado</v>
      </c>
      <c r="O47" s="19" t="str">
        <f>IF(AND(N47="Aplicar identificación avanzada-condición aceptable para cada tipo de factor de riesgo identificado",G47="SI"),VLOOKUP(A47,'2'!$B$12:$M$212,2,FALSE)," ")</f>
        <v>area 43</v>
      </c>
      <c r="P47" s="19" t="str">
        <f>IF(AND(N47="Aplicar identificación avanzada-condición aceptable para cada tipo de factor de riesgo identificado",G47="SI"),VLOOKUP(A47,'2'!$B$12:$M$212,3,FALSE)," ")</f>
        <v>puesto 43</v>
      </c>
      <c r="Q47" s="19" t="str">
        <f>IF(AND(N47="Aplicar identificación avanzada-condición aceptable para cada tipo de factor de riesgo identificado",G47="SI"),VLOOKUP(A47,'2'!$B$12:$M$212,4,FALSE)," ")</f>
        <v>tarea 43</v>
      </c>
      <c r="R47" s="19">
        <f>IF(AND(N47="Aplicar identificación avanzada-condición aceptable para cada tipo de factor de riesgo identificado",G47="SI"),VLOOKUP(A47,'2'!$B$12:$M$212,6,FALSE)," ")</f>
        <v>0</v>
      </c>
      <c r="S47" s="19">
        <f>IF(AND(N47="Aplicar identificación avanzada-condición aceptable para cada tipo de factor de riesgo identificado",G47="SI"),VLOOKUP(A47,'2'!$B$12:$M$212,7,FALSE)," ")</f>
        <v>0</v>
      </c>
      <c r="T47" s="19">
        <f>IF(AND(N47="Aplicar identificación avanzada-condición aceptable para cada tipo de factor de riesgo identificado",G47="SI"),VLOOKUP(A47,'2'!$B$12:$M$212,8,FALSE)," ")</f>
        <v>0</v>
      </c>
      <c r="U47" s="19">
        <f>IF(AND(N47="Aplicar identificación avanzada-condición aceptable para cada tipo de factor de riesgo identificado",G47="SI"),VLOOKUP(A47,'2'!$B$12:$M$212,9,FALSE)," ")</f>
        <v>0</v>
      </c>
      <c r="V47" s="19">
        <f>IF(AND(N47="Aplicar identificación avanzada-condición aceptable para cada tipo de factor de riesgo identificado",G47="SI"),VLOOKUP(A47,'2'!$B$12:$M$212,10,FALSE)," ")</f>
        <v>0</v>
      </c>
      <c r="W47" s="31" t="str">
        <f>IF(AND(N47="Aplicar identificación avanzada-condición aceptable para cada tipo de factor de riesgo identificado",H47="SI"),VLOOKUP(A47,'2'!$B$12:$M$212,2,FALSE)," ")</f>
        <v>area 43</v>
      </c>
      <c r="X47" s="31" t="str">
        <f>IF(AND(N47="Aplicar identificación avanzada-condición aceptable para cada tipo de factor de riesgo identificado",H47="SI"),VLOOKUP(A47,'2'!$B$12:$M$212,3,FALSE)," ")</f>
        <v>puesto 43</v>
      </c>
      <c r="Y47" s="31" t="str">
        <f>IF(AND(N47="Aplicar identificación avanzada-condición aceptable para cada tipo de factor de riesgo identificado",H47="SI"),VLOOKUP(A47,'2'!$B$12:$M$212,4,FALSE)," ")</f>
        <v>tarea 43</v>
      </c>
      <c r="Z47" s="31" t="str">
        <f>IF(AND(N47="Aplicar identificación avanzada-condición aceptable para cada tipo de factor de riesgo identificado",H47="SI"),VLOOKUP(A47,'2'!$B$12:$M$212,4,FALSE)," ")</f>
        <v>tarea 43</v>
      </c>
      <c r="AA47" s="31">
        <f>IF(AND(N47="Aplicar identificación avanzada-condición aceptable para cada tipo de factor de riesgo identificado",H47="SI"),VLOOKUP(A47,'2'!$B$12:$M$212,7,FALSE)," ")</f>
        <v>0</v>
      </c>
      <c r="AB47" s="31">
        <f>IF(AND(N47="Aplicar identificación avanzada-condición aceptable para cada tipo de factor de riesgo identificado",H47="SI"),VLOOKUP(A47,'2'!$B$12:$M$212,8,FALSE)," ")</f>
        <v>0</v>
      </c>
      <c r="AC47" s="31">
        <f>IF(AND(N47="Aplicar identificación avanzada-condición aceptable para cada tipo de factor de riesgo identificado",H47="SI"),VLOOKUP(A47,'2'!$B$12:$M$212,9,FALSE)," ")</f>
        <v>0</v>
      </c>
      <c r="AD47" s="31">
        <f>IF(AND(N47="Aplicar identificación avanzada-condición aceptable para cada tipo de factor de riesgo identificado",H47="SI"),VLOOKUP(A47,'2'!$B$12:$M$212,10,FALSE)," ")</f>
        <v>0</v>
      </c>
      <c r="AE47" s="34" t="str">
        <f>IF(AND(N47="Aplicar identificación avanzada-condición aceptable para cada tipo de factor de riesgo identificado",I47="SI"),VLOOKUP(A47,'2'!$B$12:$M$212,2,FALSE)," ")</f>
        <v>area 43</v>
      </c>
      <c r="AF47" s="34" t="str">
        <f>IF(AND(N47="Aplicar identificación avanzada-condición aceptable para cada tipo de factor de riesgo identificado",I47="SI"),VLOOKUP(A47,'2'!$B$12:$M$212,3,FALSE)," ")</f>
        <v>puesto 43</v>
      </c>
      <c r="AG47" s="34" t="str">
        <f>IF(AND(N47="Aplicar identificación avanzada-condición aceptable para cada tipo de factor de riesgo identificado",I47="SI"),VLOOKUP(A47,'2'!$B$12:$M$212,4,FALSE)," ")</f>
        <v>tarea 43</v>
      </c>
      <c r="AH47" s="34">
        <f>IF(AND(N47="Aplicar identificación avanzada-condición aceptable para cada tipo de factor de riesgo identificado",I47="SI"),VLOOKUP(A47,'2'!$B$12:$M$212,6,FALSE)," ")</f>
        <v>0</v>
      </c>
      <c r="AI47" s="34">
        <f>IF(AND(N47="Aplicar identificación avanzada-condición aceptable para cada tipo de factor de riesgo identificado",I47="SI"),VLOOKUP(A47,'2'!$B$12:$M$212,7,FALSE)," ")</f>
        <v>0</v>
      </c>
      <c r="AJ47" s="34">
        <f>IF(AND(N47="Aplicar identificación avanzada-condición aceptable para cada tipo de factor de riesgo identificado",I47="SI"),VLOOKUP(A47,'2'!$B$12:$M$212,8,FALSE)," ")</f>
        <v>0</v>
      </c>
      <c r="AK47" s="34">
        <f>IF(AND(N47="Aplicar identificación avanzada-condición aceptable para cada tipo de factor de riesgo identificado",I47="SI"),VLOOKUP(A47,'2'!$B$12:$M$212,9,FALSE)," ")</f>
        <v>0</v>
      </c>
      <c r="AL47" s="34">
        <f>IF(AND(N47="Aplicar identificación avanzada-condición aceptable para cada tipo de factor de riesgo identificado",I47="SI"),VLOOKUP(A47,'2'!$B$12:$M$212,10,FALSE)," ")</f>
        <v>0</v>
      </c>
      <c r="AM47" s="40" t="str">
        <f>IF(AND(N47="Aplicar identificación avanzada-condición aceptable para cada tipo de factor de riesgo identificado",J47="SI"),VLOOKUP(A47,'2'!$B$12:$M$212,2,FALSE)," ")</f>
        <v>area 43</v>
      </c>
      <c r="AN47" s="40" t="str">
        <f>IF(AND(N47="Aplicar identificación avanzada-condición aceptable para cada tipo de factor de riesgo identificado",J47="SI"),VLOOKUP(A47,'2'!$B$12:$M$212,3,FALSE)," ")</f>
        <v>puesto 43</v>
      </c>
      <c r="AO47" s="40" t="str">
        <f>IF(AND(N47="Aplicar identificación avanzada-condición aceptable para cada tipo de factor de riesgo identificado",J47="SI"),VLOOKUP(A47,'2'!$B$12:$M$212,4,FALSE)," ")</f>
        <v>tarea 43</v>
      </c>
      <c r="AP47" s="40">
        <f>IF(AND(N47="Aplicar identificación avanzada-condición aceptable para cada tipo de factor de riesgo identificado",J47="SI"),VLOOKUP(A47,'2'!$B$12:$M$212,6,FALSE)," ")</f>
        <v>0</v>
      </c>
      <c r="AQ47" s="40">
        <f>IF(AND(N47="Aplicar identificación avanzada-condición aceptable para cada tipo de factor de riesgo identificado",J47="SI"),VLOOKUP(A47,'2'!$B$12:$M$212,7,FALSE)," ")</f>
        <v>0</v>
      </c>
      <c r="AR47" s="40">
        <f>IF(AND(N47="Aplicar identificación avanzada-condición aceptable para cada tipo de factor de riesgo identificado",J47="SI"),VLOOKUP(A47,'2'!$B$12:$M$212,8,FALSE)," ")</f>
        <v>0</v>
      </c>
      <c r="AS47" s="40">
        <f>IF(AND(N47="Aplicar identificación avanzada-condición aceptable para cada tipo de factor de riesgo identificado",J47="SI"),VLOOKUP(A47,'2'!$B$12:$M$212,9,FALSE)," ")</f>
        <v>0</v>
      </c>
      <c r="AT47" s="40">
        <f>IF(AND(N47="Aplicar identificación avanzada-condición aceptable para cada tipo de factor de riesgo identificado",J47="SI"),VLOOKUP(A47,'2'!$B$12:$M$212,10,FALSE)," ")</f>
        <v>0</v>
      </c>
      <c r="AU47" s="51" t="str">
        <f>IF(AND(N47="Aplicar identificación avanzada-condición aceptable para cada tipo de factor de riesgo identificado",K47="SI"),VLOOKUP(A47,'2'!$B$12:$M$212,2,FALSE)," ")</f>
        <v>area 43</v>
      </c>
      <c r="AV47" s="51" t="str">
        <f>IF(AND(N47="Aplicar identificación avanzada-condición aceptable para cada tipo de factor de riesgo identificado",K47="SI"),VLOOKUP(A47,'2'!$B$12:$M$212,3,FALSE)," ")</f>
        <v>puesto 43</v>
      </c>
      <c r="AW47" s="51" t="str">
        <f>IF(AND(N47="Aplicar identificación avanzada-condición aceptable para cada tipo de factor de riesgo identificado",K47="SI"),VLOOKUP(A47,'2'!$B$12:$M$212,4,FALSE)," ")</f>
        <v>tarea 43</v>
      </c>
      <c r="AX47" s="51">
        <f>IF(AND(N47="Aplicar identificación avanzada-condición aceptable para cada tipo de factor de riesgo identificado",K47="SI"),VLOOKUP(A47,'2'!$B$12:$M$212,6,FALSE)," ")</f>
        <v>0</v>
      </c>
      <c r="AY47" s="51">
        <f>IF(AND(N47="Aplicar identificación avanzada-condición aceptable para cada tipo de factor de riesgo identificado",K47="SI"),VLOOKUP(A47,'2'!$B$12:$M$212,7,FALSE)," ")</f>
        <v>0</v>
      </c>
      <c r="AZ47" s="51">
        <f>IF(AND(N47="Aplicar identificación avanzada-condición aceptable para cada tipo de factor de riesgo identificado",K47="SI"),VLOOKUP(A47,'2'!$B$12:$M$212,8,FALSE)," ")</f>
        <v>0</v>
      </c>
      <c r="BA47" s="51">
        <f>IF(AND(N47="Aplicar identificación avanzada-condición aceptable para cada tipo de factor de riesgo identificado",K47="SI"),VLOOKUP(A47,'2'!$B$12:$M$212,9,FALSE)," ")</f>
        <v>0</v>
      </c>
      <c r="BB47" s="51">
        <f>IF(AND(N47="Aplicar identificación avanzada-condición aceptable para cada tipo de factor de riesgo identificado",K47="SI"),VLOOKUP(A47,'2'!$B$12:$M$212,10,FALSE)," ")</f>
        <v>0</v>
      </c>
      <c r="BC47" s="44" t="str">
        <f>IF(AND(N47="Aplicar identificación avanzada-condición aceptable para cada tipo de factor de riesgo identificado",L47="SI"),VLOOKUP(A47,'2'!$B$12:$M$212,2,FALSE)," ")</f>
        <v>area 43</v>
      </c>
      <c r="BD47" s="44" t="str">
        <f>IF(AND(N47="Aplicar identificación avanzada-condición aceptable para cada tipo de factor de riesgo identificado",L47="SI"),VLOOKUP(A47,'2'!$B$12:$M$212,3,FALSE)," ")</f>
        <v>puesto 43</v>
      </c>
      <c r="BE47" s="44" t="str">
        <f>IF(AND(N47="Aplicar identificación avanzada-condición aceptable para cada tipo de factor de riesgo identificado",L47="SI"),VLOOKUP(A47,'2'!$B$12:$M$212,4,FALSE)," ")</f>
        <v>tarea 43</v>
      </c>
      <c r="BF47" s="44">
        <f>IF(AND(N47="Aplicar identificación avanzada-condición aceptable para cada tipo de factor de riesgo identificado",L47="SI"),VLOOKUP(A47,'2'!$B$12:$M$212,6,FALSE)," ")</f>
        <v>0</v>
      </c>
      <c r="BG47" s="44">
        <f>IF(AND(N47="Aplicar identificación avanzada-condición aceptable para cada tipo de factor de riesgo identificado",L47="SI"),VLOOKUP(A47,'2'!$B$12:$M$212,7,FALSE)," ")</f>
        <v>0</v>
      </c>
      <c r="BH47" s="44">
        <f>IF(AND(N47="Aplicar identificación avanzada-condición aceptable para cada tipo de factor de riesgo identificado",L47="SI"),VLOOKUP(A47,'2'!$B$12:$M$212,8,FALSE)," ")</f>
        <v>0</v>
      </c>
      <c r="BI47" s="44">
        <f>IF(AND(N47="Aplicar identificación avanzada-condición aceptable para cada tipo de factor de riesgo identificado",L47="SI"),VLOOKUP(A47,'2'!$B$12:$M$212,9,FALSE)," ")</f>
        <v>0</v>
      </c>
      <c r="BJ47" s="44">
        <f>IF(AND(N47="Aplicar identificación avanzada-condición aceptable para cada tipo de factor de riesgo identificado",L47="SI"),VLOOKUP(A47,'2'!$B$12:$M$212,10,FALSE)," ")</f>
        <v>0</v>
      </c>
      <c r="BK47" s="48" t="str">
        <f>IF(AND(N47="Aplicar identificación avanzada-condición aceptable para cada tipo de factor de riesgo identificado",M47="SI"),VLOOKUP(A47,'2'!$B$12:$M$212,2,FALSE)," ")</f>
        <v>area 43</v>
      </c>
      <c r="BL47" s="48" t="str">
        <f>IF(AND(N47="Aplicar identificación avanzada-condición aceptable para cada tipo de factor de riesgo identificado",M47="SI"),VLOOKUP(A47,'2'!$B$12:$M$212,3,FALSE)," ")</f>
        <v>puesto 43</v>
      </c>
      <c r="BM47" s="48" t="str">
        <f>IF(AND(N47="Aplicar identificación avanzada-condición aceptable para cada tipo de factor de riesgo identificado",M47="SI"),VLOOKUP(A47,'2'!$B$12:$M$212,4,FALSE)," ")</f>
        <v>tarea 43</v>
      </c>
      <c r="BN47" s="48">
        <f>IF(AND(N47="Aplicar identificación avanzada-condición aceptable para cada tipo de factor de riesgo identificado",M47="SI"),VLOOKUP(A47,'2'!$B$12:$M$212,6,FALSE)," ")</f>
        <v>0</v>
      </c>
      <c r="BO47" s="48">
        <f>IF(AND(N47="Aplicar identificación avanzada-condición aceptable para cada tipo de factor de riesgo identificado",M47="SI"),VLOOKUP(A47,'2'!$B$12:$M$212,7,FALSE)," ")</f>
        <v>0</v>
      </c>
      <c r="BP47" s="48">
        <f>IF(AND(N47="Aplicar identificación avanzada-condición aceptable para cada tipo de factor de riesgo identificado",M47="SI"),VLOOKUP(A47,'2'!$B$12:$M$212,8,FALSE)," ")</f>
        <v>0</v>
      </c>
      <c r="BQ47" s="48">
        <f>IF(AND(N47="Aplicar identificación avanzada-condición aceptable para cada tipo de factor de riesgo identificado",M47="SI"),VLOOKUP(A47,'2'!$B$12:$M$212,9,FALSE)," ")</f>
        <v>0</v>
      </c>
      <c r="BR47" s="48">
        <f>IF(AND(N47="Aplicar identificación avanzada-condición aceptable para cada tipo de factor de riesgo identificado",M47="SI"),VLOOKUP(A47,'2'!$B$12:$M$212,10,FALSE)," ")</f>
        <v>0</v>
      </c>
    </row>
    <row r="48" spans="1:70">
      <c r="A48">
        <v>44</v>
      </c>
      <c r="B48" s="21" t="str">
        <f>'2'!C57</f>
        <v>area 44</v>
      </c>
      <c r="C48" s="21" t="str">
        <f>'2'!D57</f>
        <v>puesto 44</v>
      </c>
      <c r="D48" s="21" t="str">
        <v>puesto 44</v>
      </c>
      <c r="E48" s="21" t="str">
        <f>'2'!E57</f>
        <v>tarea 44</v>
      </c>
      <c r="F48" s="34" t="str">
        <f>'3'!L57</f>
        <v>Aplicar identificación avanzada-condición aceptable para cada tipo de factor de riesgo identificado</v>
      </c>
      <c r="G48" s="27" t="str">
        <f>'3'!E57</f>
        <v>SI</v>
      </c>
      <c r="H48" s="21" t="str">
        <f>'3'!F57</f>
        <v>SI</v>
      </c>
      <c r="I48" s="27" t="str">
        <f>'3'!G57</f>
        <v>SI</v>
      </c>
      <c r="J48" s="21" t="str">
        <f>'3'!H57</f>
        <v>SI</v>
      </c>
      <c r="K48" s="27" t="str">
        <f>'3'!I57</f>
        <v>SI</v>
      </c>
      <c r="L48" s="21" t="str">
        <f>'3'!J57</f>
        <v>SI</v>
      </c>
      <c r="M48" s="27" t="str">
        <f>'3'!K57</f>
        <v>SI</v>
      </c>
      <c r="N48" s="34" t="str">
        <f>'3'!L57</f>
        <v>Aplicar identificación avanzada-condición aceptable para cada tipo de factor de riesgo identificado</v>
      </c>
      <c r="O48" s="19" t="str">
        <f>IF(AND(N48="Aplicar identificación avanzada-condición aceptable para cada tipo de factor de riesgo identificado",G48="SI"),VLOOKUP(A48,'2'!$B$12:$M$212,2,FALSE)," ")</f>
        <v>area 44</v>
      </c>
      <c r="P48" s="19" t="str">
        <f>IF(AND(N48="Aplicar identificación avanzada-condición aceptable para cada tipo de factor de riesgo identificado",G48="SI"),VLOOKUP(A48,'2'!$B$12:$M$212,3,FALSE)," ")</f>
        <v>puesto 44</v>
      </c>
      <c r="Q48" s="19" t="str">
        <f>IF(AND(N48="Aplicar identificación avanzada-condición aceptable para cada tipo de factor de riesgo identificado",G48="SI"),VLOOKUP(A48,'2'!$B$12:$M$212,4,FALSE)," ")</f>
        <v>tarea 44</v>
      </c>
      <c r="R48" s="19">
        <f>IF(AND(N48="Aplicar identificación avanzada-condición aceptable para cada tipo de factor de riesgo identificado",G48="SI"),VLOOKUP(A48,'2'!$B$12:$M$212,6,FALSE)," ")</f>
        <v>0</v>
      </c>
      <c r="S48" s="19">
        <f>IF(AND(N48="Aplicar identificación avanzada-condición aceptable para cada tipo de factor de riesgo identificado",G48="SI"),VLOOKUP(A48,'2'!$B$12:$M$212,7,FALSE)," ")</f>
        <v>0</v>
      </c>
      <c r="T48" s="19">
        <f>IF(AND(N48="Aplicar identificación avanzada-condición aceptable para cada tipo de factor de riesgo identificado",G48="SI"),VLOOKUP(A48,'2'!$B$12:$M$212,8,FALSE)," ")</f>
        <v>0</v>
      </c>
      <c r="U48" s="19">
        <f>IF(AND(N48="Aplicar identificación avanzada-condición aceptable para cada tipo de factor de riesgo identificado",G48="SI"),VLOOKUP(A48,'2'!$B$12:$M$212,9,FALSE)," ")</f>
        <v>0</v>
      </c>
      <c r="V48" s="19">
        <f>IF(AND(N48="Aplicar identificación avanzada-condición aceptable para cada tipo de factor de riesgo identificado",G48="SI"),VLOOKUP(A48,'2'!$B$12:$M$212,10,FALSE)," ")</f>
        <v>0</v>
      </c>
      <c r="W48" s="31" t="str">
        <f>IF(AND(N48="Aplicar identificación avanzada-condición aceptable para cada tipo de factor de riesgo identificado",H48="SI"),VLOOKUP(A48,'2'!$B$12:$M$212,2,FALSE)," ")</f>
        <v>area 44</v>
      </c>
      <c r="X48" s="31" t="str">
        <f>IF(AND(N48="Aplicar identificación avanzada-condición aceptable para cada tipo de factor de riesgo identificado",H48="SI"),VLOOKUP(A48,'2'!$B$12:$M$212,3,FALSE)," ")</f>
        <v>puesto 44</v>
      </c>
      <c r="Y48" s="31" t="str">
        <f>IF(AND(N48="Aplicar identificación avanzada-condición aceptable para cada tipo de factor de riesgo identificado",H48="SI"),VLOOKUP(A48,'2'!$B$12:$M$212,4,FALSE)," ")</f>
        <v>tarea 44</v>
      </c>
      <c r="Z48" s="31" t="str">
        <f>IF(AND(N48="Aplicar identificación avanzada-condición aceptable para cada tipo de factor de riesgo identificado",H48="SI"),VLOOKUP(A48,'2'!$B$12:$M$212,4,FALSE)," ")</f>
        <v>tarea 44</v>
      </c>
      <c r="AA48" s="31">
        <f>IF(AND(N48="Aplicar identificación avanzada-condición aceptable para cada tipo de factor de riesgo identificado",H48="SI"),VLOOKUP(A48,'2'!$B$12:$M$212,7,FALSE)," ")</f>
        <v>0</v>
      </c>
      <c r="AB48" s="31">
        <f>IF(AND(N48="Aplicar identificación avanzada-condición aceptable para cada tipo de factor de riesgo identificado",H48="SI"),VLOOKUP(A48,'2'!$B$12:$M$212,8,FALSE)," ")</f>
        <v>0</v>
      </c>
      <c r="AC48" s="31">
        <f>IF(AND(N48="Aplicar identificación avanzada-condición aceptable para cada tipo de factor de riesgo identificado",H48="SI"),VLOOKUP(A48,'2'!$B$12:$M$212,9,FALSE)," ")</f>
        <v>0</v>
      </c>
      <c r="AD48" s="31">
        <f>IF(AND(N48="Aplicar identificación avanzada-condición aceptable para cada tipo de factor de riesgo identificado",H48="SI"),VLOOKUP(A48,'2'!$B$12:$M$212,10,FALSE)," ")</f>
        <v>0</v>
      </c>
      <c r="AE48" s="34" t="str">
        <f>IF(AND(N48="Aplicar identificación avanzada-condición aceptable para cada tipo de factor de riesgo identificado",I48="SI"),VLOOKUP(A48,'2'!$B$12:$M$212,2,FALSE)," ")</f>
        <v>area 44</v>
      </c>
      <c r="AF48" s="34" t="str">
        <f>IF(AND(N48="Aplicar identificación avanzada-condición aceptable para cada tipo de factor de riesgo identificado",I48="SI"),VLOOKUP(A48,'2'!$B$12:$M$212,3,FALSE)," ")</f>
        <v>puesto 44</v>
      </c>
      <c r="AG48" s="34" t="str">
        <f>IF(AND(N48="Aplicar identificación avanzada-condición aceptable para cada tipo de factor de riesgo identificado",I48="SI"),VLOOKUP(A48,'2'!$B$12:$M$212,4,FALSE)," ")</f>
        <v>tarea 44</v>
      </c>
      <c r="AH48" s="34">
        <f>IF(AND(N48="Aplicar identificación avanzada-condición aceptable para cada tipo de factor de riesgo identificado",I48="SI"),VLOOKUP(A48,'2'!$B$12:$M$212,6,FALSE)," ")</f>
        <v>0</v>
      </c>
      <c r="AI48" s="34">
        <f>IF(AND(N48="Aplicar identificación avanzada-condición aceptable para cada tipo de factor de riesgo identificado",I48="SI"),VLOOKUP(A48,'2'!$B$12:$M$212,7,FALSE)," ")</f>
        <v>0</v>
      </c>
      <c r="AJ48" s="34">
        <f>IF(AND(N48="Aplicar identificación avanzada-condición aceptable para cada tipo de factor de riesgo identificado",I48="SI"),VLOOKUP(A48,'2'!$B$12:$M$212,8,FALSE)," ")</f>
        <v>0</v>
      </c>
      <c r="AK48" s="34">
        <f>IF(AND(N48="Aplicar identificación avanzada-condición aceptable para cada tipo de factor de riesgo identificado",I48="SI"),VLOOKUP(A48,'2'!$B$12:$M$212,9,FALSE)," ")</f>
        <v>0</v>
      </c>
      <c r="AL48" s="34">
        <f>IF(AND(N48="Aplicar identificación avanzada-condición aceptable para cada tipo de factor de riesgo identificado",I48="SI"),VLOOKUP(A48,'2'!$B$12:$M$212,10,FALSE)," ")</f>
        <v>0</v>
      </c>
      <c r="AM48" s="40" t="str">
        <f>IF(AND(N48="Aplicar identificación avanzada-condición aceptable para cada tipo de factor de riesgo identificado",J48="SI"),VLOOKUP(A48,'2'!$B$12:$M$212,2,FALSE)," ")</f>
        <v>area 44</v>
      </c>
      <c r="AN48" s="40" t="str">
        <f>IF(AND(N48="Aplicar identificación avanzada-condición aceptable para cada tipo de factor de riesgo identificado",J48="SI"),VLOOKUP(A48,'2'!$B$12:$M$212,3,FALSE)," ")</f>
        <v>puesto 44</v>
      </c>
      <c r="AO48" s="40" t="str">
        <f>IF(AND(N48="Aplicar identificación avanzada-condición aceptable para cada tipo de factor de riesgo identificado",J48="SI"),VLOOKUP(A48,'2'!$B$12:$M$212,4,FALSE)," ")</f>
        <v>tarea 44</v>
      </c>
      <c r="AP48" s="40">
        <f>IF(AND(N48="Aplicar identificación avanzada-condición aceptable para cada tipo de factor de riesgo identificado",J48="SI"),VLOOKUP(A48,'2'!$B$12:$M$212,6,FALSE)," ")</f>
        <v>0</v>
      </c>
      <c r="AQ48" s="40">
        <f>IF(AND(N48="Aplicar identificación avanzada-condición aceptable para cada tipo de factor de riesgo identificado",J48="SI"),VLOOKUP(A48,'2'!$B$12:$M$212,7,FALSE)," ")</f>
        <v>0</v>
      </c>
      <c r="AR48" s="40">
        <f>IF(AND(N48="Aplicar identificación avanzada-condición aceptable para cada tipo de factor de riesgo identificado",J48="SI"),VLOOKUP(A48,'2'!$B$12:$M$212,8,FALSE)," ")</f>
        <v>0</v>
      </c>
      <c r="AS48" s="40">
        <f>IF(AND(N48="Aplicar identificación avanzada-condición aceptable para cada tipo de factor de riesgo identificado",J48="SI"),VLOOKUP(A48,'2'!$B$12:$M$212,9,FALSE)," ")</f>
        <v>0</v>
      </c>
      <c r="AT48" s="40">
        <f>IF(AND(N48="Aplicar identificación avanzada-condición aceptable para cada tipo de factor de riesgo identificado",J48="SI"),VLOOKUP(A48,'2'!$B$12:$M$212,10,FALSE)," ")</f>
        <v>0</v>
      </c>
      <c r="AU48" s="51" t="str">
        <f>IF(AND(N48="Aplicar identificación avanzada-condición aceptable para cada tipo de factor de riesgo identificado",K48="SI"),VLOOKUP(A48,'2'!$B$12:$M$212,2,FALSE)," ")</f>
        <v>area 44</v>
      </c>
      <c r="AV48" s="51" t="str">
        <f>IF(AND(N48="Aplicar identificación avanzada-condición aceptable para cada tipo de factor de riesgo identificado",K48="SI"),VLOOKUP(A48,'2'!$B$12:$M$212,3,FALSE)," ")</f>
        <v>puesto 44</v>
      </c>
      <c r="AW48" s="51" t="str">
        <f>IF(AND(N48="Aplicar identificación avanzada-condición aceptable para cada tipo de factor de riesgo identificado",K48="SI"),VLOOKUP(A48,'2'!$B$12:$M$212,4,FALSE)," ")</f>
        <v>tarea 44</v>
      </c>
      <c r="AX48" s="51">
        <f>IF(AND(N48="Aplicar identificación avanzada-condición aceptable para cada tipo de factor de riesgo identificado",K48="SI"),VLOOKUP(A48,'2'!$B$12:$M$212,6,FALSE)," ")</f>
        <v>0</v>
      </c>
      <c r="AY48" s="51">
        <f>IF(AND(N48="Aplicar identificación avanzada-condición aceptable para cada tipo de factor de riesgo identificado",K48="SI"),VLOOKUP(A48,'2'!$B$12:$M$212,7,FALSE)," ")</f>
        <v>0</v>
      </c>
      <c r="AZ48" s="51">
        <f>IF(AND(N48="Aplicar identificación avanzada-condición aceptable para cada tipo de factor de riesgo identificado",K48="SI"),VLOOKUP(A48,'2'!$B$12:$M$212,8,FALSE)," ")</f>
        <v>0</v>
      </c>
      <c r="BA48" s="51">
        <f>IF(AND(N48="Aplicar identificación avanzada-condición aceptable para cada tipo de factor de riesgo identificado",K48="SI"),VLOOKUP(A48,'2'!$B$12:$M$212,9,FALSE)," ")</f>
        <v>0</v>
      </c>
      <c r="BB48" s="51">
        <f>IF(AND(N48="Aplicar identificación avanzada-condición aceptable para cada tipo de factor de riesgo identificado",K48="SI"),VLOOKUP(A48,'2'!$B$12:$M$212,10,FALSE)," ")</f>
        <v>0</v>
      </c>
      <c r="BC48" s="44" t="str">
        <f>IF(AND(N48="Aplicar identificación avanzada-condición aceptable para cada tipo de factor de riesgo identificado",L48="SI"),VLOOKUP(A48,'2'!$B$12:$M$212,2,FALSE)," ")</f>
        <v>area 44</v>
      </c>
      <c r="BD48" s="44" t="str">
        <f>IF(AND(N48="Aplicar identificación avanzada-condición aceptable para cada tipo de factor de riesgo identificado",L48="SI"),VLOOKUP(A48,'2'!$B$12:$M$212,3,FALSE)," ")</f>
        <v>puesto 44</v>
      </c>
      <c r="BE48" s="44" t="str">
        <f>IF(AND(N48="Aplicar identificación avanzada-condición aceptable para cada tipo de factor de riesgo identificado",L48="SI"),VLOOKUP(A48,'2'!$B$12:$M$212,4,FALSE)," ")</f>
        <v>tarea 44</v>
      </c>
      <c r="BF48" s="44">
        <f>IF(AND(N48="Aplicar identificación avanzada-condición aceptable para cada tipo de factor de riesgo identificado",L48="SI"),VLOOKUP(A48,'2'!$B$12:$M$212,6,FALSE)," ")</f>
        <v>0</v>
      </c>
      <c r="BG48" s="44">
        <f>IF(AND(N48="Aplicar identificación avanzada-condición aceptable para cada tipo de factor de riesgo identificado",L48="SI"),VLOOKUP(A48,'2'!$B$12:$M$212,7,FALSE)," ")</f>
        <v>0</v>
      </c>
      <c r="BH48" s="44">
        <f>IF(AND(N48="Aplicar identificación avanzada-condición aceptable para cada tipo de factor de riesgo identificado",L48="SI"),VLOOKUP(A48,'2'!$B$12:$M$212,8,FALSE)," ")</f>
        <v>0</v>
      </c>
      <c r="BI48" s="44">
        <f>IF(AND(N48="Aplicar identificación avanzada-condición aceptable para cada tipo de factor de riesgo identificado",L48="SI"),VLOOKUP(A48,'2'!$B$12:$M$212,9,FALSE)," ")</f>
        <v>0</v>
      </c>
      <c r="BJ48" s="44">
        <f>IF(AND(N48="Aplicar identificación avanzada-condición aceptable para cada tipo de factor de riesgo identificado",L48="SI"),VLOOKUP(A48,'2'!$B$12:$M$212,10,FALSE)," ")</f>
        <v>0</v>
      </c>
      <c r="BK48" s="48" t="str">
        <f>IF(AND(N48="Aplicar identificación avanzada-condición aceptable para cada tipo de factor de riesgo identificado",M48="SI"),VLOOKUP(A48,'2'!$B$12:$M$212,2,FALSE)," ")</f>
        <v>area 44</v>
      </c>
      <c r="BL48" s="48" t="str">
        <f>IF(AND(N48="Aplicar identificación avanzada-condición aceptable para cada tipo de factor de riesgo identificado",M48="SI"),VLOOKUP(A48,'2'!$B$12:$M$212,3,FALSE)," ")</f>
        <v>puesto 44</v>
      </c>
      <c r="BM48" s="48" t="str">
        <f>IF(AND(N48="Aplicar identificación avanzada-condición aceptable para cada tipo de factor de riesgo identificado",M48="SI"),VLOOKUP(A48,'2'!$B$12:$M$212,4,FALSE)," ")</f>
        <v>tarea 44</v>
      </c>
      <c r="BN48" s="48">
        <f>IF(AND(N48="Aplicar identificación avanzada-condición aceptable para cada tipo de factor de riesgo identificado",M48="SI"),VLOOKUP(A48,'2'!$B$12:$M$212,6,FALSE)," ")</f>
        <v>0</v>
      </c>
      <c r="BO48" s="48">
        <f>IF(AND(N48="Aplicar identificación avanzada-condición aceptable para cada tipo de factor de riesgo identificado",M48="SI"),VLOOKUP(A48,'2'!$B$12:$M$212,7,FALSE)," ")</f>
        <v>0</v>
      </c>
      <c r="BP48" s="48">
        <f>IF(AND(N48="Aplicar identificación avanzada-condición aceptable para cada tipo de factor de riesgo identificado",M48="SI"),VLOOKUP(A48,'2'!$B$12:$M$212,8,FALSE)," ")</f>
        <v>0</v>
      </c>
      <c r="BQ48" s="48">
        <f>IF(AND(N48="Aplicar identificación avanzada-condición aceptable para cada tipo de factor de riesgo identificado",M48="SI"),VLOOKUP(A48,'2'!$B$12:$M$212,9,FALSE)," ")</f>
        <v>0</v>
      </c>
      <c r="BR48" s="48">
        <f>IF(AND(N48="Aplicar identificación avanzada-condición aceptable para cada tipo de factor de riesgo identificado",M48="SI"),VLOOKUP(A48,'2'!$B$12:$M$212,10,FALSE)," ")</f>
        <v>0</v>
      </c>
    </row>
    <row r="49" spans="1:70">
      <c r="A49">
        <v>45</v>
      </c>
      <c r="B49" s="21" t="str">
        <f>'2'!C58</f>
        <v>area 45</v>
      </c>
      <c r="C49" s="21" t="str">
        <f>'2'!D58</f>
        <v>puesto 45</v>
      </c>
      <c r="D49" s="21" t="str">
        <v>puesto 45</v>
      </c>
      <c r="E49" s="21" t="str">
        <f>'2'!E58</f>
        <v>tarea 45</v>
      </c>
      <c r="F49" s="34" t="str">
        <f>'3'!L58</f>
        <v>Aplicar identificación avanzada-condición aceptable para cada tipo de factor de riesgo identificado</v>
      </c>
      <c r="G49" s="27" t="str">
        <f>'3'!E58</f>
        <v>SI</v>
      </c>
      <c r="H49" s="21" t="str">
        <f>'3'!F58</f>
        <v>SI</v>
      </c>
      <c r="I49" s="27" t="str">
        <f>'3'!G58</f>
        <v>SI</v>
      </c>
      <c r="J49" s="21" t="str">
        <f>'3'!H58</f>
        <v>SI</v>
      </c>
      <c r="K49" s="27" t="str">
        <f>'3'!I58</f>
        <v>SI</v>
      </c>
      <c r="L49" s="21" t="str">
        <f>'3'!J58</f>
        <v>SI</v>
      </c>
      <c r="M49" s="27" t="str">
        <f>'3'!K58</f>
        <v>SI</v>
      </c>
      <c r="N49" s="34" t="str">
        <f>'3'!L58</f>
        <v>Aplicar identificación avanzada-condición aceptable para cada tipo de factor de riesgo identificado</v>
      </c>
      <c r="O49" s="19" t="str">
        <f>IF(AND(N49="Aplicar identificación avanzada-condición aceptable para cada tipo de factor de riesgo identificado",G49="SI"),VLOOKUP(A49,'2'!$B$12:$M$212,2,FALSE)," ")</f>
        <v>area 45</v>
      </c>
      <c r="P49" s="19" t="str">
        <f>IF(AND(N49="Aplicar identificación avanzada-condición aceptable para cada tipo de factor de riesgo identificado",G49="SI"),VLOOKUP(A49,'2'!$B$12:$M$212,3,FALSE)," ")</f>
        <v>puesto 45</v>
      </c>
      <c r="Q49" s="19" t="str">
        <f>IF(AND(N49="Aplicar identificación avanzada-condición aceptable para cada tipo de factor de riesgo identificado",G49="SI"),VLOOKUP(A49,'2'!$B$12:$M$212,4,FALSE)," ")</f>
        <v>tarea 45</v>
      </c>
      <c r="R49" s="19">
        <f>IF(AND(N49="Aplicar identificación avanzada-condición aceptable para cada tipo de factor de riesgo identificado",G49="SI"),VLOOKUP(A49,'2'!$B$12:$M$212,6,FALSE)," ")</f>
        <v>0</v>
      </c>
      <c r="S49" s="19">
        <f>IF(AND(N49="Aplicar identificación avanzada-condición aceptable para cada tipo de factor de riesgo identificado",G49="SI"),VLOOKUP(A49,'2'!$B$12:$M$212,7,FALSE)," ")</f>
        <v>0</v>
      </c>
      <c r="T49" s="19">
        <f>IF(AND(N49="Aplicar identificación avanzada-condición aceptable para cada tipo de factor de riesgo identificado",G49="SI"),VLOOKUP(A49,'2'!$B$12:$M$212,8,FALSE)," ")</f>
        <v>0</v>
      </c>
      <c r="U49" s="19">
        <f>IF(AND(N49="Aplicar identificación avanzada-condición aceptable para cada tipo de factor de riesgo identificado",G49="SI"),VLOOKUP(A49,'2'!$B$12:$M$212,9,FALSE)," ")</f>
        <v>0</v>
      </c>
      <c r="V49" s="19">
        <f>IF(AND(N49="Aplicar identificación avanzada-condición aceptable para cada tipo de factor de riesgo identificado",G49="SI"),VLOOKUP(A49,'2'!$B$12:$M$212,10,FALSE)," ")</f>
        <v>0</v>
      </c>
      <c r="W49" s="31" t="str">
        <f>IF(AND(N49="Aplicar identificación avanzada-condición aceptable para cada tipo de factor de riesgo identificado",H49="SI"),VLOOKUP(A49,'2'!$B$12:$M$212,2,FALSE)," ")</f>
        <v>area 45</v>
      </c>
      <c r="X49" s="31" t="str">
        <f>IF(AND(N49="Aplicar identificación avanzada-condición aceptable para cada tipo de factor de riesgo identificado",H49="SI"),VLOOKUP(A49,'2'!$B$12:$M$212,3,FALSE)," ")</f>
        <v>puesto 45</v>
      </c>
      <c r="Y49" s="31" t="str">
        <f>IF(AND(N49="Aplicar identificación avanzada-condición aceptable para cada tipo de factor de riesgo identificado",H49="SI"),VLOOKUP(A49,'2'!$B$12:$M$212,4,FALSE)," ")</f>
        <v>tarea 45</v>
      </c>
      <c r="Z49" s="31" t="str">
        <f>IF(AND(N49="Aplicar identificación avanzada-condición aceptable para cada tipo de factor de riesgo identificado",H49="SI"),VLOOKUP(A49,'2'!$B$12:$M$212,4,FALSE)," ")</f>
        <v>tarea 45</v>
      </c>
      <c r="AA49" s="31">
        <f>IF(AND(N49="Aplicar identificación avanzada-condición aceptable para cada tipo de factor de riesgo identificado",H49="SI"),VLOOKUP(A49,'2'!$B$12:$M$212,7,FALSE)," ")</f>
        <v>0</v>
      </c>
      <c r="AB49" s="31">
        <f>IF(AND(N49="Aplicar identificación avanzada-condición aceptable para cada tipo de factor de riesgo identificado",H49="SI"),VLOOKUP(A49,'2'!$B$12:$M$212,8,FALSE)," ")</f>
        <v>0</v>
      </c>
      <c r="AC49" s="31">
        <f>IF(AND(N49="Aplicar identificación avanzada-condición aceptable para cada tipo de factor de riesgo identificado",H49="SI"),VLOOKUP(A49,'2'!$B$12:$M$212,9,FALSE)," ")</f>
        <v>0</v>
      </c>
      <c r="AD49" s="31">
        <f>IF(AND(N49="Aplicar identificación avanzada-condición aceptable para cada tipo de factor de riesgo identificado",H49="SI"),VLOOKUP(A49,'2'!$B$12:$M$212,10,FALSE)," ")</f>
        <v>0</v>
      </c>
      <c r="AE49" s="34" t="str">
        <f>IF(AND(N49="Aplicar identificación avanzada-condición aceptable para cada tipo de factor de riesgo identificado",I49="SI"),VLOOKUP(A49,'2'!$B$12:$M$212,2,FALSE)," ")</f>
        <v>area 45</v>
      </c>
      <c r="AF49" s="34" t="str">
        <f>IF(AND(N49="Aplicar identificación avanzada-condición aceptable para cada tipo de factor de riesgo identificado",I49="SI"),VLOOKUP(A49,'2'!$B$12:$M$212,3,FALSE)," ")</f>
        <v>puesto 45</v>
      </c>
      <c r="AG49" s="34" t="str">
        <f>IF(AND(N49="Aplicar identificación avanzada-condición aceptable para cada tipo de factor de riesgo identificado",I49="SI"),VLOOKUP(A49,'2'!$B$12:$M$212,4,FALSE)," ")</f>
        <v>tarea 45</v>
      </c>
      <c r="AH49" s="34">
        <f>IF(AND(N49="Aplicar identificación avanzada-condición aceptable para cada tipo de factor de riesgo identificado",I49="SI"),VLOOKUP(A49,'2'!$B$12:$M$212,6,FALSE)," ")</f>
        <v>0</v>
      </c>
      <c r="AI49" s="34">
        <f>IF(AND(N49="Aplicar identificación avanzada-condición aceptable para cada tipo de factor de riesgo identificado",I49="SI"),VLOOKUP(A49,'2'!$B$12:$M$212,7,FALSE)," ")</f>
        <v>0</v>
      </c>
      <c r="AJ49" s="34">
        <f>IF(AND(N49="Aplicar identificación avanzada-condición aceptable para cada tipo de factor de riesgo identificado",I49="SI"),VLOOKUP(A49,'2'!$B$12:$M$212,8,FALSE)," ")</f>
        <v>0</v>
      </c>
      <c r="AK49" s="34">
        <f>IF(AND(N49="Aplicar identificación avanzada-condición aceptable para cada tipo de factor de riesgo identificado",I49="SI"),VLOOKUP(A49,'2'!$B$12:$M$212,9,FALSE)," ")</f>
        <v>0</v>
      </c>
      <c r="AL49" s="34">
        <f>IF(AND(N49="Aplicar identificación avanzada-condición aceptable para cada tipo de factor de riesgo identificado",I49="SI"),VLOOKUP(A49,'2'!$B$12:$M$212,10,FALSE)," ")</f>
        <v>0</v>
      </c>
      <c r="AM49" s="40" t="str">
        <f>IF(AND(N49="Aplicar identificación avanzada-condición aceptable para cada tipo de factor de riesgo identificado",J49="SI"),VLOOKUP(A49,'2'!$B$12:$M$212,2,FALSE)," ")</f>
        <v>area 45</v>
      </c>
      <c r="AN49" s="40" t="str">
        <f>IF(AND(N49="Aplicar identificación avanzada-condición aceptable para cada tipo de factor de riesgo identificado",J49="SI"),VLOOKUP(A49,'2'!$B$12:$M$212,3,FALSE)," ")</f>
        <v>puesto 45</v>
      </c>
      <c r="AO49" s="40" t="str">
        <f>IF(AND(N49="Aplicar identificación avanzada-condición aceptable para cada tipo de factor de riesgo identificado",J49="SI"),VLOOKUP(A49,'2'!$B$12:$M$212,4,FALSE)," ")</f>
        <v>tarea 45</v>
      </c>
      <c r="AP49" s="40">
        <f>IF(AND(N49="Aplicar identificación avanzada-condición aceptable para cada tipo de factor de riesgo identificado",J49="SI"),VLOOKUP(A49,'2'!$B$12:$M$212,6,FALSE)," ")</f>
        <v>0</v>
      </c>
      <c r="AQ49" s="40">
        <f>IF(AND(N49="Aplicar identificación avanzada-condición aceptable para cada tipo de factor de riesgo identificado",J49="SI"),VLOOKUP(A49,'2'!$B$12:$M$212,7,FALSE)," ")</f>
        <v>0</v>
      </c>
      <c r="AR49" s="40">
        <f>IF(AND(N49="Aplicar identificación avanzada-condición aceptable para cada tipo de factor de riesgo identificado",J49="SI"),VLOOKUP(A49,'2'!$B$12:$M$212,8,FALSE)," ")</f>
        <v>0</v>
      </c>
      <c r="AS49" s="40">
        <f>IF(AND(N49="Aplicar identificación avanzada-condición aceptable para cada tipo de factor de riesgo identificado",J49="SI"),VLOOKUP(A49,'2'!$B$12:$M$212,9,FALSE)," ")</f>
        <v>0</v>
      </c>
      <c r="AT49" s="40">
        <f>IF(AND(N49="Aplicar identificación avanzada-condición aceptable para cada tipo de factor de riesgo identificado",J49="SI"),VLOOKUP(A49,'2'!$B$12:$M$212,10,FALSE)," ")</f>
        <v>0</v>
      </c>
      <c r="AU49" s="51" t="str">
        <f>IF(AND(N49="Aplicar identificación avanzada-condición aceptable para cada tipo de factor de riesgo identificado",K49="SI"),VLOOKUP(A49,'2'!$B$12:$M$212,2,FALSE)," ")</f>
        <v>area 45</v>
      </c>
      <c r="AV49" s="51" t="str">
        <f>IF(AND(N49="Aplicar identificación avanzada-condición aceptable para cada tipo de factor de riesgo identificado",K49="SI"),VLOOKUP(A49,'2'!$B$12:$M$212,3,FALSE)," ")</f>
        <v>puesto 45</v>
      </c>
      <c r="AW49" s="51" t="str">
        <f>IF(AND(N49="Aplicar identificación avanzada-condición aceptable para cada tipo de factor de riesgo identificado",K49="SI"),VLOOKUP(A49,'2'!$B$12:$M$212,4,FALSE)," ")</f>
        <v>tarea 45</v>
      </c>
      <c r="AX49" s="51">
        <f>IF(AND(N49="Aplicar identificación avanzada-condición aceptable para cada tipo de factor de riesgo identificado",K49="SI"),VLOOKUP(A49,'2'!$B$12:$M$212,6,FALSE)," ")</f>
        <v>0</v>
      </c>
      <c r="AY49" s="51">
        <f>IF(AND(N49="Aplicar identificación avanzada-condición aceptable para cada tipo de factor de riesgo identificado",K49="SI"),VLOOKUP(A49,'2'!$B$12:$M$212,7,FALSE)," ")</f>
        <v>0</v>
      </c>
      <c r="AZ49" s="51">
        <f>IF(AND(N49="Aplicar identificación avanzada-condición aceptable para cada tipo de factor de riesgo identificado",K49="SI"),VLOOKUP(A49,'2'!$B$12:$M$212,8,FALSE)," ")</f>
        <v>0</v>
      </c>
      <c r="BA49" s="51">
        <f>IF(AND(N49="Aplicar identificación avanzada-condición aceptable para cada tipo de factor de riesgo identificado",K49="SI"),VLOOKUP(A49,'2'!$B$12:$M$212,9,FALSE)," ")</f>
        <v>0</v>
      </c>
      <c r="BB49" s="51">
        <f>IF(AND(N49="Aplicar identificación avanzada-condición aceptable para cada tipo de factor de riesgo identificado",K49="SI"),VLOOKUP(A49,'2'!$B$12:$M$212,10,FALSE)," ")</f>
        <v>0</v>
      </c>
      <c r="BC49" s="44" t="str">
        <f>IF(AND(N49="Aplicar identificación avanzada-condición aceptable para cada tipo de factor de riesgo identificado",L49="SI"),VLOOKUP(A49,'2'!$B$12:$M$212,2,FALSE)," ")</f>
        <v>area 45</v>
      </c>
      <c r="BD49" s="44" t="str">
        <f>IF(AND(N49="Aplicar identificación avanzada-condición aceptable para cada tipo de factor de riesgo identificado",L49="SI"),VLOOKUP(A49,'2'!$B$12:$M$212,3,FALSE)," ")</f>
        <v>puesto 45</v>
      </c>
      <c r="BE49" s="44" t="str">
        <f>IF(AND(N49="Aplicar identificación avanzada-condición aceptable para cada tipo de factor de riesgo identificado",L49="SI"),VLOOKUP(A49,'2'!$B$12:$M$212,4,FALSE)," ")</f>
        <v>tarea 45</v>
      </c>
      <c r="BF49" s="44">
        <f>IF(AND(N49="Aplicar identificación avanzada-condición aceptable para cada tipo de factor de riesgo identificado",L49="SI"),VLOOKUP(A49,'2'!$B$12:$M$212,6,FALSE)," ")</f>
        <v>0</v>
      </c>
      <c r="BG49" s="44">
        <f>IF(AND(N49="Aplicar identificación avanzada-condición aceptable para cada tipo de factor de riesgo identificado",L49="SI"),VLOOKUP(A49,'2'!$B$12:$M$212,7,FALSE)," ")</f>
        <v>0</v>
      </c>
      <c r="BH49" s="44">
        <f>IF(AND(N49="Aplicar identificación avanzada-condición aceptable para cada tipo de factor de riesgo identificado",L49="SI"),VLOOKUP(A49,'2'!$B$12:$M$212,8,FALSE)," ")</f>
        <v>0</v>
      </c>
      <c r="BI49" s="44">
        <f>IF(AND(N49="Aplicar identificación avanzada-condición aceptable para cada tipo de factor de riesgo identificado",L49="SI"),VLOOKUP(A49,'2'!$B$12:$M$212,9,FALSE)," ")</f>
        <v>0</v>
      </c>
      <c r="BJ49" s="44">
        <f>IF(AND(N49="Aplicar identificación avanzada-condición aceptable para cada tipo de factor de riesgo identificado",L49="SI"),VLOOKUP(A49,'2'!$B$12:$M$212,10,FALSE)," ")</f>
        <v>0</v>
      </c>
      <c r="BK49" s="48" t="str">
        <f>IF(AND(N49="Aplicar identificación avanzada-condición aceptable para cada tipo de factor de riesgo identificado",M49="SI"),VLOOKUP(A49,'2'!$B$12:$M$212,2,FALSE)," ")</f>
        <v>area 45</v>
      </c>
      <c r="BL49" s="48" t="str">
        <f>IF(AND(N49="Aplicar identificación avanzada-condición aceptable para cada tipo de factor de riesgo identificado",M49="SI"),VLOOKUP(A49,'2'!$B$12:$M$212,3,FALSE)," ")</f>
        <v>puesto 45</v>
      </c>
      <c r="BM49" s="48" t="str">
        <f>IF(AND(N49="Aplicar identificación avanzada-condición aceptable para cada tipo de factor de riesgo identificado",M49="SI"),VLOOKUP(A49,'2'!$B$12:$M$212,4,FALSE)," ")</f>
        <v>tarea 45</v>
      </c>
      <c r="BN49" s="48">
        <f>IF(AND(N49="Aplicar identificación avanzada-condición aceptable para cada tipo de factor de riesgo identificado",M49="SI"),VLOOKUP(A49,'2'!$B$12:$M$212,6,FALSE)," ")</f>
        <v>0</v>
      </c>
      <c r="BO49" s="48">
        <f>IF(AND(N49="Aplicar identificación avanzada-condición aceptable para cada tipo de factor de riesgo identificado",M49="SI"),VLOOKUP(A49,'2'!$B$12:$M$212,7,FALSE)," ")</f>
        <v>0</v>
      </c>
      <c r="BP49" s="48">
        <f>IF(AND(N49="Aplicar identificación avanzada-condición aceptable para cada tipo de factor de riesgo identificado",M49="SI"),VLOOKUP(A49,'2'!$B$12:$M$212,8,FALSE)," ")</f>
        <v>0</v>
      </c>
      <c r="BQ49" s="48">
        <f>IF(AND(N49="Aplicar identificación avanzada-condición aceptable para cada tipo de factor de riesgo identificado",M49="SI"),VLOOKUP(A49,'2'!$B$12:$M$212,9,FALSE)," ")</f>
        <v>0</v>
      </c>
      <c r="BR49" s="48">
        <f>IF(AND(N49="Aplicar identificación avanzada-condición aceptable para cada tipo de factor de riesgo identificado",M49="SI"),VLOOKUP(A49,'2'!$B$12:$M$212,10,FALSE)," ")</f>
        <v>0</v>
      </c>
    </row>
    <row r="50" spans="1:70">
      <c r="A50">
        <v>46</v>
      </c>
      <c r="B50" s="21" t="str">
        <f>'2'!C59</f>
        <v>area 46</v>
      </c>
      <c r="C50" s="21" t="str">
        <f>'2'!D59</f>
        <v>puesto 46</v>
      </c>
      <c r="D50" s="21" t="str">
        <v>puesto 46</v>
      </c>
      <c r="E50" s="21" t="str">
        <f>'2'!E59</f>
        <v>tarea 46</v>
      </c>
      <c r="F50" s="34" t="str">
        <f>'3'!L59</f>
        <v>Aplicar identificación avanzada-condición aceptable para cada tipo de factor de riesgo identificado</v>
      </c>
      <c r="G50" s="27" t="str">
        <f>'3'!E59</f>
        <v>SI</v>
      </c>
      <c r="H50" s="21" t="str">
        <f>'3'!F59</f>
        <v>SI</v>
      </c>
      <c r="I50" s="27" t="str">
        <f>'3'!G59</f>
        <v>SI</v>
      </c>
      <c r="J50" s="21" t="str">
        <f>'3'!H59</f>
        <v>SI</v>
      </c>
      <c r="K50" s="27" t="str">
        <f>'3'!I59</f>
        <v>SI</v>
      </c>
      <c r="L50" s="21" t="str">
        <f>'3'!J59</f>
        <v>SI</v>
      </c>
      <c r="M50" s="27" t="str">
        <f>'3'!K59</f>
        <v>SI</v>
      </c>
      <c r="N50" s="34" t="str">
        <f>'3'!L59</f>
        <v>Aplicar identificación avanzada-condición aceptable para cada tipo de factor de riesgo identificado</v>
      </c>
      <c r="O50" s="19" t="str">
        <f>IF(AND(N50="Aplicar identificación avanzada-condición aceptable para cada tipo de factor de riesgo identificado",G50="SI"),VLOOKUP(A50,'2'!$B$12:$M$212,2,FALSE)," ")</f>
        <v>area 46</v>
      </c>
      <c r="P50" s="19" t="str">
        <f>IF(AND(N50="Aplicar identificación avanzada-condición aceptable para cada tipo de factor de riesgo identificado",G50="SI"),VLOOKUP(A50,'2'!$B$12:$M$212,3,FALSE)," ")</f>
        <v>puesto 46</v>
      </c>
      <c r="Q50" s="19" t="str">
        <f>IF(AND(N50="Aplicar identificación avanzada-condición aceptable para cada tipo de factor de riesgo identificado",G50="SI"),VLOOKUP(A50,'2'!$B$12:$M$212,4,FALSE)," ")</f>
        <v>tarea 46</v>
      </c>
      <c r="R50" s="19">
        <f>IF(AND(N50="Aplicar identificación avanzada-condición aceptable para cada tipo de factor de riesgo identificado",G50="SI"),VLOOKUP(A50,'2'!$B$12:$M$212,6,FALSE)," ")</f>
        <v>0</v>
      </c>
      <c r="S50" s="19">
        <f>IF(AND(N50="Aplicar identificación avanzada-condición aceptable para cada tipo de factor de riesgo identificado",G50="SI"),VLOOKUP(A50,'2'!$B$12:$M$212,7,FALSE)," ")</f>
        <v>0</v>
      </c>
      <c r="T50" s="19">
        <f>IF(AND(N50="Aplicar identificación avanzada-condición aceptable para cada tipo de factor de riesgo identificado",G50="SI"),VLOOKUP(A50,'2'!$B$12:$M$212,8,FALSE)," ")</f>
        <v>0</v>
      </c>
      <c r="U50" s="19">
        <f>IF(AND(N50="Aplicar identificación avanzada-condición aceptable para cada tipo de factor de riesgo identificado",G50="SI"),VLOOKUP(A50,'2'!$B$12:$M$212,9,FALSE)," ")</f>
        <v>0</v>
      </c>
      <c r="V50" s="19">
        <f>IF(AND(N50="Aplicar identificación avanzada-condición aceptable para cada tipo de factor de riesgo identificado",G50="SI"),VLOOKUP(A50,'2'!$B$12:$M$212,10,FALSE)," ")</f>
        <v>0</v>
      </c>
      <c r="W50" s="31" t="str">
        <f>IF(AND(N50="Aplicar identificación avanzada-condición aceptable para cada tipo de factor de riesgo identificado",H50="SI"),VLOOKUP(A50,'2'!$B$12:$M$212,2,FALSE)," ")</f>
        <v>area 46</v>
      </c>
      <c r="X50" s="31" t="str">
        <f>IF(AND(N50="Aplicar identificación avanzada-condición aceptable para cada tipo de factor de riesgo identificado",H50="SI"),VLOOKUP(A50,'2'!$B$12:$M$212,3,FALSE)," ")</f>
        <v>puesto 46</v>
      </c>
      <c r="Y50" s="31" t="str">
        <f>IF(AND(N50="Aplicar identificación avanzada-condición aceptable para cada tipo de factor de riesgo identificado",H50="SI"),VLOOKUP(A50,'2'!$B$12:$M$212,4,FALSE)," ")</f>
        <v>tarea 46</v>
      </c>
      <c r="Z50" s="31" t="str">
        <f>IF(AND(N50="Aplicar identificación avanzada-condición aceptable para cada tipo de factor de riesgo identificado",H50="SI"),VLOOKUP(A50,'2'!$B$12:$M$212,4,FALSE)," ")</f>
        <v>tarea 46</v>
      </c>
      <c r="AA50" s="31">
        <f>IF(AND(N50="Aplicar identificación avanzada-condición aceptable para cada tipo de factor de riesgo identificado",H50="SI"),VLOOKUP(A50,'2'!$B$12:$M$212,7,FALSE)," ")</f>
        <v>0</v>
      </c>
      <c r="AB50" s="31">
        <f>IF(AND(N50="Aplicar identificación avanzada-condición aceptable para cada tipo de factor de riesgo identificado",H50="SI"),VLOOKUP(A50,'2'!$B$12:$M$212,8,FALSE)," ")</f>
        <v>0</v>
      </c>
      <c r="AC50" s="31">
        <f>IF(AND(N50="Aplicar identificación avanzada-condición aceptable para cada tipo de factor de riesgo identificado",H50="SI"),VLOOKUP(A50,'2'!$B$12:$M$212,9,FALSE)," ")</f>
        <v>0</v>
      </c>
      <c r="AD50" s="31">
        <f>IF(AND(N50="Aplicar identificación avanzada-condición aceptable para cada tipo de factor de riesgo identificado",H50="SI"),VLOOKUP(A50,'2'!$B$12:$M$212,10,FALSE)," ")</f>
        <v>0</v>
      </c>
      <c r="AE50" s="34" t="str">
        <f>IF(AND(N50="Aplicar identificación avanzada-condición aceptable para cada tipo de factor de riesgo identificado",I50="SI"),VLOOKUP(A50,'2'!$B$12:$M$212,2,FALSE)," ")</f>
        <v>area 46</v>
      </c>
      <c r="AF50" s="34" t="str">
        <f>IF(AND(N50="Aplicar identificación avanzada-condición aceptable para cada tipo de factor de riesgo identificado",I50="SI"),VLOOKUP(A50,'2'!$B$12:$M$212,3,FALSE)," ")</f>
        <v>puesto 46</v>
      </c>
      <c r="AG50" s="34" t="str">
        <f>IF(AND(N50="Aplicar identificación avanzada-condición aceptable para cada tipo de factor de riesgo identificado",I50="SI"),VLOOKUP(A50,'2'!$B$12:$M$212,4,FALSE)," ")</f>
        <v>tarea 46</v>
      </c>
      <c r="AH50" s="34">
        <f>IF(AND(N50="Aplicar identificación avanzada-condición aceptable para cada tipo de factor de riesgo identificado",I50="SI"),VLOOKUP(A50,'2'!$B$12:$M$212,6,FALSE)," ")</f>
        <v>0</v>
      </c>
      <c r="AI50" s="34">
        <f>IF(AND(N50="Aplicar identificación avanzada-condición aceptable para cada tipo de factor de riesgo identificado",I50="SI"),VLOOKUP(A50,'2'!$B$12:$M$212,7,FALSE)," ")</f>
        <v>0</v>
      </c>
      <c r="AJ50" s="34">
        <f>IF(AND(N50="Aplicar identificación avanzada-condición aceptable para cada tipo de factor de riesgo identificado",I50="SI"),VLOOKUP(A50,'2'!$B$12:$M$212,8,FALSE)," ")</f>
        <v>0</v>
      </c>
      <c r="AK50" s="34">
        <f>IF(AND(N50="Aplicar identificación avanzada-condición aceptable para cada tipo de factor de riesgo identificado",I50="SI"),VLOOKUP(A50,'2'!$B$12:$M$212,9,FALSE)," ")</f>
        <v>0</v>
      </c>
      <c r="AL50" s="34">
        <f>IF(AND(N50="Aplicar identificación avanzada-condición aceptable para cada tipo de factor de riesgo identificado",I50="SI"),VLOOKUP(A50,'2'!$B$12:$M$212,10,FALSE)," ")</f>
        <v>0</v>
      </c>
      <c r="AM50" s="40" t="str">
        <f>IF(AND(N50="Aplicar identificación avanzada-condición aceptable para cada tipo de factor de riesgo identificado",J50="SI"),VLOOKUP(A50,'2'!$B$12:$M$212,2,FALSE)," ")</f>
        <v>area 46</v>
      </c>
      <c r="AN50" s="40" t="str">
        <f>IF(AND(N50="Aplicar identificación avanzada-condición aceptable para cada tipo de factor de riesgo identificado",J50="SI"),VLOOKUP(A50,'2'!$B$12:$M$212,3,FALSE)," ")</f>
        <v>puesto 46</v>
      </c>
      <c r="AO50" s="40" t="str">
        <f>IF(AND(N50="Aplicar identificación avanzada-condición aceptable para cada tipo de factor de riesgo identificado",J50="SI"),VLOOKUP(A50,'2'!$B$12:$M$212,4,FALSE)," ")</f>
        <v>tarea 46</v>
      </c>
      <c r="AP50" s="40">
        <f>IF(AND(N50="Aplicar identificación avanzada-condición aceptable para cada tipo de factor de riesgo identificado",J50="SI"),VLOOKUP(A50,'2'!$B$12:$M$212,6,FALSE)," ")</f>
        <v>0</v>
      </c>
      <c r="AQ50" s="40">
        <f>IF(AND(N50="Aplicar identificación avanzada-condición aceptable para cada tipo de factor de riesgo identificado",J50="SI"),VLOOKUP(A50,'2'!$B$12:$M$212,7,FALSE)," ")</f>
        <v>0</v>
      </c>
      <c r="AR50" s="40">
        <f>IF(AND(N50="Aplicar identificación avanzada-condición aceptable para cada tipo de factor de riesgo identificado",J50="SI"),VLOOKUP(A50,'2'!$B$12:$M$212,8,FALSE)," ")</f>
        <v>0</v>
      </c>
      <c r="AS50" s="40">
        <f>IF(AND(N50="Aplicar identificación avanzada-condición aceptable para cada tipo de factor de riesgo identificado",J50="SI"),VLOOKUP(A50,'2'!$B$12:$M$212,9,FALSE)," ")</f>
        <v>0</v>
      </c>
      <c r="AT50" s="40">
        <f>IF(AND(N50="Aplicar identificación avanzada-condición aceptable para cada tipo de factor de riesgo identificado",J50="SI"),VLOOKUP(A50,'2'!$B$12:$M$212,10,FALSE)," ")</f>
        <v>0</v>
      </c>
      <c r="AU50" s="51" t="str">
        <f>IF(AND(N50="Aplicar identificación avanzada-condición aceptable para cada tipo de factor de riesgo identificado",K50="SI"),VLOOKUP(A50,'2'!$B$12:$M$212,2,FALSE)," ")</f>
        <v>area 46</v>
      </c>
      <c r="AV50" s="51" t="str">
        <f>IF(AND(N50="Aplicar identificación avanzada-condición aceptable para cada tipo de factor de riesgo identificado",K50="SI"),VLOOKUP(A50,'2'!$B$12:$M$212,3,FALSE)," ")</f>
        <v>puesto 46</v>
      </c>
      <c r="AW50" s="51" t="str">
        <f>IF(AND(N50="Aplicar identificación avanzada-condición aceptable para cada tipo de factor de riesgo identificado",K50="SI"),VLOOKUP(A50,'2'!$B$12:$M$212,4,FALSE)," ")</f>
        <v>tarea 46</v>
      </c>
      <c r="AX50" s="51">
        <f>IF(AND(N50="Aplicar identificación avanzada-condición aceptable para cada tipo de factor de riesgo identificado",K50="SI"),VLOOKUP(A50,'2'!$B$12:$M$212,6,FALSE)," ")</f>
        <v>0</v>
      </c>
      <c r="AY50" s="51">
        <f>IF(AND(N50="Aplicar identificación avanzada-condición aceptable para cada tipo de factor de riesgo identificado",K50="SI"),VLOOKUP(A50,'2'!$B$12:$M$212,7,FALSE)," ")</f>
        <v>0</v>
      </c>
      <c r="AZ50" s="51">
        <f>IF(AND(N50="Aplicar identificación avanzada-condición aceptable para cada tipo de factor de riesgo identificado",K50="SI"),VLOOKUP(A50,'2'!$B$12:$M$212,8,FALSE)," ")</f>
        <v>0</v>
      </c>
      <c r="BA50" s="51">
        <f>IF(AND(N50="Aplicar identificación avanzada-condición aceptable para cada tipo de factor de riesgo identificado",K50="SI"),VLOOKUP(A50,'2'!$B$12:$M$212,9,FALSE)," ")</f>
        <v>0</v>
      </c>
      <c r="BB50" s="51">
        <f>IF(AND(N50="Aplicar identificación avanzada-condición aceptable para cada tipo de factor de riesgo identificado",K50="SI"),VLOOKUP(A50,'2'!$B$12:$M$212,10,FALSE)," ")</f>
        <v>0</v>
      </c>
      <c r="BC50" s="44" t="str">
        <f>IF(AND(N50="Aplicar identificación avanzada-condición aceptable para cada tipo de factor de riesgo identificado",L50="SI"),VLOOKUP(A50,'2'!$B$12:$M$212,2,FALSE)," ")</f>
        <v>area 46</v>
      </c>
      <c r="BD50" s="44" t="str">
        <f>IF(AND(N50="Aplicar identificación avanzada-condición aceptable para cada tipo de factor de riesgo identificado",L50="SI"),VLOOKUP(A50,'2'!$B$12:$M$212,3,FALSE)," ")</f>
        <v>puesto 46</v>
      </c>
      <c r="BE50" s="44" t="str">
        <f>IF(AND(N50="Aplicar identificación avanzada-condición aceptable para cada tipo de factor de riesgo identificado",L50="SI"),VLOOKUP(A50,'2'!$B$12:$M$212,4,FALSE)," ")</f>
        <v>tarea 46</v>
      </c>
      <c r="BF50" s="44">
        <f>IF(AND(N50="Aplicar identificación avanzada-condición aceptable para cada tipo de factor de riesgo identificado",L50="SI"),VLOOKUP(A50,'2'!$B$12:$M$212,6,FALSE)," ")</f>
        <v>0</v>
      </c>
      <c r="BG50" s="44">
        <f>IF(AND(N50="Aplicar identificación avanzada-condición aceptable para cada tipo de factor de riesgo identificado",L50="SI"),VLOOKUP(A50,'2'!$B$12:$M$212,7,FALSE)," ")</f>
        <v>0</v>
      </c>
      <c r="BH50" s="44">
        <f>IF(AND(N50="Aplicar identificación avanzada-condición aceptable para cada tipo de factor de riesgo identificado",L50="SI"),VLOOKUP(A50,'2'!$B$12:$M$212,8,FALSE)," ")</f>
        <v>0</v>
      </c>
      <c r="BI50" s="44">
        <f>IF(AND(N50="Aplicar identificación avanzada-condición aceptable para cada tipo de factor de riesgo identificado",L50="SI"),VLOOKUP(A50,'2'!$B$12:$M$212,9,FALSE)," ")</f>
        <v>0</v>
      </c>
      <c r="BJ50" s="44">
        <f>IF(AND(N50="Aplicar identificación avanzada-condición aceptable para cada tipo de factor de riesgo identificado",L50="SI"),VLOOKUP(A50,'2'!$B$12:$M$212,10,FALSE)," ")</f>
        <v>0</v>
      </c>
      <c r="BK50" s="48" t="str">
        <f>IF(AND(N50="Aplicar identificación avanzada-condición aceptable para cada tipo de factor de riesgo identificado",M50="SI"),VLOOKUP(A50,'2'!$B$12:$M$212,2,FALSE)," ")</f>
        <v>area 46</v>
      </c>
      <c r="BL50" s="48" t="str">
        <f>IF(AND(N50="Aplicar identificación avanzada-condición aceptable para cada tipo de factor de riesgo identificado",M50="SI"),VLOOKUP(A50,'2'!$B$12:$M$212,3,FALSE)," ")</f>
        <v>puesto 46</v>
      </c>
      <c r="BM50" s="48" t="str">
        <f>IF(AND(N50="Aplicar identificación avanzada-condición aceptable para cada tipo de factor de riesgo identificado",M50="SI"),VLOOKUP(A50,'2'!$B$12:$M$212,4,FALSE)," ")</f>
        <v>tarea 46</v>
      </c>
      <c r="BN50" s="48">
        <f>IF(AND(N50="Aplicar identificación avanzada-condición aceptable para cada tipo de factor de riesgo identificado",M50="SI"),VLOOKUP(A50,'2'!$B$12:$M$212,6,FALSE)," ")</f>
        <v>0</v>
      </c>
      <c r="BO50" s="48">
        <f>IF(AND(N50="Aplicar identificación avanzada-condición aceptable para cada tipo de factor de riesgo identificado",M50="SI"),VLOOKUP(A50,'2'!$B$12:$M$212,7,FALSE)," ")</f>
        <v>0</v>
      </c>
      <c r="BP50" s="48">
        <f>IF(AND(N50="Aplicar identificación avanzada-condición aceptable para cada tipo de factor de riesgo identificado",M50="SI"),VLOOKUP(A50,'2'!$B$12:$M$212,8,FALSE)," ")</f>
        <v>0</v>
      </c>
      <c r="BQ50" s="48">
        <f>IF(AND(N50="Aplicar identificación avanzada-condición aceptable para cada tipo de factor de riesgo identificado",M50="SI"),VLOOKUP(A50,'2'!$B$12:$M$212,9,FALSE)," ")</f>
        <v>0</v>
      </c>
      <c r="BR50" s="48">
        <f>IF(AND(N50="Aplicar identificación avanzada-condición aceptable para cada tipo de factor de riesgo identificado",M50="SI"),VLOOKUP(A50,'2'!$B$12:$M$212,10,FALSE)," ")</f>
        <v>0</v>
      </c>
    </row>
    <row r="51" spans="1:70">
      <c r="A51">
        <v>47</v>
      </c>
      <c r="B51" s="21" t="str">
        <f>'2'!C60</f>
        <v>area 47</v>
      </c>
      <c r="C51" s="21" t="str">
        <f>'2'!D60</f>
        <v>puesto 47</v>
      </c>
      <c r="D51" s="21" t="str">
        <v>puesto 47</v>
      </c>
      <c r="E51" s="21" t="str">
        <f>'2'!E60</f>
        <v>tarea 47</v>
      </c>
      <c r="F51" s="34" t="str">
        <f>'3'!L60</f>
        <v>Aplicar identificación avanzada-condición aceptable para cada tipo de factor de riesgo identificado</v>
      </c>
      <c r="G51" s="27" t="str">
        <f>'3'!E60</f>
        <v>SI</v>
      </c>
      <c r="H51" s="21" t="str">
        <f>'3'!F60</f>
        <v>SI</v>
      </c>
      <c r="I51" s="27" t="str">
        <f>'3'!G60</f>
        <v>SI</v>
      </c>
      <c r="J51" s="21" t="str">
        <f>'3'!H60</f>
        <v>SI</v>
      </c>
      <c r="K51" s="27" t="str">
        <f>'3'!I60</f>
        <v>SI</v>
      </c>
      <c r="L51" s="21" t="str">
        <f>'3'!J60</f>
        <v>SI</v>
      </c>
      <c r="M51" s="27" t="str">
        <f>'3'!K60</f>
        <v>SI</v>
      </c>
      <c r="N51" s="34" t="str">
        <f>'3'!L60</f>
        <v>Aplicar identificación avanzada-condición aceptable para cada tipo de factor de riesgo identificado</v>
      </c>
      <c r="O51" s="19" t="str">
        <f>IF(AND(N51="Aplicar identificación avanzada-condición aceptable para cada tipo de factor de riesgo identificado",G51="SI"),VLOOKUP(A51,'2'!$B$12:$M$212,2,FALSE)," ")</f>
        <v>area 47</v>
      </c>
      <c r="P51" s="19" t="str">
        <f>IF(AND(N51="Aplicar identificación avanzada-condición aceptable para cada tipo de factor de riesgo identificado",G51="SI"),VLOOKUP(A51,'2'!$B$12:$M$212,3,FALSE)," ")</f>
        <v>puesto 47</v>
      </c>
      <c r="Q51" s="19" t="str">
        <f>IF(AND(N51="Aplicar identificación avanzada-condición aceptable para cada tipo de factor de riesgo identificado",G51="SI"),VLOOKUP(A51,'2'!$B$12:$M$212,4,FALSE)," ")</f>
        <v>tarea 47</v>
      </c>
      <c r="R51" s="19">
        <f>IF(AND(N51="Aplicar identificación avanzada-condición aceptable para cada tipo de factor de riesgo identificado",G51="SI"),VLOOKUP(A51,'2'!$B$12:$M$212,6,FALSE)," ")</f>
        <v>0</v>
      </c>
      <c r="S51" s="19">
        <f>IF(AND(N51="Aplicar identificación avanzada-condición aceptable para cada tipo de factor de riesgo identificado",G51="SI"),VLOOKUP(A51,'2'!$B$12:$M$212,7,FALSE)," ")</f>
        <v>0</v>
      </c>
      <c r="T51" s="19">
        <f>IF(AND(N51="Aplicar identificación avanzada-condición aceptable para cada tipo de factor de riesgo identificado",G51="SI"),VLOOKUP(A51,'2'!$B$12:$M$212,8,FALSE)," ")</f>
        <v>0</v>
      </c>
      <c r="U51" s="19">
        <f>IF(AND(N51="Aplicar identificación avanzada-condición aceptable para cada tipo de factor de riesgo identificado",G51="SI"),VLOOKUP(A51,'2'!$B$12:$M$212,9,FALSE)," ")</f>
        <v>0</v>
      </c>
      <c r="V51" s="19">
        <f>IF(AND(N51="Aplicar identificación avanzada-condición aceptable para cada tipo de factor de riesgo identificado",G51="SI"),VLOOKUP(A51,'2'!$B$12:$M$212,10,FALSE)," ")</f>
        <v>0</v>
      </c>
      <c r="W51" s="31" t="str">
        <f>IF(AND(N51="Aplicar identificación avanzada-condición aceptable para cada tipo de factor de riesgo identificado",H51="SI"),VLOOKUP(A51,'2'!$B$12:$M$212,2,FALSE)," ")</f>
        <v>area 47</v>
      </c>
      <c r="X51" s="31" t="str">
        <f>IF(AND(N51="Aplicar identificación avanzada-condición aceptable para cada tipo de factor de riesgo identificado",H51="SI"),VLOOKUP(A51,'2'!$B$12:$M$212,3,FALSE)," ")</f>
        <v>puesto 47</v>
      </c>
      <c r="Y51" s="31" t="str">
        <f>IF(AND(N51="Aplicar identificación avanzada-condición aceptable para cada tipo de factor de riesgo identificado",H51="SI"),VLOOKUP(A51,'2'!$B$12:$M$212,4,FALSE)," ")</f>
        <v>tarea 47</v>
      </c>
      <c r="Z51" s="31" t="str">
        <f>IF(AND(N51="Aplicar identificación avanzada-condición aceptable para cada tipo de factor de riesgo identificado",H51="SI"),VLOOKUP(A51,'2'!$B$12:$M$212,4,FALSE)," ")</f>
        <v>tarea 47</v>
      </c>
      <c r="AA51" s="31">
        <f>IF(AND(N51="Aplicar identificación avanzada-condición aceptable para cada tipo de factor de riesgo identificado",H51="SI"),VLOOKUP(A51,'2'!$B$12:$M$212,7,FALSE)," ")</f>
        <v>0</v>
      </c>
      <c r="AB51" s="31">
        <f>IF(AND(N51="Aplicar identificación avanzada-condición aceptable para cada tipo de factor de riesgo identificado",H51="SI"),VLOOKUP(A51,'2'!$B$12:$M$212,8,FALSE)," ")</f>
        <v>0</v>
      </c>
      <c r="AC51" s="31">
        <f>IF(AND(N51="Aplicar identificación avanzada-condición aceptable para cada tipo de factor de riesgo identificado",H51="SI"),VLOOKUP(A51,'2'!$B$12:$M$212,9,FALSE)," ")</f>
        <v>0</v>
      </c>
      <c r="AD51" s="31">
        <f>IF(AND(N51="Aplicar identificación avanzada-condición aceptable para cada tipo de factor de riesgo identificado",H51="SI"),VLOOKUP(A51,'2'!$B$12:$M$212,10,FALSE)," ")</f>
        <v>0</v>
      </c>
      <c r="AE51" s="34" t="str">
        <f>IF(AND(N51="Aplicar identificación avanzada-condición aceptable para cada tipo de factor de riesgo identificado",I51="SI"),VLOOKUP(A51,'2'!$B$12:$M$212,2,FALSE)," ")</f>
        <v>area 47</v>
      </c>
      <c r="AF51" s="34" t="str">
        <f>IF(AND(N51="Aplicar identificación avanzada-condición aceptable para cada tipo de factor de riesgo identificado",I51="SI"),VLOOKUP(A51,'2'!$B$12:$M$212,3,FALSE)," ")</f>
        <v>puesto 47</v>
      </c>
      <c r="AG51" s="34" t="str">
        <f>IF(AND(N51="Aplicar identificación avanzada-condición aceptable para cada tipo de factor de riesgo identificado",I51="SI"),VLOOKUP(A51,'2'!$B$12:$M$212,4,FALSE)," ")</f>
        <v>tarea 47</v>
      </c>
      <c r="AH51" s="34">
        <f>IF(AND(N51="Aplicar identificación avanzada-condición aceptable para cada tipo de factor de riesgo identificado",I51="SI"),VLOOKUP(A51,'2'!$B$12:$M$212,6,FALSE)," ")</f>
        <v>0</v>
      </c>
      <c r="AI51" s="34">
        <f>IF(AND(N51="Aplicar identificación avanzada-condición aceptable para cada tipo de factor de riesgo identificado",I51="SI"),VLOOKUP(A51,'2'!$B$12:$M$212,7,FALSE)," ")</f>
        <v>0</v>
      </c>
      <c r="AJ51" s="34">
        <f>IF(AND(N51="Aplicar identificación avanzada-condición aceptable para cada tipo de factor de riesgo identificado",I51="SI"),VLOOKUP(A51,'2'!$B$12:$M$212,8,FALSE)," ")</f>
        <v>0</v>
      </c>
      <c r="AK51" s="34">
        <f>IF(AND(N51="Aplicar identificación avanzada-condición aceptable para cada tipo de factor de riesgo identificado",I51="SI"),VLOOKUP(A51,'2'!$B$12:$M$212,9,FALSE)," ")</f>
        <v>0</v>
      </c>
      <c r="AL51" s="34">
        <f>IF(AND(N51="Aplicar identificación avanzada-condición aceptable para cada tipo de factor de riesgo identificado",I51="SI"),VLOOKUP(A51,'2'!$B$12:$M$212,10,FALSE)," ")</f>
        <v>0</v>
      </c>
      <c r="AM51" s="40" t="str">
        <f>IF(AND(N51="Aplicar identificación avanzada-condición aceptable para cada tipo de factor de riesgo identificado",J51="SI"),VLOOKUP(A51,'2'!$B$12:$M$212,2,FALSE)," ")</f>
        <v>area 47</v>
      </c>
      <c r="AN51" s="40" t="str">
        <f>IF(AND(N51="Aplicar identificación avanzada-condición aceptable para cada tipo de factor de riesgo identificado",J51="SI"),VLOOKUP(A51,'2'!$B$12:$M$212,3,FALSE)," ")</f>
        <v>puesto 47</v>
      </c>
      <c r="AO51" s="40" t="str">
        <f>IF(AND(N51="Aplicar identificación avanzada-condición aceptable para cada tipo de factor de riesgo identificado",J51="SI"),VLOOKUP(A51,'2'!$B$12:$M$212,4,FALSE)," ")</f>
        <v>tarea 47</v>
      </c>
      <c r="AP51" s="40">
        <f>IF(AND(N51="Aplicar identificación avanzada-condición aceptable para cada tipo de factor de riesgo identificado",J51="SI"),VLOOKUP(A51,'2'!$B$12:$M$212,6,FALSE)," ")</f>
        <v>0</v>
      </c>
      <c r="AQ51" s="40">
        <f>IF(AND(N51="Aplicar identificación avanzada-condición aceptable para cada tipo de factor de riesgo identificado",J51="SI"),VLOOKUP(A51,'2'!$B$12:$M$212,7,FALSE)," ")</f>
        <v>0</v>
      </c>
      <c r="AR51" s="40">
        <f>IF(AND(N51="Aplicar identificación avanzada-condición aceptable para cada tipo de factor de riesgo identificado",J51="SI"),VLOOKUP(A51,'2'!$B$12:$M$212,8,FALSE)," ")</f>
        <v>0</v>
      </c>
      <c r="AS51" s="40">
        <f>IF(AND(N51="Aplicar identificación avanzada-condición aceptable para cada tipo de factor de riesgo identificado",J51="SI"),VLOOKUP(A51,'2'!$B$12:$M$212,9,FALSE)," ")</f>
        <v>0</v>
      </c>
      <c r="AT51" s="40">
        <f>IF(AND(N51="Aplicar identificación avanzada-condición aceptable para cada tipo de factor de riesgo identificado",J51="SI"),VLOOKUP(A51,'2'!$B$12:$M$212,10,FALSE)," ")</f>
        <v>0</v>
      </c>
      <c r="AU51" s="51" t="str">
        <f>IF(AND(N51="Aplicar identificación avanzada-condición aceptable para cada tipo de factor de riesgo identificado",K51="SI"),VLOOKUP(A51,'2'!$B$12:$M$212,2,FALSE)," ")</f>
        <v>area 47</v>
      </c>
      <c r="AV51" s="51" t="str">
        <f>IF(AND(N51="Aplicar identificación avanzada-condición aceptable para cada tipo de factor de riesgo identificado",K51="SI"),VLOOKUP(A51,'2'!$B$12:$M$212,3,FALSE)," ")</f>
        <v>puesto 47</v>
      </c>
      <c r="AW51" s="51" t="str">
        <f>IF(AND(N51="Aplicar identificación avanzada-condición aceptable para cada tipo de factor de riesgo identificado",K51="SI"),VLOOKUP(A51,'2'!$B$12:$M$212,4,FALSE)," ")</f>
        <v>tarea 47</v>
      </c>
      <c r="AX51" s="51">
        <f>IF(AND(N51="Aplicar identificación avanzada-condición aceptable para cada tipo de factor de riesgo identificado",K51="SI"),VLOOKUP(A51,'2'!$B$12:$M$212,6,FALSE)," ")</f>
        <v>0</v>
      </c>
      <c r="AY51" s="51">
        <f>IF(AND(N51="Aplicar identificación avanzada-condición aceptable para cada tipo de factor de riesgo identificado",K51="SI"),VLOOKUP(A51,'2'!$B$12:$M$212,7,FALSE)," ")</f>
        <v>0</v>
      </c>
      <c r="AZ51" s="51">
        <f>IF(AND(N51="Aplicar identificación avanzada-condición aceptable para cada tipo de factor de riesgo identificado",K51="SI"),VLOOKUP(A51,'2'!$B$12:$M$212,8,FALSE)," ")</f>
        <v>0</v>
      </c>
      <c r="BA51" s="51">
        <f>IF(AND(N51="Aplicar identificación avanzada-condición aceptable para cada tipo de factor de riesgo identificado",K51="SI"),VLOOKUP(A51,'2'!$B$12:$M$212,9,FALSE)," ")</f>
        <v>0</v>
      </c>
      <c r="BB51" s="51">
        <f>IF(AND(N51="Aplicar identificación avanzada-condición aceptable para cada tipo de factor de riesgo identificado",K51="SI"),VLOOKUP(A51,'2'!$B$12:$M$212,10,FALSE)," ")</f>
        <v>0</v>
      </c>
      <c r="BC51" s="44" t="str">
        <f>IF(AND(N51="Aplicar identificación avanzada-condición aceptable para cada tipo de factor de riesgo identificado",L51="SI"),VLOOKUP(A51,'2'!$B$12:$M$212,2,FALSE)," ")</f>
        <v>area 47</v>
      </c>
      <c r="BD51" s="44" t="str">
        <f>IF(AND(N51="Aplicar identificación avanzada-condición aceptable para cada tipo de factor de riesgo identificado",L51="SI"),VLOOKUP(A51,'2'!$B$12:$M$212,3,FALSE)," ")</f>
        <v>puesto 47</v>
      </c>
      <c r="BE51" s="44" t="str">
        <f>IF(AND(N51="Aplicar identificación avanzada-condición aceptable para cada tipo de factor de riesgo identificado",L51="SI"),VLOOKUP(A51,'2'!$B$12:$M$212,4,FALSE)," ")</f>
        <v>tarea 47</v>
      </c>
      <c r="BF51" s="44">
        <f>IF(AND(N51="Aplicar identificación avanzada-condición aceptable para cada tipo de factor de riesgo identificado",L51="SI"),VLOOKUP(A51,'2'!$B$12:$M$212,6,FALSE)," ")</f>
        <v>0</v>
      </c>
      <c r="BG51" s="44">
        <f>IF(AND(N51="Aplicar identificación avanzada-condición aceptable para cada tipo de factor de riesgo identificado",L51="SI"),VLOOKUP(A51,'2'!$B$12:$M$212,7,FALSE)," ")</f>
        <v>0</v>
      </c>
      <c r="BH51" s="44">
        <f>IF(AND(N51="Aplicar identificación avanzada-condición aceptable para cada tipo de factor de riesgo identificado",L51="SI"),VLOOKUP(A51,'2'!$B$12:$M$212,8,FALSE)," ")</f>
        <v>0</v>
      </c>
      <c r="BI51" s="44">
        <f>IF(AND(N51="Aplicar identificación avanzada-condición aceptable para cada tipo de factor de riesgo identificado",L51="SI"),VLOOKUP(A51,'2'!$B$12:$M$212,9,FALSE)," ")</f>
        <v>0</v>
      </c>
      <c r="BJ51" s="44">
        <f>IF(AND(N51="Aplicar identificación avanzada-condición aceptable para cada tipo de factor de riesgo identificado",L51="SI"),VLOOKUP(A51,'2'!$B$12:$M$212,10,FALSE)," ")</f>
        <v>0</v>
      </c>
      <c r="BK51" s="48" t="str">
        <f>IF(AND(N51="Aplicar identificación avanzada-condición aceptable para cada tipo de factor de riesgo identificado",M51="SI"),VLOOKUP(A51,'2'!$B$12:$M$212,2,FALSE)," ")</f>
        <v>area 47</v>
      </c>
      <c r="BL51" s="48" t="str">
        <f>IF(AND(N51="Aplicar identificación avanzada-condición aceptable para cada tipo de factor de riesgo identificado",M51="SI"),VLOOKUP(A51,'2'!$B$12:$M$212,3,FALSE)," ")</f>
        <v>puesto 47</v>
      </c>
      <c r="BM51" s="48" t="str">
        <f>IF(AND(N51="Aplicar identificación avanzada-condición aceptable para cada tipo de factor de riesgo identificado",M51="SI"),VLOOKUP(A51,'2'!$B$12:$M$212,4,FALSE)," ")</f>
        <v>tarea 47</v>
      </c>
      <c r="BN51" s="48">
        <f>IF(AND(N51="Aplicar identificación avanzada-condición aceptable para cada tipo de factor de riesgo identificado",M51="SI"),VLOOKUP(A51,'2'!$B$12:$M$212,6,FALSE)," ")</f>
        <v>0</v>
      </c>
      <c r="BO51" s="48">
        <f>IF(AND(N51="Aplicar identificación avanzada-condición aceptable para cada tipo de factor de riesgo identificado",M51="SI"),VLOOKUP(A51,'2'!$B$12:$M$212,7,FALSE)," ")</f>
        <v>0</v>
      </c>
      <c r="BP51" s="48">
        <f>IF(AND(N51="Aplicar identificación avanzada-condición aceptable para cada tipo de factor de riesgo identificado",M51="SI"),VLOOKUP(A51,'2'!$B$12:$M$212,8,FALSE)," ")</f>
        <v>0</v>
      </c>
      <c r="BQ51" s="48">
        <f>IF(AND(N51="Aplicar identificación avanzada-condición aceptable para cada tipo de factor de riesgo identificado",M51="SI"),VLOOKUP(A51,'2'!$B$12:$M$212,9,FALSE)," ")</f>
        <v>0</v>
      </c>
      <c r="BR51" s="48">
        <f>IF(AND(N51="Aplicar identificación avanzada-condición aceptable para cada tipo de factor de riesgo identificado",M51="SI"),VLOOKUP(A51,'2'!$B$12:$M$212,10,FALSE)," ")</f>
        <v>0</v>
      </c>
    </row>
    <row r="52" spans="1:70">
      <c r="A52">
        <v>48</v>
      </c>
      <c r="B52" s="21" t="str">
        <f>'2'!C61</f>
        <v>area 48</v>
      </c>
      <c r="C52" s="21" t="str">
        <f>'2'!D61</f>
        <v>puesto 48</v>
      </c>
      <c r="D52" s="21" t="str">
        <v>puesto 48</v>
      </c>
      <c r="E52" s="21" t="str">
        <f>'2'!E61</f>
        <v>tarea 48</v>
      </c>
      <c r="F52" s="34" t="str">
        <f>'3'!L61</f>
        <v>Aplicar identificación avanzada-condición aceptable para cada tipo de factor de riesgo identificado</v>
      </c>
      <c r="G52" s="27" t="str">
        <f>'3'!E61</f>
        <v>SI</v>
      </c>
      <c r="H52" s="21" t="str">
        <f>'3'!F61</f>
        <v>SI</v>
      </c>
      <c r="I52" s="27" t="str">
        <f>'3'!G61</f>
        <v>SI</v>
      </c>
      <c r="J52" s="21" t="str">
        <f>'3'!H61</f>
        <v>SI</v>
      </c>
      <c r="K52" s="27" t="str">
        <f>'3'!I61</f>
        <v>SI</v>
      </c>
      <c r="L52" s="21" t="str">
        <f>'3'!J61</f>
        <v>SI</v>
      </c>
      <c r="M52" s="27" t="str">
        <f>'3'!K61</f>
        <v>SI</v>
      </c>
      <c r="N52" s="34" t="str">
        <f>'3'!L61</f>
        <v>Aplicar identificación avanzada-condición aceptable para cada tipo de factor de riesgo identificado</v>
      </c>
      <c r="O52" s="19" t="str">
        <f>IF(AND(N52="Aplicar identificación avanzada-condición aceptable para cada tipo de factor de riesgo identificado",G52="SI"),VLOOKUP(A52,'2'!$B$12:$M$212,2,FALSE)," ")</f>
        <v>area 48</v>
      </c>
      <c r="P52" s="19" t="str">
        <f>IF(AND(N52="Aplicar identificación avanzada-condición aceptable para cada tipo de factor de riesgo identificado",G52="SI"),VLOOKUP(A52,'2'!$B$12:$M$212,3,FALSE)," ")</f>
        <v>puesto 48</v>
      </c>
      <c r="Q52" s="19" t="str">
        <f>IF(AND(N52="Aplicar identificación avanzada-condición aceptable para cada tipo de factor de riesgo identificado",G52="SI"),VLOOKUP(A52,'2'!$B$12:$M$212,4,FALSE)," ")</f>
        <v>tarea 48</v>
      </c>
      <c r="R52" s="19">
        <f>IF(AND(N52="Aplicar identificación avanzada-condición aceptable para cada tipo de factor de riesgo identificado",G52="SI"),VLOOKUP(A52,'2'!$B$12:$M$212,6,FALSE)," ")</f>
        <v>0</v>
      </c>
      <c r="S52" s="19">
        <f>IF(AND(N52="Aplicar identificación avanzada-condición aceptable para cada tipo de factor de riesgo identificado",G52="SI"),VLOOKUP(A52,'2'!$B$12:$M$212,7,FALSE)," ")</f>
        <v>0</v>
      </c>
      <c r="T52" s="19">
        <f>IF(AND(N52="Aplicar identificación avanzada-condición aceptable para cada tipo de factor de riesgo identificado",G52="SI"),VLOOKUP(A52,'2'!$B$12:$M$212,8,FALSE)," ")</f>
        <v>0</v>
      </c>
      <c r="U52" s="19">
        <f>IF(AND(N52="Aplicar identificación avanzada-condición aceptable para cada tipo de factor de riesgo identificado",G52="SI"),VLOOKUP(A52,'2'!$B$12:$M$212,9,FALSE)," ")</f>
        <v>0</v>
      </c>
      <c r="V52" s="19">
        <f>IF(AND(N52="Aplicar identificación avanzada-condición aceptable para cada tipo de factor de riesgo identificado",G52="SI"),VLOOKUP(A52,'2'!$B$12:$M$212,10,FALSE)," ")</f>
        <v>0</v>
      </c>
      <c r="W52" s="31" t="str">
        <f>IF(AND(N52="Aplicar identificación avanzada-condición aceptable para cada tipo de factor de riesgo identificado",H52="SI"),VLOOKUP(A52,'2'!$B$12:$M$212,2,FALSE)," ")</f>
        <v>area 48</v>
      </c>
      <c r="X52" s="31" t="str">
        <f>IF(AND(N52="Aplicar identificación avanzada-condición aceptable para cada tipo de factor de riesgo identificado",H52="SI"),VLOOKUP(A52,'2'!$B$12:$M$212,3,FALSE)," ")</f>
        <v>puesto 48</v>
      </c>
      <c r="Y52" s="31" t="str">
        <f>IF(AND(N52="Aplicar identificación avanzada-condición aceptable para cada tipo de factor de riesgo identificado",H52="SI"),VLOOKUP(A52,'2'!$B$12:$M$212,4,FALSE)," ")</f>
        <v>tarea 48</v>
      </c>
      <c r="Z52" s="31" t="str">
        <f>IF(AND(N52="Aplicar identificación avanzada-condición aceptable para cada tipo de factor de riesgo identificado",H52="SI"),VLOOKUP(A52,'2'!$B$12:$M$212,4,FALSE)," ")</f>
        <v>tarea 48</v>
      </c>
      <c r="AA52" s="31">
        <f>IF(AND(N52="Aplicar identificación avanzada-condición aceptable para cada tipo de factor de riesgo identificado",H52="SI"),VLOOKUP(A52,'2'!$B$12:$M$212,7,FALSE)," ")</f>
        <v>0</v>
      </c>
      <c r="AB52" s="31">
        <f>IF(AND(N52="Aplicar identificación avanzada-condición aceptable para cada tipo de factor de riesgo identificado",H52="SI"),VLOOKUP(A52,'2'!$B$12:$M$212,8,FALSE)," ")</f>
        <v>0</v>
      </c>
      <c r="AC52" s="31">
        <f>IF(AND(N52="Aplicar identificación avanzada-condición aceptable para cada tipo de factor de riesgo identificado",H52="SI"),VLOOKUP(A52,'2'!$B$12:$M$212,9,FALSE)," ")</f>
        <v>0</v>
      </c>
      <c r="AD52" s="31">
        <f>IF(AND(N52="Aplicar identificación avanzada-condición aceptable para cada tipo de factor de riesgo identificado",H52="SI"),VLOOKUP(A52,'2'!$B$12:$M$212,10,FALSE)," ")</f>
        <v>0</v>
      </c>
      <c r="AE52" s="34" t="str">
        <f>IF(AND(N52="Aplicar identificación avanzada-condición aceptable para cada tipo de factor de riesgo identificado",I52="SI"),VLOOKUP(A52,'2'!$B$12:$M$212,2,FALSE)," ")</f>
        <v>area 48</v>
      </c>
      <c r="AF52" s="34" t="str">
        <f>IF(AND(N52="Aplicar identificación avanzada-condición aceptable para cada tipo de factor de riesgo identificado",I52="SI"),VLOOKUP(A52,'2'!$B$12:$M$212,3,FALSE)," ")</f>
        <v>puesto 48</v>
      </c>
      <c r="AG52" s="34" t="str">
        <f>IF(AND(N52="Aplicar identificación avanzada-condición aceptable para cada tipo de factor de riesgo identificado",I52="SI"),VLOOKUP(A52,'2'!$B$12:$M$212,4,FALSE)," ")</f>
        <v>tarea 48</v>
      </c>
      <c r="AH52" s="34">
        <f>IF(AND(N52="Aplicar identificación avanzada-condición aceptable para cada tipo de factor de riesgo identificado",I52="SI"),VLOOKUP(A52,'2'!$B$12:$M$212,6,FALSE)," ")</f>
        <v>0</v>
      </c>
      <c r="AI52" s="34">
        <f>IF(AND(N52="Aplicar identificación avanzada-condición aceptable para cada tipo de factor de riesgo identificado",I52="SI"),VLOOKUP(A52,'2'!$B$12:$M$212,7,FALSE)," ")</f>
        <v>0</v>
      </c>
      <c r="AJ52" s="34">
        <f>IF(AND(N52="Aplicar identificación avanzada-condición aceptable para cada tipo de factor de riesgo identificado",I52="SI"),VLOOKUP(A52,'2'!$B$12:$M$212,8,FALSE)," ")</f>
        <v>0</v>
      </c>
      <c r="AK52" s="34">
        <f>IF(AND(N52="Aplicar identificación avanzada-condición aceptable para cada tipo de factor de riesgo identificado",I52="SI"),VLOOKUP(A52,'2'!$B$12:$M$212,9,FALSE)," ")</f>
        <v>0</v>
      </c>
      <c r="AL52" s="34">
        <f>IF(AND(N52="Aplicar identificación avanzada-condición aceptable para cada tipo de factor de riesgo identificado",I52="SI"),VLOOKUP(A52,'2'!$B$12:$M$212,10,FALSE)," ")</f>
        <v>0</v>
      </c>
      <c r="AM52" s="40" t="str">
        <f>IF(AND(N52="Aplicar identificación avanzada-condición aceptable para cada tipo de factor de riesgo identificado",J52="SI"),VLOOKUP(A52,'2'!$B$12:$M$212,2,FALSE)," ")</f>
        <v>area 48</v>
      </c>
      <c r="AN52" s="40" t="str">
        <f>IF(AND(N52="Aplicar identificación avanzada-condición aceptable para cada tipo de factor de riesgo identificado",J52="SI"),VLOOKUP(A52,'2'!$B$12:$M$212,3,FALSE)," ")</f>
        <v>puesto 48</v>
      </c>
      <c r="AO52" s="40" t="str">
        <f>IF(AND(N52="Aplicar identificación avanzada-condición aceptable para cada tipo de factor de riesgo identificado",J52="SI"),VLOOKUP(A52,'2'!$B$12:$M$212,4,FALSE)," ")</f>
        <v>tarea 48</v>
      </c>
      <c r="AP52" s="40">
        <f>IF(AND(N52="Aplicar identificación avanzada-condición aceptable para cada tipo de factor de riesgo identificado",J52="SI"),VLOOKUP(A52,'2'!$B$12:$M$212,6,FALSE)," ")</f>
        <v>0</v>
      </c>
      <c r="AQ52" s="40">
        <f>IF(AND(N52="Aplicar identificación avanzada-condición aceptable para cada tipo de factor de riesgo identificado",J52="SI"),VLOOKUP(A52,'2'!$B$12:$M$212,7,FALSE)," ")</f>
        <v>0</v>
      </c>
      <c r="AR52" s="40">
        <f>IF(AND(N52="Aplicar identificación avanzada-condición aceptable para cada tipo de factor de riesgo identificado",J52="SI"),VLOOKUP(A52,'2'!$B$12:$M$212,8,FALSE)," ")</f>
        <v>0</v>
      </c>
      <c r="AS52" s="40">
        <f>IF(AND(N52="Aplicar identificación avanzada-condición aceptable para cada tipo de factor de riesgo identificado",J52="SI"),VLOOKUP(A52,'2'!$B$12:$M$212,9,FALSE)," ")</f>
        <v>0</v>
      </c>
      <c r="AT52" s="40">
        <f>IF(AND(N52="Aplicar identificación avanzada-condición aceptable para cada tipo de factor de riesgo identificado",J52="SI"),VLOOKUP(A52,'2'!$B$12:$M$212,10,FALSE)," ")</f>
        <v>0</v>
      </c>
      <c r="AU52" s="51" t="str">
        <f>IF(AND(N52="Aplicar identificación avanzada-condición aceptable para cada tipo de factor de riesgo identificado",K52="SI"),VLOOKUP(A52,'2'!$B$12:$M$212,2,FALSE)," ")</f>
        <v>area 48</v>
      </c>
      <c r="AV52" s="51" t="str">
        <f>IF(AND(N52="Aplicar identificación avanzada-condición aceptable para cada tipo de factor de riesgo identificado",K52="SI"),VLOOKUP(A52,'2'!$B$12:$M$212,3,FALSE)," ")</f>
        <v>puesto 48</v>
      </c>
      <c r="AW52" s="51" t="str">
        <f>IF(AND(N52="Aplicar identificación avanzada-condición aceptable para cada tipo de factor de riesgo identificado",K52="SI"),VLOOKUP(A52,'2'!$B$12:$M$212,4,FALSE)," ")</f>
        <v>tarea 48</v>
      </c>
      <c r="AX52" s="51">
        <f>IF(AND(N52="Aplicar identificación avanzada-condición aceptable para cada tipo de factor de riesgo identificado",K52="SI"),VLOOKUP(A52,'2'!$B$12:$M$212,6,FALSE)," ")</f>
        <v>0</v>
      </c>
      <c r="AY52" s="51">
        <f>IF(AND(N52="Aplicar identificación avanzada-condición aceptable para cada tipo de factor de riesgo identificado",K52="SI"),VLOOKUP(A52,'2'!$B$12:$M$212,7,FALSE)," ")</f>
        <v>0</v>
      </c>
      <c r="AZ52" s="51">
        <f>IF(AND(N52="Aplicar identificación avanzada-condición aceptable para cada tipo de factor de riesgo identificado",K52="SI"),VLOOKUP(A52,'2'!$B$12:$M$212,8,FALSE)," ")</f>
        <v>0</v>
      </c>
      <c r="BA52" s="51">
        <f>IF(AND(N52="Aplicar identificación avanzada-condición aceptable para cada tipo de factor de riesgo identificado",K52="SI"),VLOOKUP(A52,'2'!$B$12:$M$212,9,FALSE)," ")</f>
        <v>0</v>
      </c>
      <c r="BB52" s="51">
        <f>IF(AND(N52="Aplicar identificación avanzada-condición aceptable para cada tipo de factor de riesgo identificado",K52="SI"),VLOOKUP(A52,'2'!$B$12:$M$212,10,FALSE)," ")</f>
        <v>0</v>
      </c>
      <c r="BC52" s="44" t="str">
        <f>IF(AND(N52="Aplicar identificación avanzada-condición aceptable para cada tipo de factor de riesgo identificado",L52="SI"),VLOOKUP(A52,'2'!$B$12:$M$212,2,FALSE)," ")</f>
        <v>area 48</v>
      </c>
      <c r="BD52" s="44" t="str">
        <f>IF(AND(N52="Aplicar identificación avanzada-condición aceptable para cada tipo de factor de riesgo identificado",L52="SI"),VLOOKUP(A52,'2'!$B$12:$M$212,3,FALSE)," ")</f>
        <v>puesto 48</v>
      </c>
      <c r="BE52" s="44" t="str">
        <f>IF(AND(N52="Aplicar identificación avanzada-condición aceptable para cada tipo de factor de riesgo identificado",L52="SI"),VLOOKUP(A52,'2'!$B$12:$M$212,4,FALSE)," ")</f>
        <v>tarea 48</v>
      </c>
      <c r="BF52" s="44">
        <f>IF(AND(N52="Aplicar identificación avanzada-condición aceptable para cada tipo de factor de riesgo identificado",L52="SI"),VLOOKUP(A52,'2'!$B$12:$M$212,6,FALSE)," ")</f>
        <v>0</v>
      </c>
      <c r="BG52" s="44">
        <f>IF(AND(N52="Aplicar identificación avanzada-condición aceptable para cada tipo de factor de riesgo identificado",L52="SI"),VLOOKUP(A52,'2'!$B$12:$M$212,7,FALSE)," ")</f>
        <v>0</v>
      </c>
      <c r="BH52" s="44">
        <f>IF(AND(N52="Aplicar identificación avanzada-condición aceptable para cada tipo de factor de riesgo identificado",L52="SI"),VLOOKUP(A52,'2'!$B$12:$M$212,8,FALSE)," ")</f>
        <v>0</v>
      </c>
      <c r="BI52" s="44">
        <f>IF(AND(N52="Aplicar identificación avanzada-condición aceptable para cada tipo de factor de riesgo identificado",L52="SI"),VLOOKUP(A52,'2'!$B$12:$M$212,9,FALSE)," ")</f>
        <v>0</v>
      </c>
      <c r="BJ52" s="44">
        <f>IF(AND(N52="Aplicar identificación avanzada-condición aceptable para cada tipo de factor de riesgo identificado",L52="SI"),VLOOKUP(A52,'2'!$B$12:$M$212,10,FALSE)," ")</f>
        <v>0</v>
      </c>
      <c r="BK52" s="48" t="str">
        <f>IF(AND(N52="Aplicar identificación avanzada-condición aceptable para cada tipo de factor de riesgo identificado",M52="SI"),VLOOKUP(A52,'2'!$B$12:$M$212,2,FALSE)," ")</f>
        <v>area 48</v>
      </c>
      <c r="BL52" s="48" t="str">
        <f>IF(AND(N52="Aplicar identificación avanzada-condición aceptable para cada tipo de factor de riesgo identificado",M52="SI"),VLOOKUP(A52,'2'!$B$12:$M$212,3,FALSE)," ")</f>
        <v>puesto 48</v>
      </c>
      <c r="BM52" s="48" t="str">
        <f>IF(AND(N52="Aplicar identificación avanzada-condición aceptable para cada tipo de factor de riesgo identificado",M52="SI"),VLOOKUP(A52,'2'!$B$12:$M$212,4,FALSE)," ")</f>
        <v>tarea 48</v>
      </c>
      <c r="BN52" s="48">
        <f>IF(AND(N52="Aplicar identificación avanzada-condición aceptable para cada tipo de factor de riesgo identificado",M52="SI"),VLOOKUP(A52,'2'!$B$12:$M$212,6,FALSE)," ")</f>
        <v>0</v>
      </c>
      <c r="BO52" s="48">
        <f>IF(AND(N52="Aplicar identificación avanzada-condición aceptable para cada tipo de factor de riesgo identificado",M52="SI"),VLOOKUP(A52,'2'!$B$12:$M$212,7,FALSE)," ")</f>
        <v>0</v>
      </c>
      <c r="BP52" s="48">
        <f>IF(AND(N52="Aplicar identificación avanzada-condición aceptable para cada tipo de factor de riesgo identificado",M52="SI"),VLOOKUP(A52,'2'!$B$12:$M$212,8,FALSE)," ")</f>
        <v>0</v>
      </c>
      <c r="BQ52" s="48">
        <f>IF(AND(N52="Aplicar identificación avanzada-condición aceptable para cada tipo de factor de riesgo identificado",M52="SI"),VLOOKUP(A52,'2'!$B$12:$M$212,9,FALSE)," ")</f>
        <v>0</v>
      </c>
      <c r="BR52" s="48">
        <f>IF(AND(N52="Aplicar identificación avanzada-condición aceptable para cada tipo de factor de riesgo identificado",M52="SI"),VLOOKUP(A52,'2'!$B$12:$M$212,10,FALSE)," ")</f>
        <v>0</v>
      </c>
    </row>
    <row r="53" spans="1:70">
      <c r="A53">
        <v>49</v>
      </c>
      <c r="B53" s="21" t="str">
        <f>'2'!C62</f>
        <v>area 49</v>
      </c>
      <c r="C53" s="21" t="str">
        <f>'2'!D62</f>
        <v>puesto 49</v>
      </c>
      <c r="D53" s="21" t="str">
        <v>puesto 49</v>
      </c>
      <c r="E53" s="21" t="str">
        <f>'2'!E62</f>
        <v>tarea 49</v>
      </c>
      <c r="F53" s="34" t="str">
        <f>'3'!L62</f>
        <v>Aplicar identificación avanzada-condición aceptable para cada tipo de factor de riesgo identificado</v>
      </c>
      <c r="G53" s="27" t="str">
        <f>'3'!E62</f>
        <v>SI</v>
      </c>
      <c r="H53" s="21" t="str">
        <f>'3'!F62</f>
        <v>SI</v>
      </c>
      <c r="I53" s="27" t="str">
        <f>'3'!G62</f>
        <v>SI</v>
      </c>
      <c r="J53" s="21" t="str">
        <f>'3'!H62</f>
        <v>SI</v>
      </c>
      <c r="K53" s="27" t="str">
        <f>'3'!I62</f>
        <v>SI</v>
      </c>
      <c r="L53" s="21" t="str">
        <f>'3'!J62</f>
        <v>SI</v>
      </c>
      <c r="M53" s="27" t="str">
        <f>'3'!K62</f>
        <v>SI</v>
      </c>
      <c r="N53" s="34" t="str">
        <f>'3'!L62</f>
        <v>Aplicar identificación avanzada-condición aceptable para cada tipo de factor de riesgo identificado</v>
      </c>
      <c r="O53" s="19" t="str">
        <f>IF(AND(N53="Aplicar identificación avanzada-condición aceptable para cada tipo de factor de riesgo identificado",G53="SI"),VLOOKUP(A53,'2'!$B$12:$M$212,2,FALSE)," ")</f>
        <v>area 49</v>
      </c>
      <c r="P53" s="19" t="str">
        <f>IF(AND(N53="Aplicar identificación avanzada-condición aceptable para cada tipo de factor de riesgo identificado",G53="SI"),VLOOKUP(A53,'2'!$B$12:$M$212,3,FALSE)," ")</f>
        <v>puesto 49</v>
      </c>
      <c r="Q53" s="19" t="str">
        <f>IF(AND(N53="Aplicar identificación avanzada-condición aceptable para cada tipo de factor de riesgo identificado",G53="SI"),VLOOKUP(A53,'2'!$B$12:$M$212,4,FALSE)," ")</f>
        <v>tarea 49</v>
      </c>
      <c r="R53" s="19">
        <f>IF(AND(N53="Aplicar identificación avanzada-condición aceptable para cada tipo de factor de riesgo identificado",G53="SI"),VLOOKUP(A53,'2'!$B$12:$M$212,6,FALSE)," ")</f>
        <v>0</v>
      </c>
      <c r="S53" s="19">
        <f>IF(AND(N53="Aplicar identificación avanzada-condición aceptable para cada tipo de factor de riesgo identificado",G53="SI"),VLOOKUP(A53,'2'!$B$12:$M$212,7,FALSE)," ")</f>
        <v>0</v>
      </c>
      <c r="T53" s="19">
        <f>IF(AND(N53="Aplicar identificación avanzada-condición aceptable para cada tipo de factor de riesgo identificado",G53="SI"),VLOOKUP(A53,'2'!$B$12:$M$212,8,FALSE)," ")</f>
        <v>0</v>
      </c>
      <c r="U53" s="19">
        <f>IF(AND(N53="Aplicar identificación avanzada-condición aceptable para cada tipo de factor de riesgo identificado",G53="SI"),VLOOKUP(A53,'2'!$B$12:$M$212,9,FALSE)," ")</f>
        <v>0</v>
      </c>
      <c r="V53" s="19">
        <f>IF(AND(N53="Aplicar identificación avanzada-condición aceptable para cada tipo de factor de riesgo identificado",G53="SI"),VLOOKUP(A53,'2'!$B$12:$M$212,10,FALSE)," ")</f>
        <v>0</v>
      </c>
      <c r="W53" s="31" t="str">
        <f>IF(AND(N53="Aplicar identificación avanzada-condición aceptable para cada tipo de factor de riesgo identificado",H53="SI"),VLOOKUP(A53,'2'!$B$12:$M$212,2,FALSE)," ")</f>
        <v>area 49</v>
      </c>
      <c r="X53" s="31" t="str">
        <f>IF(AND(N53="Aplicar identificación avanzada-condición aceptable para cada tipo de factor de riesgo identificado",H53="SI"),VLOOKUP(A53,'2'!$B$12:$M$212,3,FALSE)," ")</f>
        <v>puesto 49</v>
      </c>
      <c r="Y53" s="31" t="str">
        <f>IF(AND(N53="Aplicar identificación avanzada-condición aceptable para cada tipo de factor de riesgo identificado",H53="SI"),VLOOKUP(A53,'2'!$B$12:$M$212,4,FALSE)," ")</f>
        <v>tarea 49</v>
      </c>
      <c r="Z53" s="31" t="str">
        <f>IF(AND(N53="Aplicar identificación avanzada-condición aceptable para cada tipo de factor de riesgo identificado",H53="SI"),VLOOKUP(A53,'2'!$B$12:$M$212,4,FALSE)," ")</f>
        <v>tarea 49</v>
      </c>
      <c r="AA53" s="31">
        <f>IF(AND(N53="Aplicar identificación avanzada-condición aceptable para cada tipo de factor de riesgo identificado",H53="SI"),VLOOKUP(A53,'2'!$B$12:$M$212,7,FALSE)," ")</f>
        <v>0</v>
      </c>
      <c r="AB53" s="31">
        <f>IF(AND(N53="Aplicar identificación avanzada-condición aceptable para cada tipo de factor de riesgo identificado",H53="SI"),VLOOKUP(A53,'2'!$B$12:$M$212,8,FALSE)," ")</f>
        <v>0</v>
      </c>
      <c r="AC53" s="31">
        <f>IF(AND(N53="Aplicar identificación avanzada-condición aceptable para cada tipo de factor de riesgo identificado",H53="SI"),VLOOKUP(A53,'2'!$B$12:$M$212,9,FALSE)," ")</f>
        <v>0</v>
      </c>
      <c r="AD53" s="31">
        <f>IF(AND(N53="Aplicar identificación avanzada-condición aceptable para cada tipo de factor de riesgo identificado",H53="SI"),VLOOKUP(A53,'2'!$B$12:$M$212,10,FALSE)," ")</f>
        <v>0</v>
      </c>
      <c r="AE53" s="34" t="str">
        <f>IF(AND(N53="Aplicar identificación avanzada-condición aceptable para cada tipo de factor de riesgo identificado",I53="SI"),VLOOKUP(A53,'2'!$B$12:$M$212,2,FALSE)," ")</f>
        <v>area 49</v>
      </c>
      <c r="AF53" s="34" t="str">
        <f>IF(AND(N53="Aplicar identificación avanzada-condición aceptable para cada tipo de factor de riesgo identificado",I53="SI"),VLOOKUP(A53,'2'!$B$12:$M$212,3,FALSE)," ")</f>
        <v>puesto 49</v>
      </c>
      <c r="AG53" s="34" t="str">
        <f>IF(AND(N53="Aplicar identificación avanzada-condición aceptable para cada tipo de factor de riesgo identificado",I53="SI"),VLOOKUP(A53,'2'!$B$12:$M$212,4,FALSE)," ")</f>
        <v>tarea 49</v>
      </c>
      <c r="AH53" s="34">
        <f>IF(AND(N53="Aplicar identificación avanzada-condición aceptable para cada tipo de factor de riesgo identificado",I53="SI"),VLOOKUP(A53,'2'!$B$12:$M$212,6,FALSE)," ")</f>
        <v>0</v>
      </c>
      <c r="AI53" s="34">
        <f>IF(AND(N53="Aplicar identificación avanzada-condición aceptable para cada tipo de factor de riesgo identificado",I53="SI"),VLOOKUP(A53,'2'!$B$12:$M$212,7,FALSE)," ")</f>
        <v>0</v>
      </c>
      <c r="AJ53" s="34">
        <f>IF(AND(N53="Aplicar identificación avanzada-condición aceptable para cada tipo de factor de riesgo identificado",I53="SI"),VLOOKUP(A53,'2'!$B$12:$M$212,8,FALSE)," ")</f>
        <v>0</v>
      </c>
      <c r="AK53" s="34">
        <f>IF(AND(N53="Aplicar identificación avanzada-condición aceptable para cada tipo de factor de riesgo identificado",I53="SI"),VLOOKUP(A53,'2'!$B$12:$M$212,9,FALSE)," ")</f>
        <v>0</v>
      </c>
      <c r="AL53" s="34">
        <f>IF(AND(N53="Aplicar identificación avanzada-condición aceptable para cada tipo de factor de riesgo identificado",I53="SI"),VLOOKUP(A53,'2'!$B$12:$M$212,10,FALSE)," ")</f>
        <v>0</v>
      </c>
      <c r="AM53" s="40" t="str">
        <f>IF(AND(N53="Aplicar identificación avanzada-condición aceptable para cada tipo de factor de riesgo identificado",J53="SI"),VLOOKUP(A53,'2'!$B$12:$M$212,2,FALSE)," ")</f>
        <v>area 49</v>
      </c>
      <c r="AN53" s="40" t="str">
        <f>IF(AND(N53="Aplicar identificación avanzada-condición aceptable para cada tipo de factor de riesgo identificado",J53="SI"),VLOOKUP(A53,'2'!$B$12:$M$212,3,FALSE)," ")</f>
        <v>puesto 49</v>
      </c>
      <c r="AO53" s="40" t="str">
        <f>IF(AND(N53="Aplicar identificación avanzada-condición aceptable para cada tipo de factor de riesgo identificado",J53="SI"),VLOOKUP(A53,'2'!$B$12:$M$212,4,FALSE)," ")</f>
        <v>tarea 49</v>
      </c>
      <c r="AP53" s="40">
        <f>IF(AND(N53="Aplicar identificación avanzada-condición aceptable para cada tipo de factor de riesgo identificado",J53="SI"),VLOOKUP(A53,'2'!$B$12:$M$212,6,FALSE)," ")</f>
        <v>0</v>
      </c>
      <c r="AQ53" s="40">
        <f>IF(AND(N53="Aplicar identificación avanzada-condición aceptable para cada tipo de factor de riesgo identificado",J53="SI"),VLOOKUP(A53,'2'!$B$12:$M$212,7,FALSE)," ")</f>
        <v>0</v>
      </c>
      <c r="AR53" s="40">
        <f>IF(AND(N53="Aplicar identificación avanzada-condición aceptable para cada tipo de factor de riesgo identificado",J53="SI"),VLOOKUP(A53,'2'!$B$12:$M$212,8,FALSE)," ")</f>
        <v>0</v>
      </c>
      <c r="AS53" s="40">
        <f>IF(AND(N53="Aplicar identificación avanzada-condición aceptable para cada tipo de factor de riesgo identificado",J53="SI"),VLOOKUP(A53,'2'!$B$12:$M$212,9,FALSE)," ")</f>
        <v>0</v>
      </c>
      <c r="AT53" s="40">
        <f>IF(AND(N53="Aplicar identificación avanzada-condición aceptable para cada tipo de factor de riesgo identificado",J53="SI"),VLOOKUP(A53,'2'!$B$12:$M$212,10,FALSE)," ")</f>
        <v>0</v>
      </c>
      <c r="AU53" s="51" t="str">
        <f>IF(AND(N53="Aplicar identificación avanzada-condición aceptable para cada tipo de factor de riesgo identificado",K53="SI"),VLOOKUP(A53,'2'!$B$12:$M$212,2,FALSE)," ")</f>
        <v>area 49</v>
      </c>
      <c r="AV53" s="51" t="str">
        <f>IF(AND(N53="Aplicar identificación avanzada-condición aceptable para cada tipo de factor de riesgo identificado",K53="SI"),VLOOKUP(A53,'2'!$B$12:$M$212,3,FALSE)," ")</f>
        <v>puesto 49</v>
      </c>
      <c r="AW53" s="51" t="str">
        <f>IF(AND(N53="Aplicar identificación avanzada-condición aceptable para cada tipo de factor de riesgo identificado",K53="SI"),VLOOKUP(A53,'2'!$B$12:$M$212,4,FALSE)," ")</f>
        <v>tarea 49</v>
      </c>
      <c r="AX53" s="51">
        <f>IF(AND(N53="Aplicar identificación avanzada-condición aceptable para cada tipo de factor de riesgo identificado",K53="SI"),VLOOKUP(A53,'2'!$B$12:$M$212,6,FALSE)," ")</f>
        <v>0</v>
      </c>
      <c r="AY53" s="51">
        <f>IF(AND(N53="Aplicar identificación avanzada-condición aceptable para cada tipo de factor de riesgo identificado",K53="SI"),VLOOKUP(A53,'2'!$B$12:$M$212,7,FALSE)," ")</f>
        <v>0</v>
      </c>
      <c r="AZ53" s="51">
        <f>IF(AND(N53="Aplicar identificación avanzada-condición aceptable para cada tipo de factor de riesgo identificado",K53="SI"),VLOOKUP(A53,'2'!$B$12:$M$212,8,FALSE)," ")</f>
        <v>0</v>
      </c>
      <c r="BA53" s="51">
        <f>IF(AND(N53="Aplicar identificación avanzada-condición aceptable para cada tipo de factor de riesgo identificado",K53="SI"),VLOOKUP(A53,'2'!$B$12:$M$212,9,FALSE)," ")</f>
        <v>0</v>
      </c>
      <c r="BB53" s="51">
        <f>IF(AND(N53="Aplicar identificación avanzada-condición aceptable para cada tipo de factor de riesgo identificado",K53="SI"),VLOOKUP(A53,'2'!$B$12:$M$212,10,FALSE)," ")</f>
        <v>0</v>
      </c>
      <c r="BC53" s="44" t="str">
        <f>IF(AND(N53="Aplicar identificación avanzada-condición aceptable para cada tipo de factor de riesgo identificado",L53="SI"),VLOOKUP(A53,'2'!$B$12:$M$212,2,FALSE)," ")</f>
        <v>area 49</v>
      </c>
      <c r="BD53" s="44" t="str">
        <f>IF(AND(N53="Aplicar identificación avanzada-condición aceptable para cada tipo de factor de riesgo identificado",L53="SI"),VLOOKUP(A53,'2'!$B$12:$M$212,3,FALSE)," ")</f>
        <v>puesto 49</v>
      </c>
      <c r="BE53" s="44" t="str">
        <f>IF(AND(N53="Aplicar identificación avanzada-condición aceptable para cada tipo de factor de riesgo identificado",L53="SI"),VLOOKUP(A53,'2'!$B$12:$M$212,4,FALSE)," ")</f>
        <v>tarea 49</v>
      </c>
      <c r="BF53" s="44">
        <f>IF(AND(N53="Aplicar identificación avanzada-condición aceptable para cada tipo de factor de riesgo identificado",L53="SI"),VLOOKUP(A53,'2'!$B$12:$M$212,6,FALSE)," ")</f>
        <v>0</v>
      </c>
      <c r="BG53" s="44">
        <f>IF(AND(N53="Aplicar identificación avanzada-condición aceptable para cada tipo de factor de riesgo identificado",L53="SI"),VLOOKUP(A53,'2'!$B$12:$M$212,7,FALSE)," ")</f>
        <v>0</v>
      </c>
      <c r="BH53" s="44">
        <f>IF(AND(N53="Aplicar identificación avanzada-condición aceptable para cada tipo de factor de riesgo identificado",L53="SI"),VLOOKUP(A53,'2'!$B$12:$M$212,8,FALSE)," ")</f>
        <v>0</v>
      </c>
      <c r="BI53" s="44">
        <f>IF(AND(N53="Aplicar identificación avanzada-condición aceptable para cada tipo de factor de riesgo identificado",L53="SI"),VLOOKUP(A53,'2'!$B$12:$M$212,9,FALSE)," ")</f>
        <v>0</v>
      </c>
      <c r="BJ53" s="44">
        <f>IF(AND(N53="Aplicar identificación avanzada-condición aceptable para cada tipo de factor de riesgo identificado",L53="SI"),VLOOKUP(A53,'2'!$B$12:$M$212,10,FALSE)," ")</f>
        <v>0</v>
      </c>
      <c r="BK53" s="48" t="str">
        <f>IF(AND(N53="Aplicar identificación avanzada-condición aceptable para cada tipo de factor de riesgo identificado",M53="SI"),VLOOKUP(A53,'2'!$B$12:$M$212,2,FALSE)," ")</f>
        <v>area 49</v>
      </c>
      <c r="BL53" s="48" t="str">
        <f>IF(AND(N53="Aplicar identificación avanzada-condición aceptable para cada tipo de factor de riesgo identificado",M53="SI"),VLOOKUP(A53,'2'!$B$12:$M$212,3,FALSE)," ")</f>
        <v>puesto 49</v>
      </c>
      <c r="BM53" s="48" t="str">
        <f>IF(AND(N53="Aplicar identificación avanzada-condición aceptable para cada tipo de factor de riesgo identificado",M53="SI"),VLOOKUP(A53,'2'!$B$12:$M$212,4,FALSE)," ")</f>
        <v>tarea 49</v>
      </c>
      <c r="BN53" s="48">
        <f>IF(AND(N53="Aplicar identificación avanzada-condición aceptable para cada tipo de factor de riesgo identificado",M53="SI"),VLOOKUP(A53,'2'!$B$12:$M$212,6,FALSE)," ")</f>
        <v>0</v>
      </c>
      <c r="BO53" s="48">
        <f>IF(AND(N53="Aplicar identificación avanzada-condición aceptable para cada tipo de factor de riesgo identificado",M53="SI"),VLOOKUP(A53,'2'!$B$12:$M$212,7,FALSE)," ")</f>
        <v>0</v>
      </c>
      <c r="BP53" s="48">
        <f>IF(AND(N53="Aplicar identificación avanzada-condición aceptable para cada tipo de factor de riesgo identificado",M53="SI"),VLOOKUP(A53,'2'!$B$12:$M$212,8,FALSE)," ")</f>
        <v>0</v>
      </c>
      <c r="BQ53" s="48">
        <f>IF(AND(N53="Aplicar identificación avanzada-condición aceptable para cada tipo de factor de riesgo identificado",M53="SI"),VLOOKUP(A53,'2'!$B$12:$M$212,9,FALSE)," ")</f>
        <v>0</v>
      </c>
      <c r="BR53" s="48">
        <f>IF(AND(N53="Aplicar identificación avanzada-condición aceptable para cada tipo de factor de riesgo identificado",M53="SI"),VLOOKUP(A53,'2'!$B$12:$M$212,10,FALSE)," ")</f>
        <v>0</v>
      </c>
    </row>
    <row r="54" spans="1:70">
      <c r="A54">
        <v>50</v>
      </c>
      <c r="B54" s="21" t="str">
        <f>'2'!C63</f>
        <v>area 50</v>
      </c>
      <c r="C54" s="21" t="str">
        <f>'2'!D63</f>
        <v>puesto 50</v>
      </c>
      <c r="D54" s="21" t="str">
        <v>puesto 50</v>
      </c>
      <c r="E54" s="21" t="str">
        <f>'2'!E63</f>
        <v>tarea 50</v>
      </c>
      <c r="F54" s="34" t="str">
        <f>'3'!L63</f>
        <v>Aplicar identificación avanzada-condición aceptable para cada tipo de factor de riesgo identificado</v>
      </c>
      <c r="G54" s="27" t="str">
        <f>'3'!E63</f>
        <v>SI</v>
      </c>
      <c r="H54" s="21" t="str">
        <f>'3'!F63</f>
        <v>SI</v>
      </c>
      <c r="I54" s="27" t="str">
        <f>'3'!G63</f>
        <v>SI</v>
      </c>
      <c r="J54" s="21" t="str">
        <f>'3'!H63</f>
        <v>SI</v>
      </c>
      <c r="K54" s="27" t="str">
        <f>'3'!I63</f>
        <v>SI</v>
      </c>
      <c r="L54" s="21" t="str">
        <f>'3'!J63</f>
        <v>SI</v>
      </c>
      <c r="M54" s="27" t="str">
        <f>'3'!K63</f>
        <v>SI</v>
      </c>
      <c r="N54" s="34" t="str">
        <f>'3'!L63</f>
        <v>Aplicar identificación avanzada-condición aceptable para cada tipo de factor de riesgo identificado</v>
      </c>
      <c r="O54" s="19" t="str">
        <f>IF(AND(N54="Aplicar identificación avanzada-condición aceptable para cada tipo de factor de riesgo identificado",G54="SI"),VLOOKUP(A54,'2'!$B$12:$M$212,2,FALSE)," ")</f>
        <v>area 50</v>
      </c>
      <c r="P54" s="19" t="str">
        <f>IF(AND(N54="Aplicar identificación avanzada-condición aceptable para cada tipo de factor de riesgo identificado",G54="SI"),VLOOKUP(A54,'2'!$B$12:$M$212,3,FALSE)," ")</f>
        <v>puesto 50</v>
      </c>
      <c r="Q54" s="19" t="str">
        <f>IF(AND(N54="Aplicar identificación avanzada-condición aceptable para cada tipo de factor de riesgo identificado",G54="SI"),VLOOKUP(A54,'2'!$B$12:$M$212,4,FALSE)," ")</f>
        <v>tarea 50</v>
      </c>
      <c r="R54" s="19">
        <f>IF(AND(N54="Aplicar identificación avanzada-condición aceptable para cada tipo de factor de riesgo identificado",G54="SI"),VLOOKUP(A54,'2'!$B$12:$M$212,6,FALSE)," ")</f>
        <v>0</v>
      </c>
      <c r="S54" s="19">
        <f>IF(AND(N54="Aplicar identificación avanzada-condición aceptable para cada tipo de factor de riesgo identificado",G54="SI"),VLOOKUP(A54,'2'!$B$12:$M$212,7,FALSE)," ")</f>
        <v>0</v>
      </c>
      <c r="T54" s="19">
        <f>IF(AND(N54="Aplicar identificación avanzada-condición aceptable para cada tipo de factor de riesgo identificado",G54="SI"),VLOOKUP(A54,'2'!$B$12:$M$212,8,FALSE)," ")</f>
        <v>0</v>
      </c>
      <c r="U54" s="19">
        <f>IF(AND(N54="Aplicar identificación avanzada-condición aceptable para cada tipo de factor de riesgo identificado",G54="SI"),VLOOKUP(A54,'2'!$B$12:$M$212,9,FALSE)," ")</f>
        <v>0</v>
      </c>
      <c r="V54" s="19">
        <f>IF(AND(N54="Aplicar identificación avanzada-condición aceptable para cada tipo de factor de riesgo identificado",G54="SI"),VLOOKUP(A54,'2'!$B$12:$M$212,10,FALSE)," ")</f>
        <v>0</v>
      </c>
      <c r="W54" s="31" t="str">
        <f>IF(AND(N54="Aplicar identificación avanzada-condición aceptable para cada tipo de factor de riesgo identificado",H54="SI"),VLOOKUP(A54,'2'!$B$12:$M$212,2,FALSE)," ")</f>
        <v>area 50</v>
      </c>
      <c r="X54" s="31" t="str">
        <f>IF(AND(N54="Aplicar identificación avanzada-condición aceptable para cada tipo de factor de riesgo identificado",H54="SI"),VLOOKUP(A54,'2'!$B$12:$M$212,3,FALSE)," ")</f>
        <v>puesto 50</v>
      </c>
      <c r="Y54" s="31" t="str">
        <f>IF(AND(N54="Aplicar identificación avanzada-condición aceptable para cada tipo de factor de riesgo identificado",H54="SI"),VLOOKUP(A54,'2'!$B$12:$M$212,4,FALSE)," ")</f>
        <v>tarea 50</v>
      </c>
      <c r="Z54" s="31" t="str">
        <f>IF(AND(N54="Aplicar identificación avanzada-condición aceptable para cada tipo de factor de riesgo identificado",H54="SI"),VLOOKUP(A54,'2'!$B$12:$M$212,4,FALSE)," ")</f>
        <v>tarea 50</v>
      </c>
      <c r="AA54" s="31">
        <f>IF(AND(N54="Aplicar identificación avanzada-condición aceptable para cada tipo de factor de riesgo identificado",H54="SI"),VLOOKUP(A54,'2'!$B$12:$M$212,7,FALSE)," ")</f>
        <v>0</v>
      </c>
      <c r="AB54" s="31">
        <f>IF(AND(N54="Aplicar identificación avanzada-condición aceptable para cada tipo de factor de riesgo identificado",H54="SI"),VLOOKUP(A54,'2'!$B$12:$M$212,8,FALSE)," ")</f>
        <v>0</v>
      </c>
      <c r="AC54" s="31">
        <f>IF(AND(N54="Aplicar identificación avanzada-condición aceptable para cada tipo de factor de riesgo identificado",H54="SI"),VLOOKUP(A54,'2'!$B$12:$M$212,9,FALSE)," ")</f>
        <v>0</v>
      </c>
      <c r="AD54" s="31">
        <f>IF(AND(N54="Aplicar identificación avanzada-condición aceptable para cada tipo de factor de riesgo identificado",H54="SI"),VLOOKUP(A54,'2'!$B$12:$M$212,10,FALSE)," ")</f>
        <v>0</v>
      </c>
      <c r="AE54" s="34" t="str">
        <f>IF(AND(N54="Aplicar identificación avanzada-condición aceptable para cada tipo de factor de riesgo identificado",I54="SI"),VLOOKUP(A54,'2'!$B$12:$M$212,2,FALSE)," ")</f>
        <v>area 50</v>
      </c>
      <c r="AF54" s="34" t="str">
        <f>IF(AND(N54="Aplicar identificación avanzada-condición aceptable para cada tipo de factor de riesgo identificado",I54="SI"),VLOOKUP(A54,'2'!$B$12:$M$212,3,FALSE)," ")</f>
        <v>puesto 50</v>
      </c>
      <c r="AG54" s="34" t="str">
        <f>IF(AND(N54="Aplicar identificación avanzada-condición aceptable para cada tipo de factor de riesgo identificado",I54="SI"),VLOOKUP(A54,'2'!$B$12:$M$212,4,FALSE)," ")</f>
        <v>tarea 50</v>
      </c>
      <c r="AH54" s="34">
        <f>IF(AND(N54="Aplicar identificación avanzada-condición aceptable para cada tipo de factor de riesgo identificado",I54="SI"),VLOOKUP(A54,'2'!$B$12:$M$212,6,FALSE)," ")</f>
        <v>0</v>
      </c>
      <c r="AI54" s="34">
        <f>IF(AND(N54="Aplicar identificación avanzada-condición aceptable para cada tipo de factor de riesgo identificado",I54="SI"),VLOOKUP(A54,'2'!$B$12:$M$212,7,FALSE)," ")</f>
        <v>0</v>
      </c>
      <c r="AJ54" s="34">
        <f>IF(AND(N54="Aplicar identificación avanzada-condición aceptable para cada tipo de factor de riesgo identificado",I54="SI"),VLOOKUP(A54,'2'!$B$12:$M$212,8,FALSE)," ")</f>
        <v>0</v>
      </c>
      <c r="AK54" s="34">
        <f>IF(AND(N54="Aplicar identificación avanzada-condición aceptable para cada tipo de factor de riesgo identificado",I54="SI"),VLOOKUP(A54,'2'!$B$12:$M$212,9,FALSE)," ")</f>
        <v>0</v>
      </c>
      <c r="AL54" s="34">
        <f>IF(AND(N54="Aplicar identificación avanzada-condición aceptable para cada tipo de factor de riesgo identificado",I54="SI"),VLOOKUP(A54,'2'!$B$12:$M$212,10,FALSE)," ")</f>
        <v>0</v>
      </c>
      <c r="AM54" s="40" t="str">
        <f>IF(AND(N54="Aplicar identificación avanzada-condición aceptable para cada tipo de factor de riesgo identificado",J54="SI"),VLOOKUP(A54,'2'!$B$12:$M$212,2,FALSE)," ")</f>
        <v>area 50</v>
      </c>
      <c r="AN54" s="40" t="str">
        <f>IF(AND(N54="Aplicar identificación avanzada-condición aceptable para cada tipo de factor de riesgo identificado",J54="SI"),VLOOKUP(A54,'2'!$B$12:$M$212,3,FALSE)," ")</f>
        <v>puesto 50</v>
      </c>
      <c r="AO54" s="40" t="str">
        <f>IF(AND(N54="Aplicar identificación avanzada-condición aceptable para cada tipo de factor de riesgo identificado",J54="SI"),VLOOKUP(A54,'2'!$B$12:$M$212,4,FALSE)," ")</f>
        <v>tarea 50</v>
      </c>
      <c r="AP54" s="40">
        <f>IF(AND(N54="Aplicar identificación avanzada-condición aceptable para cada tipo de factor de riesgo identificado",J54="SI"),VLOOKUP(A54,'2'!$B$12:$M$212,6,FALSE)," ")</f>
        <v>0</v>
      </c>
      <c r="AQ54" s="40">
        <f>IF(AND(N54="Aplicar identificación avanzada-condición aceptable para cada tipo de factor de riesgo identificado",J54="SI"),VLOOKUP(A54,'2'!$B$12:$M$212,7,FALSE)," ")</f>
        <v>0</v>
      </c>
      <c r="AR54" s="40">
        <f>IF(AND(N54="Aplicar identificación avanzada-condición aceptable para cada tipo de factor de riesgo identificado",J54="SI"),VLOOKUP(A54,'2'!$B$12:$M$212,8,FALSE)," ")</f>
        <v>0</v>
      </c>
      <c r="AS54" s="40">
        <f>IF(AND(N54="Aplicar identificación avanzada-condición aceptable para cada tipo de factor de riesgo identificado",J54="SI"),VLOOKUP(A54,'2'!$B$12:$M$212,9,FALSE)," ")</f>
        <v>0</v>
      </c>
      <c r="AT54" s="40">
        <f>IF(AND(N54="Aplicar identificación avanzada-condición aceptable para cada tipo de factor de riesgo identificado",J54="SI"),VLOOKUP(A54,'2'!$B$12:$M$212,10,FALSE)," ")</f>
        <v>0</v>
      </c>
      <c r="AU54" s="51" t="str">
        <f>IF(AND(N54="Aplicar identificación avanzada-condición aceptable para cada tipo de factor de riesgo identificado",K54="SI"),VLOOKUP(A54,'2'!$B$12:$M$212,2,FALSE)," ")</f>
        <v>area 50</v>
      </c>
      <c r="AV54" s="51" t="str">
        <f>IF(AND(N54="Aplicar identificación avanzada-condición aceptable para cada tipo de factor de riesgo identificado",K54="SI"),VLOOKUP(A54,'2'!$B$12:$M$212,3,FALSE)," ")</f>
        <v>puesto 50</v>
      </c>
      <c r="AW54" s="51" t="str">
        <f>IF(AND(N54="Aplicar identificación avanzada-condición aceptable para cada tipo de factor de riesgo identificado",K54="SI"),VLOOKUP(A54,'2'!$B$12:$M$212,4,FALSE)," ")</f>
        <v>tarea 50</v>
      </c>
      <c r="AX54" s="51">
        <f>IF(AND(N54="Aplicar identificación avanzada-condición aceptable para cada tipo de factor de riesgo identificado",K54="SI"),VLOOKUP(A54,'2'!$B$12:$M$212,6,FALSE)," ")</f>
        <v>0</v>
      </c>
      <c r="AY54" s="51">
        <f>IF(AND(N54="Aplicar identificación avanzada-condición aceptable para cada tipo de factor de riesgo identificado",K54="SI"),VLOOKUP(A54,'2'!$B$12:$M$212,7,FALSE)," ")</f>
        <v>0</v>
      </c>
      <c r="AZ54" s="51">
        <f>IF(AND(N54="Aplicar identificación avanzada-condición aceptable para cada tipo de factor de riesgo identificado",K54="SI"),VLOOKUP(A54,'2'!$B$12:$M$212,8,FALSE)," ")</f>
        <v>0</v>
      </c>
      <c r="BA54" s="51">
        <f>IF(AND(N54="Aplicar identificación avanzada-condición aceptable para cada tipo de factor de riesgo identificado",K54="SI"),VLOOKUP(A54,'2'!$B$12:$M$212,9,FALSE)," ")</f>
        <v>0</v>
      </c>
      <c r="BB54" s="51">
        <f>IF(AND(N54="Aplicar identificación avanzada-condición aceptable para cada tipo de factor de riesgo identificado",K54="SI"),VLOOKUP(A54,'2'!$B$12:$M$212,10,FALSE)," ")</f>
        <v>0</v>
      </c>
      <c r="BC54" s="44" t="str">
        <f>IF(AND(N54="Aplicar identificación avanzada-condición aceptable para cada tipo de factor de riesgo identificado",L54="SI"),VLOOKUP(A54,'2'!$B$12:$M$212,2,FALSE)," ")</f>
        <v>area 50</v>
      </c>
      <c r="BD54" s="44" t="str">
        <f>IF(AND(N54="Aplicar identificación avanzada-condición aceptable para cada tipo de factor de riesgo identificado",L54="SI"),VLOOKUP(A54,'2'!$B$12:$M$212,3,FALSE)," ")</f>
        <v>puesto 50</v>
      </c>
      <c r="BE54" s="44" t="str">
        <f>IF(AND(N54="Aplicar identificación avanzada-condición aceptable para cada tipo de factor de riesgo identificado",L54="SI"),VLOOKUP(A54,'2'!$B$12:$M$212,4,FALSE)," ")</f>
        <v>tarea 50</v>
      </c>
      <c r="BF54" s="44">
        <f>IF(AND(N54="Aplicar identificación avanzada-condición aceptable para cada tipo de factor de riesgo identificado",L54="SI"),VLOOKUP(A54,'2'!$B$12:$M$212,6,FALSE)," ")</f>
        <v>0</v>
      </c>
      <c r="BG54" s="44">
        <f>IF(AND(N54="Aplicar identificación avanzada-condición aceptable para cada tipo de factor de riesgo identificado",L54="SI"),VLOOKUP(A54,'2'!$B$12:$M$212,7,FALSE)," ")</f>
        <v>0</v>
      </c>
      <c r="BH54" s="44">
        <f>IF(AND(N54="Aplicar identificación avanzada-condición aceptable para cada tipo de factor de riesgo identificado",L54="SI"),VLOOKUP(A54,'2'!$B$12:$M$212,8,FALSE)," ")</f>
        <v>0</v>
      </c>
      <c r="BI54" s="44">
        <f>IF(AND(N54="Aplicar identificación avanzada-condición aceptable para cada tipo de factor de riesgo identificado",L54="SI"),VLOOKUP(A54,'2'!$B$12:$M$212,9,FALSE)," ")</f>
        <v>0</v>
      </c>
      <c r="BJ54" s="44">
        <f>IF(AND(N54="Aplicar identificación avanzada-condición aceptable para cada tipo de factor de riesgo identificado",L54="SI"),VLOOKUP(A54,'2'!$B$12:$M$212,10,FALSE)," ")</f>
        <v>0</v>
      </c>
      <c r="BK54" s="48" t="str">
        <f>IF(AND(N54="Aplicar identificación avanzada-condición aceptable para cada tipo de factor de riesgo identificado",M54="SI"),VLOOKUP(A54,'2'!$B$12:$M$212,2,FALSE)," ")</f>
        <v>area 50</v>
      </c>
      <c r="BL54" s="48" t="str">
        <f>IF(AND(N54="Aplicar identificación avanzada-condición aceptable para cada tipo de factor de riesgo identificado",M54="SI"),VLOOKUP(A54,'2'!$B$12:$M$212,3,FALSE)," ")</f>
        <v>puesto 50</v>
      </c>
      <c r="BM54" s="48" t="str">
        <f>IF(AND(N54="Aplicar identificación avanzada-condición aceptable para cada tipo de factor de riesgo identificado",M54="SI"),VLOOKUP(A54,'2'!$B$12:$M$212,4,FALSE)," ")</f>
        <v>tarea 50</v>
      </c>
      <c r="BN54" s="48">
        <f>IF(AND(N54="Aplicar identificación avanzada-condición aceptable para cada tipo de factor de riesgo identificado",M54="SI"),VLOOKUP(A54,'2'!$B$12:$M$212,6,FALSE)," ")</f>
        <v>0</v>
      </c>
      <c r="BO54" s="48">
        <f>IF(AND(N54="Aplicar identificación avanzada-condición aceptable para cada tipo de factor de riesgo identificado",M54="SI"),VLOOKUP(A54,'2'!$B$12:$M$212,7,FALSE)," ")</f>
        <v>0</v>
      </c>
      <c r="BP54" s="48">
        <f>IF(AND(N54="Aplicar identificación avanzada-condición aceptable para cada tipo de factor de riesgo identificado",M54="SI"),VLOOKUP(A54,'2'!$B$12:$M$212,8,FALSE)," ")</f>
        <v>0</v>
      </c>
      <c r="BQ54" s="48">
        <f>IF(AND(N54="Aplicar identificación avanzada-condición aceptable para cada tipo de factor de riesgo identificado",M54="SI"),VLOOKUP(A54,'2'!$B$12:$M$212,9,FALSE)," ")</f>
        <v>0</v>
      </c>
      <c r="BR54" s="48">
        <f>IF(AND(N54="Aplicar identificación avanzada-condición aceptable para cada tipo de factor de riesgo identificado",M54="SI"),VLOOKUP(A54,'2'!$B$12:$M$212,10,FALSE)," ")</f>
        <v>0</v>
      </c>
    </row>
    <row r="55" spans="1:70">
      <c r="A55">
        <v>51</v>
      </c>
      <c r="B55" s="21" t="str">
        <f>'2'!C64</f>
        <v>area 51</v>
      </c>
      <c r="C55" s="21" t="str">
        <f>'2'!D64</f>
        <v>puesto 51</v>
      </c>
      <c r="D55" s="21" t="str">
        <v>puesto 51</v>
      </c>
      <c r="E55" s="21" t="str">
        <f>'2'!E64</f>
        <v>tarea 51</v>
      </c>
      <c r="F55" s="34" t="str">
        <f>'3'!L64</f>
        <v>Aplicar identificación avanzada-condición aceptable para cada tipo de factor de riesgo identificado</v>
      </c>
      <c r="G55" s="27" t="str">
        <f>'3'!E64</f>
        <v>SI</v>
      </c>
      <c r="H55" s="21" t="str">
        <f>'3'!F64</f>
        <v>SI</v>
      </c>
      <c r="I55" s="27" t="str">
        <f>'3'!G64</f>
        <v>SI</v>
      </c>
      <c r="J55" s="21" t="str">
        <f>'3'!H64</f>
        <v>SI</v>
      </c>
      <c r="K55" s="27" t="str">
        <f>'3'!I64</f>
        <v>SI</v>
      </c>
      <c r="L55" s="21" t="str">
        <f>'3'!J64</f>
        <v>SI</v>
      </c>
      <c r="M55" s="27" t="str">
        <f>'3'!K64</f>
        <v>SI</v>
      </c>
      <c r="N55" s="34" t="str">
        <f>'3'!L64</f>
        <v>Aplicar identificación avanzada-condición aceptable para cada tipo de factor de riesgo identificado</v>
      </c>
      <c r="O55" s="19" t="str">
        <f>IF(AND(N55="Aplicar identificación avanzada-condición aceptable para cada tipo de factor de riesgo identificado",G55="SI"),VLOOKUP(A55,'2'!$B$12:$M$212,2,FALSE)," ")</f>
        <v>area 51</v>
      </c>
      <c r="P55" s="19" t="str">
        <f>IF(AND(N55="Aplicar identificación avanzada-condición aceptable para cada tipo de factor de riesgo identificado",G55="SI"),VLOOKUP(A55,'2'!$B$12:$M$212,3,FALSE)," ")</f>
        <v>puesto 51</v>
      </c>
      <c r="Q55" s="19" t="str">
        <f>IF(AND(N55="Aplicar identificación avanzada-condición aceptable para cada tipo de factor de riesgo identificado",G55="SI"),VLOOKUP(A55,'2'!$B$12:$M$212,4,FALSE)," ")</f>
        <v>tarea 51</v>
      </c>
      <c r="R55" s="19">
        <f>IF(AND(N55="Aplicar identificación avanzada-condición aceptable para cada tipo de factor de riesgo identificado",G55="SI"),VLOOKUP(A55,'2'!$B$12:$M$212,6,FALSE)," ")</f>
        <v>0</v>
      </c>
      <c r="S55" s="19">
        <f>IF(AND(N55="Aplicar identificación avanzada-condición aceptable para cada tipo de factor de riesgo identificado",G55="SI"),VLOOKUP(A55,'2'!$B$12:$M$212,7,FALSE)," ")</f>
        <v>0</v>
      </c>
      <c r="T55" s="19">
        <f>IF(AND(N55="Aplicar identificación avanzada-condición aceptable para cada tipo de factor de riesgo identificado",G55="SI"),VLOOKUP(A55,'2'!$B$12:$M$212,8,FALSE)," ")</f>
        <v>0</v>
      </c>
      <c r="U55" s="19">
        <f>IF(AND(N55="Aplicar identificación avanzada-condición aceptable para cada tipo de factor de riesgo identificado",G55="SI"),VLOOKUP(A55,'2'!$B$12:$M$212,9,FALSE)," ")</f>
        <v>0</v>
      </c>
      <c r="V55" s="19">
        <f>IF(AND(N55="Aplicar identificación avanzada-condición aceptable para cada tipo de factor de riesgo identificado",G55="SI"),VLOOKUP(A55,'2'!$B$12:$M$212,10,FALSE)," ")</f>
        <v>0</v>
      </c>
      <c r="W55" s="31" t="str">
        <f>IF(AND(N55="Aplicar identificación avanzada-condición aceptable para cada tipo de factor de riesgo identificado",H55="SI"),VLOOKUP(A55,'2'!$B$12:$M$212,2,FALSE)," ")</f>
        <v>area 51</v>
      </c>
      <c r="X55" s="31" t="str">
        <f>IF(AND(N55="Aplicar identificación avanzada-condición aceptable para cada tipo de factor de riesgo identificado",H55="SI"),VLOOKUP(A55,'2'!$B$12:$M$212,3,FALSE)," ")</f>
        <v>puesto 51</v>
      </c>
      <c r="Y55" s="31" t="str">
        <f>IF(AND(N55="Aplicar identificación avanzada-condición aceptable para cada tipo de factor de riesgo identificado",H55="SI"),VLOOKUP(A55,'2'!$B$12:$M$212,4,FALSE)," ")</f>
        <v>tarea 51</v>
      </c>
      <c r="Z55" s="31" t="str">
        <f>IF(AND(N55="Aplicar identificación avanzada-condición aceptable para cada tipo de factor de riesgo identificado",H55="SI"),VLOOKUP(A55,'2'!$B$12:$M$212,4,FALSE)," ")</f>
        <v>tarea 51</v>
      </c>
      <c r="AA55" s="31">
        <f>IF(AND(N55="Aplicar identificación avanzada-condición aceptable para cada tipo de factor de riesgo identificado",H55="SI"),VLOOKUP(A55,'2'!$B$12:$M$212,7,FALSE)," ")</f>
        <v>0</v>
      </c>
      <c r="AB55" s="31">
        <f>IF(AND(N55="Aplicar identificación avanzada-condición aceptable para cada tipo de factor de riesgo identificado",H55="SI"),VLOOKUP(A55,'2'!$B$12:$M$212,8,FALSE)," ")</f>
        <v>0</v>
      </c>
      <c r="AC55" s="31">
        <f>IF(AND(N55="Aplicar identificación avanzada-condición aceptable para cada tipo de factor de riesgo identificado",H55="SI"),VLOOKUP(A55,'2'!$B$12:$M$212,9,FALSE)," ")</f>
        <v>0</v>
      </c>
      <c r="AD55" s="31">
        <f>IF(AND(N55="Aplicar identificación avanzada-condición aceptable para cada tipo de factor de riesgo identificado",H55="SI"),VLOOKUP(A55,'2'!$B$12:$M$212,10,FALSE)," ")</f>
        <v>0</v>
      </c>
      <c r="AE55" s="34" t="str">
        <f>IF(AND(N55="Aplicar identificación avanzada-condición aceptable para cada tipo de factor de riesgo identificado",I55="SI"),VLOOKUP(A55,'2'!$B$12:$M$212,2,FALSE)," ")</f>
        <v>area 51</v>
      </c>
      <c r="AF55" s="34" t="str">
        <f>IF(AND(N55="Aplicar identificación avanzada-condición aceptable para cada tipo de factor de riesgo identificado",I55="SI"),VLOOKUP(A55,'2'!$B$12:$M$212,3,FALSE)," ")</f>
        <v>puesto 51</v>
      </c>
      <c r="AG55" s="34" t="str">
        <f>IF(AND(N55="Aplicar identificación avanzada-condición aceptable para cada tipo de factor de riesgo identificado",I55="SI"),VLOOKUP(A55,'2'!$B$12:$M$212,4,FALSE)," ")</f>
        <v>tarea 51</v>
      </c>
      <c r="AH55" s="34">
        <f>IF(AND(N55="Aplicar identificación avanzada-condición aceptable para cada tipo de factor de riesgo identificado",I55="SI"),VLOOKUP(A55,'2'!$B$12:$M$212,6,FALSE)," ")</f>
        <v>0</v>
      </c>
      <c r="AI55" s="34">
        <f>IF(AND(N55="Aplicar identificación avanzada-condición aceptable para cada tipo de factor de riesgo identificado",I55="SI"),VLOOKUP(A55,'2'!$B$12:$M$212,7,FALSE)," ")</f>
        <v>0</v>
      </c>
      <c r="AJ55" s="34">
        <f>IF(AND(N55="Aplicar identificación avanzada-condición aceptable para cada tipo de factor de riesgo identificado",I55="SI"),VLOOKUP(A55,'2'!$B$12:$M$212,8,FALSE)," ")</f>
        <v>0</v>
      </c>
      <c r="AK55" s="34">
        <f>IF(AND(N55="Aplicar identificación avanzada-condición aceptable para cada tipo de factor de riesgo identificado",I55="SI"),VLOOKUP(A55,'2'!$B$12:$M$212,9,FALSE)," ")</f>
        <v>0</v>
      </c>
      <c r="AL55" s="34">
        <f>IF(AND(N55="Aplicar identificación avanzada-condición aceptable para cada tipo de factor de riesgo identificado",I55="SI"),VLOOKUP(A55,'2'!$B$12:$M$212,10,FALSE)," ")</f>
        <v>0</v>
      </c>
      <c r="AM55" s="40" t="str">
        <f>IF(AND(N55="Aplicar identificación avanzada-condición aceptable para cada tipo de factor de riesgo identificado",J55="SI"),VLOOKUP(A55,'2'!$B$12:$M$212,2,FALSE)," ")</f>
        <v>area 51</v>
      </c>
      <c r="AN55" s="40" t="str">
        <f>IF(AND(N55="Aplicar identificación avanzada-condición aceptable para cada tipo de factor de riesgo identificado",J55="SI"),VLOOKUP(A55,'2'!$B$12:$M$212,3,FALSE)," ")</f>
        <v>puesto 51</v>
      </c>
      <c r="AO55" s="40" t="str">
        <f>IF(AND(N55="Aplicar identificación avanzada-condición aceptable para cada tipo de factor de riesgo identificado",J55="SI"),VLOOKUP(A55,'2'!$B$12:$M$212,4,FALSE)," ")</f>
        <v>tarea 51</v>
      </c>
      <c r="AP55" s="40">
        <f>IF(AND(N55="Aplicar identificación avanzada-condición aceptable para cada tipo de factor de riesgo identificado",J55="SI"),VLOOKUP(A55,'2'!$B$12:$M$212,6,FALSE)," ")</f>
        <v>0</v>
      </c>
      <c r="AQ55" s="40">
        <f>IF(AND(N55="Aplicar identificación avanzada-condición aceptable para cada tipo de factor de riesgo identificado",J55="SI"),VLOOKUP(A55,'2'!$B$12:$M$212,7,FALSE)," ")</f>
        <v>0</v>
      </c>
      <c r="AR55" s="40">
        <f>IF(AND(N55="Aplicar identificación avanzada-condición aceptable para cada tipo de factor de riesgo identificado",J55="SI"),VLOOKUP(A55,'2'!$B$12:$M$212,8,FALSE)," ")</f>
        <v>0</v>
      </c>
      <c r="AS55" s="40">
        <f>IF(AND(N55="Aplicar identificación avanzada-condición aceptable para cada tipo de factor de riesgo identificado",J55="SI"),VLOOKUP(A55,'2'!$B$12:$M$212,9,FALSE)," ")</f>
        <v>0</v>
      </c>
      <c r="AT55" s="40">
        <f>IF(AND(N55="Aplicar identificación avanzada-condición aceptable para cada tipo de factor de riesgo identificado",J55="SI"),VLOOKUP(A55,'2'!$B$12:$M$212,10,FALSE)," ")</f>
        <v>0</v>
      </c>
      <c r="AU55" s="51" t="str">
        <f>IF(AND(N55="Aplicar identificación avanzada-condición aceptable para cada tipo de factor de riesgo identificado",K55="SI"),VLOOKUP(A55,'2'!$B$12:$M$212,2,FALSE)," ")</f>
        <v>area 51</v>
      </c>
      <c r="AV55" s="51" t="str">
        <f>IF(AND(N55="Aplicar identificación avanzada-condición aceptable para cada tipo de factor de riesgo identificado",K55="SI"),VLOOKUP(A55,'2'!$B$12:$M$212,3,FALSE)," ")</f>
        <v>puesto 51</v>
      </c>
      <c r="AW55" s="51" t="str">
        <f>IF(AND(N55="Aplicar identificación avanzada-condición aceptable para cada tipo de factor de riesgo identificado",K55="SI"),VLOOKUP(A55,'2'!$B$12:$M$212,4,FALSE)," ")</f>
        <v>tarea 51</v>
      </c>
      <c r="AX55" s="51">
        <f>IF(AND(N55="Aplicar identificación avanzada-condición aceptable para cada tipo de factor de riesgo identificado",K55="SI"),VLOOKUP(A55,'2'!$B$12:$M$212,6,FALSE)," ")</f>
        <v>0</v>
      </c>
      <c r="AY55" s="51">
        <f>IF(AND(N55="Aplicar identificación avanzada-condición aceptable para cada tipo de factor de riesgo identificado",K55="SI"),VLOOKUP(A55,'2'!$B$12:$M$212,7,FALSE)," ")</f>
        <v>0</v>
      </c>
      <c r="AZ55" s="51">
        <f>IF(AND(N55="Aplicar identificación avanzada-condición aceptable para cada tipo de factor de riesgo identificado",K55="SI"),VLOOKUP(A55,'2'!$B$12:$M$212,8,FALSE)," ")</f>
        <v>0</v>
      </c>
      <c r="BA55" s="51">
        <f>IF(AND(N55="Aplicar identificación avanzada-condición aceptable para cada tipo de factor de riesgo identificado",K55="SI"),VLOOKUP(A55,'2'!$B$12:$M$212,9,FALSE)," ")</f>
        <v>0</v>
      </c>
      <c r="BB55" s="51">
        <f>IF(AND(N55="Aplicar identificación avanzada-condición aceptable para cada tipo de factor de riesgo identificado",K55="SI"),VLOOKUP(A55,'2'!$B$12:$M$212,10,FALSE)," ")</f>
        <v>0</v>
      </c>
      <c r="BC55" s="44" t="str">
        <f>IF(AND(N55="Aplicar identificación avanzada-condición aceptable para cada tipo de factor de riesgo identificado",L55="SI"),VLOOKUP(A55,'2'!$B$12:$M$212,2,FALSE)," ")</f>
        <v>area 51</v>
      </c>
      <c r="BD55" s="44" t="str">
        <f>IF(AND(N55="Aplicar identificación avanzada-condición aceptable para cada tipo de factor de riesgo identificado",L55="SI"),VLOOKUP(A55,'2'!$B$12:$M$212,3,FALSE)," ")</f>
        <v>puesto 51</v>
      </c>
      <c r="BE55" s="44" t="str">
        <f>IF(AND(N55="Aplicar identificación avanzada-condición aceptable para cada tipo de factor de riesgo identificado",L55="SI"),VLOOKUP(A55,'2'!$B$12:$M$212,4,FALSE)," ")</f>
        <v>tarea 51</v>
      </c>
      <c r="BF55" s="44">
        <f>IF(AND(N55="Aplicar identificación avanzada-condición aceptable para cada tipo de factor de riesgo identificado",L55="SI"),VLOOKUP(A55,'2'!$B$12:$M$212,6,FALSE)," ")</f>
        <v>0</v>
      </c>
      <c r="BG55" s="44">
        <f>IF(AND(N55="Aplicar identificación avanzada-condición aceptable para cada tipo de factor de riesgo identificado",L55="SI"),VLOOKUP(A55,'2'!$B$12:$M$212,7,FALSE)," ")</f>
        <v>0</v>
      </c>
      <c r="BH55" s="44">
        <f>IF(AND(N55="Aplicar identificación avanzada-condición aceptable para cada tipo de factor de riesgo identificado",L55="SI"),VLOOKUP(A55,'2'!$B$12:$M$212,8,FALSE)," ")</f>
        <v>0</v>
      </c>
      <c r="BI55" s="44">
        <f>IF(AND(N55="Aplicar identificación avanzada-condición aceptable para cada tipo de factor de riesgo identificado",L55="SI"),VLOOKUP(A55,'2'!$B$12:$M$212,9,FALSE)," ")</f>
        <v>0</v>
      </c>
      <c r="BJ55" s="44">
        <f>IF(AND(N55="Aplicar identificación avanzada-condición aceptable para cada tipo de factor de riesgo identificado",L55="SI"),VLOOKUP(A55,'2'!$B$12:$M$212,10,FALSE)," ")</f>
        <v>0</v>
      </c>
      <c r="BK55" s="48" t="str">
        <f>IF(AND(N55="Aplicar identificación avanzada-condición aceptable para cada tipo de factor de riesgo identificado",M55="SI"),VLOOKUP(A55,'2'!$B$12:$M$212,2,FALSE)," ")</f>
        <v>area 51</v>
      </c>
      <c r="BL55" s="48" t="str">
        <f>IF(AND(N55="Aplicar identificación avanzada-condición aceptable para cada tipo de factor de riesgo identificado",M55="SI"),VLOOKUP(A55,'2'!$B$12:$M$212,3,FALSE)," ")</f>
        <v>puesto 51</v>
      </c>
      <c r="BM55" s="48" t="str">
        <f>IF(AND(N55="Aplicar identificación avanzada-condición aceptable para cada tipo de factor de riesgo identificado",M55="SI"),VLOOKUP(A55,'2'!$B$12:$M$212,4,FALSE)," ")</f>
        <v>tarea 51</v>
      </c>
      <c r="BN55" s="48">
        <f>IF(AND(N55="Aplicar identificación avanzada-condición aceptable para cada tipo de factor de riesgo identificado",M55="SI"),VLOOKUP(A55,'2'!$B$12:$M$212,6,FALSE)," ")</f>
        <v>0</v>
      </c>
      <c r="BO55" s="48">
        <f>IF(AND(N55="Aplicar identificación avanzada-condición aceptable para cada tipo de factor de riesgo identificado",M55="SI"),VLOOKUP(A55,'2'!$B$12:$M$212,7,FALSE)," ")</f>
        <v>0</v>
      </c>
      <c r="BP55" s="48">
        <f>IF(AND(N55="Aplicar identificación avanzada-condición aceptable para cada tipo de factor de riesgo identificado",M55="SI"),VLOOKUP(A55,'2'!$B$12:$M$212,8,FALSE)," ")</f>
        <v>0</v>
      </c>
      <c r="BQ55" s="48">
        <f>IF(AND(N55="Aplicar identificación avanzada-condición aceptable para cada tipo de factor de riesgo identificado",M55="SI"),VLOOKUP(A55,'2'!$B$12:$M$212,9,FALSE)," ")</f>
        <v>0</v>
      </c>
      <c r="BR55" s="48">
        <f>IF(AND(N55="Aplicar identificación avanzada-condición aceptable para cada tipo de factor de riesgo identificado",M55="SI"),VLOOKUP(A55,'2'!$B$12:$M$212,10,FALSE)," ")</f>
        <v>0</v>
      </c>
    </row>
    <row r="56" spans="1:70">
      <c r="A56">
        <v>52</v>
      </c>
      <c r="B56" s="21" t="str">
        <f>'2'!C65</f>
        <v>area 52</v>
      </c>
      <c r="C56" s="21" t="str">
        <f>'2'!D65</f>
        <v>puesto 52</v>
      </c>
      <c r="D56" s="21" t="str">
        <v>puesto 52</v>
      </c>
      <c r="E56" s="21" t="str">
        <f>'2'!E65</f>
        <v>tarea 52</v>
      </c>
      <c r="F56" s="34" t="str">
        <f>'3'!L65</f>
        <v>Aplicar identificación avanzada-condición aceptable para cada tipo de factor de riesgo identificado</v>
      </c>
      <c r="G56" s="27" t="str">
        <f>'3'!E65</f>
        <v>SI</v>
      </c>
      <c r="H56" s="21" t="str">
        <f>'3'!F65</f>
        <v>SI</v>
      </c>
      <c r="I56" s="27" t="str">
        <f>'3'!G65</f>
        <v>SI</v>
      </c>
      <c r="J56" s="21" t="str">
        <f>'3'!H65</f>
        <v>SI</v>
      </c>
      <c r="K56" s="27" t="str">
        <f>'3'!I65</f>
        <v>SI</v>
      </c>
      <c r="L56" s="21" t="str">
        <f>'3'!J65</f>
        <v>SI</v>
      </c>
      <c r="M56" s="27" t="str">
        <f>'3'!K65</f>
        <v>SI</v>
      </c>
      <c r="N56" s="34" t="str">
        <f>'3'!L65</f>
        <v>Aplicar identificación avanzada-condición aceptable para cada tipo de factor de riesgo identificado</v>
      </c>
      <c r="O56" s="19" t="str">
        <f>IF(AND(N56="Aplicar identificación avanzada-condición aceptable para cada tipo de factor de riesgo identificado",G56="SI"),VLOOKUP(A56,'2'!$B$12:$M$212,2,FALSE)," ")</f>
        <v>area 52</v>
      </c>
      <c r="P56" s="19" t="str">
        <f>IF(AND(N56="Aplicar identificación avanzada-condición aceptable para cada tipo de factor de riesgo identificado",G56="SI"),VLOOKUP(A56,'2'!$B$12:$M$212,3,FALSE)," ")</f>
        <v>puesto 52</v>
      </c>
      <c r="Q56" s="19" t="str">
        <f>IF(AND(N56="Aplicar identificación avanzada-condición aceptable para cada tipo de factor de riesgo identificado",G56="SI"),VLOOKUP(A56,'2'!$B$12:$M$212,4,FALSE)," ")</f>
        <v>tarea 52</v>
      </c>
      <c r="R56" s="19">
        <f>IF(AND(N56="Aplicar identificación avanzada-condición aceptable para cada tipo de factor de riesgo identificado",G56="SI"),VLOOKUP(A56,'2'!$B$12:$M$212,6,FALSE)," ")</f>
        <v>0</v>
      </c>
      <c r="S56" s="19">
        <f>IF(AND(N56="Aplicar identificación avanzada-condición aceptable para cada tipo de factor de riesgo identificado",G56="SI"),VLOOKUP(A56,'2'!$B$12:$M$212,7,FALSE)," ")</f>
        <v>0</v>
      </c>
      <c r="T56" s="19">
        <f>IF(AND(N56="Aplicar identificación avanzada-condición aceptable para cada tipo de factor de riesgo identificado",G56="SI"),VLOOKUP(A56,'2'!$B$12:$M$212,8,FALSE)," ")</f>
        <v>0</v>
      </c>
      <c r="U56" s="19">
        <f>IF(AND(N56="Aplicar identificación avanzada-condición aceptable para cada tipo de factor de riesgo identificado",G56="SI"),VLOOKUP(A56,'2'!$B$12:$M$212,9,FALSE)," ")</f>
        <v>0</v>
      </c>
      <c r="V56" s="19">
        <f>IF(AND(N56="Aplicar identificación avanzada-condición aceptable para cada tipo de factor de riesgo identificado",G56="SI"),VLOOKUP(A56,'2'!$B$12:$M$212,10,FALSE)," ")</f>
        <v>0</v>
      </c>
      <c r="W56" s="31" t="str">
        <f>IF(AND(N56="Aplicar identificación avanzada-condición aceptable para cada tipo de factor de riesgo identificado",H56="SI"),VLOOKUP(A56,'2'!$B$12:$M$212,2,FALSE)," ")</f>
        <v>area 52</v>
      </c>
      <c r="X56" s="31" t="str">
        <f>IF(AND(N56="Aplicar identificación avanzada-condición aceptable para cada tipo de factor de riesgo identificado",H56="SI"),VLOOKUP(A56,'2'!$B$12:$M$212,3,FALSE)," ")</f>
        <v>puesto 52</v>
      </c>
      <c r="Y56" s="31" t="str">
        <f>IF(AND(N56="Aplicar identificación avanzada-condición aceptable para cada tipo de factor de riesgo identificado",H56="SI"),VLOOKUP(A56,'2'!$B$12:$M$212,4,FALSE)," ")</f>
        <v>tarea 52</v>
      </c>
      <c r="Z56" s="31" t="str">
        <f>IF(AND(N56="Aplicar identificación avanzada-condición aceptable para cada tipo de factor de riesgo identificado",H56="SI"),VLOOKUP(A56,'2'!$B$12:$M$212,4,FALSE)," ")</f>
        <v>tarea 52</v>
      </c>
      <c r="AA56" s="31">
        <f>IF(AND(N56="Aplicar identificación avanzada-condición aceptable para cada tipo de factor de riesgo identificado",H56="SI"),VLOOKUP(A56,'2'!$B$12:$M$212,7,FALSE)," ")</f>
        <v>0</v>
      </c>
      <c r="AB56" s="31">
        <f>IF(AND(N56="Aplicar identificación avanzada-condición aceptable para cada tipo de factor de riesgo identificado",H56="SI"),VLOOKUP(A56,'2'!$B$12:$M$212,8,FALSE)," ")</f>
        <v>0</v>
      </c>
      <c r="AC56" s="31">
        <f>IF(AND(N56="Aplicar identificación avanzada-condición aceptable para cada tipo de factor de riesgo identificado",H56="SI"),VLOOKUP(A56,'2'!$B$12:$M$212,9,FALSE)," ")</f>
        <v>0</v>
      </c>
      <c r="AD56" s="31">
        <f>IF(AND(N56="Aplicar identificación avanzada-condición aceptable para cada tipo de factor de riesgo identificado",H56="SI"),VLOOKUP(A56,'2'!$B$12:$M$212,10,FALSE)," ")</f>
        <v>0</v>
      </c>
      <c r="AE56" s="34" t="str">
        <f>IF(AND(N56="Aplicar identificación avanzada-condición aceptable para cada tipo de factor de riesgo identificado",I56="SI"),VLOOKUP(A56,'2'!$B$12:$M$212,2,FALSE)," ")</f>
        <v>area 52</v>
      </c>
      <c r="AF56" s="34" t="str">
        <f>IF(AND(N56="Aplicar identificación avanzada-condición aceptable para cada tipo de factor de riesgo identificado",I56="SI"),VLOOKUP(A56,'2'!$B$12:$M$212,3,FALSE)," ")</f>
        <v>puesto 52</v>
      </c>
      <c r="AG56" s="34" t="str">
        <f>IF(AND(N56="Aplicar identificación avanzada-condición aceptable para cada tipo de factor de riesgo identificado",I56="SI"),VLOOKUP(A56,'2'!$B$12:$M$212,4,FALSE)," ")</f>
        <v>tarea 52</v>
      </c>
      <c r="AH56" s="34">
        <f>IF(AND(N56="Aplicar identificación avanzada-condición aceptable para cada tipo de factor de riesgo identificado",I56="SI"),VLOOKUP(A56,'2'!$B$12:$M$212,6,FALSE)," ")</f>
        <v>0</v>
      </c>
      <c r="AI56" s="34">
        <f>IF(AND(N56="Aplicar identificación avanzada-condición aceptable para cada tipo de factor de riesgo identificado",I56="SI"),VLOOKUP(A56,'2'!$B$12:$M$212,7,FALSE)," ")</f>
        <v>0</v>
      </c>
      <c r="AJ56" s="34">
        <f>IF(AND(N56="Aplicar identificación avanzada-condición aceptable para cada tipo de factor de riesgo identificado",I56="SI"),VLOOKUP(A56,'2'!$B$12:$M$212,8,FALSE)," ")</f>
        <v>0</v>
      </c>
      <c r="AK56" s="34">
        <f>IF(AND(N56="Aplicar identificación avanzada-condición aceptable para cada tipo de factor de riesgo identificado",I56="SI"),VLOOKUP(A56,'2'!$B$12:$M$212,9,FALSE)," ")</f>
        <v>0</v>
      </c>
      <c r="AL56" s="34">
        <f>IF(AND(N56="Aplicar identificación avanzada-condición aceptable para cada tipo de factor de riesgo identificado",I56="SI"),VLOOKUP(A56,'2'!$B$12:$M$212,10,FALSE)," ")</f>
        <v>0</v>
      </c>
      <c r="AM56" s="40" t="str">
        <f>IF(AND(N56="Aplicar identificación avanzada-condición aceptable para cada tipo de factor de riesgo identificado",J56="SI"),VLOOKUP(A56,'2'!$B$12:$M$212,2,FALSE)," ")</f>
        <v>area 52</v>
      </c>
      <c r="AN56" s="40" t="str">
        <f>IF(AND(N56="Aplicar identificación avanzada-condición aceptable para cada tipo de factor de riesgo identificado",J56="SI"),VLOOKUP(A56,'2'!$B$12:$M$212,3,FALSE)," ")</f>
        <v>puesto 52</v>
      </c>
      <c r="AO56" s="40" t="str">
        <f>IF(AND(N56="Aplicar identificación avanzada-condición aceptable para cada tipo de factor de riesgo identificado",J56="SI"),VLOOKUP(A56,'2'!$B$12:$M$212,4,FALSE)," ")</f>
        <v>tarea 52</v>
      </c>
      <c r="AP56" s="40">
        <f>IF(AND(N56="Aplicar identificación avanzada-condición aceptable para cada tipo de factor de riesgo identificado",J56="SI"),VLOOKUP(A56,'2'!$B$12:$M$212,6,FALSE)," ")</f>
        <v>0</v>
      </c>
      <c r="AQ56" s="40">
        <f>IF(AND(N56="Aplicar identificación avanzada-condición aceptable para cada tipo de factor de riesgo identificado",J56="SI"),VLOOKUP(A56,'2'!$B$12:$M$212,7,FALSE)," ")</f>
        <v>0</v>
      </c>
      <c r="AR56" s="40">
        <f>IF(AND(N56="Aplicar identificación avanzada-condición aceptable para cada tipo de factor de riesgo identificado",J56="SI"),VLOOKUP(A56,'2'!$B$12:$M$212,8,FALSE)," ")</f>
        <v>0</v>
      </c>
      <c r="AS56" s="40">
        <f>IF(AND(N56="Aplicar identificación avanzada-condición aceptable para cada tipo de factor de riesgo identificado",J56="SI"),VLOOKUP(A56,'2'!$B$12:$M$212,9,FALSE)," ")</f>
        <v>0</v>
      </c>
      <c r="AT56" s="40">
        <f>IF(AND(N56="Aplicar identificación avanzada-condición aceptable para cada tipo de factor de riesgo identificado",J56="SI"),VLOOKUP(A56,'2'!$B$12:$M$212,10,FALSE)," ")</f>
        <v>0</v>
      </c>
      <c r="AU56" s="51" t="str">
        <f>IF(AND(N56="Aplicar identificación avanzada-condición aceptable para cada tipo de factor de riesgo identificado",K56="SI"),VLOOKUP(A56,'2'!$B$12:$M$212,2,FALSE)," ")</f>
        <v>area 52</v>
      </c>
      <c r="AV56" s="51" t="str">
        <f>IF(AND(N56="Aplicar identificación avanzada-condición aceptable para cada tipo de factor de riesgo identificado",K56="SI"),VLOOKUP(A56,'2'!$B$12:$M$212,3,FALSE)," ")</f>
        <v>puesto 52</v>
      </c>
      <c r="AW56" s="51" t="str">
        <f>IF(AND(N56="Aplicar identificación avanzada-condición aceptable para cada tipo de factor de riesgo identificado",K56="SI"),VLOOKUP(A56,'2'!$B$12:$M$212,4,FALSE)," ")</f>
        <v>tarea 52</v>
      </c>
      <c r="AX56" s="51">
        <f>IF(AND(N56="Aplicar identificación avanzada-condición aceptable para cada tipo de factor de riesgo identificado",K56="SI"),VLOOKUP(A56,'2'!$B$12:$M$212,6,FALSE)," ")</f>
        <v>0</v>
      </c>
      <c r="AY56" s="51">
        <f>IF(AND(N56="Aplicar identificación avanzada-condición aceptable para cada tipo de factor de riesgo identificado",K56="SI"),VLOOKUP(A56,'2'!$B$12:$M$212,7,FALSE)," ")</f>
        <v>0</v>
      </c>
      <c r="AZ56" s="51">
        <f>IF(AND(N56="Aplicar identificación avanzada-condición aceptable para cada tipo de factor de riesgo identificado",K56="SI"),VLOOKUP(A56,'2'!$B$12:$M$212,8,FALSE)," ")</f>
        <v>0</v>
      </c>
      <c r="BA56" s="51">
        <f>IF(AND(N56="Aplicar identificación avanzada-condición aceptable para cada tipo de factor de riesgo identificado",K56="SI"),VLOOKUP(A56,'2'!$B$12:$M$212,9,FALSE)," ")</f>
        <v>0</v>
      </c>
      <c r="BB56" s="51">
        <f>IF(AND(N56="Aplicar identificación avanzada-condición aceptable para cada tipo de factor de riesgo identificado",K56="SI"),VLOOKUP(A56,'2'!$B$12:$M$212,10,FALSE)," ")</f>
        <v>0</v>
      </c>
      <c r="BC56" s="44" t="str">
        <f>IF(AND(N56="Aplicar identificación avanzada-condición aceptable para cada tipo de factor de riesgo identificado",L56="SI"),VLOOKUP(A56,'2'!$B$12:$M$212,2,FALSE)," ")</f>
        <v>area 52</v>
      </c>
      <c r="BD56" s="44" t="str">
        <f>IF(AND(N56="Aplicar identificación avanzada-condición aceptable para cada tipo de factor de riesgo identificado",L56="SI"),VLOOKUP(A56,'2'!$B$12:$M$212,3,FALSE)," ")</f>
        <v>puesto 52</v>
      </c>
      <c r="BE56" s="44" t="str">
        <f>IF(AND(N56="Aplicar identificación avanzada-condición aceptable para cada tipo de factor de riesgo identificado",L56="SI"),VLOOKUP(A56,'2'!$B$12:$M$212,4,FALSE)," ")</f>
        <v>tarea 52</v>
      </c>
      <c r="BF56" s="44">
        <f>IF(AND(N56="Aplicar identificación avanzada-condición aceptable para cada tipo de factor de riesgo identificado",L56="SI"),VLOOKUP(A56,'2'!$B$12:$M$212,6,FALSE)," ")</f>
        <v>0</v>
      </c>
      <c r="BG56" s="44">
        <f>IF(AND(N56="Aplicar identificación avanzada-condición aceptable para cada tipo de factor de riesgo identificado",L56="SI"),VLOOKUP(A56,'2'!$B$12:$M$212,7,FALSE)," ")</f>
        <v>0</v>
      </c>
      <c r="BH56" s="44">
        <f>IF(AND(N56="Aplicar identificación avanzada-condición aceptable para cada tipo de factor de riesgo identificado",L56="SI"),VLOOKUP(A56,'2'!$B$12:$M$212,8,FALSE)," ")</f>
        <v>0</v>
      </c>
      <c r="BI56" s="44">
        <f>IF(AND(N56="Aplicar identificación avanzada-condición aceptable para cada tipo de factor de riesgo identificado",L56="SI"),VLOOKUP(A56,'2'!$B$12:$M$212,9,FALSE)," ")</f>
        <v>0</v>
      </c>
      <c r="BJ56" s="44">
        <f>IF(AND(N56="Aplicar identificación avanzada-condición aceptable para cada tipo de factor de riesgo identificado",L56="SI"),VLOOKUP(A56,'2'!$B$12:$M$212,10,FALSE)," ")</f>
        <v>0</v>
      </c>
      <c r="BK56" s="48" t="str">
        <f>IF(AND(N56="Aplicar identificación avanzada-condición aceptable para cada tipo de factor de riesgo identificado",M56="SI"),VLOOKUP(A56,'2'!$B$12:$M$212,2,FALSE)," ")</f>
        <v>area 52</v>
      </c>
      <c r="BL56" s="48" t="str">
        <f>IF(AND(N56="Aplicar identificación avanzada-condición aceptable para cada tipo de factor de riesgo identificado",M56="SI"),VLOOKUP(A56,'2'!$B$12:$M$212,3,FALSE)," ")</f>
        <v>puesto 52</v>
      </c>
      <c r="BM56" s="48" t="str">
        <f>IF(AND(N56="Aplicar identificación avanzada-condición aceptable para cada tipo de factor de riesgo identificado",M56="SI"),VLOOKUP(A56,'2'!$B$12:$M$212,4,FALSE)," ")</f>
        <v>tarea 52</v>
      </c>
      <c r="BN56" s="48">
        <f>IF(AND(N56="Aplicar identificación avanzada-condición aceptable para cada tipo de factor de riesgo identificado",M56="SI"),VLOOKUP(A56,'2'!$B$12:$M$212,6,FALSE)," ")</f>
        <v>0</v>
      </c>
      <c r="BO56" s="48">
        <f>IF(AND(N56="Aplicar identificación avanzada-condición aceptable para cada tipo de factor de riesgo identificado",M56="SI"),VLOOKUP(A56,'2'!$B$12:$M$212,7,FALSE)," ")</f>
        <v>0</v>
      </c>
      <c r="BP56" s="48">
        <f>IF(AND(N56="Aplicar identificación avanzada-condición aceptable para cada tipo de factor de riesgo identificado",M56="SI"),VLOOKUP(A56,'2'!$B$12:$M$212,8,FALSE)," ")</f>
        <v>0</v>
      </c>
      <c r="BQ56" s="48">
        <f>IF(AND(N56="Aplicar identificación avanzada-condición aceptable para cada tipo de factor de riesgo identificado",M56="SI"),VLOOKUP(A56,'2'!$B$12:$M$212,9,FALSE)," ")</f>
        <v>0</v>
      </c>
      <c r="BR56" s="48">
        <f>IF(AND(N56="Aplicar identificación avanzada-condición aceptable para cada tipo de factor de riesgo identificado",M56="SI"),VLOOKUP(A56,'2'!$B$12:$M$212,10,FALSE)," ")</f>
        <v>0</v>
      </c>
    </row>
    <row r="57" spans="1:70">
      <c r="A57">
        <v>53</v>
      </c>
      <c r="B57" s="21" t="str">
        <f>'2'!C66</f>
        <v>area 53</v>
      </c>
      <c r="C57" s="21" t="str">
        <f>'2'!D66</f>
        <v>puesto 53</v>
      </c>
      <c r="D57" s="21" t="str">
        <v>puesto 53</v>
      </c>
      <c r="E57" s="21" t="str">
        <f>'2'!E66</f>
        <v>tarea 53</v>
      </c>
      <c r="F57" s="34" t="str">
        <f>'3'!L66</f>
        <v>Aplicar identificación avanzada-condición aceptable para cada tipo de factor de riesgo identificado</v>
      </c>
      <c r="G57" s="27" t="str">
        <f>'3'!E66</f>
        <v>SI</v>
      </c>
      <c r="H57" s="21" t="str">
        <f>'3'!F66</f>
        <v>SI</v>
      </c>
      <c r="I57" s="27" t="str">
        <f>'3'!G66</f>
        <v>SI</v>
      </c>
      <c r="J57" s="21" t="str">
        <f>'3'!H66</f>
        <v>SI</v>
      </c>
      <c r="K57" s="27" t="str">
        <f>'3'!I66</f>
        <v>SI</v>
      </c>
      <c r="L57" s="21" t="str">
        <f>'3'!J66</f>
        <v>SI</v>
      </c>
      <c r="M57" s="27" t="str">
        <f>'3'!K66</f>
        <v>SI</v>
      </c>
      <c r="N57" s="34" t="str">
        <f>'3'!L66</f>
        <v>Aplicar identificación avanzada-condición aceptable para cada tipo de factor de riesgo identificado</v>
      </c>
      <c r="O57" s="19" t="str">
        <f>IF(AND(N57="Aplicar identificación avanzada-condición aceptable para cada tipo de factor de riesgo identificado",G57="SI"),VLOOKUP(A57,'2'!$B$12:$M$212,2,FALSE)," ")</f>
        <v>area 53</v>
      </c>
      <c r="P57" s="19" t="str">
        <f>IF(AND(N57="Aplicar identificación avanzada-condición aceptable para cada tipo de factor de riesgo identificado",G57="SI"),VLOOKUP(A57,'2'!$B$12:$M$212,3,FALSE)," ")</f>
        <v>puesto 53</v>
      </c>
      <c r="Q57" s="19" t="str">
        <f>IF(AND(N57="Aplicar identificación avanzada-condición aceptable para cada tipo de factor de riesgo identificado",G57="SI"),VLOOKUP(A57,'2'!$B$12:$M$212,4,FALSE)," ")</f>
        <v>tarea 53</v>
      </c>
      <c r="R57" s="19">
        <f>IF(AND(N57="Aplicar identificación avanzada-condición aceptable para cada tipo de factor de riesgo identificado",G57="SI"),VLOOKUP(A57,'2'!$B$12:$M$212,6,FALSE)," ")</f>
        <v>0</v>
      </c>
      <c r="S57" s="19">
        <f>IF(AND(N57="Aplicar identificación avanzada-condición aceptable para cada tipo de factor de riesgo identificado",G57="SI"),VLOOKUP(A57,'2'!$B$12:$M$212,7,FALSE)," ")</f>
        <v>0</v>
      </c>
      <c r="T57" s="19">
        <f>IF(AND(N57="Aplicar identificación avanzada-condición aceptable para cada tipo de factor de riesgo identificado",G57="SI"),VLOOKUP(A57,'2'!$B$12:$M$212,8,FALSE)," ")</f>
        <v>0</v>
      </c>
      <c r="U57" s="19">
        <f>IF(AND(N57="Aplicar identificación avanzada-condición aceptable para cada tipo de factor de riesgo identificado",G57="SI"),VLOOKUP(A57,'2'!$B$12:$M$212,9,FALSE)," ")</f>
        <v>0</v>
      </c>
      <c r="V57" s="19">
        <f>IF(AND(N57="Aplicar identificación avanzada-condición aceptable para cada tipo de factor de riesgo identificado",G57="SI"),VLOOKUP(A57,'2'!$B$12:$M$212,10,FALSE)," ")</f>
        <v>0</v>
      </c>
      <c r="W57" s="31" t="str">
        <f>IF(AND(N57="Aplicar identificación avanzada-condición aceptable para cada tipo de factor de riesgo identificado",H57="SI"),VLOOKUP(A57,'2'!$B$12:$M$212,2,FALSE)," ")</f>
        <v>area 53</v>
      </c>
      <c r="X57" s="31" t="str">
        <f>IF(AND(N57="Aplicar identificación avanzada-condición aceptable para cada tipo de factor de riesgo identificado",H57="SI"),VLOOKUP(A57,'2'!$B$12:$M$212,3,FALSE)," ")</f>
        <v>puesto 53</v>
      </c>
      <c r="Y57" s="31" t="str">
        <f>IF(AND(N57="Aplicar identificación avanzada-condición aceptable para cada tipo de factor de riesgo identificado",H57="SI"),VLOOKUP(A57,'2'!$B$12:$M$212,4,FALSE)," ")</f>
        <v>tarea 53</v>
      </c>
      <c r="Z57" s="31" t="str">
        <f>IF(AND(N57="Aplicar identificación avanzada-condición aceptable para cada tipo de factor de riesgo identificado",H57="SI"),VLOOKUP(A57,'2'!$B$12:$M$212,4,FALSE)," ")</f>
        <v>tarea 53</v>
      </c>
      <c r="AA57" s="31">
        <f>IF(AND(N57="Aplicar identificación avanzada-condición aceptable para cada tipo de factor de riesgo identificado",H57="SI"),VLOOKUP(A57,'2'!$B$12:$M$212,7,FALSE)," ")</f>
        <v>0</v>
      </c>
      <c r="AB57" s="31">
        <f>IF(AND(N57="Aplicar identificación avanzada-condición aceptable para cada tipo de factor de riesgo identificado",H57="SI"),VLOOKUP(A57,'2'!$B$12:$M$212,8,FALSE)," ")</f>
        <v>0</v>
      </c>
      <c r="AC57" s="31">
        <f>IF(AND(N57="Aplicar identificación avanzada-condición aceptable para cada tipo de factor de riesgo identificado",H57="SI"),VLOOKUP(A57,'2'!$B$12:$M$212,9,FALSE)," ")</f>
        <v>0</v>
      </c>
      <c r="AD57" s="31">
        <f>IF(AND(N57="Aplicar identificación avanzada-condición aceptable para cada tipo de factor de riesgo identificado",H57="SI"),VLOOKUP(A57,'2'!$B$12:$M$212,10,FALSE)," ")</f>
        <v>0</v>
      </c>
      <c r="AE57" s="34" t="str">
        <f>IF(AND(N57="Aplicar identificación avanzada-condición aceptable para cada tipo de factor de riesgo identificado",I57="SI"),VLOOKUP(A57,'2'!$B$12:$M$212,2,FALSE)," ")</f>
        <v>area 53</v>
      </c>
      <c r="AF57" s="34" t="str">
        <f>IF(AND(N57="Aplicar identificación avanzada-condición aceptable para cada tipo de factor de riesgo identificado",I57="SI"),VLOOKUP(A57,'2'!$B$12:$M$212,3,FALSE)," ")</f>
        <v>puesto 53</v>
      </c>
      <c r="AG57" s="34" t="str">
        <f>IF(AND(N57="Aplicar identificación avanzada-condición aceptable para cada tipo de factor de riesgo identificado",I57="SI"),VLOOKUP(A57,'2'!$B$12:$M$212,4,FALSE)," ")</f>
        <v>tarea 53</v>
      </c>
      <c r="AH57" s="34">
        <f>IF(AND(N57="Aplicar identificación avanzada-condición aceptable para cada tipo de factor de riesgo identificado",I57="SI"),VLOOKUP(A57,'2'!$B$12:$M$212,6,FALSE)," ")</f>
        <v>0</v>
      </c>
      <c r="AI57" s="34">
        <f>IF(AND(N57="Aplicar identificación avanzada-condición aceptable para cada tipo de factor de riesgo identificado",I57="SI"),VLOOKUP(A57,'2'!$B$12:$M$212,7,FALSE)," ")</f>
        <v>0</v>
      </c>
      <c r="AJ57" s="34">
        <f>IF(AND(N57="Aplicar identificación avanzada-condición aceptable para cada tipo de factor de riesgo identificado",I57="SI"),VLOOKUP(A57,'2'!$B$12:$M$212,8,FALSE)," ")</f>
        <v>0</v>
      </c>
      <c r="AK57" s="34">
        <f>IF(AND(N57="Aplicar identificación avanzada-condición aceptable para cada tipo de factor de riesgo identificado",I57="SI"),VLOOKUP(A57,'2'!$B$12:$M$212,9,FALSE)," ")</f>
        <v>0</v>
      </c>
      <c r="AL57" s="34">
        <f>IF(AND(N57="Aplicar identificación avanzada-condición aceptable para cada tipo de factor de riesgo identificado",I57="SI"),VLOOKUP(A57,'2'!$B$12:$M$212,10,FALSE)," ")</f>
        <v>0</v>
      </c>
      <c r="AM57" s="40" t="str">
        <f>IF(AND(N57="Aplicar identificación avanzada-condición aceptable para cada tipo de factor de riesgo identificado",J57="SI"),VLOOKUP(A57,'2'!$B$12:$M$212,2,FALSE)," ")</f>
        <v>area 53</v>
      </c>
      <c r="AN57" s="40" t="str">
        <f>IF(AND(N57="Aplicar identificación avanzada-condición aceptable para cada tipo de factor de riesgo identificado",J57="SI"),VLOOKUP(A57,'2'!$B$12:$M$212,3,FALSE)," ")</f>
        <v>puesto 53</v>
      </c>
      <c r="AO57" s="40" t="str">
        <f>IF(AND(N57="Aplicar identificación avanzada-condición aceptable para cada tipo de factor de riesgo identificado",J57="SI"),VLOOKUP(A57,'2'!$B$12:$M$212,4,FALSE)," ")</f>
        <v>tarea 53</v>
      </c>
      <c r="AP57" s="40">
        <f>IF(AND(N57="Aplicar identificación avanzada-condición aceptable para cada tipo de factor de riesgo identificado",J57="SI"),VLOOKUP(A57,'2'!$B$12:$M$212,6,FALSE)," ")</f>
        <v>0</v>
      </c>
      <c r="AQ57" s="40">
        <f>IF(AND(N57="Aplicar identificación avanzada-condición aceptable para cada tipo de factor de riesgo identificado",J57="SI"),VLOOKUP(A57,'2'!$B$12:$M$212,7,FALSE)," ")</f>
        <v>0</v>
      </c>
      <c r="AR57" s="40">
        <f>IF(AND(N57="Aplicar identificación avanzada-condición aceptable para cada tipo de factor de riesgo identificado",J57="SI"),VLOOKUP(A57,'2'!$B$12:$M$212,8,FALSE)," ")</f>
        <v>0</v>
      </c>
      <c r="AS57" s="40">
        <f>IF(AND(N57="Aplicar identificación avanzada-condición aceptable para cada tipo de factor de riesgo identificado",J57="SI"),VLOOKUP(A57,'2'!$B$12:$M$212,9,FALSE)," ")</f>
        <v>0</v>
      </c>
      <c r="AT57" s="40">
        <f>IF(AND(N57="Aplicar identificación avanzada-condición aceptable para cada tipo de factor de riesgo identificado",J57="SI"),VLOOKUP(A57,'2'!$B$12:$M$212,10,FALSE)," ")</f>
        <v>0</v>
      </c>
      <c r="AU57" s="51" t="str">
        <f>IF(AND(N57="Aplicar identificación avanzada-condición aceptable para cada tipo de factor de riesgo identificado",K57="SI"),VLOOKUP(A57,'2'!$B$12:$M$212,2,FALSE)," ")</f>
        <v>area 53</v>
      </c>
      <c r="AV57" s="51" t="str">
        <f>IF(AND(N57="Aplicar identificación avanzada-condición aceptable para cada tipo de factor de riesgo identificado",K57="SI"),VLOOKUP(A57,'2'!$B$12:$M$212,3,FALSE)," ")</f>
        <v>puesto 53</v>
      </c>
      <c r="AW57" s="51" t="str">
        <f>IF(AND(N57="Aplicar identificación avanzada-condición aceptable para cada tipo de factor de riesgo identificado",K57="SI"),VLOOKUP(A57,'2'!$B$12:$M$212,4,FALSE)," ")</f>
        <v>tarea 53</v>
      </c>
      <c r="AX57" s="51">
        <f>IF(AND(N57="Aplicar identificación avanzada-condición aceptable para cada tipo de factor de riesgo identificado",K57="SI"),VLOOKUP(A57,'2'!$B$12:$M$212,6,FALSE)," ")</f>
        <v>0</v>
      </c>
      <c r="AY57" s="51">
        <f>IF(AND(N57="Aplicar identificación avanzada-condición aceptable para cada tipo de factor de riesgo identificado",K57="SI"),VLOOKUP(A57,'2'!$B$12:$M$212,7,FALSE)," ")</f>
        <v>0</v>
      </c>
      <c r="AZ57" s="51">
        <f>IF(AND(N57="Aplicar identificación avanzada-condición aceptable para cada tipo de factor de riesgo identificado",K57="SI"),VLOOKUP(A57,'2'!$B$12:$M$212,8,FALSE)," ")</f>
        <v>0</v>
      </c>
      <c r="BA57" s="51">
        <f>IF(AND(N57="Aplicar identificación avanzada-condición aceptable para cada tipo de factor de riesgo identificado",K57="SI"),VLOOKUP(A57,'2'!$B$12:$M$212,9,FALSE)," ")</f>
        <v>0</v>
      </c>
      <c r="BB57" s="51">
        <f>IF(AND(N57="Aplicar identificación avanzada-condición aceptable para cada tipo de factor de riesgo identificado",K57="SI"),VLOOKUP(A57,'2'!$B$12:$M$212,10,FALSE)," ")</f>
        <v>0</v>
      </c>
      <c r="BC57" s="44" t="str">
        <f>IF(AND(N57="Aplicar identificación avanzada-condición aceptable para cada tipo de factor de riesgo identificado",L57="SI"),VLOOKUP(A57,'2'!$B$12:$M$212,2,FALSE)," ")</f>
        <v>area 53</v>
      </c>
      <c r="BD57" s="44" t="str">
        <f>IF(AND(N57="Aplicar identificación avanzada-condición aceptable para cada tipo de factor de riesgo identificado",L57="SI"),VLOOKUP(A57,'2'!$B$12:$M$212,3,FALSE)," ")</f>
        <v>puesto 53</v>
      </c>
      <c r="BE57" s="44" t="str">
        <f>IF(AND(N57="Aplicar identificación avanzada-condición aceptable para cada tipo de factor de riesgo identificado",L57="SI"),VLOOKUP(A57,'2'!$B$12:$M$212,4,FALSE)," ")</f>
        <v>tarea 53</v>
      </c>
      <c r="BF57" s="44">
        <f>IF(AND(N57="Aplicar identificación avanzada-condición aceptable para cada tipo de factor de riesgo identificado",L57="SI"),VLOOKUP(A57,'2'!$B$12:$M$212,6,FALSE)," ")</f>
        <v>0</v>
      </c>
      <c r="BG57" s="44">
        <f>IF(AND(N57="Aplicar identificación avanzada-condición aceptable para cada tipo de factor de riesgo identificado",L57="SI"),VLOOKUP(A57,'2'!$B$12:$M$212,7,FALSE)," ")</f>
        <v>0</v>
      </c>
      <c r="BH57" s="44">
        <f>IF(AND(N57="Aplicar identificación avanzada-condición aceptable para cada tipo de factor de riesgo identificado",L57="SI"),VLOOKUP(A57,'2'!$B$12:$M$212,8,FALSE)," ")</f>
        <v>0</v>
      </c>
      <c r="BI57" s="44">
        <f>IF(AND(N57="Aplicar identificación avanzada-condición aceptable para cada tipo de factor de riesgo identificado",L57="SI"),VLOOKUP(A57,'2'!$B$12:$M$212,9,FALSE)," ")</f>
        <v>0</v>
      </c>
      <c r="BJ57" s="44">
        <f>IF(AND(N57="Aplicar identificación avanzada-condición aceptable para cada tipo de factor de riesgo identificado",L57="SI"),VLOOKUP(A57,'2'!$B$12:$M$212,10,FALSE)," ")</f>
        <v>0</v>
      </c>
      <c r="BK57" s="48" t="str">
        <f>IF(AND(N57="Aplicar identificación avanzada-condición aceptable para cada tipo de factor de riesgo identificado",M57="SI"),VLOOKUP(A57,'2'!$B$12:$M$212,2,FALSE)," ")</f>
        <v>area 53</v>
      </c>
      <c r="BL57" s="48" t="str">
        <f>IF(AND(N57="Aplicar identificación avanzada-condición aceptable para cada tipo de factor de riesgo identificado",M57="SI"),VLOOKUP(A57,'2'!$B$12:$M$212,3,FALSE)," ")</f>
        <v>puesto 53</v>
      </c>
      <c r="BM57" s="48" t="str">
        <f>IF(AND(N57="Aplicar identificación avanzada-condición aceptable para cada tipo de factor de riesgo identificado",M57="SI"),VLOOKUP(A57,'2'!$B$12:$M$212,4,FALSE)," ")</f>
        <v>tarea 53</v>
      </c>
      <c r="BN57" s="48">
        <f>IF(AND(N57="Aplicar identificación avanzada-condición aceptable para cada tipo de factor de riesgo identificado",M57="SI"),VLOOKUP(A57,'2'!$B$12:$M$212,6,FALSE)," ")</f>
        <v>0</v>
      </c>
      <c r="BO57" s="48">
        <f>IF(AND(N57="Aplicar identificación avanzada-condición aceptable para cada tipo de factor de riesgo identificado",M57="SI"),VLOOKUP(A57,'2'!$B$12:$M$212,7,FALSE)," ")</f>
        <v>0</v>
      </c>
      <c r="BP57" s="48">
        <f>IF(AND(N57="Aplicar identificación avanzada-condición aceptable para cada tipo de factor de riesgo identificado",M57="SI"),VLOOKUP(A57,'2'!$B$12:$M$212,8,FALSE)," ")</f>
        <v>0</v>
      </c>
      <c r="BQ57" s="48">
        <f>IF(AND(N57="Aplicar identificación avanzada-condición aceptable para cada tipo de factor de riesgo identificado",M57="SI"),VLOOKUP(A57,'2'!$B$12:$M$212,9,FALSE)," ")</f>
        <v>0</v>
      </c>
      <c r="BR57" s="48">
        <f>IF(AND(N57="Aplicar identificación avanzada-condición aceptable para cada tipo de factor de riesgo identificado",M57="SI"),VLOOKUP(A57,'2'!$B$12:$M$212,10,FALSE)," ")</f>
        <v>0</v>
      </c>
    </row>
    <row r="58" spans="1:70">
      <c r="A58">
        <v>54</v>
      </c>
      <c r="B58" s="21" t="str">
        <f>'2'!C67</f>
        <v>area 54</v>
      </c>
      <c r="C58" s="21" t="str">
        <f>'2'!D67</f>
        <v>puesto 54</v>
      </c>
      <c r="D58" s="21" t="str">
        <v>puesto 54</v>
      </c>
      <c r="E58" s="21" t="str">
        <f>'2'!E67</f>
        <v>tarea 54</v>
      </c>
      <c r="F58" s="34" t="str">
        <f>'3'!L67</f>
        <v>Aplicar identificación avanzada-condición aceptable para cada tipo de factor de riesgo identificado</v>
      </c>
      <c r="G58" s="27" t="str">
        <f>'3'!E67</f>
        <v>SI</v>
      </c>
      <c r="H58" s="21" t="str">
        <f>'3'!F67</f>
        <v>SI</v>
      </c>
      <c r="I58" s="27" t="str">
        <f>'3'!G67</f>
        <v>SI</v>
      </c>
      <c r="J58" s="21" t="str">
        <f>'3'!H67</f>
        <v>SI</v>
      </c>
      <c r="K58" s="27" t="str">
        <f>'3'!I67</f>
        <v>SI</v>
      </c>
      <c r="L58" s="21" t="str">
        <f>'3'!J67</f>
        <v>SI</v>
      </c>
      <c r="M58" s="27" t="str">
        <f>'3'!K67</f>
        <v>SI</v>
      </c>
      <c r="N58" s="34" t="str">
        <f>'3'!L67</f>
        <v>Aplicar identificación avanzada-condición aceptable para cada tipo de factor de riesgo identificado</v>
      </c>
      <c r="O58" s="19" t="str">
        <f>IF(AND(N58="Aplicar identificación avanzada-condición aceptable para cada tipo de factor de riesgo identificado",G58="SI"),VLOOKUP(A58,'2'!$B$12:$M$212,2,FALSE)," ")</f>
        <v>area 54</v>
      </c>
      <c r="P58" s="19" t="str">
        <f>IF(AND(N58="Aplicar identificación avanzada-condición aceptable para cada tipo de factor de riesgo identificado",G58="SI"),VLOOKUP(A58,'2'!$B$12:$M$212,3,FALSE)," ")</f>
        <v>puesto 54</v>
      </c>
      <c r="Q58" s="19" t="str">
        <f>IF(AND(N58="Aplicar identificación avanzada-condición aceptable para cada tipo de factor de riesgo identificado",G58="SI"),VLOOKUP(A58,'2'!$B$12:$M$212,4,FALSE)," ")</f>
        <v>tarea 54</v>
      </c>
      <c r="R58" s="19">
        <f>IF(AND(N58="Aplicar identificación avanzada-condición aceptable para cada tipo de factor de riesgo identificado",G58="SI"),VLOOKUP(A58,'2'!$B$12:$M$212,6,FALSE)," ")</f>
        <v>0</v>
      </c>
      <c r="S58" s="19">
        <f>IF(AND(N58="Aplicar identificación avanzada-condición aceptable para cada tipo de factor de riesgo identificado",G58="SI"),VLOOKUP(A58,'2'!$B$12:$M$212,7,FALSE)," ")</f>
        <v>0</v>
      </c>
      <c r="T58" s="19">
        <f>IF(AND(N58="Aplicar identificación avanzada-condición aceptable para cada tipo de factor de riesgo identificado",G58="SI"),VLOOKUP(A58,'2'!$B$12:$M$212,8,FALSE)," ")</f>
        <v>0</v>
      </c>
      <c r="U58" s="19">
        <f>IF(AND(N58="Aplicar identificación avanzada-condición aceptable para cada tipo de factor de riesgo identificado",G58="SI"),VLOOKUP(A58,'2'!$B$12:$M$212,9,FALSE)," ")</f>
        <v>0</v>
      </c>
      <c r="V58" s="19">
        <f>IF(AND(N58="Aplicar identificación avanzada-condición aceptable para cada tipo de factor de riesgo identificado",G58="SI"),VLOOKUP(A58,'2'!$B$12:$M$212,10,FALSE)," ")</f>
        <v>0</v>
      </c>
      <c r="W58" s="31" t="str">
        <f>IF(AND(N58="Aplicar identificación avanzada-condición aceptable para cada tipo de factor de riesgo identificado",H58="SI"),VLOOKUP(A58,'2'!$B$12:$M$212,2,FALSE)," ")</f>
        <v>area 54</v>
      </c>
      <c r="X58" s="31" t="str">
        <f>IF(AND(N58="Aplicar identificación avanzada-condición aceptable para cada tipo de factor de riesgo identificado",H58="SI"),VLOOKUP(A58,'2'!$B$12:$M$212,3,FALSE)," ")</f>
        <v>puesto 54</v>
      </c>
      <c r="Y58" s="31" t="str">
        <f>IF(AND(N58="Aplicar identificación avanzada-condición aceptable para cada tipo de factor de riesgo identificado",H58="SI"),VLOOKUP(A58,'2'!$B$12:$M$212,4,FALSE)," ")</f>
        <v>tarea 54</v>
      </c>
      <c r="Z58" s="31" t="str">
        <f>IF(AND(N58="Aplicar identificación avanzada-condición aceptable para cada tipo de factor de riesgo identificado",H58="SI"),VLOOKUP(A58,'2'!$B$12:$M$212,4,FALSE)," ")</f>
        <v>tarea 54</v>
      </c>
      <c r="AA58" s="31">
        <f>IF(AND(N58="Aplicar identificación avanzada-condición aceptable para cada tipo de factor de riesgo identificado",H58="SI"),VLOOKUP(A58,'2'!$B$12:$M$212,7,FALSE)," ")</f>
        <v>0</v>
      </c>
      <c r="AB58" s="31">
        <f>IF(AND(N58="Aplicar identificación avanzada-condición aceptable para cada tipo de factor de riesgo identificado",H58="SI"),VLOOKUP(A58,'2'!$B$12:$M$212,8,FALSE)," ")</f>
        <v>0</v>
      </c>
      <c r="AC58" s="31">
        <f>IF(AND(N58="Aplicar identificación avanzada-condición aceptable para cada tipo de factor de riesgo identificado",H58="SI"),VLOOKUP(A58,'2'!$B$12:$M$212,9,FALSE)," ")</f>
        <v>0</v>
      </c>
      <c r="AD58" s="31">
        <f>IF(AND(N58="Aplicar identificación avanzada-condición aceptable para cada tipo de factor de riesgo identificado",H58="SI"),VLOOKUP(A58,'2'!$B$12:$M$212,10,FALSE)," ")</f>
        <v>0</v>
      </c>
      <c r="AE58" s="34" t="str">
        <f>IF(AND(N58="Aplicar identificación avanzada-condición aceptable para cada tipo de factor de riesgo identificado",I58="SI"),VLOOKUP(A58,'2'!$B$12:$M$212,2,FALSE)," ")</f>
        <v>area 54</v>
      </c>
      <c r="AF58" s="34" t="str">
        <f>IF(AND(N58="Aplicar identificación avanzada-condición aceptable para cada tipo de factor de riesgo identificado",I58="SI"),VLOOKUP(A58,'2'!$B$12:$M$212,3,FALSE)," ")</f>
        <v>puesto 54</v>
      </c>
      <c r="AG58" s="34" t="str">
        <f>IF(AND(N58="Aplicar identificación avanzada-condición aceptable para cada tipo de factor de riesgo identificado",I58="SI"),VLOOKUP(A58,'2'!$B$12:$M$212,4,FALSE)," ")</f>
        <v>tarea 54</v>
      </c>
      <c r="AH58" s="34">
        <f>IF(AND(N58="Aplicar identificación avanzada-condición aceptable para cada tipo de factor de riesgo identificado",I58="SI"),VLOOKUP(A58,'2'!$B$12:$M$212,6,FALSE)," ")</f>
        <v>0</v>
      </c>
      <c r="AI58" s="34">
        <f>IF(AND(N58="Aplicar identificación avanzada-condición aceptable para cada tipo de factor de riesgo identificado",I58="SI"),VLOOKUP(A58,'2'!$B$12:$M$212,7,FALSE)," ")</f>
        <v>0</v>
      </c>
      <c r="AJ58" s="34">
        <f>IF(AND(N58="Aplicar identificación avanzada-condición aceptable para cada tipo de factor de riesgo identificado",I58="SI"),VLOOKUP(A58,'2'!$B$12:$M$212,8,FALSE)," ")</f>
        <v>0</v>
      </c>
      <c r="AK58" s="34">
        <f>IF(AND(N58="Aplicar identificación avanzada-condición aceptable para cada tipo de factor de riesgo identificado",I58="SI"),VLOOKUP(A58,'2'!$B$12:$M$212,9,FALSE)," ")</f>
        <v>0</v>
      </c>
      <c r="AL58" s="34">
        <f>IF(AND(N58="Aplicar identificación avanzada-condición aceptable para cada tipo de factor de riesgo identificado",I58="SI"),VLOOKUP(A58,'2'!$B$12:$M$212,10,FALSE)," ")</f>
        <v>0</v>
      </c>
      <c r="AM58" s="40" t="str">
        <f>IF(AND(N58="Aplicar identificación avanzada-condición aceptable para cada tipo de factor de riesgo identificado",J58="SI"),VLOOKUP(A58,'2'!$B$12:$M$212,2,FALSE)," ")</f>
        <v>area 54</v>
      </c>
      <c r="AN58" s="40" t="str">
        <f>IF(AND(N58="Aplicar identificación avanzada-condición aceptable para cada tipo de factor de riesgo identificado",J58="SI"),VLOOKUP(A58,'2'!$B$12:$M$212,3,FALSE)," ")</f>
        <v>puesto 54</v>
      </c>
      <c r="AO58" s="40" t="str">
        <f>IF(AND(N58="Aplicar identificación avanzada-condición aceptable para cada tipo de factor de riesgo identificado",J58="SI"),VLOOKUP(A58,'2'!$B$12:$M$212,4,FALSE)," ")</f>
        <v>tarea 54</v>
      </c>
      <c r="AP58" s="40">
        <f>IF(AND(N58="Aplicar identificación avanzada-condición aceptable para cada tipo de factor de riesgo identificado",J58="SI"),VLOOKUP(A58,'2'!$B$12:$M$212,6,FALSE)," ")</f>
        <v>0</v>
      </c>
      <c r="AQ58" s="40">
        <f>IF(AND(N58="Aplicar identificación avanzada-condición aceptable para cada tipo de factor de riesgo identificado",J58="SI"),VLOOKUP(A58,'2'!$B$12:$M$212,7,FALSE)," ")</f>
        <v>0</v>
      </c>
      <c r="AR58" s="40">
        <f>IF(AND(N58="Aplicar identificación avanzada-condición aceptable para cada tipo de factor de riesgo identificado",J58="SI"),VLOOKUP(A58,'2'!$B$12:$M$212,8,FALSE)," ")</f>
        <v>0</v>
      </c>
      <c r="AS58" s="40">
        <f>IF(AND(N58="Aplicar identificación avanzada-condición aceptable para cada tipo de factor de riesgo identificado",J58="SI"),VLOOKUP(A58,'2'!$B$12:$M$212,9,FALSE)," ")</f>
        <v>0</v>
      </c>
      <c r="AT58" s="40">
        <f>IF(AND(N58="Aplicar identificación avanzada-condición aceptable para cada tipo de factor de riesgo identificado",J58="SI"),VLOOKUP(A58,'2'!$B$12:$M$212,10,FALSE)," ")</f>
        <v>0</v>
      </c>
      <c r="AU58" s="51" t="str">
        <f>IF(AND(N58="Aplicar identificación avanzada-condición aceptable para cada tipo de factor de riesgo identificado",K58="SI"),VLOOKUP(A58,'2'!$B$12:$M$212,2,FALSE)," ")</f>
        <v>area 54</v>
      </c>
      <c r="AV58" s="51" t="str">
        <f>IF(AND(N58="Aplicar identificación avanzada-condición aceptable para cada tipo de factor de riesgo identificado",K58="SI"),VLOOKUP(A58,'2'!$B$12:$M$212,3,FALSE)," ")</f>
        <v>puesto 54</v>
      </c>
      <c r="AW58" s="51" t="str">
        <f>IF(AND(N58="Aplicar identificación avanzada-condición aceptable para cada tipo de factor de riesgo identificado",K58="SI"),VLOOKUP(A58,'2'!$B$12:$M$212,4,FALSE)," ")</f>
        <v>tarea 54</v>
      </c>
      <c r="AX58" s="51">
        <f>IF(AND(N58="Aplicar identificación avanzada-condición aceptable para cada tipo de factor de riesgo identificado",K58="SI"),VLOOKUP(A58,'2'!$B$12:$M$212,6,FALSE)," ")</f>
        <v>0</v>
      </c>
      <c r="AY58" s="51">
        <f>IF(AND(N58="Aplicar identificación avanzada-condición aceptable para cada tipo de factor de riesgo identificado",K58="SI"),VLOOKUP(A58,'2'!$B$12:$M$212,7,FALSE)," ")</f>
        <v>0</v>
      </c>
      <c r="AZ58" s="51">
        <f>IF(AND(N58="Aplicar identificación avanzada-condición aceptable para cada tipo de factor de riesgo identificado",K58="SI"),VLOOKUP(A58,'2'!$B$12:$M$212,8,FALSE)," ")</f>
        <v>0</v>
      </c>
      <c r="BA58" s="51">
        <f>IF(AND(N58="Aplicar identificación avanzada-condición aceptable para cada tipo de factor de riesgo identificado",K58="SI"),VLOOKUP(A58,'2'!$B$12:$M$212,9,FALSE)," ")</f>
        <v>0</v>
      </c>
      <c r="BB58" s="51">
        <f>IF(AND(N58="Aplicar identificación avanzada-condición aceptable para cada tipo de factor de riesgo identificado",K58="SI"),VLOOKUP(A58,'2'!$B$12:$M$212,10,FALSE)," ")</f>
        <v>0</v>
      </c>
      <c r="BC58" s="44" t="str">
        <f>IF(AND(N58="Aplicar identificación avanzada-condición aceptable para cada tipo de factor de riesgo identificado",L58="SI"),VLOOKUP(A58,'2'!$B$12:$M$212,2,FALSE)," ")</f>
        <v>area 54</v>
      </c>
      <c r="BD58" s="44" t="str">
        <f>IF(AND(N58="Aplicar identificación avanzada-condición aceptable para cada tipo de factor de riesgo identificado",L58="SI"),VLOOKUP(A58,'2'!$B$12:$M$212,3,FALSE)," ")</f>
        <v>puesto 54</v>
      </c>
      <c r="BE58" s="44" t="str">
        <f>IF(AND(N58="Aplicar identificación avanzada-condición aceptable para cada tipo de factor de riesgo identificado",L58="SI"),VLOOKUP(A58,'2'!$B$12:$M$212,4,FALSE)," ")</f>
        <v>tarea 54</v>
      </c>
      <c r="BF58" s="44">
        <f>IF(AND(N58="Aplicar identificación avanzada-condición aceptable para cada tipo de factor de riesgo identificado",L58="SI"),VLOOKUP(A58,'2'!$B$12:$M$212,6,FALSE)," ")</f>
        <v>0</v>
      </c>
      <c r="BG58" s="44">
        <f>IF(AND(N58="Aplicar identificación avanzada-condición aceptable para cada tipo de factor de riesgo identificado",L58="SI"),VLOOKUP(A58,'2'!$B$12:$M$212,7,FALSE)," ")</f>
        <v>0</v>
      </c>
      <c r="BH58" s="44">
        <f>IF(AND(N58="Aplicar identificación avanzada-condición aceptable para cada tipo de factor de riesgo identificado",L58="SI"),VLOOKUP(A58,'2'!$B$12:$M$212,8,FALSE)," ")</f>
        <v>0</v>
      </c>
      <c r="BI58" s="44">
        <f>IF(AND(N58="Aplicar identificación avanzada-condición aceptable para cada tipo de factor de riesgo identificado",L58="SI"),VLOOKUP(A58,'2'!$B$12:$M$212,9,FALSE)," ")</f>
        <v>0</v>
      </c>
      <c r="BJ58" s="44">
        <f>IF(AND(N58="Aplicar identificación avanzada-condición aceptable para cada tipo de factor de riesgo identificado",L58="SI"),VLOOKUP(A58,'2'!$B$12:$M$212,10,FALSE)," ")</f>
        <v>0</v>
      </c>
      <c r="BK58" s="48" t="str">
        <f>IF(AND(N58="Aplicar identificación avanzada-condición aceptable para cada tipo de factor de riesgo identificado",M58="SI"),VLOOKUP(A58,'2'!$B$12:$M$212,2,FALSE)," ")</f>
        <v>area 54</v>
      </c>
      <c r="BL58" s="48" t="str">
        <f>IF(AND(N58="Aplicar identificación avanzada-condición aceptable para cada tipo de factor de riesgo identificado",M58="SI"),VLOOKUP(A58,'2'!$B$12:$M$212,3,FALSE)," ")</f>
        <v>puesto 54</v>
      </c>
      <c r="BM58" s="48" t="str">
        <f>IF(AND(N58="Aplicar identificación avanzada-condición aceptable para cada tipo de factor de riesgo identificado",M58="SI"),VLOOKUP(A58,'2'!$B$12:$M$212,4,FALSE)," ")</f>
        <v>tarea 54</v>
      </c>
      <c r="BN58" s="48">
        <f>IF(AND(N58="Aplicar identificación avanzada-condición aceptable para cada tipo de factor de riesgo identificado",M58="SI"),VLOOKUP(A58,'2'!$B$12:$M$212,6,FALSE)," ")</f>
        <v>0</v>
      </c>
      <c r="BO58" s="48">
        <f>IF(AND(N58="Aplicar identificación avanzada-condición aceptable para cada tipo de factor de riesgo identificado",M58="SI"),VLOOKUP(A58,'2'!$B$12:$M$212,7,FALSE)," ")</f>
        <v>0</v>
      </c>
      <c r="BP58" s="48">
        <f>IF(AND(N58="Aplicar identificación avanzada-condición aceptable para cada tipo de factor de riesgo identificado",M58="SI"),VLOOKUP(A58,'2'!$B$12:$M$212,8,FALSE)," ")</f>
        <v>0</v>
      </c>
      <c r="BQ58" s="48">
        <f>IF(AND(N58="Aplicar identificación avanzada-condición aceptable para cada tipo de factor de riesgo identificado",M58="SI"),VLOOKUP(A58,'2'!$B$12:$M$212,9,FALSE)," ")</f>
        <v>0</v>
      </c>
      <c r="BR58" s="48">
        <f>IF(AND(N58="Aplicar identificación avanzada-condición aceptable para cada tipo de factor de riesgo identificado",M58="SI"),VLOOKUP(A58,'2'!$B$12:$M$212,10,FALSE)," ")</f>
        <v>0</v>
      </c>
    </row>
    <row r="59" spans="1:70">
      <c r="A59">
        <v>55</v>
      </c>
      <c r="B59" s="21" t="str">
        <f>'2'!C68</f>
        <v>area 55</v>
      </c>
      <c r="C59" s="21" t="str">
        <f>'2'!D68</f>
        <v>puesto 55</v>
      </c>
      <c r="D59" s="21" t="str">
        <v>puesto 55</v>
      </c>
      <c r="E59" s="21" t="str">
        <f>'2'!E68</f>
        <v>tarea 55</v>
      </c>
      <c r="F59" s="34" t="str">
        <f>'3'!L68</f>
        <v>Aplicar identificación avanzada-condición aceptable para cada tipo de factor de riesgo identificado</v>
      </c>
      <c r="G59" s="27" t="str">
        <f>'3'!E68</f>
        <v>SI</v>
      </c>
      <c r="H59" s="21" t="str">
        <f>'3'!F68</f>
        <v>SI</v>
      </c>
      <c r="I59" s="27" t="str">
        <f>'3'!G68</f>
        <v>SI</v>
      </c>
      <c r="J59" s="21" t="str">
        <f>'3'!H68</f>
        <v>SI</v>
      </c>
      <c r="K59" s="27" t="str">
        <f>'3'!I68</f>
        <v>SI</v>
      </c>
      <c r="L59" s="21" t="str">
        <f>'3'!J68</f>
        <v>SI</v>
      </c>
      <c r="M59" s="27" t="str">
        <f>'3'!K68</f>
        <v>SI</v>
      </c>
      <c r="N59" s="34" t="str">
        <f>'3'!L68</f>
        <v>Aplicar identificación avanzada-condición aceptable para cada tipo de factor de riesgo identificado</v>
      </c>
      <c r="O59" s="19" t="str">
        <f>IF(AND(N59="Aplicar identificación avanzada-condición aceptable para cada tipo de factor de riesgo identificado",G59="SI"),VLOOKUP(A59,'2'!$B$12:$M$212,2,FALSE)," ")</f>
        <v>area 55</v>
      </c>
      <c r="P59" s="19" t="str">
        <f>IF(AND(N59="Aplicar identificación avanzada-condición aceptable para cada tipo de factor de riesgo identificado",G59="SI"),VLOOKUP(A59,'2'!$B$12:$M$212,3,FALSE)," ")</f>
        <v>puesto 55</v>
      </c>
      <c r="Q59" s="19" t="str">
        <f>IF(AND(N59="Aplicar identificación avanzada-condición aceptable para cada tipo de factor de riesgo identificado",G59="SI"),VLOOKUP(A59,'2'!$B$12:$M$212,4,FALSE)," ")</f>
        <v>tarea 55</v>
      </c>
      <c r="R59" s="19">
        <f>IF(AND(N59="Aplicar identificación avanzada-condición aceptable para cada tipo de factor de riesgo identificado",G59="SI"),VLOOKUP(A59,'2'!$B$12:$M$212,6,FALSE)," ")</f>
        <v>0</v>
      </c>
      <c r="S59" s="19">
        <f>IF(AND(N59="Aplicar identificación avanzada-condición aceptable para cada tipo de factor de riesgo identificado",G59="SI"),VLOOKUP(A59,'2'!$B$12:$M$212,7,FALSE)," ")</f>
        <v>0</v>
      </c>
      <c r="T59" s="19">
        <f>IF(AND(N59="Aplicar identificación avanzada-condición aceptable para cada tipo de factor de riesgo identificado",G59="SI"),VLOOKUP(A59,'2'!$B$12:$M$212,8,FALSE)," ")</f>
        <v>0</v>
      </c>
      <c r="U59" s="19">
        <f>IF(AND(N59="Aplicar identificación avanzada-condición aceptable para cada tipo de factor de riesgo identificado",G59="SI"),VLOOKUP(A59,'2'!$B$12:$M$212,9,FALSE)," ")</f>
        <v>0</v>
      </c>
      <c r="V59" s="19">
        <f>IF(AND(N59="Aplicar identificación avanzada-condición aceptable para cada tipo de factor de riesgo identificado",G59="SI"),VLOOKUP(A59,'2'!$B$12:$M$212,10,FALSE)," ")</f>
        <v>0</v>
      </c>
      <c r="W59" s="31" t="str">
        <f>IF(AND(N59="Aplicar identificación avanzada-condición aceptable para cada tipo de factor de riesgo identificado",H59="SI"),VLOOKUP(A59,'2'!$B$12:$M$212,2,FALSE)," ")</f>
        <v>area 55</v>
      </c>
      <c r="X59" s="31" t="str">
        <f>IF(AND(N59="Aplicar identificación avanzada-condición aceptable para cada tipo de factor de riesgo identificado",H59="SI"),VLOOKUP(A59,'2'!$B$12:$M$212,3,FALSE)," ")</f>
        <v>puesto 55</v>
      </c>
      <c r="Y59" s="31" t="str">
        <f>IF(AND(N59="Aplicar identificación avanzada-condición aceptable para cada tipo de factor de riesgo identificado",H59="SI"),VLOOKUP(A59,'2'!$B$12:$M$212,4,FALSE)," ")</f>
        <v>tarea 55</v>
      </c>
      <c r="Z59" s="31" t="str">
        <f>IF(AND(N59="Aplicar identificación avanzada-condición aceptable para cada tipo de factor de riesgo identificado",H59="SI"),VLOOKUP(A59,'2'!$B$12:$M$212,4,FALSE)," ")</f>
        <v>tarea 55</v>
      </c>
      <c r="AA59" s="31">
        <f>IF(AND(N59="Aplicar identificación avanzada-condición aceptable para cada tipo de factor de riesgo identificado",H59="SI"),VLOOKUP(A59,'2'!$B$12:$M$212,7,FALSE)," ")</f>
        <v>0</v>
      </c>
      <c r="AB59" s="31">
        <f>IF(AND(N59="Aplicar identificación avanzada-condición aceptable para cada tipo de factor de riesgo identificado",H59="SI"),VLOOKUP(A59,'2'!$B$12:$M$212,8,FALSE)," ")</f>
        <v>0</v>
      </c>
      <c r="AC59" s="31">
        <f>IF(AND(N59="Aplicar identificación avanzada-condición aceptable para cada tipo de factor de riesgo identificado",H59="SI"),VLOOKUP(A59,'2'!$B$12:$M$212,9,FALSE)," ")</f>
        <v>0</v>
      </c>
      <c r="AD59" s="31">
        <f>IF(AND(N59="Aplicar identificación avanzada-condición aceptable para cada tipo de factor de riesgo identificado",H59="SI"),VLOOKUP(A59,'2'!$B$12:$M$212,10,FALSE)," ")</f>
        <v>0</v>
      </c>
      <c r="AE59" s="34" t="str">
        <f>IF(AND(N59="Aplicar identificación avanzada-condición aceptable para cada tipo de factor de riesgo identificado",I59="SI"),VLOOKUP(A59,'2'!$B$12:$M$212,2,FALSE)," ")</f>
        <v>area 55</v>
      </c>
      <c r="AF59" s="34" t="str">
        <f>IF(AND(N59="Aplicar identificación avanzada-condición aceptable para cada tipo de factor de riesgo identificado",I59="SI"),VLOOKUP(A59,'2'!$B$12:$M$212,3,FALSE)," ")</f>
        <v>puesto 55</v>
      </c>
      <c r="AG59" s="34" t="str">
        <f>IF(AND(N59="Aplicar identificación avanzada-condición aceptable para cada tipo de factor de riesgo identificado",I59="SI"),VLOOKUP(A59,'2'!$B$12:$M$212,4,FALSE)," ")</f>
        <v>tarea 55</v>
      </c>
      <c r="AH59" s="34">
        <f>IF(AND(N59="Aplicar identificación avanzada-condición aceptable para cada tipo de factor de riesgo identificado",I59="SI"),VLOOKUP(A59,'2'!$B$12:$M$212,6,FALSE)," ")</f>
        <v>0</v>
      </c>
      <c r="AI59" s="34">
        <f>IF(AND(N59="Aplicar identificación avanzada-condición aceptable para cada tipo de factor de riesgo identificado",I59="SI"),VLOOKUP(A59,'2'!$B$12:$M$212,7,FALSE)," ")</f>
        <v>0</v>
      </c>
      <c r="AJ59" s="34">
        <f>IF(AND(N59="Aplicar identificación avanzada-condición aceptable para cada tipo de factor de riesgo identificado",I59="SI"),VLOOKUP(A59,'2'!$B$12:$M$212,8,FALSE)," ")</f>
        <v>0</v>
      </c>
      <c r="AK59" s="34">
        <f>IF(AND(N59="Aplicar identificación avanzada-condición aceptable para cada tipo de factor de riesgo identificado",I59="SI"),VLOOKUP(A59,'2'!$B$12:$M$212,9,FALSE)," ")</f>
        <v>0</v>
      </c>
      <c r="AL59" s="34">
        <f>IF(AND(N59="Aplicar identificación avanzada-condición aceptable para cada tipo de factor de riesgo identificado",I59="SI"),VLOOKUP(A59,'2'!$B$12:$M$212,10,FALSE)," ")</f>
        <v>0</v>
      </c>
      <c r="AM59" s="40" t="str">
        <f>IF(AND(N59="Aplicar identificación avanzada-condición aceptable para cada tipo de factor de riesgo identificado",J59="SI"),VLOOKUP(A59,'2'!$B$12:$M$212,2,FALSE)," ")</f>
        <v>area 55</v>
      </c>
      <c r="AN59" s="40" t="str">
        <f>IF(AND(N59="Aplicar identificación avanzada-condición aceptable para cada tipo de factor de riesgo identificado",J59="SI"),VLOOKUP(A59,'2'!$B$12:$M$212,3,FALSE)," ")</f>
        <v>puesto 55</v>
      </c>
      <c r="AO59" s="40" t="str">
        <f>IF(AND(N59="Aplicar identificación avanzada-condición aceptable para cada tipo de factor de riesgo identificado",J59="SI"),VLOOKUP(A59,'2'!$B$12:$M$212,4,FALSE)," ")</f>
        <v>tarea 55</v>
      </c>
      <c r="AP59" s="40">
        <f>IF(AND(N59="Aplicar identificación avanzada-condición aceptable para cada tipo de factor de riesgo identificado",J59="SI"),VLOOKUP(A59,'2'!$B$12:$M$212,6,FALSE)," ")</f>
        <v>0</v>
      </c>
      <c r="AQ59" s="40">
        <f>IF(AND(N59="Aplicar identificación avanzada-condición aceptable para cada tipo de factor de riesgo identificado",J59="SI"),VLOOKUP(A59,'2'!$B$12:$M$212,7,FALSE)," ")</f>
        <v>0</v>
      </c>
      <c r="AR59" s="40">
        <f>IF(AND(N59="Aplicar identificación avanzada-condición aceptable para cada tipo de factor de riesgo identificado",J59="SI"),VLOOKUP(A59,'2'!$B$12:$M$212,8,FALSE)," ")</f>
        <v>0</v>
      </c>
      <c r="AS59" s="40">
        <f>IF(AND(N59="Aplicar identificación avanzada-condición aceptable para cada tipo de factor de riesgo identificado",J59="SI"),VLOOKUP(A59,'2'!$B$12:$M$212,9,FALSE)," ")</f>
        <v>0</v>
      </c>
      <c r="AT59" s="40">
        <f>IF(AND(N59="Aplicar identificación avanzada-condición aceptable para cada tipo de factor de riesgo identificado",J59="SI"),VLOOKUP(A59,'2'!$B$12:$M$212,10,FALSE)," ")</f>
        <v>0</v>
      </c>
      <c r="AU59" s="51" t="str">
        <f>IF(AND(N59="Aplicar identificación avanzada-condición aceptable para cada tipo de factor de riesgo identificado",K59="SI"),VLOOKUP(A59,'2'!$B$12:$M$212,2,FALSE)," ")</f>
        <v>area 55</v>
      </c>
      <c r="AV59" s="51" t="str">
        <f>IF(AND(N59="Aplicar identificación avanzada-condición aceptable para cada tipo de factor de riesgo identificado",K59="SI"),VLOOKUP(A59,'2'!$B$12:$M$212,3,FALSE)," ")</f>
        <v>puesto 55</v>
      </c>
      <c r="AW59" s="51" t="str">
        <f>IF(AND(N59="Aplicar identificación avanzada-condición aceptable para cada tipo de factor de riesgo identificado",K59="SI"),VLOOKUP(A59,'2'!$B$12:$M$212,4,FALSE)," ")</f>
        <v>tarea 55</v>
      </c>
      <c r="AX59" s="51">
        <f>IF(AND(N59="Aplicar identificación avanzada-condición aceptable para cada tipo de factor de riesgo identificado",K59="SI"),VLOOKUP(A59,'2'!$B$12:$M$212,6,FALSE)," ")</f>
        <v>0</v>
      </c>
      <c r="AY59" s="51">
        <f>IF(AND(N59="Aplicar identificación avanzada-condición aceptable para cada tipo de factor de riesgo identificado",K59="SI"),VLOOKUP(A59,'2'!$B$12:$M$212,7,FALSE)," ")</f>
        <v>0</v>
      </c>
      <c r="AZ59" s="51">
        <f>IF(AND(N59="Aplicar identificación avanzada-condición aceptable para cada tipo de factor de riesgo identificado",K59="SI"),VLOOKUP(A59,'2'!$B$12:$M$212,8,FALSE)," ")</f>
        <v>0</v>
      </c>
      <c r="BA59" s="51">
        <f>IF(AND(N59="Aplicar identificación avanzada-condición aceptable para cada tipo de factor de riesgo identificado",K59="SI"),VLOOKUP(A59,'2'!$B$12:$M$212,9,FALSE)," ")</f>
        <v>0</v>
      </c>
      <c r="BB59" s="51">
        <f>IF(AND(N59="Aplicar identificación avanzada-condición aceptable para cada tipo de factor de riesgo identificado",K59="SI"),VLOOKUP(A59,'2'!$B$12:$M$212,10,FALSE)," ")</f>
        <v>0</v>
      </c>
      <c r="BC59" s="44" t="str">
        <f>IF(AND(N59="Aplicar identificación avanzada-condición aceptable para cada tipo de factor de riesgo identificado",L59="SI"),VLOOKUP(A59,'2'!$B$12:$M$212,2,FALSE)," ")</f>
        <v>area 55</v>
      </c>
      <c r="BD59" s="44" t="str">
        <f>IF(AND(N59="Aplicar identificación avanzada-condición aceptable para cada tipo de factor de riesgo identificado",L59="SI"),VLOOKUP(A59,'2'!$B$12:$M$212,3,FALSE)," ")</f>
        <v>puesto 55</v>
      </c>
      <c r="BE59" s="44" t="str">
        <f>IF(AND(N59="Aplicar identificación avanzada-condición aceptable para cada tipo de factor de riesgo identificado",L59="SI"),VLOOKUP(A59,'2'!$B$12:$M$212,4,FALSE)," ")</f>
        <v>tarea 55</v>
      </c>
      <c r="BF59" s="44">
        <f>IF(AND(N59="Aplicar identificación avanzada-condición aceptable para cada tipo de factor de riesgo identificado",L59="SI"),VLOOKUP(A59,'2'!$B$12:$M$212,6,FALSE)," ")</f>
        <v>0</v>
      </c>
      <c r="BG59" s="44">
        <f>IF(AND(N59="Aplicar identificación avanzada-condición aceptable para cada tipo de factor de riesgo identificado",L59="SI"),VLOOKUP(A59,'2'!$B$12:$M$212,7,FALSE)," ")</f>
        <v>0</v>
      </c>
      <c r="BH59" s="44">
        <f>IF(AND(N59="Aplicar identificación avanzada-condición aceptable para cada tipo de factor de riesgo identificado",L59="SI"),VLOOKUP(A59,'2'!$B$12:$M$212,8,FALSE)," ")</f>
        <v>0</v>
      </c>
      <c r="BI59" s="44">
        <f>IF(AND(N59="Aplicar identificación avanzada-condición aceptable para cada tipo de factor de riesgo identificado",L59="SI"),VLOOKUP(A59,'2'!$B$12:$M$212,9,FALSE)," ")</f>
        <v>0</v>
      </c>
      <c r="BJ59" s="44">
        <f>IF(AND(N59="Aplicar identificación avanzada-condición aceptable para cada tipo de factor de riesgo identificado",L59="SI"),VLOOKUP(A59,'2'!$B$12:$M$212,10,FALSE)," ")</f>
        <v>0</v>
      </c>
      <c r="BK59" s="48" t="str">
        <f>IF(AND(N59="Aplicar identificación avanzada-condición aceptable para cada tipo de factor de riesgo identificado",M59="SI"),VLOOKUP(A59,'2'!$B$12:$M$212,2,FALSE)," ")</f>
        <v>area 55</v>
      </c>
      <c r="BL59" s="48" t="str">
        <f>IF(AND(N59="Aplicar identificación avanzada-condición aceptable para cada tipo de factor de riesgo identificado",M59="SI"),VLOOKUP(A59,'2'!$B$12:$M$212,3,FALSE)," ")</f>
        <v>puesto 55</v>
      </c>
      <c r="BM59" s="48" t="str">
        <f>IF(AND(N59="Aplicar identificación avanzada-condición aceptable para cada tipo de factor de riesgo identificado",M59="SI"),VLOOKUP(A59,'2'!$B$12:$M$212,4,FALSE)," ")</f>
        <v>tarea 55</v>
      </c>
      <c r="BN59" s="48">
        <f>IF(AND(N59="Aplicar identificación avanzada-condición aceptable para cada tipo de factor de riesgo identificado",M59="SI"),VLOOKUP(A59,'2'!$B$12:$M$212,6,FALSE)," ")</f>
        <v>0</v>
      </c>
      <c r="BO59" s="48">
        <f>IF(AND(N59="Aplicar identificación avanzada-condición aceptable para cada tipo de factor de riesgo identificado",M59="SI"),VLOOKUP(A59,'2'!$B$12:$M$212,7,FALSE)," ")</f>
        <v>0</v>
      </c>
      <c r="BP59" s="48">
        <f>IF(AND(N59="Aplicar identificación avanzada-condición aceptable para cada tipo de factor de riesgo identificado",M59="SI"),VLOOKUP(A59,'2'!$B$12:$M$212,8,FALSE)," ")</f>
        <v>0</v>
      </c>
      <c r="BQ59" s="48">
        <f>IF(AND(N59="Aplicar identificación avanzada-condición aceptable para cada tipo de factor de riesgo identificado",M59="SI"),VLOOKUP(A59,'2'!$B$12:$M$212,9,FALSE)," ")</f>
        <v>0</v>
      </c>
      <c r="BR59" s="48">
        <f>IF(AND(N59="Aplicar identificación avanzada-condición aceptable para cada tipo de factor de riesgo identificado",M59="SI"),VLOOKUP(A59,'2'!$B$12:$M$212,10,FALSE)," ")</f>
        <v>0</v>
      </c>
    </row>
    <row r="60" spans="1:70">
      <c r="A60">
        <v>56</v>
      </c>
      <c r="B60" s="21" t="str">
        <f>'2'!C69</f>
        <v>area 56</v>
      </c>
      <c r="C60" s="21" t="str">
        <f>'2'!D69</f>
        <v>puesto 56</v>
      </c>
      <c r="D60" s="21" t="str">
        <v>puesto 56</v>
      </c>
      <c r="E60" s="21" t="str">
        <f>'2'!E69</f>
        <v>tarea 56</v>
      </c>
      <c r="F60" s="34" t="str">
        <f>'3'!L69</f>
        <v>Aplicar identificación avanzada-condición aceptable para cada tipo de factor de riesgo identificado</v>
      </c>
      <c r="G60" s="27" t="str">
        <f>'3'!E69</f>
        <v>SI</v>
      </c>
      <c r="H60" s="21" t="str">
        <f>'3'!F69</f>
        <v>SI</v>
      </c>
      <c r="I60" s="27" t="str">
        <f>'3'!G69</f>
        <v>SI</v>
      </c>
      <c r="J60" s="21" t="str">
        <f>'3'!H69</f>
        <v>SI</v>
      </c>
      <c r="K60" s="27" t="str">
        <f>'3'!I69</f>
        <v>SI</v>
      </c>
      <c r="L60" s="21" t="str">
        <f>'3'!J69</f>
        <v>SI</v>
      </c>
      <c r="M60" s="27" t="str">
        <f>'3'!K69</f>
        <v>SI</v>
      </c>
      <c r="N60" s="34" t="str">
        <f>'3'!L69</f>
        <v>Aplicar identificación avanzada-condición aceptable para cada tipo de factor de riesgo identificado</v>
      </c>
      <c r="O60" s="19" t="str">
        <f>IF(AND(N60="Aplicar identificación avanzada-condición aceptable para cada tipo de factor de riesgo identificado",G60="SI"),VLOOKUP(A60,'2'!$B$12:$M$212,2,FALSE)," ")</f>
        <v>area 56</v>
      </c>
      <c r="P60" s="19" t="str">
        <f>IF(AND(N60="Aplicar identificación avanzada-condición aceptable para cada tipo de factor de riesgo identificado",G60="SI"),VLOOKUP(A60,'2'!$B$12:$M$212,3,FALSE)," ")</f>
        <v>puesto 56</v>
      </c>
      <c r="Q60" s="19" t="str">
        <f>IF(AND(N60="Aplicar identificación avanzada-condición aceptable para cada tipo de factor de riesgo identificado",G60="SI"),VLOOKUP(A60,'2'!$B$12:$M$212,4,FALSE)," ")</f>
        <v>tarea 56</v>
      </c>
      <c r="R60" s="19">
        <f>IF(AND(N60="Aplicar identificación avanzada-condición aceptable para cada tipo de factor de riesgo identificado",G60="SI"),VLOOKUP(A60,'2'!$B$12:$M$212,6,FALSE)," ")</f>
        <v>0</v>
      </c>
      <c r="S60" s="19">
        <f>IF(AND(N60="Aplicar identificación avanzada-condición aceptable para cada tipo de factor de riesgo identificado",G60="SI"),VLOOKUP(A60,'2'!$B$12:$M$212,7,FALSE)," ")</f>
        <v>0</v>
      </c>
      <c r="T60" s="19">
        <f>IF(AND(N60="Aplicar identificación avanzada-condición aceptable para cada tipo de factor de riesgo identificado",G60="SI"),VLOOKUP(A60,'2'!$B$12:$M$212,8,FALSE)," ")</f>
        <v>0</v>
      </c>
      <c r="U60" s="19">
        <f>IF(AND(N60="Aplicar identificación avanzada-condición aceptable para cada tipo de factor de riesgo identificado",G60="SI"),VLOOKUP(A60,'2'!$B$12:$M$212,9,FALSE)," ")</f>
        <v>0</v>
      </c>
      <c r="V60" s="19">
        <f>IF(AND(N60="Aplicar identificación avanzada-condición aceptable para cada tipo de factor de riesgo identificado",G60="SI"),VLOOKUP(A60,'2'!$B$12:$M$212,10,FALSE)," ")</f>
        <v>0</v>
      </c>
      <c r="W60" s="31" t="str">
        <f>IF(AND(N60="Aplicar identificación avanzada-condición aceptable para cada tipo de factor de riesgo identificado",H60="SI"),VLOOKUP(A60,'2'!$B$12:$M$212,2,FALSE)," ")</f>
        <v>area 56</v>
      </c>
      <c r="X60" s="31" t="str">
        <f>IF(AND(N60="Aplicar identificación avanzada-condición aceptable para cada tipo de factor de riesgo identificado",H60="SI"),VLOOKUP(A60,'2'!$B$12:$M$212,3,FALSE)," ")</f>
        <v>puesto 56</v>
      </c>
      <c r="Y60" s="31" t="str">
        <f>IF(AND(N60="Aplicar identificación avanzada-condición aceptable para cada tipo de factor de riesgo identificado",H60="SI"),VLOOKUP(A60,'2'!$B$12:$M$212,4,FALSE)," ")</f>
        <v>tarea 56</v>
      </c>
      <c r="Z60" s="31" t="str">
        <f>IF(AND(N60="Aplicar identificación avanzada-condición aceptable para cada tipo de factor de riesgo identificado",H60="SI"),VLOOKUP(A60,'2'!$B$12:$M$212,4,FALSE)," ")</f>
        <v>tarea 56</v>
      </c>
      <c r="AA60" s="31">
        <f>IF(AND(N60="Aplicar identificación avanzada-condición aceptable para cada tipo de factor de riesgo identificado",H60="SI"),VLOOKUP(A60,'2'!$B$12:$M$212,7,FALSE)," ")</f>
        <v>0</v>
      </c>
      <c r="AB60" s="31">
        <f>IF(AND(N60="Aplicar identificación avanzada-condición aceptable para cada tipo de factor de riesgo identificado",H60="SI"),VLOOKUP(A60,'2'!$B$12:$M$212,8,FALSE)," ")</f>
        <v>0</v>
      </c>
      <c r="AC60" s="31">
        <f>IF(AND(N60="Aplicar identificación avanzada-condición aceptable para cada tipo de factor de riesgo identificado",H60="SI"),VLOOKUP(A60,'2'!$B$12:$M$212,9,FALSE)," ")</f>
        <v>0</v>
      </c>
      <c r="AD60" s="31">
        <f>IF(AND(N60="Aplicar identificación avanzada-condición aceptable para cada tipo de factor de riesgo identificado",H60="SI"),VLOOKUP(A60,'2'!$B$12:$M$212,10,FALSE)," ")</f>
        <v>0</v>
      </c>
      <c r="AE60" s="34" t="str">
        <f>IF(AND(N60="Aplicar identificación avanzada-condición aceptable para cada tipo de factor de riesgo identificado",I60="SI"),VLOOKUP(A60,'2'!$B$12:$M$212,2,FALSE)," ")</f>
        <v>area 56</v>
      </c>
      <c r="AF60" s="34" t="str">
        <f>IF(AND(N60="Aplicar identificación avanzada-condición aceptable para cada tipo de factor de riesgo identificado",I60="SI"),VLOOKUP(A60,'2'!$B$12:$M$212,3,FALSE)," ")</f>
        <v>puesto 56</v>
      </c>
      <c r="AG60" s="34" t="str">
        <f>IF(AND(N60="Aplicar identificación avanzada-condición aceptable para cada tipo de factor de riesgo identificado",I60="SI"),VLOOKUP(A60,'2'!$B$12:$M$212,4,FALSE)," ")</f>
        <v>tarea 56</v>
      </c>
      <c r="AH60" s="34">
        <f>IF(AND(N60="Aplicar identificación avanzada-condición aceptable para cada tipo de factor de riesgo identificado",I60="SI"),VLOOKUP(A60,'2'!$B$12:$M$212,6,FALSE)," ")</f>
        <v>0</v>
      </c>
      <c r="AI60" s="34">
        <f>IF(AND(N60="Aplicar identificación avanzada-condición aceptable para cada tipo de factor de riesgo identificado",I60="SI"),VLOOKUP(A60,'2'!$B$12:$M$212,7,FALSE)," ")</f>
        <v>0</v>
      </c>
      <c r="AJ60" s="34">
        <f>IF(AND(N60="Aplicar identificación avanzada-condición aceptable para cada tipo de factor de riesgo identificado",I60="SI"),VLOOKUP(A60,'2'!$B$12:$M$212,8,FALSE)," ")</f>
        <v>0</v>
      </c>
      <c r="AK60" s="34">
        <f>IF(AND(N60="Aplicar identificación avanzada-condición aceptable para cada tipo de factor de riesgo identificado",I60="SI"),VLOOKUP(A60,'2'!$B$12:$M$212,9,FALSE)," ")</f>
        <v>0</v>
      </c>
      <c r="AL60" s="34">
        <f>IF(AND(N60="Aplicar identificación avanzada-condición aceptable para cada tipo de factor de riesgo identificado",I60="SI"),VLOOKUP(A60,'2'!$B$12:$M$212,10,FALSE)," ")</f>
        <v>0</v>
      </c>
      <c r="AM60" s="40" t="str">
        <f>IF(AND(N60="Aplicar identificación avanzada-condición aceptable para cada tipo de factor de riesgo identificado",J60="SI"),VLOOKUP(A60,'2'!$B$12:$M$212,2,FALSE)," ")</f>
        <v>area 56</v>
      </c>
      <c r="AN60" s="40" t="str">
        <f>IF(AND(N60="Aplicar identificación avanzada-condición aceptable para cada tipo de factor de riesgo identificado",J60="SI"),VLOOKUP(A60,'2'!$B$12:$M$212,3,FALSE)," ")</f>
        <v>puesto 56</v>
      </c>
      <c r="AO60" s="40" t="str">
        <f>IF(AND(N60="Aplicar identificación avanzada-condición aceptable para cada tipo de factor de riesgo identificado",J60="SI"),VLOOKUP(A60,'2'!$B$12:$M$212,4,FALSE)," ")</f>
        <v>tarea 56</v>
      </c>
      <c r="AP60" s="40">
        <f>IF(AND(N60="Aplicar identificación avanzada-condición aceptable para cada tipo de factor de riesgo identificado",J60="SI"),VLOOKUP(A60,'2'!$B$12:$M$212,6,FALSE)," ")</f>
        <v>0</v>
      </c>
      <c r="AQ60" s="40">
        <f>IF(AND(N60="Aplicar identificación avanzada-condición aceptable para cada tipo de factor de riesgo identificado",J60="SI"),VLOOKUP(A60,'2'!$B$12:$M$212,7,FALSE)," ")</f>
        <v>0</v>
      </c>
      <c r="AR60" s="40">
        <f>IF(AND(N60="Aplicar identificación avanzada-condición aceptable para cada tipo de factor de riesgo identificado",J60="SI"),VLOOKUP(A60,'2'!$B$12:$M$212,8,FALSE)," ")</f>
        <v>0</v>
      </c>
      <c r="AS60" s="40">
        <f>IF(AND(N60="Aplicar identificación avanzada-condición aceptable para cada tipo de factor de riesgo identificado",J60="SI"),VLOOKUP(A60,'2'!$B$12:$M$212,9,FALSE)," ")</f>
        <v>0</v>
      </c>
      <c r="AT60" s="40">
        <f>IF(AND(N60="Aplicar identificación avanzada-condición aceptable para cada tipo de factor de riesgo identificado",J60="SI"),VLOOKUP(A60,'2'!$B$12:$M$212,10,FALSE)," ")</f>
        <v>0</v>
      </c>
      <c r="AU60" s="51" t="str">
        <f>IF(AND(N60="Aplicar identificación avanzada-condición aceptable para cada tipo de factor de riesgo identificado",K60="SI"),VLOOKUP(A60,'2'!$B$12:$M$212,2,FALSE)," ")</f>
        <v>area 56</v>
      </c>
      <c r="AV60" s="51" t="str">
        <f>IF(AND(N60="Aplicar identificación avanzada-condición aceptable para cada tipo de factor de riesgo identificado",K60="SI"),VLOOKUP(A60,'2'!$B$12:$M$212,3,FALSE)," ")</f>
        <v>puesto 56</v>
      </c>
      <c r="AW60" s="51" t="str">
        <f>IF(AND(N60="Aplicar identificación avanzada-condición aceptable para cada tipo de factor de riesgo identificado",K60="SI"),VLOOKUP(A60,'2'!$B$12:$M$212,4,FALSE)," ")</f>
        <v>tarea 56</v>
      </c>
      <c r="AX60" s="51">
        <f>IF(AND(N60="Aplicar identificación avanzada-condición aceptable para cada tipo de factor de riesgo identificado",K60="SI"),VLOOKUP(A60,'2'!$B$12:$M$212,6,FALSE)," ")</f>
        <v>0</v>
      </c>
      <c r="AY60" s="51">
        <f>IF(AND(N60="Aplicar identificación avanzada-condición aceptable para cada tipo de factor de riesgo identificado",K60="SI"),VLOOKUP(A60,'2'!$B$12:$M$212,7,FALSE)," ")</f>
        <v>0</v>
      </c>
      <c r="AZ60" s="51">
        <f>IF(AND(N60="Aplicar identificación avanzada-condición aceptable para cada tipo de factor de riesgo identificado",K60="SI"),VLOOKUP(A60,'2'!$B$12:$M$212,8,FALSE)," ")</f>
        <v>0</v>
      </c>
      <c r="BA60" s="51">
        <f>IF(AND(N60="Aplicar identificación avanzada-condición aceptable para cada tipo de factor de riesgo identificado",K60="SI"),VLOOKUP(A60,'2'!$B$12:$M$212,9,FALSE)," ")</f>
        <v>0</v>
      </c>
      <c r="BB60" s="51">
        <f>IF(AND(N60="Aplicar identificación avanzada-condición aceptable para cada tipo de factor de riesgo identificado",K60="SI"),VLOOKUP(A60,'2'!$B$12:$M$212,10,FALSE)," ")</f>
        <v>0</v>
      </c>
      <c r="BC60" s="44" t="str">
        <f>IF(AND(N60="Aplicar identificación avanzada-condición aceptable para cada tipo de factor de riesgo identificado",L60="SI"),VLOOKUP(A60,'2'!$B$12:$M$212,2,FALSE)," ")</f>
        <v>area 56</v>
      </c>
      <c r="BD60" s="44" t="str">
        <f>IF(AND(N60="Aplicar identificación avanzada-condición aceptable para cada tipo de factor de riesgo identificado",L60="SI"),VLOOKUP(A60,'2'!$B$12:$M$212,3,FALSE)," ")</f>
        <v>puesto 56</v>
      </c>
      <c r="BE60" s="44" t="str">
        <f>IF(AND(N60="Aplicar identificación avanzada-condición aceptable para cada tipo de factor de riesgo identificado",L60="SI"),VLOOKUP(A60,'2'!$B$12:$M$212,4,FALSE)," ")</f>
        <v>tarea 56</v>
      </c>
      <c r="BF60" s="44">
        <f>IF(AND(N60="Aplicar identificación avanzada-condición aceptable para cada tipo de factor de riesgo identificado",L60="SI"),VLOOKUP(A60,'2'!$B$12:$M$212,6,FALSE)," ")</f>
        <v>0</v>
      </c>
      <c r="BG60" s="44">
        <f>IF(AND(N60="Aplicar identificación avanzada-condición aceptable para cada tipo de factor de riesgo identificado",L60="SI"),VLOOKUP(A60,'2'!$B$12:$M$212,7,FALSE)," ")</f>
        <v>0</v>
      </c>
      <c r="BH60" s="44">
        <f>IF(AND(N60="Aplicar identificación avanzada-condición aceptable para cada tipo de factor de riesgo identificado",L60="SI"),VLOOKUP(A60,'2'!$B$12:$M$212,8,FALSE)," ")</f>
        <v>0</v>
      </c>
      <c r="BI60" s="44">
        <f>IF(AND(N60="Aplicar identificación avanzada-condición aceptable para cada tipo de factor de riesgo identificado",L60="SI"),VLOOKUP(A60,'2'!$B$12:$M$212,9,FALSE)," ")</f>
        <v>0</v>
      </c>
      <c r="BJ60" s="44">
        <f>IF(AND(N60="Aplicar identificación avanzada-condición aceptable para cada tipo de factor de riesgo identificado",L60="SI"),VLOOKUP(A60,'2'!$B$12:$M$212,10,FALSE)," ")</f>
        <v>0</v>
      </c>
      <c r="BK60" s="48" t="str">
        <f>IF(AND(N60="Aplicar identificación avanzada-condición aceptable para cada tipo de factor de riesgo identificado",M60="SI"),VLOOKUP(A60,'2'!$B$12:$M$212,2,FALSE)," ")</f>
        <v>area 56</v>
      </c>
      <c r="BL60" s="48" t="str">
        <f>IF(AND(N60="Aplicar identificación avanzada-condición aceptable para cada tipo de factor de riesgo identificado",M60="SI"),VLOOKUP(A60,'2'!$B$12:$M$212,3,FALSE)," ")</f>
        <v>puesto 56</v>
      </c>
      <c r="BM60" s="48" t="str">
        <f>IF(AND(N60="Aplicar identificación avanzada-condición aceptable para cada tipo de factor de riesgo identificado",M60="SI"),VLOOKUP(A60,'2'!$B$12:$M$212,4,FALSE)," ")</f>
        <v>tarea 56</v>
      </c>
      <c r="BN60" s="48">
        <f>IF(AND(N60="Aplicar identificación avanzada-condición aceptable para cada tipo de factor de riesgo identificado",M60="SI"),VLOOKUP(A60,'2'!$B$12:$M$212,6,FALSE)," ")</f>
        <v>0</v>
      </c>
      <c r="BO60" s="48">
        <f>IF(AND(N60="Aplicar identificación avanzada-condición aceptable para cada tipo de factor de riesgo identificado",M60="SI"),VLOOKUP(A60,'2'!$B$12:$M$212,7,FALSE)," ")</f>
        <v>0</v>
      </c>
      <c r="BP60" s="48">
        <f>IF(AND(N60="Aplicar identificación avanzada-condición aceptable para cada tipo de factor de riesgo identificado",M60="SI"),VLOOKUP(A60,'2'!$B$12:$M$212,8,FALSE)," ")</f>
        <v>0</v>
      </c>
      <c r="BQ60" s="48">
        <f>IF(AND(N60="Aplicar identificación avanzada-condición aceptable para cada tipo de factor de riesgo identificado",M60="SI"),VLOOKUP(A60,'2'!$B$12:$M$212,9,FALSE)," ")</f>
        <v>0</v>
      </c>
      <c r="BR60" s="48">
        <f>IF(AND(N60="Aplicar identificación avanzada-condición aceptable para cada tipo de factor de riesgo identificado",M60="SI"),VLOOKUP(A60,'2'!$B$12:$M$212,10,FALSE)," ")</f>
        <v>0</v>
      </c>
    </row>
    <row r="61" spans="1:70">
      <c r="A61">
        <v>57</v>
      </c>
      <c r="B61" s="21" t="str">
        <f>'2'!C70</f>
        <v>area 57</v>
      </c>
      <c r="C61" s="21" t="str">
        <f>'2'!D70</f>
        <v>puesto 57</v>
      </c>
      <c r="D61" s="21" t="str">
        <v>puesto 57</v>
      </c>
      <c r="E61" s="21" t="str">
        <f>'2'!E70</f>
        <v>tarea 57</v>
      </c>
      <c r="F61" s="34" t="str">
        <f>'3'!D70</f>
        <v>tarea 57</v>
      </c>
      <c r="G61" s="27" t="str">
        <f>'3'!E70</f>
        <v>SI</v>
      </c>
      <c r="H61" s="21" t="str">
        <f>'3'!F70</f>
        <v>SI</v>
      </c>
      <c r="I61" s="27" t="str">
        <f>'3'!G70</f>
        <v>SI</v>
      </c>
      <c r="J61" s="21" t="str">
        <f>'3'!H70</f>
        <v>SI</v>
      </c>
      <c r="K61" s="27" t="str">
        <f>'3'!I70</f>
        <v>SI</v>
      </c>
      <c r="L61" s="21" t="str">
        <f>'3'!J70</f>
        <v>SI</v>
      </c>
      <c r="M61" s="27" t="str">
        <f>'3'!K70</f>
        <v>SI</v>
      </c>
      <c r="N61" s="34" t="str">
        <f>'3'!L70</f>
        <v>Aplicar identificación avanzada-condición aceptable para cada tipo de factor de riesgo identificado</v>
      </c>
      <c r="O61" s="19" t="str">
        <f>IF(AND(N61="Aplicar identificación avanzada-condición aceptable para cada tipo de factor de riesgo identificado",G61="SI"),VLOOKUP(A61,'2'!$B$12:$M$212,2,FALSE)," ")</f>
        <v>area 57</v>
      </c>
      <c r="P61" s="19" t="str">
        <f>IF(AND(N61="Aplicar identificación avanzada-condición aceptable para cada tipo de factor de riesgo identificado",G61="SI"),VLOOKUP(A61,'2'!$B$12:$M$212,3,FALSE)," ")</f>
        <v>puesto 57</v>
      </c>
      <c r="Q61" s="19" t="str">
        <f>IF(AND(N61="Aplicar identificación avanzada-condición aceptable para cada tipo de factor de riesgo identificado",G61="SI"),VLOOKUP(A61,'2'!$B$12:$M$212,4,FALSE)," ")</f>
        <v>tarea 57</v>
      </c>
      <c r="R61" s="19">
        <f>IF(AND(N61="Aplicar identificación avanzada-condición aceptable para cada tipo de factor de riesgo identificado",G61="SI"),VLOOKUP(A61,'2'!$B$12:$M$212,6,FALSE)," ")</f>
        <v>0</v>
      </c>
      <c r="S61" s="19">
        <f>IF(AND(N61="Aplicar identificación avanzada-condición aceptable para cada tipo de factor de riesgo identificado",G61="SI"),VLOOKUP(A61,'2'!$B$12:$M$212,7,FALSE)," ")</f>
        <v>0</v>
      </c>
      <c r="T61" s="19">
        <f>IF(AND(N61="Aplicar identificación avanzada-condición aceptable para cada tipo de factor de riesgo identificado",G61="SI"),VLOOKUP(A61,'2'!$B$12:$M$212,8,FALSE)," ")</f>
        <v>0</v>
      </c>
      <c r="U61" s="19">
        <f>IF(AND(N61="Aplicar identificación avanzada-condición aceptable para cada tipo de factor de riesgo identificado",G61="SI"),VLOOKUP(A61,'2'!$B$12:$M$212,9,FALSE)," ")</f>
        <v>0</v>
      </c>
      <c r="V61" s="19">
        <f>IF(AND(N61="Aplicar identificación avanzada-condición aceptable para cada tipo de factor de riesgo identificado",G61="SI"),VLOOKUP(A61,'2'!$B$12:$M$212,10,FALSE)," ")</f>
        <v>0</v>
      </c>
      <c r="W61" s="31" t="str">
        <f>IF(AND(N61="Aplicar identificación avanzada-condición aceptable para cada tipo de factor de riesgo identificado",H61="SI"),VLOOKUP(A61,'2'!$B$12:$M$212,2,FALSE)," ")</f>
        <v>area 57</v>
      </c>
      <c r="X61" s="31" t="str">
        <f>IF(AND(N61="Aplicar identificación avanzada-condición aceptable para cada tipo de factor de riesgo identificado",H61="SI"),VLOOKUP(A61,'2'!$B$12:$M$212,3,FALSE)," ")</f>
        <v>puesto 57</v>
      </c>
      <c r="Y61" s="31" t="str">
        <f>IF(AND(N61="Aplicar identificación avanzada-condición aceptable para cada tipo de factor de riesgo identificado",H61="SI"),VLOOKUP(A61,'2'!$B$12:$M$212,4,FALSE)," ")</f>
        <v>tarea 57</v>
      </c>
      <c r="Z61" s="31" t="str">
        <f>IF(AND(N61="Aplicar identificación avanzada-condición aceptable para cada tipo de factor de riesgo identificado",H61="SI"),VLOOKUP(A61,'2'!$B$12:$M$212,4,FALSE)," ")</f>
        <v>tarea 57</v>
      </c>
      <c r="AA61" s="31">
        <f>IF(AND(N61="Aplicar identificación avanzada-condición aceptable para cada tipo de factor de riesgo identificado",H61="SI"),VLOOKUP(A61,'2'!$B$12:$M$212,7,FALSE)," ")</f>
        <v>0</v>
      </c>
      <c r="AB61" s="31">
        <f>IF(AND(N61="Aplicar identificación avanzada-condición aceptable para cada tipo de factor de riesgo identificado",H61="SI"),VLOOKUP(A61,'2'!$B$12:$M$212,8,FALSE)," ")</f>
        <v>0</v>
      </c>
      <c r="AC61" s="31">
        <f>IF(AND(N61="Aplicar identificación avanzada-condición aceptable para cada tipo de factor de riesgo identificado",H61="SI"),VLOOKUP(A61,'2'!$B$12:$M$212,9,FALSE)," ")</f>
        <v>0</v>
      </c>
      <c r="AD61" s="31">
        <f>IF(AND(N61="Aplicar identificación avanzada-condición aceptable para cada tipo de factor de riesgo identificado",H61="SI"),VLOOKUP(A61,'2'!$B$12:$M$212,10,FALSE)," ")</f>
        <v>0</v>
      </c>
      <c r="AE61" s="34" t="str">
        <f>IF(AND(N61="Aplicar identificación avanzada-condición aceptable para cada tipo de factor de riesgo identificado",I61="SI"),VLOOKUP(A61,'2'!$B$12:$M$212,2,FALSE)," ")</f>
        <v>area 57</v>
      </c>
      <c r="AF61" s="34" t="str">
        <f>IF(AND(N61="Aplicar identificación avanzada-condición aceptable para cada tipo de factor de riesgo identificado",I61="SI"),VLOOKUP(A61,'2'!$B$12:$M$212,3,FALSE)," ")</f>
        <v>puesto 57</v>
      </c>
      <c r="AG61" s="34" t="str">
        <f>IF(AND(N61="Aplicar identificación avanzada-condición aceptable para cada tipo de factor de riesgo identificado",I61="SI"),VLOOKUP(A61,'2'!$B$12:$M$212,4,FALSE)," ")</f>
        <v>tarea 57</v>
      </c>
      <c r="AH61" s="34">
        <f>IF(AND(N61="Aplicar identificación avanzada-condición aceptable para cada tipo de factor de riesgo identificado",I61="SI"),VLOOKUP(A61,'2'!$B$12:$M$212,6,FALSE)," ")</f>
        <v>0</v>
      </c>
      <c r="AI61" s="34">
        <f>IF(AND(N61="Aplicar identificación avanzada-condición aceptable para cada tipo de factor de riesgo identificado",I61="SI"),VLOOKUP(A61,'2'!$B$12:$M$212,7,FALSE)," ")</f>
        <v>0</v>
      </c>
      <c r="AJ61" s="34">
        <f>IF(AND(N61="Aplicar identificación avanzada-condición aceptable para cada tipo de factor de riesgo identificado",I61="SI"),VLOOKUP(A61,'2'!$B$12:$M$212,8,FALSE)," ")</f>
        <v>0</v>
      </c>
      <c r="AK61" s="34">
        <f>IF(AND(N61="Aplicar identificación avanzada-condición aceptable para cada tipo de factor de riesgo identificado",I61="SI"),VLOOKUP(A61,'2'!$B$12:$M$212,9,FALSE)," ")</f>
        <v>0</v>
      </c>
      <c r="AL61" s="34">
        <f>IF(AND(N61="Aplicar identificación avanzada-condición aceptable para cada tipo de factor de riesgo identificado",I61="SI"),VLOOKUP(A61,'2'!$B$12:$M$212,10,FALSE)," ")</f>
        <v>0</v>
      </c>
      <c r="AM61" s="40" t="str">
        <f>IF(AND(N61="Aplicar identificación avanzada-condición aceptable para cada tipo de factor de riesgo identificado",J61="SI"),VLOOKUP(A61,'2'!$B$12:$M$212,2,FALSE)," ")</f>
        <v>area 57</v>
      </c>
      <c r="AN61" s="40" t="str">
        <f>IF(AND(N61="Aplicar identificación avanzada-condición aceptable para cada tipo de factor de riesgo identificado",J61="SI"),VLOOKUP(A61,'2'!$B$12:$M$212,3,FALSE)," ")</f>
        <v>puesto 57</v>
      </c>
      <c r="AO61" s="40" t="str">
        <f>IF(AND(N61="Aplicar identificación avanzada-condición aceptable para cada tipo de factor de riesgo identificado",J61="SI"),VLOOKUP(A61,'2'!$B$12:$M$212,4,FALSE)," ")</f>
        <v>tarea 57</v>
      </c>
      <c r="AP61" s="40">
        <f>IF(AND(N61="Aplicar identificación avanzada-condición aceptable para cada tipo de factor de riesgo identificado",J61="SI"),VLOOKUP(A61,'2'!$B$12:$M$212,6,FALSE)," ")</f>
        <v>0</v>
      </c>
      <c r="AQ61" s="40">
        <f>IF(AND(N61="Aplicar identificación avanzada-condición aceptable para cada tipo de factor de riesgo identificado",J61="SI"),VLOOKUP(A61,'2'!$B$12:$M$212,7,FALSE)," ")</f>
        <v>0</v>
      </c>
      <c r="AR61" s="40">
        <f>IF(AND(N61="Aplicar identificación avanzada-condición aceptable para cada tipo de factor de riesgo identificado",J61="SI"),VLOOKUP(A61,'2'!$B$12:$M$212,8,FALSE)," ")</f>
        <v>0</v>
      </c>
      <c r="AS61" s="40">
        <f>IF(AND(N61="Aplicar identificación avanzada-condición aceptable para cada tipo de factor de riesgo identificado",J61="SI"),VLOOKUP(A61,'2'!$B$12:$M$212,9,FALSE)," ")</f>
        <v>0</v>
      </c>
      <c r="AT61" s="40">
        <f>IF(AND(N61="Aplicar identificación avanzada-condición aceptable para cada tipo de factor de riesgo identificado",J61="SI"),VLOOKUP(A61,'2'!$B$12:$M$212,10,FALSE)," ")</f>
        <v>0</v>
      </c>
      <c r="AU61" s="51" t="str">
        <f>IF(AND(N61="Aplicar identificación avanzada-condición aceptable para cada tipo de factor de riesgo identificado",K61="SI"),VLOOKUP(A61,'2'!$B$12:$M$212,2,FALSE)," ")</f>
        <v>area 57</v>
      </c>
      <c r="AV61" s="51" t="str">
        <f>IF(AND(N61="Aplicar identificación avanzada-condición aceptable para cada tipo de factor de riesgo identificado",K61="SI"),VLOOKUP(A61,'2'!$B$12:$M$212,3,FALSE)," ")</f>
        <v>puesto 57</v>
      </c>
      <c r="AW61" s="51" t="str">
        <f>IF(AND(N61="Aplicar identificación avanzada-condición aceptable para cada tipo de factor de riesgo identificado",K61="SI"),VLOOKUP(A61,'2'!$B$12:$M$212,4,FALSE)," ")</f>
        <v>tarea 57</v>
      </c>
      <c r="AX61" s="51">
        <f>IF(AND(N61="Aplicar identificación avanzada-condición aceptable para cada tipo de factor de riesgo identificado",K61="SI"),VLOOKUP(A61,'2'!$B$12:$M$212,6,FALSE)," ")</f>
        <v>0</v>
      </c>
      <c r="AY61" s="51">
        <f>IF(AND(N61="Aplicar identificación avanzada-condición aceptable para cada tipo de factor de riesgo identificado",K61="SI"),VLOOKUP(A61,'2'!$B$12:$M$212,7,FALSE)," ")</f>
        <v>0</v>
      </c>
      <c r="AZ61" s="51">
        <f>IF(AND(N61="Aplicar identificación avanzada-condición aceptable para cada tipo de factor de riesgo identificado",K61="SI"),VLOOKUP(A61,'2'!$B$12:$M$212,8,FALSE)," ")</f>
        <v>0</v>
      </c>
      <c r="BA61" s="51">
        <f>IF(AND(N61="Aplicar identificación avanzada-condición aceptable para cada tipo de factor de riesgo identificado",K61="SI"),VLOOKUP(A61,'2'!$B$12:$M$212,9,FALSE)," ")</f>
        <v>0</v>
      </c>
      <c r="BB61" s="51">
        <f>IF(AND(N61="Aplicar identificación avanzada-condición aceptable para cada tipo de factor de riesgo identificado",K61="SI"),VLOOKUP(A61,'2'!$B$12:$M$212,10,FALSE)," ")</f>
        <v>0</v>
      </c>
      <c r="BC61" s="44" t="str">
        <f>IF(AND(N61="Aplicar identificación avanzada-condición aceptable para cada tipo de factor de riesgo identificado",L61="SI"),VLOOKUP(A61,'2'!$B$12:$M$212,2,FALSE)," ")</f>
        <v>area 57</v>
      </c>
      <c r="BD61" s="44" t="str">
        <f>IF(AND(N61="Aplicar identificación avanzada-condición aceptable para cada tipo de factor de riesgo identificado",L61="SI"),VLOOKUP(A61,'2'!$B$12:$M$212,3,FALSE)," ")</f>
        <v>puesto 57</v>
      </c>
      <c r="BE61" s="44" t="str">
        <f>IF(AND(N61="Aplicar identificación avanzada-condición aceptable para cada tipo de factor de riesgo identificado",L61="SI"),VLOOKUP(A61,'2'!$B$12:$M$212,4,FALSE)," ")</f>
        <v>tarea 57</v>
      </c>
      <c r="BF61" s="44">
        <f>IF(AND(N61="Aplicar identificación avanzada-condición aceptable para cada tipo de factor de riesgo identificado",L61="SI"),VLOOKUP(A61,'2'!$B$12:$M$212,6,FALSE)," ")</f>
        <v>0</v>
      </c>
      <c r="BG61" s="44">
        <f>IF(AND(N61="Aplicar identificación avanzada-condición aceptable para cada tipo de factor de riesgo identificado",L61="SI"),VLOOKUP(A61,'2'!$B$12:$M$212,7,FALSE)," ")</f>
        <v>0</v>
      </c>
      <c r="BH61" s="44">
        <f>IF(AND(N61="Aplicar identificación avanzada-condición aceptable para cada tipo de factor de riesgo identificado",L61="SI"),VLOOKUP(A61,'2'!$B$12:$M$212,8,FALSE)," ")</f>
        <v>0</v>
      </c>
      <c r="BI61" s="44">
        <f>IF(AND(N61="Aplicar identificación avanzada-condición aceptable para cada tipo de factor de riesgo identificado",L61="SI"),VLOOKUP(A61,'2'!$B$12:$M$212,9,FALSE)," ")</f>
        <v>0</v>
      </c>
      <c r="BJ61" s="44">
        <f>IF(AND(N61="Aplicar identificación avanzada-condición aceptable para cada tipo de factor de riesgo identificado",L61="SI"),VLOOKUP(A61,'2'!$B$12:$M$212,10,FALSE)," ")</f>
        <v>0</v>
      </c>
      <c r="BK61" s="48" t="str">
        <f>IF(AND(N61="Aplicar identificación avanzada-condición aceptable para cada tipo de factor de riesgo identificado",M61="SI"),VLOOKUP(A61,'2'!$B$12:$M$212,2,FALSE)," ")</f>
        <v>area 57</v>
      </c>
      <c r="BL61" s="48" t="str">
        <f>IF(AND(N61="Aplicar identificación avanzada-condición aceptable para cada tipo de factor de riesgo identificado",M61="SI"),VLOOKUP(A61,'2'!$B$12:$M$212,3,FALSE)," ")</f>
        <v>puesto 57</v>
      </c>
      <c r="BM61" s="48" t="str">
        <f>IF(AND(N61="Aplicar identificación avanzada-condición aceptable para cada tipo de factor de riesgo identificado",M61="SI"),VLOOKUP(A61,'2'!$B$12:$M$212,4,FALSE)," ")</f>
        <v>tarea 57</v>
      </c>
      <c r="BN61" s="48">
        <f>IF(AND(N61="Aplicar identificación avanzada-condición aceptable para cada tipo de factor de riesgo identificado",M61="SI"),VLOOKUP(A61,'2'!$B$12:$M$212,6,FALSE)," ")</f>
        <v>0</v>
      </c>
      <c r="BO61" s="48">
        <f>IF(AND(N61="Aplicar identificación avanzada-condición aceptable para cada tipo de factor de riesgo identificado",M61="SI"),VLOOKUP(A61,'2'!$B$12:$M$212,7,FALSE)," ")</f>
        <v>0</v>
      </c>
      <c r="BP61" s="48">
        <f>IF(AND(N61="Aplicar identificación avanzada-condición aceptable para cada tipo de factor de riesgo identificado",M61="SI"),VLOOKUP(A61,'2'!$B$12:$M$212,8,FALSE)," ")</f>
        <v>0</v>
      </c>
      <c r="BQ61" s="48">
        <f>IF(AND(N61="Aplicar identificación avanzada-condición aceptable para cada tipo de factor de riesgo identificado",M61="SI"),VLOOKUP(A61,'2'!$B$12:$M$212,9,FALSE)," ")</f>
        <v>0</v>
      </c>
      <c r="BR61" s="48">
        <f>IF(AND(N61="Aplicar identificación avanzada-condición aceptable para cada tipo de factor de riesgo identificado",M61="SI"),VLOOKUP(A61,'2'!$B$12:$M$212,10,FALSE)," ")</f>
        <v>0</v>
      </c>
    </row>
    <row r="62" spans="1:70">
      <c r="A62">
        <v>58</v>
      </c>
      <c r="B62" s="21" t="str">
        <f>'2'!C71</f>
        <v>area 58</v>
      </c>
      <c r="C62" s="21" t="str">
        <f>'2'!D71</f>
        <v>puesto 58</v>
      </c>
      <c r="D62" s="21" t="str">
        <v>puesto 58</v>
      </c>
      <c r="E62" s="21" t="str">
        <f>'2'!E71</f>
        <v>tarea 58</v>
      </c>
      <c r="F62" s="34" t="str">
        <f>'3'!D71</f>
        <v>tarea 58</v>
      </c>
      <c r="G62" s="27" t="str">
        <f>'3'!E71</f>
        <v>SI</v>
      </c>
      <c r="H62" s="21" t="str">
        <f>'3'!F71</f>
        <v>SI</v>
      </c>
      <c r="I62" s="27" t="str">
        <f>'3'!G71</f>
        <v>SI</v>
      </c>
      <c r="J62" s="21" t="str">
        <f>'3'!H71</f>
        <v>SI</v>
      </c>
      <c r="K62" s="27" t="str">
        <f>'3'!I71</f>
        <v>SI</v>
      </c>
      <c r="L62" s="21" t="str">
        <f>'3'!J71</f>
        <v>SI</v>
      </c>
      <c r="M62" s="27" t="str">
        <f>'3'!K71</f>
        <v>SI</v>
      </c>
      <c r="N62" s="34" t="str">
        <f>'3'!L71</f>
        <v>Aplicar identificación avanzada-condición aceptable para cada tipo de factor de riesgo identificado</v>
      </c>
      <c r="O62" s="19" t="str">
        <f>IF(AND(N62="Aplicar identificación avanzada-condición aceptable para cada tipo de factor de riesgo identificado",G62="SI"),VLOOKUP(A62,'2'!$B$12:$M$212,2,FALSE)," ")</f>
        <v>area 58</v>
      </c>
      <c r="P62" s="19" t="str">
        <f>IF(AND(N62="Aplicar identificación avanzada-condición aceptable para cada tipo de factor de riesgo identificado",G62="SI"),VLOOKUP(A62,'2'!$B$12:$M$212,3,FALSE)," ")</f>
        <v>puesto 58</v>
      </c>
      <c r="Q62" s="19" t="str">
        <f>IF(AND(N62="Aplicar identificación avanzada-condición aceptable para cada tipo de factor de riesgo identificado",G62="SI"),VLOOKUP(A62,'2'!$B$12:$M$212,4,FALSE)," ")</f>
        <v>tarea 58</v>
      </c>
      <c r="R62" s="19">
        <f>IF(AND(N62="Aplicar identificación avanzada-condición aceptable para cada tipo de factor de riesgo identificado",G62="SI"),VLOOKUP(A62,'2'!$B$12:$M$212,6,FALSE)," ")</f>
        <v>0</v>
      </c>
      <c r="S62" s="19">
        <f>IF(AND(N62="Aplicar identificación avanzada-condición aceptable para cada tipo de factor de riesgo identificado",G62="SI"),VLOOKUP(A62,'2'!$B$12:$M$212,7,FALSE)," ")</f>
        <v>0</v>
      </c>
      <c r="T62" s="19">
        <f>IF(AND(N62="Aplicar identificación avanzada-condición aceptable para cada tipo de factor de riesgo identificado",G62="SI"),VLOOKUP(A62,'2'!$B$12:$M$212,8,FALSE)," ")</f>
        <v>0</v>
      </c>
      <c r="U62" s="19">
        <f>IF(AND(N62="Aplicar identificación avanzada-condición aceptable para cada tipo de factor de riesgo identificado",G62="SI"),VLOOKUP(A62,'2'!$B$12:$M$212,9,FALSE)," ")</f>
        <v>0</v>
      </c>
      <c r="V62" s="19">
        <f>IF(AND(N62="Aplicar identificación avanzada-condición aceptable para cada tipo de factor de riesgo identificado",G62="SI"),VLOOKUP(A62,'2'!$B$12:$M$212,10,FALSE)," ")</f>
        <v>0</v>
      </c>
      <c r="W62" s="31" t="str">
        <f>IF(AND(N62="Aplicar identificación avanzada-condición aceptable para cada tipo de factor de riesgo identificado",H62="SI"),VLOOKUP(A62,'2'!$B$12:$M$212,2,FALSE)," ")</f>
        <v>area 58</v>
      </c>
      <c r="X62" s="31" t="str">
        <f>IF(AND(N62="Aplicar identificación avanzada-condición aceptable para cada tipo de factor de riesgo identificado",H62="SI"),VLOOKUP(A62,'2'!$B$12:$M$212,3,FALSE)," ")</f>
        <v>puesto 58</v>
      </c>
      <c r="Y62" s="31" t="str">
        <f>IF(AND(N62="Aplicar identificación avanzada-condición aceptable para cada tipo de factor de riesgo identificado",H62="SI"),VLOOKUP(A62,'2'!$B$12:$M$212,4,FALSE)," ")</f>
        <v>tarea 58</v>
      </c>
      <c r="Z62" s="31" t="str">
        <f>IF(AND(N62="Aplicar identificación avanzada-condición aceptable para cada tipo de factor de riesgo identificado",H62="SI"),VLOOKUP(A62,'2'!$B$12:$M$212,4,FALSE)," ")</f>
        <v>tarea 58</v>
      </c>
      <c r="AA62" s="31">
        <f>IF(AND(N62="Aplicar identificación avanzada-condición aceptable para cada tipo de factor de riesgo identificado",H62="SI"),VLOOKUP(A62,'2'!$B$12:$M$212,7,FALSE)," ")</f>
        <v>0</v>
      </c>
      <c r="AB62" s="31">
        <f>IF(AND(N62="Aplicar identificación avanzada-condición aceptable para cada tipo de factor de riesgo identificado",H62="SI"),VLOOKUP(A62,'2'!$B$12:$M$212,8,FALSE)," ")</f>
        <v>0</v>
      </c>
      <c r="AC62" s="31">
        <f>IF(AND(N62="Aplicar identificación avanzada-condición aceptable para cada tipo de factor de riesgo identificado",H62="SI"),VLOOKUP(A62,'2'!$B$12:$M$212,9,FALSE)," ")</f>
        <v>0</v>
      </c>
      <c r="AD62" s="31">
        <f>IF(AND(N62="Aplicar identificación avanzada-condición aceptable para cada tipo de factor de riesgo identificado",H62="SI"),VLOOKUP(A62,'2'!$B$12:$M$212,10,FALSE)," ")</f>
        <v>0</v>
      </c>
      <c r="AE62" s="34" t="str">
        <f>IF(AND(N62="Aplicar identificación avanzada-condición aceptable para cada tipo de factor de riesgo identificado",I62="SI"),VLOOKUP(A62,'2'!$B$12:$M$212,2,FALSE)," ")</f>
        <v>area 58</v>
      </c>
      <c r="AF62" s="34" t="str">
        <f>IF(AND(N62="Aplicar identificación avanzada-condición aceptable para cada tipo de factor de riesgo identificado",I62="SI"),VLOOKUP(A62,'2'!$B$12:$M$212,3,FALSE)," ")</f>
        <v>puesto 58</v>
      </c>
      <c r="AG62" s="34" t="str">
        <f>IF(AND(N62="Aplicar identificación avanzada-condición aceptable para cada tipo de factor de riesgo identificado",I62="SI"),VLOOKUP(A62,'2'!$B$12:$M$212,4,FALSE)," ")</f>
        <v>tarea 58</v>
      </c>
      <c r="AH62" s="34">
        <f>IF(AND(N62="Aplicar identificación avanzada-condición aceptable para cada tipo de factor de riesgo identificado",I62="SI"),VLOOKUP(A62,'2'!$B$12:$M$212,6,FALSE)," ")</f>
        <v>0</v>
      </c>
      <c r="AI62" s="34">
        <f>IF(AND(N62="Aplicar identificación avanzada-condición aceptable para cada tipo de factor de riesgo identificado",I62="SI"),VLOOKUP(A62,'2'!$B$12:$M$212,7,FALSE)," ")</f>
        <v>0</v>
      </c>
      <c r="AJ62" s="34">
        <f>IF(AND(N62="Aplicar identificación avanzada-condición aceptable para cada tipo de factor de riesgo identificado",I62="SI"),VLOOKUP(A62,'2'!$B$12:$M$212,8,FALSE)," ")</f>
        <v>0</v>
      </c>
      <c r="AK62" s="34">
        <f>IF(AND(N62="Aplicar identificación avanzada-condición aceptable para cada tipo de factor de riesgo identificado",I62="SI"),VLOOKUP(A62,'2'!$B$12:$M$212,9,FALSE)," ")</f>
        <v>0</v>
      </c>
      <c r="AL62" s="34">
        <f>IF(AND(N62="Aplicar identificación avanzada-condición aceptable para cada tipo de factor de riesgo identificado",I62="SI"),VLOOKUP(A62,'2'!$B$12:$M$212,10,FALSE)," ")</f>
        <v>0</v>
      </c>
      <c r="AM62" s="40" t="str">
        <f>IF(AND(N62="Aplicar identificación avanzada-condición aceptable para cada tipo de factor de riesgo identificado",J62="SI"),VLOOKUP(A62,'2'!$B$12:$M$212,2,FALSE)," ")</f>
        <v>area 58</v>
      </c>
      <c r="AN62" s="40" t="str">
        <f>IF(AND(N62="Aplicar identificación avanzada-condición aceptable para cada tipo de factor de riesgo identificado",J62="SI"),VLOOKUP(A62,'2'!$B$12:$M$212,3,FALSE)," ")</f>
        <v>puesto 58</v>
      </c>
      <c r="AO62" s="40" t="str">
        <f>IF(AND(N62="Aplicar identificación avanzada-condición aceptable para cada tipo de factor de riesgo identificado",J62="SI"),VLOOKUP(A62,'2'!$B$12:$M$212,4,FALSE)," ")</f>
        <v>tarea 58</v>
      </c>
      <c r="AP62" s="40">
        <f>IF(AND(N62="Aplicar identificación avanzada-condición aceptable para cada tipo de factor de riesgo identificado",J62="SI"),VLOOKUP(A62,'2'!$B$12:$M$212,6,FALSE)," ")</f>
        <v>0</v>
      </c>
      <c r="AQ62" s="40">
        <f>IF(AND(N62="Aplicar identificación avanzada-condición aceptable para cada tipo de factor de riesgo identificado",J62="SI"),VLOOKUP(A62,'2'!$B$12:$M$212,7,FALSE)," ")</f>
        <v>0</v>
      </c>
      <c r="AR62" s="40">
        <f>IF(AND(N62="Aplicar identificación avanzada-condición aceptable para cada tipo de factor de riesgo identificado",J62="SI"),VLOOKUP(A62,'2'!$B$12:$M$212,8,FALSE)," ")</f>
        <v>0</v>
      </c>
      <c r="AS62" s="40">
        <f>IF(AND(N62="Aplicar identificación avanzada-condición aceptable para cada tipo de factor de riesgo identificado",J62="SI"),VLOOKUP(A62,'2'!$B$12:$M$212,9,FALSE)," ")</f>
        <v>0</v>
      </c>
      <c r="AT62" s="40">
        <f>IF(AND(N62="Aplicar identificación avanzada-condición aceptable para cada tipo de factor de riesgo identificado",J62="SI"),VLOOKUP(A62,'2'!$B$12:$M$212,10,FALSE)," ")</f>
        <v>0</v>
      </c>
      <c r="AU62" s="51" t="str">
        <f>IF(AND(N62="Aplicar identificación avanzada-condición aceptable para cada tipo de factor de riesgo identificado",K62="SI"),VLOOKUP(A62,'2'!$B$12:$M$212,2,FALSE)," ")</f>
        <v>area 58</v>
      </c>
      <c r="AV62" s="51" t="str">
        <f>IF(AND(N62="Aplicar identificación avanzada-condición aceptable para cada tipo de factor de riesgo identificado",K62="SI"),VLOOKUP(A62,'2'!$B$12:$M$212,3,FALSE)," ")</f>
        <v>puesto 58</v>
      </c>
      <c r="AW62" s="51" t="str">
        <f>IF(AND(N62="Aplicar identificación avanzada-condición aceptable para cada tipo de factor de riesgo identificado",K62="SI"),VLOOKUP(A62,'2'!$B$12:$M$212,4,FALSE)," ")</f>
        <v>tarea 58</v>
      </c>
      <c r="AX62" s="51">
        <f>IF(AND(N62="Aplicar identificación avanzada-condición aceptable para cada tipo de factor de riesgo identificado",K62="SI"),VLOOKUP(A62,'2'!$B$12:$M$212,6,FALSE)," ")</f>
        <v>0</v>
      </c>
      <c r="AY62" s="51">
        <f>IF(AND(N62="Aplicar identificación avanzada-condición aceptable para cada tipo de factor de riesgo identificado",K62="SI"),VLOOKUP(A62,'2'!$B$12:$M$212,7,FALSE)," ")</f>
        <v>0</v>
      </c>
      <c r="AZ62" s="51">
        <f>IF(AND(N62="Aplicar identificación avanzada-condición aceptable para cada tipo de factor de riesgo identificado",K62="SI"),VLOOKUP(A62,'2'!$B$12:$M$212,8,FALSE)," ")</f>
        <v>0</v>
      </c>
      <c r="BA62" s="51">
        <f>IF(AND(N62="Aplicar identificación avanzada-condición aceptable para cada tipo de factor de riesgo identificado",K62="SI"),VLOOKUP(A62,'2'!$B$12:$M$212,9,FALSE)," ")</f>
        <v>0</v>
      </c>
      <c r="BB62" s="51">
        <f>IF(AND(N62="Aplicar identificación avanzada-condición aceptable para cada tipo de factor de riesgo identificado",K62="SI"),VLOOKUP(A62,'2'!$B$12:$M$212,10,FALSE)," ")</f>
        <v>0</v>
      </c>
      <c r="BC62" s="44" t="str">
        <f>IF(AND(N62="Aplicar identificación avanzada-condición aceptable para cada tipo de factor de riesgo identificado",L62="SI"),VLOOKUP(A62,'2'!$B$12:$M$212,2,FALSE)," ")</f>
        <v>area 58</v>
      </c>
      <c r="BD62" s="44" t="str">
        <f>IF(AND(N62="Aplicar identificación avanzada-condición aceptable para cada tipo de factor de riesgo identificado",L62="SI"),VLOOKUP(A62,'2'!$B$12:$M$212,3,FALSE)," ")</f>
        <v>puesto 58</v>
      </c>
      <c r="BE62" s="44" t="str">
        <f>IF(AND(N62="Aplicar identificación avanzada-condición aceptable para cada tipo de factor de riesgo identificado",L62="SI"),VLOOKUP(A62,'2'!$B$12:$M$212,4,FALSE)," ")</f>
        <v>tarea 58</v>
      </c>
      <c r="BF62" s="44">
        <f>IF(AND(N62="Aplicar identificación avanzada-condición aceptable para cada tipo de factor de riesgo identificado",L62="SI"),VLOOKUP(A62,'2'!$B$12:$M$212,6,FALSE)," ")</f>
        <v>0</v>
      </c>
      <c r="BG62" s="44">
        <f>IF(AND(N62="Aplicar identificación avanzada-condición aceptable para cada tipo de factor de riesgo identificado",L62="SI"),VLOOKUP(A62,'2'!$B$12:$M$212,7,FALSE)," ")</f>
        <v>0</v>
      </c>
      <c r="BH62" s="44">
        <f>IF(AND(N62="Aplicar identificación avanzada-condición aceptable para cada tipo de factor de riesgo identificado",L62="SI"),VLOOKUP(A62,'2'!$B$12:$M$212,8,FALSE)," ")</f>
        <v>0</v>
      </c>
      <c r="BI62" s="44">
        <f>IF(AND(N62="Aplicar identificación avanzada-condición aceptable para cada tipo de factor de riesgo identificado",L62="SI"),VLOOKUP(A62,'2'!$B$12:$M$212,9,FALSE)," ")</f>
        <v>0</v>
      </c>
      <c r="BJ62" s="44">
        <f>IF(AND(N62="Aplicar identificación avanzada-condición aceptable para cada tipo de factor de riesgo identificado",L62="SI"),VLOOKUP(A62,'2'!$B$12:$M$212,10,FALSE)," ")</f>
        <v>0</v>
      </c>
      <c r="BK62" s="48" t="str">
        <f>IF(AND(N62="Aplicar identificación avanzada-condición aceptable para cada tipo de factor de riesgo identificado",M62="SI"),VLOOKUP(A62,'2'!$B$12:$M$212,2,FALSE)," ")</f>
        <v>area 58</v>
      </c>
      <c r="BL62" s="48" t="str">
        <f>IF(AND(N62="Aplicar identificación avanzada-condición aceptable para cada tipo de factor de riesgo identificado",M62="SI"),VLOOKUP(A62,'2'!$B$12:$M$212,3,FALSE)," ")</f>
        <v>puesto 58</v>
      </c>
      <c r="BM62" s="48" t="str">
        <f>IF(AND(N62="Aplicar identificación avanzada-condición aceptable para cada tipo de factor de riesgo identificado",M62="SI"),VLOOKUP(A62,'2'!$B$12:$M$212,4,FALSE)," ")</f>
        <v>tarea 58</v>
      </c>
      <c r="BN62" s="48">
        <f>IF(AND(N62="Aplicar identificación avanzada-condición aceptable para cada tipo de factor de riesgo identificado",M62="SI"),VLOOKUP(A62,'2'!$B$12:$M$212,6,FALSE)," ")</f>
        <v>0</v>
      </c>
      <c r="BO62" s="48">
        <f>IF(AND(N62="Aplicar identificación avanzada-condición aceptable para cada tipo de factor de riesgo identificado",M62="SI"),VLOOKUP(A62,'2'!$B$12:$M$212,7,FALSE)," ")</f>
        <v>0</v>
      </c>
      <c r="BP62" s="48">
        <f>IF(AND(N62="Aplicar identificación avanzada-condición aceptable para cada tipo de factor de riesgo identificado",M62="SI"),VLOOKUP(A62,'2'!$B$12:$M$212,8,FALSE)," ")</f>
        <v>0</v>
      </c>
      <c r="BQ62" s="48">
        <f>IF(AND(N62="Aplicar identificación avanzada-condición aceptable para cada tipo de factor de riesgo identificado",M62="SI"),VLOOKUP(A62,'2'!$B$12:$M$212,9,FALSE)," ")</f>
        <v>0</v>
      </c>
      <c r="BR62" s="48">
        <f>IF(AND(N62="Aplicar identificación avanzada-condición aceptable para cada tipo de factor de riesgo identificado",M62="SI"),VLOOKUP(A62,'2'!$B$12:$M$212,10,FALSE)," ")</f>
        <v>0</v>
      </c>
    </row>
    <row r="63" spans="1:70">
      <c r="A63">
        <v>59</v>
      </c>
      <c r="B63" s="21" t="str">
        <f>'2'!C72</f>
        <v>area 59</v>
      </c>
      <c r="C63" s="21" t="str">
        <f>'2'!D72</f>
        <v>puesto 59</v>
      </c>
      <c r="D63" s="21" t="str">
        <v>puesto 59</v>
      </c>
      <c r="E63" s="21" t="str">
        <f>'2'!E72</f>
        <v>tarea 59</v>
      </c>
      <c r="F63" s="34" t="str">
        <f>'3'!D72</f>
        <v>tarea 59</v>
      </c>
      <c r="G63" s="27" t="str">
        <f>'3'!E72</f>
        <v>SI</v>
      </c>
      <c r="H63" s="21" t="str">
        <f>'3'!F72</f>
        <v>SI</v>
      </c>
      <c r="I63" s="27" t="str">
        <f>'3'!G72</f>
        <v>SI</v>
      </c>
      <c r="J63" s="21" t="str">
        <f>'3'!H72</f>
        <v>SI</v>
      </c>
      <c r="K63" s="27" t="str">
        <f>'3'!I72</f>
        <v>SI</v>
      </c>
      <c r="L63" s="21" t="str">
        <f>'3'!J72</f>
        <v>SI</v>
      </c>
      <c r="M63" s="27" t="str">
        <f>'3'!K72</f>
        <v>SI</v>
      </c>
      <c r="N63" s="34" t="str">
        <f>'3'!L72</f>
        <v>Aplicar identificación avanzada-condición aceptable para cada tipo de factor de riesgo identificado</v>
      </c>
      <c r="O63" s="19" t="str">
        <f>IF(AND(N63="Aplicar identificación avanzada-condición aceptable para cada tipo de factor de riesgo identificado",G63="SI"),VLOOKUP(A63,'2'!$B$12:$M$212,2,FALSE)," ")</f>
        <v>area 59</v>
      </c>
      <c r="P63" s="19" t="str">
        <f>IF(AND(N63="Aplicar identificación avanzada-condición aceptable para cada tipo de factor de riesgo identificado",G63="SI"),VLOOKUP(A63,'2'!$B$12:$M$212,3,FALSE)," ")</f>
        <v>puesto 59</v>
      </c>
      <c r="Q63" s="19" t="str">
        <f>IF(AND(N63="Aplicar identificación avanzada-condición aceptable para cada tipo de factor de riesgo identificado",G63="SI"),VLOOKUP(A63,'2'!$B$12:$M$212,4,FALSE)," ")</f>
        <v>tarea 59</v>
      </c>
      <c r="R63" s="19">
        <f>IF(AND(N63="Aplicar identificación avanzada-condición aceptable para cada tipo de factor de riesgo identificado",G63="SI"),VLOOKUP(A63,'2'!$B$12:$M$212,6,FALSE)," ")</f>
        <v>0</v>
      </c>
      <c r="S63" s="19">
        <f>IF(AND(N63="Aplicar identificación avanzada-condición aceptable para cada tipo de factor de riesgo identificado",G63="SI"),VLOOKUP(A63,'2'!$B$12:$M$212,7,FALSE)," ")</f>
        <v>0</v>
      </c>
      <c r="T63" s="19">
        <f>IF(AND(N63="Aplicar identificación avanzada-condición aceptable para cada tipo de factor de riesgo identificado",G63="SI"),VLOOKUP(A63,'2'!$B$12:$M$212,8,FALSE)," ")</f>
        <v>0</v>
      </c>
      <c r="U63" s="19">
        <f>IF(AND(N63="Aplicar identificación avanzada-condición aceptable para cada tipo de factor de riesgo identificado",G63="SI"),VLOOKUP(A63,'2'!$B$12:$M$212,9,FALSE)," ")</f>
        <v>0</v>
      </c>
      <c r="V63" s="19">
        <f>IF(AND(N63="Aplicar identificación avanzada-condición aceptable para cada tipo de factor de riesgo identificado",G63="SI"),VLOOKUP(A63,'2'!$B$12:$M$212,10,FALSE)," ")</f>
        <v>0</v>
      </c>
      <c r="W63" s="31" t="str">
        <f>IF(AND(N63="Aplicar identificación avanzada-condición aceptable para cada tipo de factor de riesgo identificado",H63="SI"),VLOOKUP(A63,'2'!$B$12:$M$212,2,FALSE)," ")</f>
        <v>area 59</v>
      </c>
      <c r="X63" s="31" t="str">
        <f>IF(AND(N63="Aplicar identificación avanzada-condición aceptable para cada tipo de factor de riesgo identificado",H63="SI"),VLOOKUP(A63,'2'!$B$12:$M$212,3,FALSE)," ")</f>
        <v>puesto 59</v>
      </c>
      <c r="Y63" s="31" t="str">
        <f>IF(AND(N63="Aplicar identificación avanzada-condición aceptable para cada tipo de factor de riesgo identificado",H63="SI"),VLOOKUP(A63,'2'!$B$12:$M$212,4,FALSE)," ")</f>
        <v>tarea 59</v>
      </c>
      <c r="Z63" s="31" t="str">
        <f>IF(AND(N63="Aplicar identificación avanzada-condición aceptable para cada tipo de factor de riesgo identificado",H63="SI"),VLOOKUP(A63,'2'!$B$12:$M$212,4,FALSE)," ")</f>
        <v>tarea 59</v>
      </c>
      <c r="AA63" s="31">
        <f>IF(AND(N63="Aplicar identificación avanzada-condición aceptable para cada tipo de factor de riesgo identificado",H63="SI"),VLOOKUP(A63,'2'!$B$12:$M$212,7,FALSE)," ")</f>
        <v>0</v>
      </c>
      <c r="AB63" s="31">
        <f>IF(AND(N63="Aplicar identificación avanzada-condición aceptable para cada tipo de factor de riesgo identificado",H63="SI"),VLOOKUP(A63,'2'!$B$12:$M$212,8,FALSE)," ")</f>
        <v>0</v>
      </c>
      <c r="AC63" s="31">
        <f>IF(AND(N63="Aplicar identificación avanzada-condición aceptable para cada tipo de factor de riesgo identificado",H63="SI"),VLOOKUP(A63,'2'!$B$12:$M$212,9,FALSE)," ")</f>
        <v>0</v>
      </c>
      <c r="AD63" s="31">
        <f>IF(AND(N63="Aplicar identificación avanzada-condición aceptable para cada tipo de factor de riesgo identificado",H63="SI"),VLOOKUP(A63,'2'!$B$12:$M$212,10,FALSE)," ")</f>
        <v>0</v>
      </c>
      <c r="AE63" s="34" t="str">
        <f>IF(AND(N63="Aplicar identificación avanzada-condición aceptable para cada tipo de factor de riesgo identificado",I63="SI"),VLOOKUP(A63,'2'!$B$12:$M$212,2,FALSE)," ")</f>
        <v>area 59</v>
      </c>
      <c r="AF63" s="34" t="str">
        <f>IF(AND(N63="Aplicar identificación avanzada-condición aceptable para cada tipo de factor de riesgo identificado",I63="SI"),VLOOKUP(A63,'2'!$B$12:$M$212,3,FALSE)," ")</f>
        <v>puesto 59</v>
      </c>
      <c r="AG63" s="34" t="str">
        <f>IF(AND(N63="Aplicar identificación avanzada-condición aceptable para cada tipo de factor de riesgo identificado",I63="SI"),VLOOKUP(A63,'2'!$B$12:$M$212,4,FALSE)," ")</f>
        <v>tarea 59</v>
      </c>
      <c r="AH63" s="34">
        <f>IF(AND(N63="Aplicar identificación avanzada-condición aceptable para cada tipo de factor de riesgo identificado",I63="SI"),VLOOKUP(A63,'2'!$B$12:$M$212,6,FALSE)," ")</f>
        <v>0</v>
      </c>
      <c r="AI63" s="34">
        <f>IF(AND(N63="Aplicar identificación avanzada-condición aceptable para cada tipo de factor de riesgo identificado",I63="SI"),VLOOKUP(A63,'2'!$B$12:$M$212,7,FALSE)," ")</f>
        <v>0</v>
      </c>
      <c r="AJ63" s="34">
        <f>IF(AND(N63="Aplicar identificación avanzada-condición aceptable para cada tipo de factor de riesgo identificado",I63="SI"),VLOOKUP(A63,'2'!$B$12:$M$212,8,FALSE)," ")</f>
        <v>0</v>
      </c>
      <c r="AK63" s="34">
        <f>IF(AND(N63="Aplicar identificación avanzada-condición aceptable para cada tipo de factor de riesgo identificado",I63="SI"),VLOOKUP(A63,'2'!$B$12:$M$212,9,FALSE)," ")</f>
        <v>0</v>
      </c>
      <c r="AL63" s="34">
        <f>IF(AND(N63="Aplicar identificación avanzada-condición aceptable para cada tipo de factor de riesgo identificado",I63="SI"),VLOOKUP(A63,'2'!$B$12:$M$212,10,FALSE)," ")</f>
        <v>0</v>
      </c>
      <c r="AM63" s="40" t="str">
        <f>IF(AND(N63="Aplicar identificación avanzada-condición aceptable para cada tipo de factor de riesgo identificado",J63="SI"),VLOOKUP(A63,'2'!$B$12:$M$212,2,FALSE)," ")</f>
        <v>area 59</v>
      </c>
      <c r="AN63" s="40" t="str">
        <f>IF(AND(N63="Aplicar identificación avanzada-condición aceptable para cada tipo de factor de riesgo identificado",J63="SI"),VLOOKUP(A63,'2'!$B$12:$M$212,3,FALSE)," ")</f>
        <v>puesto 59</v>
      </c>
      <c r="AO63" s="40" t="str">
        <f>IF(AND(N63="Aplicar identificación avanzada-condición aceptable para cada tipo de factor de riesgo identificado",J63="SI"),VLOOKUP(A63,'2'!$B$12:$M$212,4,FALSE)," ")</f>
        <v>tarea 59</v>
      </c>
      <c r="AP63" s="40">
        <f>IF(AND(N63="Aplicar identificación avanzada-condición aceptable para cada tipo de factor de riesgo identificado",J63="SI"),VLOOKUP(A63,'2'!$B$12:$M$212,6,FALSE)," ")</f>
        <v>0</v>
      </c>
      <c r="AQ63" s="40">
        <f>IF(AND(N63="Aplicar identificación avanzada-condición aceptable para cada tipo de factor de riesgo identificado",J63="SI"),VLOOKUP(A63,'2'!$B$12:$M$212,7,FALSE)," ")</f>
        <v>0</v>
      </c>
      <c r="AR63" s="40">
        <f>IF(AND(N63="Aplicar identificación avanzada-condición aceptable para cada tipo de factor de riesgo identificado",J63="SI"),VLOOKUP(A63,'2'!$B$12:$M$212,8,FALSE)," ")</f>
        <v>0</v>
      </c>
      <c r="AS63" s="40">
        <f>IF(AND(N63="Aplicar identificación avanzada-condición aceptable para cada tipo de factor de riesgo identificado",J63="SI"),VLOOKUP(A63,'2'!$B$12:$M$212,9,FALSE)," ")</f>
        <v>0</v>
      </c>
      <c r="AT63" s="40">
        <f>IF(AND(N63="Aplicar identificación avanzada-condición aceptable para cada tipo de factor de riesgo identificado",J63="SI"),VLOOKUP(A63,'2'!$B$12:$M$212,10,FALSE)," ")</f>
        <v>0</v>
      </c>
      <c r="AU63" s="51" t="str">
        <f>IF(AND(N63="Aplicar identificación avanzada-condición aceptable para cada tipo de factor de riesgo identificado",K63="SI"),VLOOKUP(A63,'2'!$B$12:$M$212,2,FALSE)," ")</f>
        <v>area 59</v>
      </c>
      <c r="AV63" s="51" t="str">
        <f>IF(AND(N63="Aplicar identificación avanzada-condición aceptable para cada tipo de factor de riesgo identificado",K63="SI"),VLOOKUP(A63,'2'!$B$12:$M$212,3,FALSE)," ")</f>
        <v>puesto 59</v>
      </c>
      <c r="AW63" s="51" t="str">
        <f>IF(AND(N63="Aplicar identificación avanzada-condición aceptable para cada tipo de factor de riesgo identificado",K63="SI"),VLOOKUP(A63,'2'!$B$12:$M$212,4,FALSE)," ")</f>
        <v>tarea 59</v>
      </c>
      <c r="AX63" s="51">
        <f>IF(AND(N63="Aplicar identificación avanzada-condición aceptable para cada tipo de factor de riesgo identificado",K63="SI"),VLOOKUP(A63,'2'!$B$12:$M$212,6,FALSE)," ")</f>
        <v>0</v>
      </c>
      <c r="AY63" s="51">
        <f>IF(AND(N63="Aplicar identificación avanzada-condición aceptable para cada tipo de factor de riesgo identificado",K63="SI"),VLOOKUP(A63,'2'!$B$12:$M$212,7,FALSE)," ")</f>
        <v>0</v>
      </c>
      <c r="AZ63" s="51">
        <f>IF(AND(N63="Aplicar identificación avanzada-condición aceptable para cada tipo de factor de riesgo identificado",K63="SI"),VLOOKUP(A63,'2'!$B$12:$M$212,8,FALSE)," ")</f>
        <v>0</v>
      </c>
      <c r="BA63" s="51">
        <f>IF(AND(N63="Aplicar identificación avanzada-condición aceptable para cada tipo de factor de riesgo identificado",K63="SI"),VLOOKUP(A63,'2'!$B$12:$M$212,9,FALSE)," ")</f>
        <v>0</v>
      </c>
      <c r="BB63" s="51">
        <f>IF(AND(N63="Aplicar identificación avanzada-condición aceptable para cada tipo de factor de riesgo identificado",K63="SI"),VLOOKUP(A63,'2'!$B$12:$M$212,10,FALSE)," ")</f>
        <v>0</v>
      </c>
      <c r="BC63" s="44" t="str">
        <f>IF(AND(N63="Aplicar identificación avanzada-condición aceptable para cada tipo de factor de riesgo identificado",L63="SI"),VLOOKUP(A63,'2'!$B$12:$M$212,2,FALSE)," ")</f>
        <v>area 59</v>
      </c>
      <c r="BD63" s="44" t="str">
        <f>IF(AND(N63="Aplicar identificación avanzada-condición aceptable para cada tipo de factor de riesgo identificado",L63="SI"),VLOOKUP(A63,'2'!$B$12:$M$212,3,FALSE)," ")</f>
        <v>puesto 59</v>
      </c>
      <c r="BE63" s="44" t="str">
        <f>IF(AND(N63="Aplicar identificación avanzada-condición aceptable para cada tipo de factor de riesgo identificado",L63="SI"),VLOOKUP(A63,'2'!$B$12:$M$212,4,FALSE)," ")</f>
        <v>tarea 59</v>
      </c>
      <c r="BF63" s="44">
        <f>IF(AND(N63="Aplicar identificación avanzada-condición aceptable para cada tipo de factor de riesgo identificado",L63="SI"),VLOOKUP(A63,'2'!$B$12:$M$212,6,FALSE)," ")</f>
        <v>0</v>
      </c>
      <c r="BG63" s="44">
        <f>IF(AND(N63="Aplicar identificación avanzada-condición aceptable para cada tipo de factor de riesgo identificado",L63="SI"),VLOOKUP(A63,'2'!$B$12:$M$212,7,FALSE)," ")</f>
        <v>0</v>
      </c>
      <c r="BH63" s="44">
        <f>IF(AND(N63="Aplicar identificación avanzada-condición aceptable para cada tipo de factor de riesgo identificado",L63="SI"),VLOOKUP(A63,'2'!$B$12:$M$212,8,FALSE)," ")</f>
        <v>0</v>
      </c>
      <c r="BI63" s="44">
        <f>IF(AND(N63="Aplicar identificación avanzada-condición aceptable para cada tipo de factor de riesgo identificado",L63="SI"),VLOOKUP(A63,'2'!$B$12:$M$212,9,FALSE)," ")</f>
        <v>0</v>
      </c>
      <c r="BJ63" s="44">
        <f>IF(AND(N63="Aplicar identificación avanzada-condición aceptable para cada tipo de factor de riesgo identificado",L63="SI"),VLOOKUP(A63,'2'!$B$12:$M$212,10,FALSE)," ")</f>
        <v>0</v>
      </c>
      <c r="BK63" s="48" t="str">
        <f>IF(AND(N63="Aplicar identificación avanzada-condición aceptable para cada tipo de factor de riesgo identificado",M63="SI"),VLOOKUP(A63,'2'!$B$12:$M$212,2,FALSE)," ")</f>
        <v>area 59</v>
      </c>
      <c r="BL63" s="48" t="str">
        <f>IF(AND(N63="Aplicar identificación avanzada-condición aceptable para cada tipo de factor de riesgo identificado",M63="SI"),VLOOKUP(A63,'2'!$B$12:$M$212,3,FALSE)," ")</f>
        <v>puesto 59</v>
      </c>
      <c r="BM63" s="48" t="str">
        <f>IF(AND(N63="Aplicar identificación avanzada-condición aceptable para cada tipo de factor de riesgo identificado",M63="SI"),VLOOKUP(A63,'2'!$B$12:$M$212,4,FALSE)," ")</f>
        <v>tarea 59</v>
      </c>
      <c r="BN63" s="48">
        <f>IF(AND(N63="Aplicar identificación avanzada-condición aceptable para cada tipo de factor de riesgo identificado",M63="SI"),VLOOKUP(A63,'2'!$B$12:$M$212,6,FALSE)," ")</f>
        <v>0</v>
      </c>
      <c r="BO63" s="48">
        <f>IF(AND(N63="Aplicar identificación avanzada-condición aceptable para cada tipo de factor de riesgo identificado",M63="SI"),VLOOKUP(A63,'2'!$B$12:$M$212,7,FALSE)," ")</f>
        <v>0</v>
      </c>
      <c r="BP63" s="48">
        <f>IF(AND(N63="Aplicar identificación avanzada-condición aceptable para cada tipo de factor de riesgo identificado",M63="SI"),VLOOKUP(A63,'2'!$B$12:$M$212,8,FALSE)," ")</f>
        <v>0</v>
      </c>
      <c r="BQ63" s="48">
        <f>IF(AND(N63="Aplicar identificación avanzada-condición aceptable para cada tipo de factor de riesgo identificado",M63="SI"),VLOOKUP(A63,'2'!$B$12:$M$212,9,FALSE)," ")</f>
        <v>0</v>
      </c>
      <c r="BR63" s="48">
        <f>IF(AND(N63="Aplicar identificación avanzada-condición aceptable para cada tipo de factor de riesgo identificado",M63="SI"),VLOOKUP(A63,'2'!$B$12:$M$212,10,FALSE)," ")</f>
        <v>0</v>
      </c>
    </row>
    <row r="64" spans="1:70">
      <c r="A64">
        <v>60</v>
      </c>
      <c r="B64" s="21" t="str">
        <f>'2'!C73</f>
        <v>area 60</v>
      </c>
      <c r="C64" s="21" t="str">
        <f>'2'!D73</f>
        <v>puesto 60</v>
      </c>
      <c r="D64" s="21" t="str">
        <v>puesto 60</v>
      </c>
      <c r="E64" s="21" t="str">
        <f>'2'!E73</f>
        <v>tarea 60</v>
      </c>
      <c r="F64" s="34" t="str">
        <f>'3'!D73</f>
        <v>tarea 60</v>
      </c>
      <c r="G64" s="27" t="str">
        <f>'3'!E73</f>
        <v>SI</v>
      </c>
      <c r="H64" s="21" t="str">
        <f>'3'!F73</f>
        <v>SI</v>
      </c>
      <c r="I64" s="27" t="str">
        <f>'3'!G73</f>
        <v>SI</v>
      </c>
      <c r="J64" s="21" t="str">
        <f>'3'!H73</f>
        <v>SI</v>
      </c>
      <c r="K64" s="27" t="str">
        <f>'3'!I73</f>
        <v>SI</v>
      </c>
      <c r="L64" s="21" t="str">
        <f>'3'!J73</f>
        <v>SI</v>
      </c>
      <c r="M64" s="27" t="str">
        <f>'3'!K73</f>
        <v>SI</v>
      </c>
      <c r="N64" s="34" t="str">
        <f>'3'!L73</f>
        <v>Aplicar identificación avanzada-condición aceptable para cada tipo de factor de riesgo identificado</v>
      </c>
      <c r="O64" s="19" t="str">
        <f>IF(AND(N64="Aplicar identificación avanzada-condición aceptable para cada tipo de factor de riesgo identificado",G64="SI"),VLOOKUP(A64,'2'!$B$12:$M$212,2,FALSE)," ")</f>
        <v>area 60</v>
      </c>
      <c r="P64" s="19" t="str">
        <f>IF(AND(N64="Aplicar identificación avanzada-condición aceptable para cada tipo de factor de riesgo identificado",G64="SI"),VLOOKUP(A64,'2'!$B$12:$M$212,3,FALSE)," ")</f>
        <v>puesto 60</v>
      </c>
      <c r="Q64" s="19" t="str">
        <f>IF(AND(N64="Aplicar identificación avanzada-condición aceptable para cada tipo de factor de riesgo identificado",G64="SI"),VLOOKUP(A64,'2'!$B$12:$M$212,4,FALSE)," ")</f>
        <v>tarea 60</v>
      </c>
      <c r="R64" s="19">
        <f>IF(AND(N64="Aplicar identificación avanzada-condición aceptable para cada tipo de factor de riesgo identificado",G64="SI"),VLOOKUP(A64,'2'!$B$12:$M$212,6,FALSE)," ")</f>
        <v>0</v>
      </c>
      <c r="S64" s="19">
        <f>IF(AND(N64="Aplicar identificación avanzada-condición aceptable para cada tipo de factor de riesgo identificado",G64="SI"),VLOOKUP(A64,'2'!$B$12:$M$212,7,FALSE)," ")</f>
        <v>0</v>
      </c>
      <c r="T64" s="19">
        <f>IF(AND(N64="Aplicar identificación avanzada-condición aceptable para cada tipo de factor de riesgo identificado",G64="SI"),VLOOKUP(A64,'2'!$B$12:$M$212,8,FALSE)," ")</f>
        <v>0</v>
      </c>
      <c r="U64" s="19">
        <f>IF(AND(N64="Aplicar identificación avanzada-condición aceptable para cada tipo de factor de riesgo identificado",G64="SI"),VLOOKUP(A64,'2'!$B$12:$M$212,9,FALSE)," ")</f>
        <v>0</v>
      </c>
      <c r="V64" s="19">
        <f>IF(AND(N64="Aplicar identificación avanzada-condición aceptable para cada tipo de factor de riesgo identificado",G64="SI"),VLOOKUP(A64,'2'!$B$12:$M$212,10,FALSE)," ")</f>
        <v>0</v>
      </c>
      <c r="W64" s="31" t="str">
        <f>IF(AND(N64="Aplicar identificación avanzada-condición aceptable para cada tipo de factor de riesgo identificado",H64="SI"),VLOOKUP(A64,'2'!$B$12:$M$212,2,FALSE)," ")</f>
        <v>area 60</v>
      </c>
      <c r="X64" s="31" t="str">
        <f>IF(AND(N64="Aplicar identificación avanzada-condición aceptable para cada tipo de factor de riesgo identificado",H64="SI"),VLOOKUP(A64,'2'!$B$12:$M$212,3,FALSE)," ")</f>
        <v>puesto 60</v>
      </c>
      <c r="Y64" s="31" t="str">
        <f>IF(AND(N64="Aplicar identificación avanzada-condición aceptable para cada tipo de factor de riesgo identificado",H64="SI"),VLOOKUP(A64,'2'!$B$12:$M$212,4,FALSE)," ")</f>
        <v>tarea 60</v>
      </c>
      <c r="Z64" s="31" t="str">
        <f>IF(AND(N64="Aplicar identificación avanzada-condición aceptable para cada tipo de factor de riesgo identificado",H64="SI"),VLOOKUP(A64,'2'!$B$12:$M$212,4,FALSE)," ")</f>
        <v>tarea 60</v>
      </c>
      <c r="AA64" s="31">
        <f>IF(AND(N64="Aplicar identificación avanzada-condición aceptable para cada tipo de factor de riesgo identificado",H64="SI"),VLOOKUP(A64,'2'!$B$12:$M$212,7,FALSE)," ")</f>
        <v>0</v>
      </c>
      <c r="AB64" s="31">
        <f>IF(AND(N64="Aplicar identificación avanzada-condición aceptable para cada tipo de factor de riesgo identificado",H64="SI"),VLOOKUP(A64,'2'!$B$12:$M$212,8,FALSE)," ")</f>
        <v>0</v>
      </c>
      <c r="AC64" s="31">
        <f>IF(AND(N64="Aplicar identificación avanzada-condición aceptable para cada tipo de factor de riesgo identificado",H64="SI"),VLOOKUP(A64,'2'!$B$12:$M$212,9,FALSE)," ")</f>
        <v>0</v>
      </c>
      <c r="AD64" s="31">
        <f>IF(AND(N64="Aplicar identificación avanzada-condición aceptable para cada tipo de factor de riesgo identificado",H64="SI"),VLOOKUP(A64,'2'!$B$12:$M$212,10,FALSE)," ")</f>
        <v>0</v>
      </c>
      <c r="AE64" s="34" t="str">
        <f>IF(AND(N64="Aplicar identificación avanzada-condición aceptable para cada tipo de factor de riesgo identificado",I64="SI"),VLOOKUP(A64,'2'!$B$12:$M$212,2,FALSE)," ")</f>
        <v>area 60</v>
      </c>
      <c r="AF64" s="34" t="str">
        <f>IF(AND(N64="Aplicar identificación avanzada-condición aceptable para cada tipo de factor de riesgo identificado",I64="SI"),VLOOKUP(A64,'2'!$B$12:$M$212,3,FALSE)," ")</f>
        <v>puesto 60</v>
      </c>
      <c r="AG64" s="34" t="str">
        <f>IF(AND(N64="Aplicar identificación avanzada-condición aceptable para cada tipo de factor de riesgo identificado",I64="SI"),VLOOKUP(A64,'2'!$B$12:$M$212,4,FALSE)," ")</f>
        <v>tarea 60</v>
      </c>
      <c r="AH64" s="34">
        <f>IF(AND(N64="Aplicar identificación avanzada-condición aceptable para cada tipo de factor de riesgo identificado",I64="SI"),VLOOKUP(A64,'2'!$B$12:$M$212,6,FALSE)," ")</f>
        <v>0</v>
      </c>
      <c r="AI64" s="34">
        <f>IF(AND(N64="Aplicar identificación avanzada-condición aceptable para cada tipo de factor de riesgo identificado",I64="SI"),VLOOKUP(A64,'2'!$B$12:$M$212,7,FALSE)," ")</f>
        <v>0</v>
      </c>
      <c r="AJ64" s="34">
        <f>IF(AND(N64="Aplicar identificación avanzada-condición aceptable para cada tipo de factor de riesgo identificado",I64="SI"),VLOOKUP(A64,'2'!$B$12:$M$212,8,FALSE)," ")</f>
        <v>0</v>
      </c>
      <c r="AK64" s="34">
        <f>IF(AND(N64="Aplicar identificación avanzada-condición aceptable para cada tipo de factor de riesgo identificado",I64="SI"),VLOOKUP(A64,'2'!$B$12:$M$212,9,FALSE)," ")</f>
        <v>0</v>
      </c>
      <c r="AL64" s="34">
        <f>IF(AND(N64="Aplicar identificación avanzada-condición aceptable para cada tipo de factor de riesgo identificado",I64="SI"),VLOOKUP(A64,'2'!$B$12:$M$212,10,FALSE)," ")</f>
        <v>0</v>
      </c>
      <c r="AM64" s="40" t="str">
        <f>IF(AND(N64="Aplicar identificación avanzada-condición aceptable para cada tipo de factor de riesgo identificado",J64="SI"),VLOOKUP(A64,'2'!$B$12:$M$212,2,FALSE)," ")</f>
        <v>area 60</v>
      </c>
      <c r="AN64" s="40" t="str">
        <f>IF(AND(N64="Aplicar identificación avanzada-condición aceptable para cada tipo de factor de riesgo identificado",J64="SI"),VLOOKUP(A64,'2'!$B$12:$M$212,3,FALSE)," ")</f>
        <v>puesto 60</v>
      </c>
      <c r="AO64" s="40" t="str">
        <f>IF(AND(N64="Aplicar identificación avanzada-condición aceptable para cada tipo de factor de riesgo identificado",J64="SI"),VLOOKUP(A64,'2'!$B$12:$M$212,4,FALSE)," ")</f>
        <v>tarea 60</v>
      </c>
      <c r="AP64" s="40">
        <f>IF(AND(N64="Aplicar identificación avanzada-condición aceptable para cada tipo de factor de riesgo identificado",J64="SI"),VLOOKUP(A64,'2'!$B$12:$M$212,6,FALSE)," ")</f>
        <v>0</v>
      </c>
      <c r="AQ64" s="40">
        <f>IF(AND(N64="Aplicar identificación avanzada-condición aceptable para cada tipo de factor de riesgo identificado",J64="SI"),VLOOKUP(A64,'2'!$B$12:$M$212,7,FALSE)," ")</f>
        <v>0</v>
      </c>
      <c r="AR64" s="40">
        <f>IF(AND(N64="Aplicar identificación avanzada-condición aceptable para cada tipo de factor de riesgo identificado",J64="SI"),VLOOKUP(A64,'2'!$B$12:$M$212,8,FALSE)," ")</f>
        <v>0</v>
      </c>
      <c r="AS64" s="40">
        <f>IF(AND(N64="Aplicar identificación avanzada-condición aceptable para cada tipo de factor de riesgo identificado",J64="SI"),VLOOKUP(A64,'2'!$B$12:$M$212,9,FALSE)," ")</f>
        <v>0</v>
      </c>
      <c r="AT64" s="40">
        <f>IF(AND(N64="Aplicar identificación avanzada-condición aceptable para cada tipo de factor de riesgo identificado",J64="SI"),VLOOKUP(A64,'2'!$B$12:$M$212,10,FALSE)," ")</f>
        <v>0</v>
      </c>
      <c r="AU64" s="51" t="str">
        <f>IF(AND(N64="Aplicar identificación avanzada-condición aceptable para cada tipo de factor de riesgo identificado",K64="SI"),VLOOKUP(A64,'2'!$B$12:$M$212,2,FALSE)," ")</f>
        <v>area 60</v>
      </c>
      <c r="AV64" s="51" t="str">
        <f>IF(AND(N64="Aplicar identificación avanzada-condición aceptable para cada tipo de factor de riesgo identificado",K64="SI"),VLOOKUP(A64,'2'!$B$12:$M$212,3,FALSE)," ")</f>
        <v>puesto 60</v>
      </c>
      <c r="AW64" s="51" t="str">
        <f>IF(AND(N64="Aplicar identificación avanzada-condición aceptable para cada tipo de factor de riesgo identificado",K64="SI"),VLOOKUP(A64,'2'!$B$12:$M$212,4,FALSE)," ")</f>
        <v>tarea 60</v>
      </c>
      <c r="AX64" s="51">
        <f>IF(AND(N64="Aplicar identificación avanzada-condición aceptable para cada tipo de factor de riesgo identificado",K64="SI"),VLOOKUP(A64,'2'!$B$12:$M$212,6,FALSE)," ")</f>
        <v>0</v>
      </c>
      <c r="AY64" s="51">
        <f>IF(AND(N64="Aplicar identificación avanzada-condición aceptable para cada tipo de factor de riesgo identificado",K64="SI"),VLOOKUP(A64,'2'!$B$12:$M$212,7,FALSE)," ")</f>
        <v>0</v>
      </c>
      <c r="AZ64" s="51">
        <f>IF(AND(N64="Aplicar identificación avanzada-condición aceptable para cada tipo de factor de riesgo identificado",K64="SI"),VLOOKUP(A64,'2'!$B$12:$M$212,8,FALSE)," ")</f>
        <v>0</v>
      </c>
      <c r="BA64" s="51">
        <f>IF(AND(N64="Aplicar identificación avanzada-condición aceptable para cada tipo de factor de riesgo identificado",K64="SI"),VLOOKUP(A64,'2'!$B$12:$M$212,9,FALSE)," ")</f>
        <v>0</v>
      </c>
      <c r="BB64" s="51">
        <f>IF(AND(N64="Aplicar identificación avanzada-condición aceptable para cada tipo de factor de riesgo identificado",K64="SI"),VLOOKUP(A64,'2'!$B$12:$M$212,10,FALSE)," ")</f>
        <v>0</v>
      </c>
      <c r="BC64" s="44" t="str">
        <f>IF(AND(N64="Aplicar identificación avanzada-condición aceptable para cada tipo de factor de riesgo identificado",L64="SI"),VLOOKUP(A64,'2'!$B$12:$M$212,2,FALSE)," ")</f>
        <v>area 60</v>
      </c>
      <c r="BD64" s="44" t="str">
        <f>IF(AND(N64="Aplicar identificación avanzada-condición aceptable para cada tipo de factor de riesgo identificado",L64="SI"),VLOOKUP(A64,'2'!$B$12:$M$212,3,FALSE)," ")</f>
        <v>puesto 60</v>
      </c>
      <c r="BE64" s="44" t="str">
        <f>IF(AND(N64="Aplicar identificación avanzada-condición aceptable para cada tipo de factor de riesgo identificado",L64="SI"),VLOOKUP(A64,'2'!$B$12:$M$212,4,FALSE)," ")</f>
        <v>tarea 60</v>
      </c>
      <c r="BF64" s="44">
        <f>IF(AND(N64="Aplicar identificación avanzada-condición aceptable para cada tipo de factor de riesgo identificado",L64="SI"),VLOOKUP(A64,'2'!$B$12:$M$212,6,FALSE)," ")</f>
        <v>0</v>
      </c>
      <c r="BG64" s="44">
        <f>IF(AND(N64="Aplicar identificación avanzada-condición aceptable para cada tipo de factor de riesgo identificado",L64="SI"),VLOOKUP(A64,'2'!$B$12:$M$212,7,FALSE)," ")</f>
        <v>0</v>
      </c>
      <c r="BH64" s="44">
        <f>IF(AND(N64="Aplicar identificación avanzada-condición aceptable para cada tipo de factor de riesgo identificado",L64="SI"),VLOOKUP(A64,'2'!$B$12:$M$212,8,FALSE)," ")</f>
        <v>0</v>
      </c>
      <c r="BI64" s="44">
        <f>IF(AND(N64="Aplicar identificación avanzada-condición aceptable para cada tipo de factor de riesgo identificado",L64="SI"),VLOOKUP(A64,'2'!$B$12:$M$212,9,FALSE)," ")</f>
        <v>0</v>
      </c>
      <c r="BJ64" s="44">
        <f>IF(AND(N64="Aplicar identificación avanzada-condición aceptable para cada tipo de factor de riesgo identificado",L64="SI"),VLOOKUP(A64,'2'!$B$12:$M$212,10,FALSE)," ")</f>
        <v>0</v>
      </c>
      <c r="BK64" s="48" t="str">
        <f>IF(AND(N64="Aplicar identificación avanzada-condición aceptable para cada tipo de factor de riesgo identificado",M64="SI"),VLOOKUP(A64,'2'!$B$12:$M$212,2,FALSE)," ")</f>
        <v>area 60</v>
      </c>
      <c r="BL64" s="48" t="str">
        <f>IF(AND(N64="Aplicar identificación avanzada-condición aceptable para cada tipo de factor de riesgo identificado",M64="SI"),VLOOKUP(A64,'2'!$B$12:$M$212,3,FALSE)," ")</f>
        <v>puesto 60</v>
      </c>
      <c r="BM64" s="48" t="str">
        <f>IF(AND(N64="Aplicar identificación avanzada-condición aceptable para cada tipo de factor de riesgo identificado",M64="SI"),VLOOKUP(A64,'2'!$B$12:$M$212,4,FALSE)," ")</f>
        <v>tarea 60</v>
      </c>
      <c r="BN64" s="48">
        <f>IF(AND(N64="Aplicar identificación avanzada-condición aceptable para cada tipo de factor de riesgo identificado",M64="SI"),VLOOKUP(A64,'2'!$B$12:$M$212,6,FALSE)," ")</f>
        <v>0</v>
      </c>
      <c r="BO64" s="48">
        <f>IF(AND(N64="Aplicar identificación avanzada-condición aceptable para cada tipo de factor de riesgo identificado",M64="SI"),VLOOKUP(A64,'2'!$B$12:$M$212,7,FALSE)," ")</f>
        <v>0</v>
      </c>
      <c r="BP64" s="48">
        <f>IF(AND(N64="Aplicar identificación avanzada-condición aceptable para cada tipo de factor de riesgo identificado",M64="SI"),VLOOKUP(A64,'2'!$B$12:$M$212,8,FALSE)," ")</f>
        <v>0</v>
      </c>
      <c r="BQ64" s="48">
        <f>IF(AND(N64="Aplicar identificación avanzada-condición aceptable para cada tipo de factor de riesgo identificado",M64="SI"),VLOOKUP(A64,'2'!$B$12:$M$212,9,FALSE)," ")</f>
        <v>0</v>
      </c>
      <c r="BR64" s="48">
        <f>IF(AND(N64="Aplicar identificación avanzada-condición aceptable para cada tipo de factor de riesgo identificado",M64="SI"),VLOOKUP(A64,'2'!$B$12:$M$212,10,FALSE)," ")</f>
        <v>0</v>
      </c>
    </row>
    <row r="65" spans="1:70">
      <c r="A65">
        <v>61</v>
      </c>
      <c r="B65" s="21" t="str">
        <f>'2'!C74</f>
        <v>area 61</v>
      </c>
      <c r="C65" s="21" t="str">
        <f>'2'!D74</f>
        <v>puesto 61</v>
      </c>
      <c r="D65" s="21" t="str">
        <v>puesto 61</v>
      </c>
      <c r="E65" s="21" t="str">
        <f>'2'!E74</f>
        <v>tarea 61</v>
      </c>
      <c r="F65" s="34" t="str">
        <f>'3'!D74</f>
        <v>tarea 61</v>
      </c>
      <c r="G65" s="27" t="str">
        <f>'3'!E74</f>
        <v>SI</v>
      </c>
      <c r="H65" s="21" t="str">
        <f>'3'!F74</f>
        <v>SI</v>
      </c>
      <c r="I65" s="27" t="str">
        <f>'3'!G74</f>
        <v>SI</v>
      </c>
      <c r="J65" s="21" t="str">
        <f>'3'!H74</f>
        <v>SI</v>
      </c>
      <c r="K65" s="27" t="str">
        <f>'3'!I74</f>
        <v>SI</v>
      </c>
      <c r="L65" s="21" t="str">
        <f>'3'!J74</f>
        <v>SI</v>
      </c>
      <c r="M65" s="27" t="str">
        <f>'3'!K74</f>
        <v>SI</v>
      </c>
      <c r="N65" s="34" t="str">
        <f>'3'!L74</f>
        <v>Aplicar identificación avanzada-condición aceptable para cada tipo de factor de riesgo identificado</v>
      </c>
      <c r="O65" s="19" t="str">
        <f>IF(AND(N65="Aplicar identificación avanzada-condición aceptable para cada tipo de factor de riesgo identificado",G65="SI"),VLOOKUP(A65,'2'!$B$12:$M$212,2,FALSE)," ")</f>
        <v>area 61</v>
      </c>
      <c r="P65" s="19" t="str">
        <f>IF(AND(N65="Aplicar identificación avanzada-condición aceptable para cada tipo de factor de riesgo identificado",G65="SI"),VLOOKUP(A65,'2'!$B$12:$M$212,3,FALSE)," ")</f>
        <v>puesto 61</v>
      </c>
      <c r="Q65" s="19" t="str">
        <f>IF(AND(N65="Aplicar identificación avanzada-condición aceptable para cada tipo de factor de riesgo identificado",G65="SI"),VLOOKUP(A65,'2'!$B$12:$M$212,4,FALSE)," ")</f>
        <v>tarea 61</v>
      </c>
      <c r="R65" s="19">
        <f>IF(AND(N65="Aplicar identificación avanzada-condición aceptable para cada tipo de factor de riesgo identificado",G65="SI"),VLOOKUP(A65,'2'!$B$12:$M$212,6,FALSE)," ")</f>
        <v>0</v>
      </c>
      <c r="S65" s="19">
        <f>IF(AND(N65="Aplicar identificación avanzada-condición aceptable para cada tipo de factor de riesgo identificado",G65="SI"),VLOOKUP(A65,'2'!$B$12:$M$212,7,FALSE)," ")</f>
        <v>0</v>
      </c>
      <c r="T65" s="19">
        <f>IF(AND(N65="Aplicar identificación avanzada-condición aceptable para cada tipo de factor de riesgo identificado",G65="SI"),VLOOKUP(A65,'2'!$B$12:$M$212,8,FALSE)," ")</f>
        <v>0</v>
      </c>
      <c r="U65" s="19">
        <f>IF(AND(N65="Aplicar identificación avanzada-condición aceptable para cada tipo de factor de riesgo identificado",G65="SI"),VLOOKUP(A65,'2'!$B$12:$M$212,9,FALSE)," ")</f>
        <v>0</v>
      </c>
      <c r="V65" s="19">
        <f>IF(AND(N65="Aplicar identificación avanzada-condición aceptable para cada tipo de factor de riesgo identificado",G65="SI"),VLOOKUP(A65,'2'!$B$12:$M$212,10,FALSE)," ")</f>
        <v>0</v>
      </c>
      <c r="W65" s="31" t="str">
        <f>IF(AND(N65="Aplicar identificación avanzada-condición aceptable para cada tipo de factor de riesgo identificado",H65="SI"),VLOOKUP(A65,'2'!$B$12:$M$212,2,FALSE)," ")</f>
        <v>area 61</v>
      </c>
      <c r="X65" s="31" t="str">
        <f>IF(AND(N65="Aplicar identificación avanzada-condición aceptable para cada tipo de factor de riesgo identificado",H65="SI"),VLOOKUP(A65,'2'!$B$12:$M$212,3,FALSE)," ")</f>
        <v>puesto 61</v>
      </c>
      <c r="Y65" s="31" t="str">
        <f>IF(AND(N65="Aplicar identificación avanzada-condición aceptable para cada tipo de factor de riesgo identificado",H65="SI"),VLOOKUP(A65,'2'!$B$12:$M$212,4,FALSE)," ")</f>
        <v>tarea 61</v>
      </c>
      <c r="Z65" s="31" t="str">
        <f>IF(AND(N65="Aplicar identificación avanzada-condición aceptable para cada tipo de factor de riesgo identificado",H65="SI"),VLOOKUP(A65,'2'!$B$12:$M$212,4,FALSE)," ")</f>
        <v>tarea 61</v>
      </c>
      <c r="AA65" s="31">
        <f>IF(AND(N65="Aplicar identificación avanzada-condición aceptable para cada tipo de factor de riesgo identificado",H65="SI"),VLOOKUP(A65,'2'!$B$12:$M$212,7,FALSE)," ")</f>
        <v>0</v>
      </c>
      <c r="AB65" s="31">
        <f>IF(AND(N65="Aplicar identificación avanzada-condición aceptable para cada tipo de factor de riesgo identificado",H65="SI"),VLOOKUP(A65,'2'!$B$12:$M$212,8,FALSE)," ")</f>
        <v>0</v>
      </c>
      <c r="AC65" s="31">
        <f>IF(AND(N65="Aplicar identificación avanzada-condición aceptable para cada tipo de factor de riesgo identificado",H65="SI"),VLOOKUP(A65,'2'!$B$12:$M$212,9,FALSE)," ")</f>
        <v>0</v>
      </c>
      <c r="AD65" s="31">
        <f>IF(AND(N65="Aplicar identificación avanzada-condición aceptable para cada tipo de factor de riesgo identificado",H65="SI"),VLOOKUP(A65,'2'!$B$12:$M$212,10,FALSE)," ")</f>
        <v>0</v>
      </c>
      <c r="AE65" s="34" t="str">
        <f>IF(AND(N65="Aplicar identificación avanzada-condición aceptable para cada tipo de factor de riesgo identificado",I65="SI"),VLOOKUP(A65,'2'!$B$12:$M$212,2,FALSE)," ")</f>
        <v>area 61</v>
      </c>
      <c r="AF65" s="34" t="str">
        <f>IF(AND(N65="Aplicar identificación avanzada-condición aceptable para cada tipo de factor de riesgo identificado",I65="SI"),VLOOKUP(A65,'2'!$B$12:$M$212,3,FALSE)," ")</f>
        <v>puesto 61</v>
      </c>
      <c r="AG65" s="34" t="str">
        <f>IF(AND(N65="Aplicar identificación avanzada-condición aceptable para cada tipo de factor de riesgo identificado",I65="SI"),VLOOKUP(A65,'2'!$B$12:$M$212,4,FALSE)," ")</f>
        <v>tarea 61</v>
      </c>
      <c r="AH65" s="34">
        <f>IF(AND(N65="Aplicar identificación avanzada-condición aceptable para cada tipo de factor de riesgo identificado",I65="SI"),VLOOKUP(A65,'2'!$B$12:$M$212,6,FALSE)," ")</f>
        <v>0</v>
      </c>
      <c r="AI65" s="34">
        <f>IF(AND(N65="Aplicar identificación avanzada-condición aceptable para cada tipo de factor de riesgo identificado",I65="SI"),VLOOKUP(A65,'2'!$B$12:$M$212,7,FALSE)," ")</f>
        <v>0</v>
      </c>
      <c r="AJ65" s="34">
        <f>IF(AND(N65="Aplicar identificación avanzada-condición aceptable para cada tipo de factor de riesgo identificado",I65="SI"),VLOOKUP(A65,'2'!$B$12:$M$212,8,FALSE)," ")</f>
        <v>0</v>
      </c>
      <c r="AK65" s="34">
        <f>IF(AND(N65="Aplicar identificación avanzada-condición aceptable para cada tipo de factor de riesgo identificado",I65="SI"),VLOOKUP(A65,'2'!$B$12:$M$212,9,FALSE)," ")</f>
        <v>0</v>
      </c>
      <c r="AL65" s="34">
        <f>IF(AND(N65="Aplicar identificación avanzada-condición aceptable para cada tipo de factor de riesgo identificado",I65="SI"),VLOOKUP(A65,'2'!$B$12:$M$212,10,FALSE)," ")</f>
        <v>0</v>
      </c>
      <c r="AM65" s="40" t="str">
        <f>IF(AND(N65="Aplicar identificación avanzada-condición aceptable para cada tipo de factor de riesgo identificado",J65="SI"),VLOOKUP(A65,'2'!$B$12:$M$212,2,FALSE)," ")</f>
        <v>area 61</v>
      </c>
      <c r="AN65" s="40" t="str">
        <f>IF(AND(N65="Aplicar identificación avanzada-condición aceptable para cada tipo de factor de riesgo identificado",J65="SI"),VLOOKUP(A65,'2'!$B$12:$M$212,3,FALSE)," ")</f>
        <v>puesto 61</v>
      </c>
      <c r="AO65" s="40" t="str">
        <f>IF(AND(N65="Aplicar identificación avanzada-condición aceptable para cada tipo de factor de riesgo identificado",J65="SI"),VLOOKUP(A65,'2'!$B$12:$M$212,4,FALSE)," ")</f>
        <v>tarea 61</v>
      </c>
      <c r="AP65" s="40">
        <f>IF(AND(N65="Aplicar identificación avanzada-condición aceptable para cada tipo de factor de riesgo identificado",J65="SI"),VLOOKUP(A65,'2'!$B$12:$M$212,6,FALSE)," ")</f>
        <v>0</v>
      </c>
      <c r="AQ65" s="40">
        <f>IF(AND(N65="Aplicar identificación avanzada-condición aceptable para cada tipo de factor de riesgo identificado",J65="SI"),VLOOKUP(A65,'2'!$B$12:$M$212,7,FALSE)," ")</f>
        <v>0</v>
      </c>
      <c r="AR65" s="40">
        <f>IF(AND(N65="Aplicar identificación avanzada-condición aceptable para cada tipo de factor de riesgo identificado",J65="SI"),VLOOKUP(A65,'2'!$B$12:$M$212,8,FALSE)," ")</f>
        <v>0</v>
      </c>
      <c r="AS65" s="40">
        <f>IF(AND(N65="Aplicar identificación avanzada-condición aceptable para cada tipo de factor de riesgo identificado",J65="SI"),VLOOKUP(A65,'2'!$B$12:$M$212,9,FALSE)," ")</f>
        <v>0</v>
      </c>
      <c r="AT65" s="40">
        <f>IF(AND(N65="Aplicar identificación avanzada-condición aceptable para cada tipo de factor de riesgo identificado",J65="SI"),VLOOKUP(A65,'2'!$B$12:$M$212,10,FALSE)," ")</f>
        <v>0</v>
      </c>
      <c r="AU65" s="51" t="str">
        <f>IF(AND(N65="Aplicar identificación avanzada-condición aceptable para cada tipo de factor de riesgo identificado",K65="SI"),VLOOKUP(A65,'2'!$B$12:$M$212,2,FALSE)," ")</f>
        <v>area 61</v>
      </c>
      <c r="AV65" s="51" t="str">
        <f>IF(AND(N65="Aplicar identificación avanzada-condición aceptable para cada tipo de factor de riesgo identificado",K65="SI"),VLOOKUP(A65,'2'!$B$12:$M$212,3,FALSE)," ")</f>
        <v>puesto 61</v>
      </c>
      <c r="AW65" s="51" t="str">
        <f>IF(AND(N65="Aplicar identificación avanzada-condición aceptable para cada tipo de factor de riesgo identificado",K65="SI"),VLOOKUP(A65,'2'!$B$12:$M$212,4,FALSE)," ")</f>
        <v>tarea 61</v>
      </c>
      <c r="AX65" s="51">
        <f>IF(AND(N65="Aplicar identificación avanzada-condición aceptable para cada tipo de factor de riesgo identificado",K65="SI"),VLOOKUP(A65,'2'!$B$12:$M$212,6,FALSE)," ")</f>
        <v>0</v>
      </c>
      <c r="AY65" s="51">
        <f>IF(AND(N65="Aplicar identificación avanzada-condición aceptable para cada tipo de factor de riesgo identificado",K65="SI"),VLOOKUP(A65,'2'!$B$12:$M$212,7,FALSE)," ")</f>
        <v>0</v>
      </c>
      <c r="AZ65" s="51">
        <f>IF(AND(N65="Aplicar identificación avanzada-condición aceptable para cada tipo de factor de riesgo identificado",K65="SI"),VLOOKUP(A65,'2'!$B$12:$M$212,8,FALSE)," ")</f>
        <v>0</v>
      </c>
      <c r="BA65" s="51">
        <f>IF(AND(N65="Aplicar identificación avanzada-condición aceptable para cada tipo de factor de riesgo identificado",K65="SI"),VLOOKUP(A65,'2'!$B$12:$M$212,9,FALSE)," ")</f>
        <v>0</v>
      </c>
      <c r="BB65" s="51">
        <f>IF(AND(N65="Aplicar identificación avanzada-condición aceptable para cada tipo de factor de riesgo identificado",K65="SI"),VLOOKUP(A65,'2'!$B$12:$M$212,10,FALSE)," ")</f>
        <v>0</v>
      </c>
      <c r="BC65" s="44" t="str">
        <f>IF(AND(N65="Aplicar identificación avanzada-condición aceptable para cada tipo de factor de riesgo identificado",L65="SI"),VLOOKUP(A65,'2'!$B$12:$M$212,2,FALSE)," ")</f>
        <v>area 61</v>
      </c>
      <c r="BD65" s="44" t="str">
        <f>IF(AND(N65="Aplicar identificación avanzada-condición aceptable para cada tipo de factor de riesgo identificado",L65="SI"),VLOOKUP(A65,'2'!$B$12:$M$212,3,FALSE)," ")</f>
        <v>puesto 61</v>
      </c>
      <c r="BE65" s="44" t="str">
        <f>IF(AND(N65="Aplicar identificación avanzada-condición aceptable para cada tipo de factor de riesgo identificado",L65="SI"),VLOOKUP(A65,'2'!$B$12:$M$212,4,FALSE)," ")</f>
        <v>tarea 61</v>
      </c>
      <c r="BF65" s="44">
        <f>IF(AND(N65="Aplicar identificación avanzada-condición aceptable para cada tipo de factor de riesgo identificado",L65="SI"),VLOOKUP(A65,'2'!$B$12:$M$212,6,FALSE)," ")</f>
        <v>0</v>
      </c>
      <c r="BG65" s="44">
        <f>IF(AND(N65="Aplicar identificación avanzada-condición aceptable para cada tipo de factor de riesgo identificado",L65="SI"),VLOOKUP(A65,'2'!$B$12:$M$212,7,FALSE)," ")</f>
        <v>0</v>
      </c>
      <c r="BH65" s="44">
        <f>IF(AND(N65="Aplicar identificación avanzada-condición aceptable para cada tipo de factor de riesgo identificado",L65="SI"),VLOOKUP(A65,'2'!$B$12:$M$212,8,FALSE)," ")</f>
        <v>0</v>
      </c>
      <c r="BI65" s="44">
        <f>IF(AND(N65="Aplicar identificación avanzada-condición aceptable para cada tipo de factor de riesgo identificado",L65="SI"),VLOOKUP(A65,'2'!$B$12:$M$212,9,FALSE)," ")</f>
        <v>0</v>
      </c>
      <c r="BJ65" s="44">
        <f>IF(AND(N65="Aplicar identificación avanzada-condición aceptable para cada tipo de factor de riesgo identificado",L65="SI"),VLOOKUP(A65,'2'!$B$12:$M$212,10,FALSE)," ")</f>
        <v>0</v>
      </c>
      <c r="BK65" s="48" t="str">
        <f>IF(AND(N65="Aplicar identificación avanzada-condición aceptable para cada tipo de factor de riesgo identificado",M65="SI"),VLOOKUP(A65,'2'!$B$12:$M$212,2,FALSE)," ")</f>
        <v>area 61</v>
      </c>
      <c r="BL65" s="48" t="str">
        <f>IF(AND(N65="Aplicar identificación avanzada-condición aceptable para cada tipo de factor de riesgo identificado",M65="SI"),VLOOKUP(A65,'2'!$B$12:$M$212,3,FALSE)," ")</f>
        <v>puesto 61</v>
      </c>
      <c r="BM65" s="48" t="str">
        <f>IF(AND(N65="Aplicar identificación avanzada-condición aceptable para cada tipo de factor de riesgo identificado",M65="SI"),VLOOKUP(A65,'2'!$B$12:$M$212,4,FALSE)," ")</f>
        <v>tarea 61</v>
      </c>
      <c r="BN65" s="48">
        <f>IF(AND(N65="Aplicar identificación avanzada-condición aceptable para cada tipo de factor de riesgo identificado",M65="SI"),VLOOKUP(A65,'2'!$B$12:$M$212,6,FALSE)," ")</f>
        <v>0</v>
      </c>
      <c r="BO65" s="48">
        <f>IF(AND(N65="Aplicar identificación avanzada-condición aceptable para cada tipo de factor de riesgo identificado",M65="SI"),VLOOKUP(A65,'2'!$B$12:$M$212,7,FALSE)," ")</f>
        <v>0</v>
      </c>
      <c r="BP65" s="48">
        <f>IF(AND(N65="Aplicar identificación avanzada-condición aceptable para cada tipo de factor de riesgo identificado",M65="SI"),VLOOKUP(A65,'2'!$B$12:$M$212,8,FALSE)," ")</f>
        <v>0</v>
      </c>
      <c r="BQ65" s="48">
        <f>IF(AND(N65="Aplicar identificación avanzada-condición aceptable para cada tipo de factor de riesgo identificado",M65="SI"),VLOOKUP(A65,'2'!$B$12:$M$212,9,FALSE)," ")</f>
        <v>0</v>
      </c>
      <c r="BR65" s="48">
        <f>IF(AND(N65="Aplicar identificación avanzada-condición aceptable para cada tipo de factor de riesgo identificado",M65="SI"),VLOOKUP(A65,'2'!$B$12:$M$212,10,FALSE)," ")</f>
        <v>0</v>
      </c>
    </row>
    <row r="66" spans="1:70">
      <c r="A66">
        <v>62</v>
      </c>
      <c r="B66" s="21" t="str">
        <f>'2'!C75</f>
        <v>area 62</v>
      </c>
      <c r="C66" s="21" t="str">
        <f>'2'!D75</f>
        <v>puesto 62</v>
      </c>
      <c r="D66" s="21" t="str">
        <v>puesto 62</v>
      </c>
      <c r="E66" s="21" t="str">
        <f>'2'!E75</f>
        <v>tarea 62</v>
      </c>
      <c r="F66" s="34" t="str">
        <f>'3'!D75</f>
        <v>tarea 62</v>
      </c>
      <c r="G66" s="27" t="str">
        <f>'3'!E75</f>
        <v>SI</v>
      </c>
      <c r="H66" s="21" t="str">
        <f>'3'!F75</f>
        <v>SI</v>
      </c>
      <c r="I66" s="27" t="str">
        <f>'3'!G75</f>
        <v>SI</v>
      </c>
      <c r="J66" s="21" t="str">
        <f>'3'!H75</f>
        <v>SI</v>
      </c>
      <c r="K66" s="27" t="str">
        <f>'3'!I75</f>
        <v>SI</v>
      </c>
      <c r="L66" s="21" t="str">
        <f>'3'!J75</f>
        <v>SI</v>
      </c>
      <c r="M66" s="27" t="str">
        <f>'3'!K75</f>
        <v>SI</v>
      </c>
      <c r="N66" s="34" t="str">
        <f>'3'!L75</f>
        <v>Aplicar identificación avanzada-condición aceptable para cada tipo de factor de riesgo identificado</v>
      </c>
      <c r="O66" s="19" t="str">
        <f>IF(AND(N66="Aplicar identificación avanzada-condición aceptable para cada tipo de factor de riesgo identificado",G66="SI"),VLOOKUP(A66,'2'!$B$12:$M$212,2,FALSE)," ")</f>
        <v>area 62</v>
      </c>
      <c r="P66" s="19" t="str">
        <f>IF(AND(N66="Aplicar identificación avanzada-condición aceptable para cada tipo de factor de riesgo identificado",G66="SI"),VLOOKUP(A66,'2'!$B$12:$M$212,3,FALSE)," ")</f>
        <v>puesto 62</v>
      </c>
      <c r="Q66" s="19" t="str">
        <f>IF(AND(N66="Aplicar identificación avanzada-condición aceptable para cada tipo de factor de riesgo identificado",G66="SI"),VLOOKUP(A66,'2'!$B$12:$M$212,4,FALSE)," ")</f>
        <v>tarea 62</v>
      </c>
      <c r="R66" s="19">
        <f>IF(AND(N66="Aplicar identificación avanzada-condición aceptable para cada tipo de factor de riesgo identificado",G66="SI"),VLOOKUP(A66,'2'!$B$12:$M$212,6,FALSE)," ")</f>
        <v>0</v>
      </c>
      <c r="S66" s="19">
        <f>IF(AND(N66="Aplicar identificación avanzada-condición aceptable para cada tipo de factor de riesgo identificado",G66="SI"),VLOOKUP(A66,'2'!$B$12:$M$212,7,FALSE)," ")</f>
        <v>0</v>
      </c>
      <c r="T66" s="19">
        <f>IF(AND(N66="Aplicar identificación avanzada-condición aceptable para cada tipo de factor de riesgo identificado",G66="SI"),VLOOKUP(A66,'2'!$B$12:$M$212,8,FALSE)," ")</f>
        <v>0</v>
      </c>
      <c r="U66" s="19">
        <f>IF(AND(N66="Aplicar identificación avanzada-condición aceptable para cada tipo de factor de riesgo identificado",G66="SI"),VLOOKUP(A66,'2'!$B$12:$M$212,9,FALSE)," ")</f>
        <v>0</v>
      </c>
      <c r="V66" s="19">
        <f>IF(AND(N66="Aplicar identificación avanzada-condición aceptable para cada tipo de factor de riesgo identificado",G66="SI"),VLOOKUP(A66,'2'!$B$12:$M$212,10,FALSE)," ")</f>
        <v>0</v>
      </c>
      <c r="W66" s="31" t="str">
        <f>IF(AND(N66="Aplicar identificación avanzada-condición aceptable para cada tipo de factor de riesgo identificado",H66="SI"),VLOOKUP(A66,'2'!$B$12:$M$212,2,FALSE)," ")</f>
        <v>area 62</v>
      </c>
      <c r="X66" s="31" t="str">
        <f>IF(AND(N66="Aplicar identificación avanzada-condición aceptable para cada tipo de factor de riesgo identificado",H66="SI"),VLOOKUP(A66,'2'!$B$12:$M$212,3,FALSE)," ")</f>
        <v>puesto 62</v>
      </c>
      <c r="Y66" s="31" t="str">
        <f>IF(AND(N66="Aplicar identificación avanzada-condición aceptable para cada tipo de factor de riesgo identificado",H66="SI"),VLOOKUP(A66,'2'!$B$12:$M$212,4,FALSE)," ")</f>
        <v>tarea 62</v>
      </c>
      <c r="Z66" s="31" t="str">
        <f>IF(AND(N66="Aplicar identificación avanzada-condición aceptable para cada tipo de factor de riesgo identificado",H66="SI"),VLOOKUP(A66,'2'!$B$12:$M$212,4,FALSE)," ")</f>
        <v>tarea 62</v>
      </c>
      <c r="AA66" s="31">
        <f>IF(AND(N66="Aplicar identificación avanzada-condición aceptable para cada tipo de factor de riesgo identificado",H66="SI"),VLOOKUP(A66,'2'!$B$12:$M$212,7,FALSE)," ")</f>
        <v>0</v>
      </c>
      <c r="AB66" s="31">
        <f>IF(AND(N66="Aplicar identificación avanzada-condición aceptable para cada tipo de factor de riesgo identificado",H66="SI"),VLOOKUP(A66,'2'!$B$12:$M$212,8,FALSE)," ")</f>
        <v>0</v>
      </c>
      <c r="AC66" s="31">
        <f>IF(AND(N66="Aplicar identificación avanzada-condición aceptable para cada tipo de factor de riesgo identificado",H66="SI"),VLOOKUP(A66,'2'!$B$12:$M$212,9,FALSE)," ")</f>
        <v>0</v>
      </c>
      <c r="AD66" s="31">
        <f>IF(AND(N66="Aplicar identificación avanzada-condición aceptable para cada tipo de factor de riesgo identificado",H66="SI"),VLOOKUP(A66,'2'!$B$12:$M$212,10,FALSE)," ")</f>
        <v>0</v>
      </c>
      <c r="AE66" s="34" t="str">
        <f>IF(AND(N66="Aplicar identificación avanzada-condición aceptable para cada tipo de factor de riesgo identificado",I66="SI"),VLOOKUP(A66,'2'!$B$12:$M$212,2,FALSE)," ")</f>
        <v>area 62</v>
      </c>
      <c r="AF66" s="34" t="str">
        <f>IF(AND(N66="Aplicar identificación avanzada-condición aceptable para cada tipo de factor de riesgo identificado",I66="SI"),VLOOKUP(A66,'2'!$B$12:$M$212,3,FALSE)," ")</f>
        <v>puesto 62</v>
      </c>
      <c r="AG66" s="34" t="str">
        <f>IF(AND(N66="Aplicar identificación avanzada-condición aceptable para cada tipo de factor de riesgo identificado",I66="SI"),VLOOKUP(A66,'2'!$B$12:$M$212,4,FALSE)," ")</f>
        <v>tarea 62</v>
      </c>
      <c r="AH66" s="34">
        <f>IF(AND(N66="Aplicar identificación avanzada-condición aceptable para cada tipo de factor de riesgo identificado",I66="SI"),VLOOKUP(A66,'2'!$B$12:$M$212,6,FALSE)," ")</f>
        <v>0</v>
      </c>
      <c r="AI66" s="34">
        <f>IF(AND(N66="Aplicar identificación avanzada-condición aceptable para cada tipo de factor de riesgo identificado",I66="SI"),VLOOKUP(A66,'2'!$B$12:$M$212,7,FALSE)," ")</f>
        <v>0</v>
      </c>
      <c r="AJ66" s="34">
        <f>IF(AND(N66="Aplicar identificación avanzada-condición aceptable para cada tipo de factor de riesgo identificado",I66="SI"),VLOOKUP(A66,'2'!$B$12:$M$212,8,FALSE)," ")</f>
        <v>0</v>
      </c>
      <c r="AK66" s="34">
        <f>IF(AND(N66="Aplicar identificación avanzada-condición aceptable para cada tipo de factor de riesgo identificado",I66="SI"),VLOOKUP(A66,'2'!$B$12:$M$212,9,FALSE)," ")</f>
        <v>0</v>
      </c>
      <c r="AL66" s="34">
        <f>IF(AND(N66="Aplicar identificación avanzada-condición aceptable para cada tipo de factor de riesgo identificado",I66="SI"),VLOOKUP(A66,'2'!$B$12:$M$212,10,FALSE)," ")</f>
        <v>0</v>
      </c>
      <c r="AM66" s="40" t="str">
        <f>IF(AND(N66="Aplicar identificación avanzada-condición aceptable para cada tipo de factor de riesgo identificado",J66="SI"),VLOOKUP(A66,'2'!$B$12:$M$212,2,FALSE)," ")</f>
        <v>area 62</v>
      </c>
      <c r="AN66" s="40" t="str">
        <f>IF(AND(N66="Aplicar identificación avanzada-condición aceptable para cada tipo de factor de riesgo identificado",J66="SI"),VLOOKUP(A66,'2'!$B$12:$M$212,3,FALSE)," ")</f>
        <v>puesto 62</v>
      </c>
      <c r="AO66" s="40" t="str">
        <f>IF(AND(N66="Aplicar identificación avanzada-condición aceptable para cada tipo de factor de riesgo identificado",J66="SI"),VLOOKUP(A66,'2'!$B$12:$M$212,4,FALSE)," ")</f>
        <v>tarea 62</v>
      </c>
      <c r="AP66" s="40">
        <f>IF(AND(N66="Aplicar identificación avanzada-condición aceptable para cada tipo de factor de riesgo identificado",J66="SI"),VLOOKUP(A66,'2'!$B$12:$M$212,6,FALSE)," ")</f>
        <v>0</v>
      </c>
      <c r="AQ66" s="40">
        <f>IF(AND(N66="Aplicar identificación avanzada-condición aceptable para cada tipo de factor de riesgo identificado",J66="SI"),VLOOKUP(A66,'2'!$B$12:$M$212,7,FALSE)," ")</f>
        <v>0</v>
      </c>
      <c r="AR66" s="40">
        <f>IF(AND(N66="Aplicar identificación avanzada-condición aceptable para cada tipo de factor de riesgo identificado",J66="SI"),VLOOKUP(A66,'2'!$B$12:$M$212,8,FALSE)," ")</f>
        <v>0</v>
      </c>
      <c r="AS66" s="40">
        <f>IF(AND(N66="Aplicar identificación avanzada-condición aceptable para cada tipo de factor de riesgo identificado",J66="SI"),VLOOKUP(A66,'2'!$B$12:$M$212,9,FALSE)," ")</f>
        <v>0</v>
      </c>
      <c r="AT66" s="40">
        <f>IF(AND(N66="Aplicar identificación avanzada-condición aceptable para cada tipo de factor de riesgo identificado",J66="SI"),VLOOKUP(A66,'2'!$B$12:$M$212,10,FALSE)," ")</f>
        <v>0</v>
      </c>
      <c r="AU66" s="51" t="str">
        <f>IF(AND(N66="Aplicar identificación avanzada-condición aceptable para cada tipo de factor de riesgo identificado",K66="SI"),VLOOKUP(A66,'2'!$B$12:$M$212,2,FALSE)," ")</f>
        <v>area 62</v>
      </c>
      <c r="AV66" s="51" t="str">
        <f>IF(AND(N66="Aplicar identificación avanzada-condición aceptable para cada tipo de factor de riesgo identificado",K66="SI"),VLOOKUP(A66,'2'!$B$12:$M$212,3,FALSE)," ")</f>
        <v>puesto 62</v>
      </c>
      <c r="AW66" s="51" t="str">
        <f>IF(AND(N66="Aplicar identificación avanzada-condición aceptable para cada tipo de factor de riesgo identificado",K66="SI"),VLOOKUP(A66,'2'!$B$12:$M$212,4,FALSE)," ")</f>
        <v>tarea 62</v>
      </c>
      <c r="AX66" s="51">
        <f>IF(AND(N66="Aplicar identificación avanzada-condición aceptable para cada tipo de factor de riesgo identificado",K66="SI"),VLOOKUP(A66,'2'!$B$12:$M$212,6,FALSE)," ")</f>
        <v>0</v>
      </c>
      <c r="AY66" s="51">
        <f>IF(AND(N66="Aplicar identificación avanzada-condición aceptable para cada tipo de factor de riesgo identificado",K66="SI"),VLOOKUP(A66,'2'!$B$12:$M$212,7,FALSE)," ")</f>
        <v>0</v>
      </c>
      <c r="AZ66" s="51">
        <f>IF(AND(N66="Aplicar identificación avanzada-condición aceptable para cada tipo de factor de riesgo identificado",K66="SI"),VLOOKUP(A66,'2'!$B$12:$M$212,8,FALSE)," ")</f>
        <v>0</v>
      </c>
      <c r="BA66" s="51">
        <f>IF(AND(N66="Aplicar identificación avanzada-condición aceptable para cada tipo de factor de riesgo identificado",K66="SI"),VLOOKUP(A66,'2'!$B$12:$M$212,9,FALSE)," ")</f>
        <v>0</v>
      </c>
      <c r="BB66" s="51">
        <f>IF(AND(N66="Aplicar identificación avanzada-condición aceptable para cada tipo de factor de riesgo identificado",K66="SI"),VLOOKUP(A66,'2'!$B$12:$M$212,10,FALSE)," ")</f>
        <v>0</v>
      </c>
      <c r="BC66" s="44" t="str">
        <f>IF(AND(N66="Aplicar identificación avanzada-condición aceptable para cada tipo de factor de riesgo identificado",L66="SI"),VLOOKUP(A66,'2'!$B$12:$M$212,2,FALSE)," ")</f>
        <v>area 62</v>
      </c>
      <c r="BD66" s="44" t="str">
        <f>IF(AND(N66="Aplicar identificación avanzada-condición aceptable para cada tipo de factor de riesgo identificado",L66="SI"),VLOOKUP(A66,'2'!$B$12:$M$212,3,FALSE)," ")</f>
        <v>puesto 62</v>
      </c>
      <c r="BE66" s="44" t="str">
        <f>IF(AND(N66="Aplicar identificación avanzada-condición aceptable para cada tipo de factor de riesgo identificado",L66="SI"),VLOOKUP(A66,'2'!$B$12:$M$212,4,FALSE)," ")</f>
        <v>tarea 62</v>
      </c>
      <c r="BF66" s="44">
        <f>IF(AND(N66="Aplicar identificación avanzada-condición aceptable para cada tipo de factor de riesgo identificado",L66="SI"),VLOOKUP(A66,'2'!$B$12:$M$212,6,FALSE)," ")</f>
        <v>0</v>
      </c>
      <c r="BG66" s="44">
        <f>IF(AND(N66="Aplicar identificación avanzada-condición aceptable para cada tipo de factor de riesgo identificado",L66="SI"),VLOOKUP(A66,'2'!$B$12:$M$212,7,FALSE)," ")</f>
        <v>0</v>
      </c>
      <c r="BH66" s="44">
        <f>IF(AND(N66="Aplicar identificación avanzada-condición aceptable para cada tipo de factor de riesgo identificado",L66="SI"),VLOOKUP(A66,'2'!$B$12:$M$212,8,FALSE)," ")</f>
        <v>0</v>
      </c>
      <c r="BI66" s="44">
        <f>IF(AND(N66="Aplicar identificación avanzada-condición aceptable para cada tipo de factor de riesgo identificado",L66="SI"),VLOOKUP(A66,'2'!$B$12:$M$212,9,FALSE)," ")</f>
        <v>0</v>
      </c>
      <c r="BJ66" s="44">
        <f>IF(AND(N66="Aplicar identificación avanzada-condición aceptable para cada tipo de factor de riesgo identificado",L66="SI"),VLOOKUP(A66,'2'!$B$12:$M$212,10,FALSE)," ")</f>
        <v>0</v>
      </c>
      <c r="BK66" s="48" t="str">
        <f>IF(AND(N66="Aplicar identificación avanzada-condición aceptable para cada tipo de factor de riesgo identificado",M66="SI"),VLOOKUP(A66,'2'!$B$12:$M$212,2,FALSE)," ")</f>
        <v>area 62</v>
      </c>
      <c r="BL66" s="48" t="str">
        <f>IF(AND(N66="Aplicar identificación avanzada-condición aceptable para cada tipo de factor de riesgo identificado",M66="SI"),VLOOKUP(A66,'2'!$B$12:$M$212,3,FALSE)," ")</f>
        <v>puesto 62</v>
      </c>
      <c r="BM66" s="48" t="str">
        <f>IF(AND(N66="Aplicar identificación avanzada-condición aceptable para cada tipo de factor de riesgo identificado",M66="SI"),VLOOKUP(A66,'2'!$B$12:$M$212,4,FALSE)," ")</f>
        <v>tarea 62</v>
      </c>
      <c r="BN66" s="48">
        <f>IF(AND(N66="Aplicar identificación avanzada-condición aceptable para cada tipo de factor de riesgo identificado",M66="SI"),VLOOKUP(A66,'2'!$B$12:$M$212,6,FALSE)," ")</f>
        <v>0</v>
      </c>
      <c r="BO66" s="48">
        <f>IF(AND(N66="Aplicar identificación avanzada-condición aceptable para cada tipo de factor de riesgo identificado",M66="SI"),VLOOKUP(A66,'2'!$B$12:$M$212,7,FALSE)," ")</f>
        <v>0</v>
      </c>
      <c r="BP66" s="48">
        <f>IF(AND(N66="Aplicar identificación avanzada-condición aceptable para cada tipo de factor de riesgo identificado",M66="SI"),VLOOKUP(A66,'2'!$B$12:$M$212,8,FALSE)," ")</f>
        <v>0</v>
      </c>
      <c r="BQ66" s="48">
        <f>IF(AND(N66="Aplicar identificación avanzada-condición aceptable para cada tipo de factor de riesgo identificado",M66="SI"),VLOOKUP(A66,'2'!$B$12:$M$212,9,FALSE)," ")</f>
        <v>0</v>
      </c>
      <c r="BR66" s="48">
        <f>IF(AND(N66="Aplicar identificación avanzada-condición aceptable para cada tipo de factor de riesgo identificado",M66="SI"),VLOOKUP(A66,'2'!$B$12:$M$212,10,FALSE)," ")</f>
        <v>0</v>
      </c>
    </row>
    <row r="67" spans="1:70">
      <c r="A67">
        <v>63</v>
      </c>
      <c r="B67" s="21" t="str">
        <f>'2'!C76</f>
        <v>area 63</v>
      </c>
      <c r="C67" s="21" t="str">
        <f>'2'!D76</f>
        <v>puesto 63</v>
      </c>
      <c r="D67" s="21" t="str">
        <v>puesto 63</v>
      </c>
      <c r="E67" s="21" t="str">
        <f>'2'!E76</f>
        <v>tarea 63</v>
      </c>
      <c r="F67" s="34" t="str">
        <f>'3'!D76</f>
        <v>tarea 63</v>
      </c>
      <c r="G67" s="27" t="str">
        <f>'3'!E76</f>
        <v>SI</v>
      </c>
      <c r="H67" s="21" t="str">
        <f>'3'!F76</f>
        <v>SI</v>
      </c>
      <c r="I67" s="27" t="str">
        <f>'3'!G76</f>
        <v>SI</v>
      </c>
      <c r="J67" s="21" t="str">
        <f>'3'!H76</f>
        <v>SI</v>
      </c>
      <c r="K67" s="27" t="str">
        <f>'3'!I76</f>
        <v>SI</v>
      </c>
      <c r="L67" s="21" t="str">
        <f>'3'!J76</f>
        <v>SI</v>
      </c>
      <c r="M67" s="27" t="str">
        <f>'3'!K76</f>
        <v>SI</v>
      </c>
      <c r="N67" s="34" t="str">
        <f>'3'!L76</f>
        <v>Aplicar identificación avanzada-condición aceptable para cada tipo de factor de riesgo identificado</v>
      </c>
      <c r="O67" s="19" t="str">
        <f>IF(AND(N67="Aplicar identificación avanzada-condición aceptable para cada tipo de factor de riesgo identificado",G67="SI"),VLOOKUP(A67,'2'!$B$12:$M$212,2,FALSE)," ")</f>
        <v>area 63</v>
      </c>
      <c r="P67" s="19" t="str">
        <f>IF(AND(N67="Aplicar identificación avanzada-condición aceptable para cada tipo de factor de riesgo identificado",G67="SI"),VLOOKUP(A67,'2'!$B$12:$M$212,3,FALSE)," ")</f>
        <v>puesto 63</v>
      </c>
      <c r="Q67" s="19" t="str">
        <f>IF(AND(N67="Aplicar identificación avanzada-condición aceptable para cada tipo de factor de riesgo identificado",G67="SI"),VLOOKUP(A67,'2'!$B$12:$M$212,4,FALSE)," ")</f>
        <v>tarea 63</v>
      </c>
      <c r="R67" s="19">
        <f>IF(AND(N67="Aplicar identificación avanzada-condición aceptable para cada tipo de factor de riesgo identificado",G67="SI"),VLOOKUP(A67,'2'!$B$12:$M$212,6,FALSE)," ")</f>
        <v>0</v>
      </c>
      <c r="S67" s="19">
        <f>IF(AND(N67="Aplicar identificación avanzada-condición aceptable para cada tipo de factor de riesgo identificado",G67="SI"),VLOOKUP(A67,'2'!$B$12:$M$212,7,FALSE)," ")</f>
        <v>0</v>
      </c>
      <c r="T67" s="19">
        <f>IF(AND(N67="Aplicar identificación avanzada-condición aceptable para cada tipo de factor de riesgo identificado",G67="SI"),VLOOKUP(A67,'2'!$B$12:$M$212,8,FALSE)," ")</f>
        <v>0</v>
      </c>
      <c r="U67" s="19">
        <f>IF(AND(N67="Aplicar identificación avanzada-condición aceptable para cada tipo de factor de riesgo identificado",G67="SI"),VLOOKUP(A67,'2'!$B$12:$M$212,9,FALSE)," ")</f>
        <v>0</v>
      </c>
      <c r="V67" s="19">
        <f>IF(AND(N67="Aplicar identificación avanzada-condición aceptable para cada tipo de factor de riesgo identificado",G67="SI"),VLOOKUP(A67,'2'!$B$12:$M$212,10,FALSE)," ")</f>
        <v>0</v>
      </c>
      <c r="W67" s="31" t="str">
        <f>IF(AND(N67="Aplicar identificación avanzada-condición aceptable para cada tipo de factor de riesgo identificado",H67="SI"),VLOOKUP(A67,'2'!$B$12:$M$212,2,FALSE)," ")</f>
        <v>area 63</v>
      </c>
      <c r="X67" s="31" t="str">
        <f>IF(AND(N67="Aplicar identificación avanzada-condición aceptable para cada tipo de factor de riesgo identificado",H67="SI"),VLOOKUP(A67,'2'!$B$12:$M$212,3,FALSE)," ")</f>
        <v>puesto 63</v>
      </c>
      <c r="Y67" s="31" t="str">
        <f>IF(AND(N67="Aplicar identificación avanzada-condición aceptable para cada tipo de factor de riesgo identificado",H67="SI"),VLOOKUP(A67,'2'!$B$12:$M$212,4,FALSE)," ")</f>
        <v>tarea 63</v>
      </c>
      <c r="Z67" s="31" t="str">
        <f>IF(AND(N67="Aplicar identificación avanzada-condición aceptable para cada tipo de factor de riesgo identificado",H67="SI"),VLOOKUP(A67,'2'!$B$12:$M$212,4,FALSE)," ")</f>
        <v>tarea 63</v>
      </c>
      <c r="AA67" s="31">
        <f>IF(AND(N67="Aplicar identificación avanzada-condición aceptable para cada tipo de factor de riesgo identificado",H67="SI"),VLOOKUP(A67,'2'!$B$12:$M$212,7,FALSE)," ")</f>
        <v>0</v>
      </c>
      <c r="AB67" s="31">
        <f>IF(AND(N67="Aplicar identificación avanzada-condición aceptable para cada tipo de factor de riesgo identificado",H67="SI"),VLOOKUP(A67,'2'!$B$12:$M$212,8,FALSE)," ")</f>
        <v>0</v>
      </c>
      <c r="AC67" s="31">
        <f>IF(AND(N67="Aplicar identificación avanzada-condición aceptable para cada tipo de factor de riesgo identificado",H67="SI"),VLOOKUP(A67,'2'!$B$12:$M$212,9,FALSE)," ")</f>
        <v>0</v>
      </c>
      <c r="AD67" s="31">
        <f>IF(AND(N67="Aplicar identificación avanzada-condición aceptable para cada tipo de factor de riesgo identificado",H67="SI"),VLOOKUP(A67,'2'!$B$12:$M$212,10,FALSE)," ")</f>
        <v>0</v>
      </c>
      <c r="AE67" s="34" t="str">
        <f>IF(AND(N67="Aplicar identificación avanzada-condición aceptable para cada tipo de factor de riesgo identificado",I67="SI"),VLOOKUP(A67,'2'!$B$12:$M$212,2,FALSE)," ")</f>
        <v>area 63</v>
      </c>
      <c r="AF67" s="34" t="str">
        <f>IF(AND(N67="Aplicar identificación avanzada-condición aceptable para cada tipo de factor de riesgo identificado",I67="SI"),VLOOKUP(A67,'2'!$B$12:$M$212,3,FALSE)," ")</f>
        <v>puesto 63</v>
      </c>
      <c r="AG67" s="34" t="str">
        <f>IF(AND(N67="Aplicar identificación avanzada-condición aceptable para cada tipo de factor de riesgo identificado",I67="SI"),VLOOKUP(A67,'2'!$B$12:$M$212,4,FALSE)," ")</f>
        <v>tarea 63</v>
      </c>
      <c r="AH67" s="34">
        <f>IF(AND(N67="Aplicar identificación avanzada-condición aceptable para cada tipo de factor de riesgo identificado",I67="SI"),VLOOKUP(A67,'2'!$B$12:$M$212,6,FALSE)," ")</f>
        <v>0</v>
      </c>
      <c r="AI67" s="34">
        <f>IF(AND(N67="Aplicar identificación avanzada-condición aceptable para cada tipo de factor de riesgo identificado",I67="SI"),VLOOKUP(A67,'2'!$B$12:$M$212,7,FALSE)," ")</f>
        <v>0</v>
      </c>
      <c r="AJ67" s="34">
        <f>IF(AND(N67="Aplicar identificación avanzada-condición aceptable para cada tipo de factor de riesgo identificado",I67="SI"),VLOOKUP(A67,'2'!$B$12:$M$212,8,FALSE)," ")</f>
        <v>0</v>
      </c>
      <c r="AK67" s="34">
        <f>IF(AND(N67="Aplicar identificación avanzada-condición aceptable para cada tipo de factor de riesgo identificado",I67="SI"),VLOOKUP(A67,'2'!$B$12:$M$212,9,FALSE)," ")</f>
        <v>0</v>
      </c>
      <c r="AL67" s="34">
        <f>IF(AND(N67="Aplicar identificación avanzada-condición aceptable para cada tipo de factor de riesgo identificado",I67="SI"),VLOOKUP(A67,'2'!$B$12:$M$212,10,FALSE)," ")</f>
        <v>0</v>
      </c>
      <c r="AM67" s="40" t="str">
        <f>IF(AND(N67="Aplicar identificación avanzada-condición aceptable para cada tipo de factor de riesgo identificado",J67="SI"),VLOOKUP(A67,'2'!$B$12:$M$212,2,FALSE)," ")</f>
        <v>area 63</v>
      </c>
      <c r="AN67" s="40" t="str">
        <f>IF(AND(N67="Aplicar identificación avanzada-condición aceptable para cada tipo de factor de riesgo identificado",J67="SI"),VLOOKUP(A67,'2'!$B$12:$M$212,3,FALSE)," ")</f>
        <v>puesto 63</v>
      </c>
      <c r="AO67" s="40" t="str">
        <f>IF(AND(N67="Aplicar identificación avanzada-condición aceptable para cada tipo de factor de riesgo identificado",J67="SI"),VLOOKUP(A67,'2'!$B$12:$M$212,4,FALSE)," ")</f>
        <v>tarea 63</v>
      </c>
      <c r="AP67" s="40">
        <f>IF(AND(N67="Aplicar identificación avanzada-condición aceptable para cada tipo de factor de riesgo identificado",J67="SI"),VLOOKUP(A67,'2'!$B$12:$M$212,6,FALSE)," ")</f>
        <v>0</v>
      </c>
      <c r="AQ67" s="40">
        <f>IF(AND(N67="Aplicar identificación avanzada-condición aceptable para cada tipo de factor de riesgo identificado",J67="SI"),VLOOKUP(A67,'2'!$B$12:$M$212,7,FALSE)," ")</f>
        <v>0</v>
      </c>
      <c r="AR67" s="40">
        <f>IF(AND(N67="Aplicar identificación avanzada-condición aceptable para cada tipo de factor de riesgo identificado",J67="SI"),VLOOKUP(A67,'2'!$B$12:$M$212,8,FALSE)," ")</f>
        <v>0</v>
      </c>
      <c r="AS67" s="40">
        <f>IF(AND(N67="Aplicar identificación avanzada-condición aceptable para cada tipo de factor de riesgo identificado",J67="SI"),VLOOKUP(A67,'2'!$B$12:$M$212,9,FALSE)," ")</f>
        <v>0</v>
      </c>
      <c r="AT67" s="40">
        <f>IF(AND(N67="Aplicar identificación avanzada-condición aceptable para cada tipo de factor de riesgo identificado",J67="SI"),VLOOKUP(A67,'2'!$B$12:$M$212,10,FALSE)," ")</f>
        <v>0</v>
      </c>
      <c r="AU67" s="51" t="str">
        <f>IF(AND(N67="Aplicar identificación avanzada-condición aceptable para cada tipo de factor de riesgo identificado",K67="SI"),VLOOKUP(A67,'2'!$B$12:$M$212,2,FALSE)," ")</f>
        <v>area 63</v>
      </c>
      <c r="AV67" s="51" t="str">
        <f>IF(AND(N67="Aplicar identificación avanzada-condición aceptable para cada tipo de factor de riesgo identificado",K67="SI"),VLOOKUP(A67,'2'!$B$12:$M$212,3,FALSE)," ")</f>
        <v>puesto 63</v>
      </c>
      <c r="AW67" s="51" t="str">
        <f>IF(AND(N67="Aplicar identificación avanzada-condición aceptable para cada tipo de factor de riesgo identificado",K67="SI"),VLOOKUP(A67,'2'!$B$12:$M$212,4,FALSE)," ")</f>
        <v>tarea 63</v>
      </c>
      <c r="AX67" s="51">
        <f>IF(AND(N67="Aplicar identificación avanzada-condición aceptable para cada tipo de factor de riesgo identificado",K67="SI"),VLOOKUP(A67,'2'!$B$12:$M$212,6,FALSE)," ")</f>
        <v>0</v>
      </c>
      <c r="AY67" s="51">
        <f>IF(AND(N67="Aplicar identificación avanzada-condición aceptable para cada tipo de factor de riesgo identificado",K67="SI"),VLOOKUP(A67,'2'!$B$12:$M$212,7,FALSE)," ")</f>
        <v>0</v>
      </c>
      <c r="AZ67" s="51">
        <f>IF(AND(N67="Aplicar identificación avanzada-condición aceptable para cada tipo de factor de riesgo identificado",K67="SI"),VLOOKUP(A67,'2'!$B$12:$M$212,8,FALSE)," ")</f>
        <v>0</v>
      </c>
      <c r="BA67" s="51">
        <f>IF(AND(N67="Aplicar identificación avanzada-condición aceptable para cada tipo de factor de riesgo identificado",K67="SI"),VLOOKUP(A67,'2'!$B$12:$M$212,9,FALSE)," ")</f>
        <v>0</v>
      </c>
      <c r="BB67" s="51">
        <f>IF(AND(N67="Aplicar identificación avanzada-condición aceptable para cada tipo de factor de riesgo identificado",K67="SI"),VLOOKUP(A67,'2'!$B$12:$M$212,10,FALSE)," ")</f>
        <v>0</v>
      </c>
      <c r="BC67" s="44" t="str">
        <f>IF(AND(N67="Aplicar identificación avanzada-condición aceptable para cada tipo de factor de riesgo identificado",L67="SI"),VLOOKUP(A67,'2'!$B$12:$M$212,2,FALSE)," ")</f>
        <v>area 63</v>
      </c>
      <c r="BD67" s="44" t="str">
        <f>IF(AND(N67="Aplicar identificación avanzada-condición aceptable para cada tipo de factor de riesgo identificado",L67="SI"),VLOOKUP(A67,'2'!$B$12:$M$212,3,FALSE)," ")</f>
        <v>puesto 63</v>
      </c>
      <c r="BE67" s="44" t="str">
        <f>IF(AND(N67="Aplicar identificación avanzada-condición aceptable para cada tipo de factor de riesgo identificado",L67="SI"),VLOOKUP(A67,'2'!$B$12:$M$212,4,FALSE)," ")</f>
        <v>tarea 63</v>
      </c>
      <c r="BF67" s="44">
        <f>IF(AND(N67="Aplicar identificación avanzada-condición aceptable para cada tipo de factor de riesgo identificado",L67="SI"),VLOOKUP(A67,'2'!$B$12:$M$212,6,FALSE)," ")</f>
        <v>0</v>
      </c>
      <c r="BG67" s="44">
        <f>IF(AND(N67="Aplicar identificación avanzada-condición aceptable para cada tipo de factor de riesgo identificado",L67="SI"),VLOOKUP(A67,'2'!$B$12:$M$212,7,FALSE)," ")</f>
        <v>0</v>
      </c>
      <c r="BH67" s="44">
        <f>IF(AND(N67="Aplicar identificación avanzada-condición aceptable para cada tipo de factor de riesgo identificado",L67="SI"),VLOOKUP(A67,'2'!$B$12:$M$212,8,FALSE)," ")</f>
        <v>0</v>
      </c>
      <c r="BI67" s="44">
        <f>IF(AND(N67="Aplicar identificación avanzada-condición aceptable para cada tipo de factor de riesgo identificado",L67="SI"),VLOOKUP(A67,'2'!$B$12:$M$212,9,FALSE)," ")</f>
        <v>0</v>
      </c>
      <c r="BJ67" s="44">
        <f>IF(AND(N67="Aplicar identificación avanzada-condición aceptable para cada tipo de factor de riesgo identificado",L67="SI"),VLOOKUP(A67,'2'!$B$12:$M$212,10,FALSE)," ")</f>
        <v>0</v>
      </c>
      <c r="BK67" s="48" t="str">
        <f>IF(AND(N67="Aplicar identificación avanzada-condición aceptable para cada tipo de factor de riesgo identificado",M67="SI"),VLOOKUP(A67,'2'!$B$12:$M$212,2,FALSE)," ")</f>
        <v>area 63</v>
      </c>
      <c r="BL67" s="48" t="str">
        <f>IF(AND(N67="Aplicar identificación avanzada-condición aceptable para cada tipo de factor de riesgo identificado",M67="SI"),VLOOKUP(A67,'2'!$B$12:$M$212,3,FALSE)," ")</f>
        <v>puesto 63</v>
      </c>
      <c r="BM67" s="48" t="str">
        <f>IF(AND(N67="Aplicar identificación avanzada-condición aceptable para cada tipo de factor de riesgo identificado",M67="SI"),VLOOKUP(A67,'2'!$B$12:$M$212,4,FALSE)," ")</f>
        <v>tarea 63</v>
      </c>
      <c r="BN67" s="48">
        <f>IF(AND(N67="Aplicar identificación avanzada-condición aceptable para cada tipo de factor de riesgo identificado",M67="SI"),VLOOKUP(A67,'2'!$B$12:$M$212,6,FALSE)," ")</f>
        <v>0</v>
      </c>
      <c r="BO67" s="48">
        <f>IF(AND(N67="Aplicar identificación avanzada-condición aceptable para cada tipo de factor de riesgo identificado",M67="SI"),VLOOKUP(A67,'2'!$B$12:$M$212,7,FALSE)," ")</f>
        <v>0</v>
      </c>
      <c r="BP67" s="48">
        <f>IF(AND(N67="Aplicar identificación avanzada-condición aceptable para cada tipo de factor de riesgo identificado",M67="SI"),VLOOKUP(A67,'2'!$B$12:$M$212,8,FALSE)," ")</f>
        <v>0</v>
      </c>
      <c r="BQ67" s="48">
        <f>IF(AND(N67="Aplicar identificación avanzada-condición aceptable para cada tipo de factor de riesgo identificado",M67="SI"),VLOOKUP(A67,'2'!$B$12:$M$212,9,FALSE)," ")</f>
        <v>0</v>
      </c>
      <c r="BR67" s="48">
        <f>IF(AND(N67="Aplicar identificación avanzada-condición aceptable para cada tipo de factor de riesgo identificado",M67="SI"),VLOOKUP(A67,'2'!$B$12:$M$212,10,FALSE)," ")</f>
        <v>0</v>
      </c>
    </row>
    <row r="68" spans="1:70">
      <c r="A68">
        <v>64</v>
      </c>
      <c r="B68" s="21" t="str">
        <f>'2'!C77</f>
        <v>area 64</v>
      </c>
      <c r="C68" s="21" t="str">
        <f>'2'!D77</f>
        <v>puesto 64</v>
      </c>
      <c r="D68" s="21" t="str">
        <v>puesto 64</v>
      </c>
      <c r="E68" s="21" t="str">
        <f>'2'!E77</f>
        <v>tarea 64</v>
      </c>
      <c r="F68" s="34" t="str">
        <f>'3'!D77</f>
        <v>tarea 64</v>
      </c>
      <c r="G68" s="27" t="str">
        <f>'3'!E77</f>
        <v>SI</v>
      </c>
      <c r="H68" s="21" t="str">
        <f>'3'!F77</f>
        <v>SI</v>
      </c>
      <c r="I68" s="27" t="str">
        <f>'3'!G77</f>
        <v>SI</v>
      </c>
      <c r="J68" s="21" t="str">
        <f>'3'!H77</f>
        <v>SI</v>
      </c>
      <c r="K68" s="27" t="str">
        <f>'3'!I77</f>
        <v>SI</v>
      </c>
      <c r="L68" s="21" t="str">
        <f>'3'!J77</f>
        <v>SI</v>
      </c>
      <c r="M68" s="27" t="str">
        <f>'3'!K77</f>
        <v>SI</v>
      </c>
      <c r="N68" s="34" t="str">
        <f>'3'!L77</f>
        <v>Aplicar identificación avanzada-condición aceptable para cada tipo de factor de riesgo identificado</v>
      </c>
      <c r="O68" s="19" t="str">
        <f>IF(AND(N68="Aplicar identificación avanzada-condición aceptable para cada tipo de factor de riesgo identificado",G68="SI"),VLOOKUP(A68,'2'!$B$12:$M$212,2,FALSE)," ")</f>
        <v>area 64</v>
      </c>
      <c r="P68" s="19" t="str">
        <f>IF(AND(N68="Aplicar identificación avanzada-condición aceptable para cada tipo de factor de riesgo identificado",G68="SI"),VLOOKUP(A68,'2'!$B$12:$M$212,3,FALSE)," ")</f>
        <v>puesto 64</v>
      </c>
      <c r="Q68" s="19" t="str">
        <f>IF(AND(N68="Aplicar identificación avanzada-condición aceptable para cada tipo de factor de riesgo identificado",G68="SI"),VLOOKUP(A68,'2'!$B$12:$M$212,4,FALSE)," ")</f>
        <v>tarea 64</v>
      </c>
      <c r="R68" s="19">
        <f>IF(AND(N68="Aplicar identificación avanzada-condición aceptable para cada tipo de factor de riesgo identificado",G68="SI"),VLOOKUP(A68,'2'!$B$12:$M$212,6,FALSE)," ")</f>
        <v>0</v>
      </c>
      <c r="S68" s="19">
        <f>IF(AND(N68="Aplicar identificación avanzada-condición aceptable para cada tipo de factor de riesgo identificado",G68="SI"),VLOOKUP(A68,'2'!$B$12:$M$212,7,FALSE)," ")</f>
        <v>0</v>
      </c>
      <c r="T68" s="19">
        <f>IF(AND(N68="Aplicar identificación avanzada-condición aceptable para cada tipo de factor de riesgo identificado",G68="SI"),VLOOKUP(A68,'2'!$B$12:$M$212,8,FALSE)," ")</f>
        <v>0</v>
      </c>
      <c r="U68" s="19">
        <f>IF(AND(N68="Aplicar identificación avanzada-condición aceptable para cada tipo de factor de riesgo identificado",G68="SI"),VLOOKUP(A68,'2'!$B$12:$M$212,9,FALSE)," ")</f>
        <v>0</v>
      </c>
      <c r="V68" s="19">
        <f>IF(AND(N68="Aplicar identificación avanzada-condición aceptable para cada tipo de factor de riesgo identificado",G68="SI"),VLOOKUP(A68,'2'!$B$12:$M$212,10,FALSE)," ")</f>
        <v>0</v>
      </c>
      <c r="W68" s="31" t="str">
        <f>IF(AND(N68="Aplicar identificación avanzada-condición aceptable para cada tipo de factor de riesgo identificado",H68="SI"),VLOOKUP(A68,'2'!$B$12:$M$212,2,FALSE)," ")</f>
        <v>area 64</v>
      </c>
      <c r="X68" s="31" t="str">
        <f>IF(AND(N68="Aplicar identificación avanzada-condición aceptable para cada tipo de factor de riesgo identificado",H68="SI"),VLOOKUP(A68,'2'!$B$12:$M$212,3,FALSE)," ")</f>
        <v>puesto 64</v>
      </c>
      <c r="Y68" s="31" t="str">
        <f>IF(AND(N68="Aplicar identificación avanzada-condición aceptable para cada tipo de factor de riesgo identificado",H68="SI"),VLOOKUP(A68,'2'!$B$12:$M$212,4,FALSE)," ")</f>
        <v>tarea 64</v>
      </c>
      <c r="Z68" s="31" t="str">
        <f>IF(AND(N68="Aplicar identificación avanzada-condición aceptable para cada tipo de factor de riesgo identificado",H68="SI"),VLOOKUP(A68,'2'!$B$12:$M$212,4,FALSE)," ")</f>
        <v>tarea 64</v>
      </c>
      <c r="AA68" s="31">
        <f>IF(AND(N68="Aplicar identificación avanzada-condición aceptable para cada tipo de factor de riesgo identificado",H68="SI"),VLOOKUP(A68,'2'!$B$12:$M$212,7,FALSE)," ")</f>
        <v>0</v>
      </c>
      <c r="AB68" s="31">
        <f>IF(AND(N68="Aplicar identificación avanzada-condición aceptable para cada tipo de factor de riesgo identificado",H68="SI"),VLOOKUP(A68,'2'!$B$12:$M$212,8,FALSE)," ")</f>
        <v>0</v>
      </c>
      <c r="AC68" s="31">
        <f>IF(AND(N68="Aplicar identificación avanzada-condición aceptable para cada tipo de factor de riesgo identificado",H68="SI"),VLOOKUP(A68,'2'!$B$12:$M$212,9,FALSE)," ")</f>
        <v>0</v>
      </c>
      <c r="AD68" s="31">
        <f>IF(AND(N68="Aplicar identificación avanzada-condición aceptable para cada tipo de factor de riesgo identificado",H68="SI"),VLOOKUP(A68,'2'!$B$12:$M$212,10,FALSE)," ")</f>
        <v>0</v>
      </c>
      <c r="AE68" s="34" t="str">
        <f>IF(AND(N68="Aplicar identificación avanzada-condición aceptable para cada tipo de factor de riesgo identificado",I68="SI"),VLOOKUP(A68,'2'!$B$12:$M$212,2,FALSE)," ")</f>
        <v>area 64</v>
      </c>
      <c r="AF68" s="34" t="str">
        <f>IF(AND(N68="Aplicar identificación avanzada-condición aceptable para cada tipo de factor de riesgo identificado",I68="SI"),VLOOKUP(A68,'2'!$B$12:$M$212,3,FALSE)," ")</f>
        <v>puesto 64</v>
      </c>
      <c r="AG68" s="34" t="str">
        <f>IF(AND(N68="Aplicar identificación avanzada-condición aceptable para cada tipo de factor de riesgo identificado",I68="SI"),VLOOKUP(A68,'2'!$B$12:$M$212,4,FALSE)," ")</f>
        <v>tarea 64</v>
      </c>
      <c r="AH68" s="34">
        <f>IF(AND(N68="Aplicar identificación avanzada-condición aceptable para cada tipo de factor de riesgo identificado",I68="SI"),VLOOKUP(A68,'2'!$B$12:$M$212,6,FALSE)," ")</f>
        <v>0</v>
      </c>
      <c r="AI68" s="34">
        <f>IF(AND(N68="Aplicar identificación avanzada-condición aceptable para cada tipo de factor de riesgo identificado",I68="SI"),VLOOKUP(A68,'2'!$B$12:$M$212,7,FALSE)," ")</f>
        <v>0</v>
      </c>
      <c r="AJ68" s="34">
        <f>IF(AND(N68="Aplicar identificación avanzada-condición aceptable para cada tipo de factor de riesgo identificado",I68="SI"),VLOOKUP(A68,'2'!$B$12:$M$212,8,FALSE)," ")</f>
        <v>0</v>
      </c>
      <c r="AK68" s="34">
        <f>IF(AND(N68="Aplicar identificación avanzada-condición aceptable para cada tipo de factor de riesgo identificado",I68="SI"),VLOOKUP(A68,'2'!$B$12:$M$212,9,FALSE)," ")</f>
        <v>0</v>
      </c>
      <c r="AL68" s="34">
        <f>IF(AND(N68="Aplicar identificación avanzada-condición aceptable para cada tipo de factor de riesgo identificado",I68="SI"),VLOOKUP(A68,'2'!$B$12:$M$212,10,FALSE)," ")</f>
        <v>0</v>
      </c>
      <c r="AM68" s="40" t="str">
        <f>IF(AND(N68="Aplicar identificación avanzada-condición aceptable para cada tipo de factor de riesgo identificado",J68="SI"),VLOOKUP(A68,'2'!$B$12:$M$212,2,FALSE)," ")</f>
        <v>area 64</v>
      </c>
      <c r="AN68" s="40" t="str">
        <f>IF(AND(N68="Aplicar identificación avanzada-condición aceptable para cada tipo de factor de riesgo identificado",J68="SI"),VLOOKUP(A68,'2'!$B$12:$M$212,3,FALSE)," ")</f>
        <v>puesto 64</v>
      </c>
      <c r="AO68" s="40" t="str">
        <f>IF(AND(N68="Aplicar identificación avanzada-condición aceptable para cada tipo de factor de riesgo identificado",J68="SI"),VLOOKUP(A68,'2'!$B$12:$M$212,4,FALSE)," ")</f>
        <v>tarea 64</v>
      </c>
      <c r="AP68" s="40">
        <f>IF(AND(N68="Aplicar identificación avanzada-condición aceptable para cada tipo de factor de riesgo identificado",J68="SI"),VLOOKUP(A68,'2'!$B$12:$M$212,6,FALSE)," ")</f>
        <v>0</v>
      </c>
      <c r="AQ68" s="40">
        <f>IF(AND(N68="Aplicar identificación avanzada-condición aceptable para cada tipo de factor de riesgo identificado",J68="SI"),VLOOKUP(A68,'2'!$B$12:$M$212,7,FALSE)," ")</f>
        <v>0</v>
      </c>
      <c r="AR68" s="40">
        <f>IF(AND(N68="Aplicar identificación avanzada-condición aceptable para cada tipo de factor de riesgo identificado",J68="SI"),VLOOKUP(A68,'2'!$B$12:$M$212,8,FALSE)," ")</f>
        <v>0</v>
      </c>
      <c r="AS68" s="40">
        <f>IF(AND(N68="Aplicar identificación avanzada-condición aceptable para cada tipo de factor de riesgo identificado",J68="SI"),VLOOKUP(A68,'2'!$B$12:$M$212,9,FALSE)," ")</f>
        <v>0</v>
      </c>
      <c r="AT68" s="40">
        <f>IF(AND(N68="Aplicar identificación avanzada-condición aceptable para cada tipo de factor de riesgo identificado",J68="SI"),VLOOKUP(A68,'2'!$B$12:$M$212,10,FALSE)," ")</f>
        <v>0</v>
      </c>
      <c r="AU68" s="51" t="str">
        <f>IF(AND(N68="Aplicar identificación avanzada-condición aceptable para cada tipo de factor de riesgo identificado",K68="SI"),VLOOKUP(A68,'2'!$B$12:$M$212,2,FALSE)," ")</f>
        <v>area 64</v>
      </c>
      <c r="AV68" s="51" t="str">
        <f>IF(AND(N68="Aplicar identificación avanzada-condición aceptable para cada tipo de factor de riesgo identificado",K68="SI"),VLOOKUP(A68,'2'!$B$12:$M$212,3,FALSE)," ")</f>
        <v>puesto 64</v>
      </c>
      <c r="AW68" s="51" t="str">
        <f>IF(AND(N68="Aplicar identificación avanzada-condición aceptable para cada tipo de factor de riesgo identificado",K68="SI"),VLOOKUP(A68,'2'!$B$12:$M$212,4,FALSE)," ")</f>
        <v>tarea 64</v>
      </c>
      <c r="AX68" s="51">
        <f>IF(AND(N68="Aplicar identificación avanzada-condición aceptable para cada tipo de factor de riesgo identificado",K68="SI"),VLOOKUP(A68,'2'!$B$12:$M$212,6,FALSE)," ")</f>
        <v>0</v>
      </c>
      <c r="AY68" s="51">
        <f>IF(AND(N68="Aplicar identificación avanzada-condición aceptable para cada tipo de factor de riesgo identificado",K68="SI"),VLOOKUP(A68,'2'!$B$12:$M$212,7,FALSE)," ")</f>
        <v>0</v>
      </c>
      <c r="AZ68" s="51">
        <f>IF(AND(N68="Aplicar identificación avanzada-condición aceptable para cada tipo de factor de riesgo identificado",K68="SI"),VLOOKUP(A68,'2'!$B$12:$M$212,8,FALSE)," ")</f>
        <v>0</v>
      </c>
      <c r="BA68" s="51">
        <f>IF(AND(N68="Aplicar identificación avanzada-condición aceptable para cada tipo de factor de riesgo identificado",K68="SI"),VLOOKUP(A68,'2'!$B$12:$M$212,9,FALSE)," ")</f>
        <v>0</v>
      </c>
      <c r="BB68" s="51">
        <f>IF(AND(N68="Aplicar identificación avanzada-condición aceptable para cada tipo de factor de riesgo identificado",K68="SI"),VLOOKUP(A68,'2'!$B$12:$M$212,10,FALSE)," ")</f>
        <v>0</v>
      </c>
      <c r="BC68" s="44" t="str">
        <f>IF(AND(N68="Aplicar identificación avanzada-condición aceptable para cada tipo de factor de riesgo identificado",L68="SI"),VLOOKUP(A68,'2'!$B$12:$M$212,2,FALSE)," ")</f>
        <v>area 64</v>
      </c>
      <c r="BD68" s="44" t="str">
        <f>IF(AND(N68="Aplicar identificación avanzada-condición aceptable para cada tipo de factor de riesgo identificado",L68="SI"),VLOOKUP(A68,'2'!$B$12:$M$212,3,FALSE)," ")</f>
        <v>puesto 64</v>
      </c>
      <c r="BE68" s="44" t="str">
        <f>IF(AND(N68="Aplicar identificación avanzada-condición aceptable para cada tipo de factor de riesgo identificado",L68="SI"),VLOOKUP(A68,'2'!$B$12:$M$212,4,FALSE)," ")</f>
        <v>tarea 64</v>
      </c>
      <c r="BF68" s="44">
        <f>IF(AND(N68="Aplicar identificación avanzada-condición aceptable para cada tipo de factor de riesgo identificado",L68="SI"),VLOOKUP(A68,'2'!$B$12:$M$212,6,FALSE)," ")</f>
        <v>0</v>
      </c>
      <c r="BG68" s="44">
        <f>IF(AND(N68="Aplicar identificación avanzada-condición aceptable para cada tipo de factor de riesgo identificado",L68="SI"),VLOOKUP(A68,'2'!$B$12:$M$212,7,FALSE)," ")</f>
        <v>0</v>
      </c>
      <c r="BH68" s="44">
        <f>IF(AND(N68="Aplicar identificación avanzada-condición aceptable para cada tipo de factor de riesgo identificado",L68="SI"),VLOOKUP(A68,'2'!$B$12:$M$212,8,FALSE)," ")</f>
        <v>0</v>
      </c>
      <c r="BI68" s="44">
        <f>IF(AND(N68="Aplicar identificación avanzada-condición aceptable para cada tipo de factor de riesgo identificado",L68="SI"),VLOOKUP(A68,'2'!$B$12:$M$212,9,FALSE)," ")</f>
        <v>0</v>
      </c>
      <c r="BJ68" s="44">
        <f>IF(AND(N68="Aplicar identificación avanzada-condición aceptable para cada tipo de factor de riesgo identificado",L68="SI"),VLOOKUP(A68,'2'!$B$12:$M$212,10,FALSE)," ")</f>
        <v>0</v>
      </c>
      <c r="BK68" s="48" t="str">
        <f>IF(AND(N68="Aplicar identificación avanzada-condición aceptable para cada tipo de factor de riesgo identificado",M68="SI"),VLOOKUP(A68,'2'!$B$12:$M$212,2,FALSE)," ")</f>
        <v>area 64</v>
      </c>
      <c r="BL68" s="48" t="str">
        <f>IF(AND(N68="Aplicar identificación avanzada-condición aceptable para cada tipo de factor de riesgo identificado",M68="SI"),VLOOKUP(A68,'2'!$B$12:$M$212,3,FALSE)," ")</f>
        <v>puesto 64</v>
      </c>
      <c r="BM68" s="48" t="str">
        <f>IF(AND(N68="Aplicar identificación avanzada-condición aceptable para cada tipo de factor de riesgo identificado",M68="SI"),VLOOKUP(A68,'2'!$B$12:$M$212,4,FALSE)," ")</f>
        <v>tarea 64</v>
      </c>
      <c r="BN68" s="48">
        <f>IF(AND(N68="Aplicar identificación avanzada-condición aceptable para cada tipo de factor de riesgo identificado",M68="SI"),VLOOKUP(A68,'2'!$B$12:$M$212,6,FALSE)," ")</f>
        <v>0</v>
      </c>
      <c r="BO68" s="48">
        <f>IF(AND(N68="Aplicar identificación avanzada-condición aceptable para cada tipo de factor de riesgo identificado",M68="SI"),VLOOKUP(A68,'2'!$B$12:$M$212,7,FALSE)," ")</f>
        <v>0</v>
      </c>
      <c r="BP68" s="48">
        <f>IF(AND(N68="Aplicar identificación avanzada-condición aceptable para cada tipo de factor de riesgo identificado",M68="SI"),VLOOKUP(A68,'2'!$B$12:$M$212,8,FALSE)," ")</f>
        <v>0</v>
      </c>
      <c r="BQ68" s="48">
        <f>IF(AND(N68="Aplicar identificación avanzada-condición aceptable para cada tipo de factor de riesgo identificado",M68="SI"),VLOOKUP(A68,'2'!$B$12:$M$212,9,FALSE)," ")</f>
        <v>0</v>
      </c>
      <c r="BR68" s="48">
        <f>IF(AND(N68="Aplicar identificación avanzada-condición aceptable para cada tipo de factor de riesgo identificado",M68="SI"),VLOOKUP(A68,'2'!$B$12:$M$212,10,FALSE)," ")</f>
        <v>0</v>
      </c>
    </row>
    <row r="69" spans="1:70">
      <c r="A69">
        <v>65</v>
      </c>
      <c r="B69" s="21" t="str">
        <f>'2'!C78</f>
        <v>area 65</v>
      </c>
      <c r="C69" s="21" t="str">
        <f>'2'!D78</f>
        <v>puesto 65</v>
      </c>
      <c r="D69" s="21" t="str">
        <v>puesto 65</v>
      </c>
      <c r="E69" s="21" t="str">
        <f>'2'!E78</f>
        <v>tarea 65</v>
      </c>
      <c r="F69" s="34" t="str">
        <f>'3'!D78</f>
        <v>tarea 65</v>
      </c>
      <c r="G69" s="27" t="str">
        <f>'3'!E78</f>
        <v>SI</v>
      </c>
      <c r="H69" s="21" t="str">
        <f>'3'!F78</f>
        <v>SI</v>
      </c>
      <c r="I69" s="27" t="str">
        <f>'3'!G78</f>
        <v>SI</v>
      </c>
      <c r="J69" s="21" t="str">
        <f>'3'!H78</f>
        <v>SI</v>
      </c>
      <c r="K69" s="27" t="str">
        <f>'3'!I78</f>
        <v>SI</v>
      </c>
      <c r="L69" s="21" t="str">
        <f>'3'!J78</f>
        <v>SI</v>
      </c>
      <c r="M69" s="27" t="str">
        <f>'3'!K78</f>
        <v>SI</v>
      </c>
      <c r="N69" s="34" t="str">
        <f>'3'!L78</f>
        <v>Aplicar identificación avanzada-condición aceptable para cada tipo de factor de riesgo identificado</v>
      </c>
      <c r="O69" s="19" t="str">
        <f>IF(AND(N69="Aplicar identificación avanzada-condición aceptable para cada tipo de factor de riesgo identificado",G69="SI"),VLOOKUP(A69,'2'!$B$12:$M$212,2,FALSE)," ")</f>
        <v>area 65</v>
      </c>
      <c r="P69" s="19" t="str">
        <f>IF(AND(N69="Aplicar identificación avanzada-condición aceptable para cada tipo de factor de riesgo identificado",G69="SI"),VLOOKUP(A69,'2'!$B$12:$M$212,3,FALSE)," ")</f>
        <v>puesto 65</v>
      </c>
      <c r="Q69" s="19" t="str">
        <f>IF(AND(N69="Aplicar identificación avanzada-condición aceptable para cada tipo de factor de riesgo identificado",G69="SI"),VLOOKUP(A69,'2'!$B$12:$M$212,4,FALSE)," ")</f>
        <v>tarea 65</v>
      </c>
      <c r="R69" s="19">
        <f>IF(AND(N69="Aplicar identificación avanzada-condición aceptable para cada tipo de factor de riesgo identificado",G69="SI"),VLOOKUP(A69,'2'!$B$12:$M$212,6,FALSE)," ")</f>
        <v>0</v>
      </c>
      <c r="S69" s="19">
        <f>IF(AND(N69="Aplicar identificación avanzada-condición aceptable para cada tipo de factor de riesgo identificado",G69="SI"),VLOOKUP(A69,'2'!$B$12:$M$212,7,FALSE)," ")</f>
        <v>0</v>
      </c>
      <c r="T69" s="19">
        <f>IF(AND(N69="Aplicar identificación avanzada-condición aceptable para cada tipo de factor de riesgo identificado",G69="SI"),VLOOKUP(A69,'2'!$B$12:$M$212,8,FALSE)," ")</f>
        <v>0</v>
      </c>
      <c r="U69" s="19">
        <f>IF(AND(N69="Aplicar identificación avanzada-condición aceptable para cada tipo de factor de riesgo identificado",G69="SI"),VLOOKUP(A69,'2'!$B$12:$M$212,9,FALSE)," ")</f>
        <v>0</v>
      </c>
      <c r="V69" s="19">
        <f>IF(AND(N69="Aplicar identificación avanzada-condición aceptable para cada tipo de factor de riesgo identificado",G69="SI"),VLOOKUP(A69,'2'!$B$12:$M$212,10,FALSE)," ")</f>
        <v>0</v>
      </c>
      <c r="W69" s="31" t="str">
        <f>IF(AND(N69="Aplicar identificación avanzada-condición aceptable para cada tipo de factor de riesgo identificado",H69="SI"),VLOOKUP(A69,'2'!$B$12:$M$212,2,FALSE)," ")</f>
        <v>area 65</v>
      </c>
      <c r="X69" s="31" t="str">
        <f>IF(AND(N69="Aplicar identificación avanzada-condición aceptable para cada tipo de factor de riesgo identificado",H69="SI"),VLOOKUP(A69,'2'!$B$12:$M$212,3,FALSE)," ")</f>
        <v>puesto 65</v>
      </c>
      <c r="Y69" s="31" t="str">
        <f>IF(AND(N69="Aplicar identificación avanzada-condición aceptable para cada tipo de factor de riesgo identificado",H69="SI"),VLOOKUP(A69,'2'!$B$12:$M$212,4,FALSE)," ")</f>
        <v>tarea 65</v>
      </c>
      <c r="Z69" s="31" t="str">
        <f>IF(AND(N69="Aplicar identificación avanzada-condición aceptable para cada tipo de factor de riesgo identificado",H69="SI"),VLOOKUP(A69,'2'!$B$12:$M$212,4,FALSE)," ")</f>
        <v>tarea 65</v>
      </c>
      <c r="AA69" s="31">
        <f>IF(AND(N69="Aplicar identificación avanzada-condición aceptable para cada tipo de factor de riesgo identificado",H69="SI"),VLOOKUP(A69,'2'!$B$12:$M$212,7,FALSE)," ")</f>
        <v>0</v>
      </c>
      <c r="AB69" s="31">
        <f>IF(AND(N69="Aplicar identificación avanzada-condición aceptable para cada tipo de factor de riesgo identificado",H69="SI"),VLOOKUP(A69,'2'!$B$12:$M$212,8,FALSE)," ")</f>
        <v>0</v>
      </c>
      <c r="AC69" s="31">
        <f>IF(AND(N69="Aplicar identificación avanzada-condición aceptable para cada tipo de factor de riesgo identificado",H69="SI"),VLOOKUP(A69,'2'!$B$12:$M$212,9,FALSE)," ")</f>
        <v>0</v>
      </c>
      <c r="AD69" s="31">
        <f>IF(AND(N69="Aplicar identificación avanzada-condición aceptable para cada tipo de factor de riesgo identificado",H69="SI"),VLOOKUP(A69,'2'!$B$12:$M$212,10,FALSE)," ")</f>
        <v>0</v>
      </c>
      <c r="AE69" s="34" t="str">
        <f>IF(AND(N69="Aplicar identificación avanzada-condición aceptable para cada tipo de factor de riesgo identificado",I69="SI"),VLOOKUP(A69,'2'!$B$12:$M$212,2,FALSE)," ")</f>
        <v>area 65</v>
      </c>
      <c r="AF69" s="34" t="str">
        <f>IF(AND(N69="Aplicar identificación avanzada-condición aceptable para cada tipo de factor de riesgo identificado",I69="SI"),VLOOKUP(A69,'2'!$B$12:$M$212,3,FALSE)," ")</f>
        <v>puesto 65</v>
      </c>
      <c r="AG69" s="34" t="str">
        <f>IF(AND(N69="Aplicar identificación avanzada-condición aceptable para cada tipo de factor de riesgo identificado",I69="SI"),VLOOKUP(A69,'2'!$B$12:$M$212,4,FALSE)," ")</f>
        <v>tarea 65</v>
      </c>
      <c r="AH69" s="34">
        <f>IF(AND(N69="Aplicar identificación avanzada-condición aceptable para cada tipo de factor de riesgo identificado",I69="SI"),VLOOKUP(A69,'2'!$B$12:$M$212,6,FALSE)," ")</f>
        <v>0</v>
      </c>
      <c r="AI69" s="34">
        <f>IF(AND(N69="Aplicar identificación avanzada-condición aceptable para cada tipo de factor de riesgo identificado",I69="SI"),VLOOKUP(A69,'2'!$B$12:$M$212,7,FALSE)," ")</f>
        <v>0</v>
      </c>
      <c r="AJ69" s="34">
        <f>IF(AND(N69="Aplicar identificación avanzada-condición aceptable para cada tipo de factor de riesgo identificado",I69="SI"),VLOOKUP(A69,'2'!$B$12:$M$212,8,FALSE)," ")</f>
        <v>0</v>
      </c>
      <c r="AK69" s="34">
        <f>IF(AND(N69="Aplicar identificación avanzada-condición aceptable para cada tipo de factor de riesgo identificado",I69="SI"),VLOOKUP(A69,'2'!$B$12:$M$212,9,FALSE)," ")</f>
        <v>0</v>
      </c>
      <c r="AL69" s="34">
        <f>IF(AND(N69="Aplicar identificación avanzada-condición aceptable para cada tipo de factor de riesgo identificado",I69="SI"),VLOOKUP(A69,'2'!$B$12:$M$212,10,FALSE)," ")</f>
        <v>0</v>
      </c>
      <c r="AM69" s="40" t="str">
        <f>IF(AND(N69="Aplicar identificación avanzada-condición aceptable para cada tipo de factor de riesgo identificado",J69="SI"),VLOOKUP(A69,'2'!$B$12:$M$212,2,FALSE)," ")</f>
        <v>area 65</v>
      </c>
      <c r="AN69" s="40" t="str">
        <f>IF(AND(N69="Aplicar identificación avanzada-condición aceptable para cada tipo de factor de riesgo identificado",J69="SI"),VLOOKUP(A69,'2'!$B$12:$M$212,3,FALSE)," ")</f>
        <v>puesto 65</v>
      </c>
      <c r="AO69" s="40" t="str">
        <f>IF(AND(N69="Aplicar identificación avanzada-condición aceptable para cada tipo de factor de riesgo identificado",J69="SI"),VLOOKUP(A69,'2'!$B$12:$M$212,4,FALSE)," ")</f>
        <v>tarea 65</v>
      </c>
      <c r="AP69" s="40">
        <f>IF(AND(N69="Aplicar identificación avanzada-condición aceptable para cada tipo de factor de riesgo identificado",J69="SI"),VLOOKUP(A69,'2'!$B$12:$M$212,6,FALSE)," ")</f>
        <v>0</v>
      </c>
      <c r="AQ69" s="40">
        <f>IF(AND(N69="Aplicar identificación avanzada-condición aceptable para cada tipo de factor de riesgo identificado",J69="SI"),VLOOKUP(A69,'2'!$B$12:$M$212,7,FALSE)," ")</f>
        <v>0</v>
      </c>
      <c r="AR69" s="40">
        <f>IF(AND(N69="Aplicar identificación avanzada-condición aceptable para cada tipo de factor de riesgo identificado",J69="SI"),VLOOKUP(A69,'2'!$B$12:$M$212,8,FALSE)," ")</f>
        <v>0</v>
      </c>
      <c r="AS69" s="40">
        <f>IF(AND(N69="Aplicar identificación avanzada-condición aceptable para cada tipo de factor de riesgo identificado",J69="SI"),VLOOKUP(A69,'2'!$B$12:$M$212,9,FALSE)," ")</f>
        <v>0</v>
      </c>
      <c r="AT69" s="40">
        <f>IF(AND(N69="Aplicar identificación avanzada-condición aceptable para cada tipo de factor de riesgo identificado",J69="SI"),VLOOKUP(A69,'2'!$B$12:$M$212,10,FALSE)," ")</f>
        <v>0</v>
      </c>
      <c r="AU69" s="51" t="str">
        <f>IF(AND(N69="Aplicar identificación avanzada-condición aceptable para cada tipo de factor de riesgo identificado",K69="SI"),VLOOKUP(A69,'2'!$B$12:$M$212,2,FALSE)," ")</f>
        <v>area 65</v>
      </c>
      <c r="AV69" s="51" t="str">
        <f>IF(AND(N69="Aplicar identificación avanzada-condición aceptable para cada tipo de factor de riesgo identificado",K69="SI"),VLOOKUP(A69,'2'!$B$12:$M$212,3,FALSE)," ")</f>
        <v>puesto 65</v>
      </c>
      <c r="AW69" s="51" t="str">
        <f>IF(AND(N69="Aplicar identificación avanzada-condición aceptable para cada tipo de factor de riesgo identificado",K69="SI"),VLOOKUP(A69,'2'!$B$12:$M$212,4,FALSE)," ")</f>
        <v>tarea 65</v>
      </c>
      <c r="AX69" s="51">
        <f>IF(AND(N69="Aplicar identificación avanzada-condición aceptable para cada tipo de factor de riesgo identificado",K69="SI"),VLOOKUP(A69,'2'!$B$12:$M$212,6,FALSE)," ")</f>
        <v>0</v>
      </c>
      <c r="AY69" s="51">
        <f>IF(AND(N69="Aplicar identificación avanzada-condición aceptable para cada tipo de factor de riesgo identificado",K69="SI"),VLOOKUP(A69,'2'!$B$12:$M$212,7,FALSE)," ")</f>
        <v>0</v>
      </c>
      <c r="AZ69" s="51">
        <f>IF(AND(N69="Aplicar identificación avanzada-condición aceptable para cada tipo de factor de riesgo identificado",K69="SI"),VLOOKUP(A69,'2'!$B$12:$M$212,8,FALSE)," ")</f>
        <v>0</v>
      </c>
      <c r="BA69" s="51">
        <f>IF(AND(N69="Aplicar identificación avanzada-condición aceptable para cada tipo de factor de riesgo identificado",K69="SI"),VLOOKUP(A69,'2'!$B$12:$M$212,9,FALSE)," ")</f>
        <v>0</v>
      </c>
      <c r="BB69" s="51">
        <f>IF(AND(N69="Aplicar identificación avanzada-condición aceptable para cada tipo de factor de riesgo identificado",K69="SI"),VLOOKUP(A69,'2'!$B$12:$M$212,10,FALSE)," ")</f>
        <v>0</v>
      </c>
      <c r="BC69" s="44" t="str">
        <f>IF(AND(N69="Aplicar identificación avanzada-condición aceptable para cada tipo de factor de riesgo identificado",L69="SI"),VLOOKUP(A69,'2'!$B$12:$M$212,2,FALSE)," ")</f>
        <v>area 65</v>
      </c>
      <c r="BD69" s="44" t="str">
        <f>IF(AND(N69="Aplicar identificación avanzada-condición aceptable para cada tipo de factor de riesgo identificado",L69="SI"),VLOOKUP(A69,'2'!$B$12:$M$212,3,FALSE)," ")</f>
        <v>puesto 65</v>
      </c>
      <c r="BE69" s="44" t="str">
        <f>IF(AND(N69="Aplicar identificación avanzada-condición aceptable para cada tipo de factor de riesgo identificado",L69="SI"),VLOOKUP(A69,'2'!$B$12:$M$212,4,FALSE)," ")</f>
        <v>tarea 65</v>
      </c>
      <c r="BF69" s="44">
        <f>IF(AND(N69="Aplicar identificación avanzada-condición aceptable para cada tipo de factor de riesgo identificado",L69="SI"),VLOOKUP(A69,'2'!$B$12:$M$212,6,FALSE)," ")</f>
        <v>0</v>
      </c>
      <c r="BG69" s="44">
        <f>IF(AND(N69="Aplicar identificación avanzada-condición aceptable para cada tipo de factor de riesgo identificado",L69="SI"),VLOOKUP(A69,'2'!$B$12:$M$212,7,FALSE)," ")</f>
        <v>0</v>
      </c>
      <c r="BH69" s="44">
        <f>IF(AND(N69="Aplicar identificación avanzada-condición aceptable para cada tipo de factor de riesgo identificado",L69="SI"),VLOOKUP(A69,'2'!$B$12:$M$212,8,FALSE)," ")</f>
        <v>0</v>
      </c>
      <c r="BI69" s="44">
        <f>IF(AND(N69="Aplicar identificación avanzada-condición aceptable para cada tipo de factor de riesgo identificado",L69="SI"),VLOOKUP(A69,'2'!$B$12:$M$212,9,FALSE)," ")</f>
        <v>0</v>
      </c>
      <c r="BJ69" s="44">
        <f>IF(AND(N69="Aplicar identificación avanzada-condición aceptable para cada tipo de factor de riesgo identificado",L69="SI"),VLOOKUP(A69,'2'!$B$12:$M$212,10,FALSE)," ")</f>
        <v>0</v>
      </c>
      <c r="BK69" s="48" t="str">
        <f>IF(AND(N69="Aplicar identificación avanzada-condición aceptable para cada tipo de factor de riesgo identificado",M69="SI"),VLOOKUP(A69,'2'!$B$12:$M$212,2,FALSE)," ")</f>
        <v>area 65</v>
      </c>
      <c r="BL69" s="48" t="str">
        <f>IF(AND(N69="Aplicar identificación avanzada-condición aceptable para cada tipo de factor de riesgo identificado",M69="SI"),VLOOKUP(A69,'2'!$B$12:$M$212,3,FALSE)," ")</f>
        <v>puesto 65</v>
      </c>
      <c r="BM69" s="48" t="str">
        <f>IF(AND(N69="Aplicar identificación avanzada-condición aceptable para cada tipo de factor de riesgo identificado",M69="SI"),VLOOKUP(A69,'2'!$B$12:$M$212,4,FALSE)," ")</f>
        <v>tarea 65</v>
      </c>
      <c r="BN69" s="48">
        <f>IF(AND(N69="Aplicar identificación avanzada-condición aceptable para cada tipo de factor de riesgo identificado",M69="SI"),VLOOKUP(A69,'2'!$B$12:$M$212,6,FALSE)," ")</f>
        <v>0</v>
      </c>
      <c r="BO69" s="48">
        <f>IF(AND(N69="Aplicar identificación avanzada-condición aceptable para cada tipo de factor de riesgo identificado",M69="SI"),VLOOKUP(A69,'2'!$B$12:$M$212,7,FALSE)," ")</f>
        <v>0</v>
      </c>
      <c r="BP69" s="48">
        <f>IF(AND(N69="Aplicar identificación avanzada-condición aceptable para cada tipo de factor de riesgo identificado",M69="SI"),VLOOKUP(A69,'2'!$B$12:$M$212,8,FALSE)," ")</f>
        <v>0</v>
      </c>
      <c r="BQ69" s="48">
        <f>IF(AND(N69="Aplicar identificación avanzada-condición aceptable para cada tipo de factor de riesgo identificado",M69="SI"),VLOOKUP(A69,'2'!$B$12:$M$212,9,FALSE)," ")</f>
        <v>0</v>
      </c>
      <c r="BR69" s="48">
        <f>IF(AND(N69="Aplicar identificación avanzada-condición aceptable para cada tipo de factor de riesgo identificado",M69="SI"),VLOOKUP(A69,'2'!$B$12:$M$212,10,FALSE)," ")</f>
        <v>0</v>
      </c>
    </row>
    <row r="70" spans="1:70">
      <c r="A70">
        <v>66</v>
      </c>
      <c r="B70" s="21" t="str">
        <f>'2'!C79</f>
        <v>area 66</v>
      </c>
      <c r="C70" s="21" t="str">
        <f>'2'!D79</f>
        <v>puesto 66</v>
      </c>
      <c r="D70" s="21" t="str">
        <v>puesto 66</v>
      </c>
      <c r="E70" s="21" t="str">
        <f>'2'!E79</f>
        <v>tarea 66</v>
      </c>
      <c r="F70" s="34" t="str">
        <f>'3'!D79</f>
        <v>tarea 66</v>
      </c>
      <c r="G70" s="27" t="str">
        <f>'3'!E79</f>
        <v>SI</v>
      </c>
      <c r="H70" s="21" t="str">
        <f>'3'!F79</f>
        <v>SI</v>
      </c>
      <c r="I70" s="27" t="str">
        <f>'3'!G79</f>
        <v>SI</v>
      </c>
      <c r="J70" s="21" t="str">
        <f>'3'!H79</f>
        <v>SI</v>
      </c>
      <c r="K70" s="27" t="str">
        <f>'3'!I79</f>
        <v>SI</v>
      </c>
      <c r="L70" s="21" t="str">
        <f>'3'!J79</f>
        <v>SI</v>
      </c>
      <c r="M70" s="27" t="str">
        <f>'3'!K79</f>
        <v>SI</v>
      </c>
      <c r="N70" s="34" t="str">
        <f>'3'!L79</f>
        <v>Aplicar identificación avanzada-condición aceptable para cada tipo de factor de riesgo identificado</v>
      </c>
      <c r="O70" s="19" t="str">
        <f>IF(AND(N70="Aplicar identificación avanzada-condición aceptable para cada tipo de factor de riesgo identificado",G70="SI"),VLOOKUP(A70,'2'!$B$12:$M$212,2,FALSE)," ")</f>
        <v>area 66</v>
      </c>
      <c r="P70" s="19" t="str">
        <f>IF(AND(N70="Aplicar identificación avanzada-condición aceptable para cada tipo de factor de riesgo identificado",G70="SI"),VLOOKUP(A70,'2'!$B$12:$M$212,3,FALSE)," ")</f>
        <v>puesto 66</v>
      </c>
      <c r="Q70" s="19" t="str">
        <f>IF(AND(N70="Aplicar identificación avanzada-condición aceptable para cada tipo de factor de riesgo identificado",G70="SI"),VLOOKUP(A70,'2'!$B$12:$M$212,4,FALSE)," ")</f>
        <v>tarea 66</v>
      </c>
      <c r="R70" s="19">
        <f>IF(AND(N70="Aplicar identificación avanzada-condición aceptable para cada tipo de factor de riesgo identificado",G70="SI"),VLOOKUP(A70,'2'!$B$12:$M$212,6,FALSE)," ")</f>
        <v>0</v>
      </c>
      <c r="S70" s="19">
        <f>IF(AND(N70="Aplicar identificación avanzada-condición aceptable para cada tipo de factor de riesgo identificado",G70="SI"),VLOOKUP(A70,'2'!$B$12:$M$212,7,FALSE)," ")</f>
        <v>0</v>
      </c>
      <c r="T70" s="19">
        <f>IF(AND(N70="Aplicar identificación avanzada-condición aceptable para cada tipo de factor de riesgo identificado",G70="SI"),VLOOKUP(A70,'2'!$B$12:$M$212,8,FALSE)," ")</f>
        <v>0</v>
      </c>
      <c r="U70" s="19">
        <f>IF(AND(N70="Aplicar identificación avanzada-condición aceptable para cada tipo de factor de riesgo identificado",G70="SI"),VLOOKUP(A70,'2'!$B$12:$M$212,9,FALSE)," ")</f>
        <v>0</v>
      </c>
      <c r="V70" s="19">
        <f>IF(AND(N70="Aplicar identificación avanzada-condición aceptable para cada tipo de factor de riesgo identificado",G70="SI"),VLOOKUP(A70,'2'!$B$12:$M$212,10,FALSE)," ")</f>
        <v>0</v>
      </c>
      <c r="W70" s="31" t="str">
        <f>IF(AND(N70="Aplicar identificación avanzada-condición aceptable para cada tipo de factor de riesgo identificado",H70="SI"),VLOOKUP(A70,'2'!$B$12:$M$212,2,FALSE)," ")</f>
        <v>area 66</v>
      </c>
      <c r="X70" s="31" t="str">
        <f>IF(AND(N70="Aplicar identificación avanzada-condición aceptable para cada tipo de factor de riesgo identificado",H70="SI"),VLOOKUP(A70,'2'!$B$12:$M$212,3,FALSE)," ")</f>
        <v>puesto 66</v>
      </c>
      <c r="Y70" s="31" t="str">
        <f>IF(AND(N70="Aplicar identificación avanzada-condición aceptable para cada tipo de factor de riesgo identificado",H70="SI"),VLOOKUP(A70,'2'!$B$12:$M$212,4,FALSE)," ")</f>
        <v>tarea 66</v>
      </c>
      <c r="Z70" s="31" t="str">
        <f>IF(AND(N70="Aplicar identificación avanzada-condición aceptable para cada tipo de factor de riesgo identificado",H70="SI"),VLOOKUP(A70,'2'!$B$12:$M$212,4,FALSE)," ")</f>
        <v>tarea 66</v>
      </c>
      <c r="AA70" s="31">
        <f>IF(AND(N70="Aplicar identificación avanzada-condición aceptable para cada tipo de factor de riesgo identificado",H70="SI"),VLOOKUP(A70,'2'!$B$12:$M$212,7,FALSE)," ")</f>
        <v>0</v>
      </c>
      <c r="AB70" s="31">
        <f>IF(AND(N70="Aplicar identificación avanzada-condición aceptable para cada tipo de factor de riesgo identificado",H70="SI"),VLOOKUP(A70,'2'!$B$12:$M$212,8,FALSE)," ")</f>
        <v>0</v>
      </c>
      <c r="AC70" s="31">
        <f>IF(AND(N70="Aplicar identificación avanzada-condición aceptable para cada tipo de factor de riesgo identificado",H70="SI"),VLOOKUP(A70,'2'!$B$12:$M$212,9,FALSE)," ")</f>
        <v>0</v>
      </c>
      <c r="AD70" s="31">
        <f>IF(AND(N70="Aplicar identificación avanzada-condición aceptable para cada tipo de factor de riesgo identificado",H70="SI"),VLOOKUP(A70,'2'!$B$12:$M$212,10,FALSE)," ")</f>
        <v>0</v>
      </c>
      <c r="AE70" s="34" t="str">
        <f>IF(AND(N70="Aplicar identificación avanzada-condición aceptable para cada tipo de factor de riesgo identificado",I70="SI"),VLOOKUP(A70,'2'!$B$12:$M$212,2,FALSE)," ")</f>
        <v>area 66</v>
      </c>
      <c r="AF70" s="34" t="str">
        <f>IF(AND(N70="Aplicar identificación avanzada-condición aceptable para cada tipo de factor de riesgo identificado",I70="SI"),VLOOKUP(A70,'2'!$B$12:$M$212,3,FALSE)," ")</f>
        <v>puesto 66</v>
      </c>
      <c r="AG70" s="34" t="str">
        <f>IF(AND(N70="Aplicar identificación avanzada-condición aceptable para cada tipo de factor de riesgo identificado",I70="SI"),VLOOKUP(A70,'2'!$B$12:$M$212,4,FALSE)," ")</f>
        <v>tarea 66</v>
      </c>
      <c r="AH70" s="34">
        <f>IF(AND(N70="Aplicar identificación avanzada-condición aceptable para cada tipo de factor de riesgo identificado",I70="SI"),VLOOKUP(A70,'2'!$B$12:$M$212,6,FALSE)," ")</f>
        <v>0</v>
      </c>
      <c r="AI70" s="34">
        <f>IF(AND(N70="Aplicar identificación avanzada-condición aceptable para cada tipo de factor de riesgo identificado",I70="SI"),VLOOKUP(A70,'2'!$B$12:$M$212,7,FALSE)," ")</f>
        <v>0</v>
      </c>
      <c r="AJ70" s="34">
        <f>IF(AND(N70="Aplicar identificación avanzada-condición aceptable para cada tipo de factor de riesgo identificado",I70="SI"),VLOOKUP(A70,'2'!$B$12:$M$212,8,FALSE)," ")</f>
        <v>0</v>
      </c>
      <c r="AK70" s="34">
        <f>IF(AND(N70="Aplicar identificación avanzada-condición aceptable para cada tipo de factor de riesgo identificado",I70="SI"),VLOOKUP(A70,'2'!$B$12:$M$212,9,FALSE)," ")</f>
        <v>0</v>
      </c>
      <c r="AL70" s="34">
        <f>IF(AND(N70="Aplicar identificación avanzada-condición aceptable para cada tipo de factor de riesgo identificado",I70="SI"),VLOOKUP(A70,'2'!$B$12:$M$212,10,FALSE)," ")</f>
        <v>0</v>
      </c>
      <c r="AM70" s="40" t="str">
        <f>IF(AND(N70="Aplicar identificación avanzada-condición aceptable para cada tipo de factor de riesgo identificado",J70="SI"),VLOOKUP(A70,'2'!$B$12:$M$212,2,FALSE)," ")</f>
        <v>area 66</v>
      </c>
      <c r="AN70" s="40" t="str">
        <f>IF(AND(N70="Aplicar identificación avanzada-condición aceptable para cada tipo de factor de riesgo identificado",J70="SI"),VLOOKUP(A70,'2'!$B$12:$M$212,3,FALSE)," ")</f>
        <v>puesto 66</v>
      </c>
      <c r="AO70" s="40" t="str">
        <f>IF(AND(N70="Aplicar identificación avanzada-condición aceptable para cada tipo de factor de riesgo identificado",J70="SI"),VLOOKUP(A70,'2'!$B$12:$M$212,4,FALSE)," ")</f>
        <v>tarea 66</v>
      </c>
      <c r="AP70" s="40">
        <f>IF(AND(N70="Aplicar identificación avanzada-condición aceptable para cada tipo de factor de riesgo identificado",J70="SI"),VLOOKUP(A70,'2'!$B$12:$M$212,6,FALSE)," ")</f>
        <v>0</v>
      </c>
      <c r="AQ70" s="40">
        <f>IF(AND(N70="Aplicar identificación avanzada-condición aceptable para cada tipo de factor de riesgo identificado",J70="SI"),VLOOKUP(A70,'2'!$B$12:$M$212,7,FALSE)," ")</f>
        <v>0</v>
      </c>
      <c r="AR70" s="40">
        <f>IF(AND(N70="Aplicar identificación avanzada-condición aceptable para cada tipo de factor de riesgo identificado",J70="SI"),VLOOKUP(A70,'2'!$B$12:$M$212,8,FALSE)," ")</f>
        <v>0</v>
      </c>
      <c r="AS70" s="40">
        <f>IF(AND(N70="Aplicar identificación avanzada-condición aceptable para cada tipo de factor de riesgo identificado",J70="SI"),VLOOKUP(A70,'2'!$B$12:$M$212,9,FALSE)," ")</f>
        <v>0</v>
      </c>
      <c r="AT70" s="40">
        <f>IF(AND(N70="Aplicar identificación avanzada-condición aceptable para cada tipo de factor de riesgo identificado",J70="SI"),VLOOKUP(A70,'2'!$B$12:$M$212,10,FALSE)," ")</f>
        <v>0</v>
      </c>
      <c r="AU70" s="51" t="str">
        <f>IF(AND(N70="Aplicar identificación avanzada-condición aceptable para cada tipo de factor de riesgo identificado",K70="SI"),VLOOKUP(A70,'2'!$B$12:$M$212,2,FALSE)," ")</f>
        <v>area 66</v>
      </c>
      <c r="AV70" s="51" t="str">
        <f>IF(AND(N70="Aplicar identificación avanzada-condición aceptable para cada tipo de factor de riesgo identificado",K70="SI"),VLOOKUP(A70,'2'!$B$12:$M$212,3,FALSE)," ")</f>
        <v>puesto 66</v>
      </c>
      <c r="AW70" s="51" t="str">
        <f>IF(AND(N70="Aplicar identificación avanzada-condición aceptable para cada tipo de factor de riesgo identificado",K70="SI"),VLOOKUP(A70,'2'!$B$12:$M$212,4,FALSE)," ")</f>
        <v>tarea 66</v>
      </c>
      <c r="AX70" s="51">
        <f>IF(AND(N70="Aplicar identificación avanzada-condición aceptable para cada tipo de factor de riesgo identificado",K70="SI"),VLOOKUP(A70,'2'!$B$12:$M$212,6,FALSE)," ")</f>
        <v>0</v>
      </c>
      <c r="AY70" s="51">
        <f>IF(AND(N70="Aplicar identificación avanzada-condición aceptable para cada tipo de factor de riesgo identificado",K70="SI"),VLOOKUP(A70,'2'!$B$12:$M$212,7,FALSE)," ")</f>
        <v>0</v>
      </c>
      <c r="AZ70" s="51">
        <f>IF(AND(N70="Aplicar identificación avanzada-condición aceptable para cada tipo de factor de riesgo identificado",K70="SI"),VLOOKUP(A70,'2'!$B$12:$M$212,8,FALSE)," ")</f>
        <v>0</v>
      </c>
      <c r="BA70" s="51">
        <f>IF(AND(N70="Aplicar identificación avanzada-condición aceptable para cada tipo de factor de riesgo identificado",K70="SI"),VLOOKUP(A70,'2'!$B$12:$M$212,9,FALSE)," ")</f>
        <v>0</v>
      </c>
      <c r="BB70" s="51">
        <f>IF(AND(N70="Aplicar identificación avanzada-condición aceptable para cada tipo de factor de riesgo identificado",K70="SI"),VLOOKUP(A70,'2'!$B$12:$M$212,10,FALSE)," ")</f>
        <v>0</v>
      </c>
      <c r="BC70" s="44" t="str">
        <f>IF(AND(N70="Aplicar identificación avanzada-condición aceptable para cada tipo de factor de riesgo identificado",L70="SI"),VLOOKUP(A70,'2'!$B$12:$M$212,2,FALSE)," ")</f>
        <v>area 66</v>
      </c>
      <c r="BD70" s="44" t="str">
        <f>IF(AND(N70="Aplicar identificación avanzada-condición aceptable para cada tipo de factor de riesgo identificado",L70="SI"),VLOOKUP(A70,'2'!$B$12:$M$212,3,FALSE)," ")</f>
        <v>puesto 66</v>
      </c>
      <c r="BE70" s="44" t="str">
        <f>IF(AND(N70="Aplicar identificación avanzada-condición aceptable para cada tipo de factor de riesgo identificado",L70="SI"),VLOOKUP(A70,'2'!$B$12:$M$212,4,FALSE)," ")</f>
        <v>tarea 66</v>
      </c>
      <c r="BF70" s="44">
        <f>IF(AND(N70="Aplicar identificación avanzada-condición aceptable para cada tipo de factor de riesgo identificado",L70="SI"),VLOOKUP(A70,'2'!$B$12:$M$212,6,FALSE)," ")</f>
        <v>0</v>
      </c>
      <c r="BG70" s="44">
        <f>IF(AND(N70="Aplicar identificación avanzada-condición aceptable para cada tipo de factor de riesgo identificado",L70="SI"),VLOOKUP(A70,'2'!$B$12:$M$212,7,FALSE)," ")</f>
        <v>0</v>
      </c>
      <c r="BH70" s="44">
        <f>IF(AND(N70="Aplicar identificación avanzada-condición aceptable para cada tipo de factor de riesgo identificado",L70="SI"),VLOOKUP(A70,'2'!$B$12:$M$212,8,FALSE)," ")</f>
        <v>0</v>
      </c>
      <c r="BI70" s="44">
        <f>IF(AND(N70="Aplicar identificación avanzada-condición aceptable para cada tipo de factor de riesgo identificado",L70="SI"),VLOOKUP(A70,'2'!$B$12:$M$212,9,FALSE)," ")</f>
        <v>0</v>
      </c>
      <c r="BJ70" s="44">
        <f>IF(AND(N70="Aplicar identificación avanzada-condición aceptable para cada tipo de factor de riesgo identificado",L70="SI"),VLOOKUP(A70,'2'!$B$12:$M$212,10,FALSE)," ")</f>
        <v>0</v>
      </c>
      <c r="BK70" s="48" t="str">
        <f>IF(AND(N70="Aplicar identificación avanzada-condición aceptable para cada tipo de factor de riesgo identificado",M70="SI"),VLOOKUP(A70,'2'!$B$12:$M$212,2,FALSE)," ")</f>
        <v>area 66</v>
      </c>
      <c r="BL70" s="48" t="str">
        <f>IF(AND(N70="Aplicar identificación avanzada-condición aceptable para cada tipo de factor de riesgo identificado",M70="SI"),VLOOKUP(A70,'2'!$B$12:$M$212,3,FALSE)," ")</f>
        <v>puesto 66</v>
      </c>
      <c r="BM70" s="48" t="str">
        <f>IF(AND(N70="Aplicar identificación avanzada-condición aceptable para cada tipo de factor de riesgo identificado",M70="SI"),VLOOKUP(A70,'2'!$B$12:$M$212,4,FALSE)," ")</f>
        <v>tarea 66</v>
      </c>
      <c r="BN70" s="48">
        <f>IF(AND(N70="Aplicar identificación avanzada-condición aceptable para cada tipo de factor de riesgo identificado",M70="SI"),VLOOKUP(A70,'2'!$B$12:$M$212,6,FALSE)," ")</f>
        <v>0</v>
      </c>
      <c r="BO70" s="48">
        <f>IF(AND(N70="Aplicar identificación avanzada-condición aceptable para cada tipo de factor de riesgo identificado",M70="SI"),VLOOKUP(A70,'2'!$B$12:$M$212,7,FALSE)," ")</f>
        <v>0</v>
      </c>
      <c r="BP70" s="48">
        <f>IF(AND(N70="Aplicar identificación avanzada-condición aceptable para cada tipo de factor de riesgo identificado",M70="SI"),VLOOKUP(A70,'2'!$B$12:$M$212,8,FALSE)," ")</f>
        <v>0</v>
      </c>
      <c r="BQ70" s="48">
        <f>IF(AND(N70="Aplicar identificación avanzada-condición aceptable para cada tipo de factor de riesgo identificado",M70="SI"),VLOOKUP(A70,'2'!$B$12:$M$212,9,FALSE)," ")</f>
        <v>0</v>
      </c>
      <c r="BR70" s="48">
        <f>IF(AND(N70="Aplicar identificación avanzada-condición aceptable para cada tipo de factor de riesgo identificado",M70="SI"),VLOOKUP(A70,'2'!$B$12:$M$212,10,FALSE)," ")</f>
        <v>0</v>
      </c>
    </row>
    <row r="71" spans="1:70">
      <c r="A71">
        <v>67</v>
      </c>
      <c r="B71" s="21" t="str">
        <f>'2'!C80</f>
        <v>area 67</v>
      </c>
      <c r="C71" s="21" t="str">
        <f>'2'!D80</f>
        <v>puesto 67</v>
      </c>
      <c r="D71" s="21" t="str">
        <v>puesto 67</v>
      </c>
      <c r="E71" s="21" t="str">
        <f>'2'!E80</f>
        <v>tarea 67</v>
      </c>
      <c r="F71" s="34" t="str">
        <f>'3'!D80</f>
        <v>tarea 67</v>
      </c>
      <c r="G71" s="27" t="str">
        <f>'3'!E80</f>
        <v>SI</v>
      </c>
      <c r="H71" s="21" t="str">
        <f>'3'!F80</f>
        <v>SI</v>
      </c>
      <c r="I71" s="27" t="str">
        <f>'3'!G80</f>
        <v>SI</v>
      </c>
      <c r="J71" s="21" t="str">
        <f>'3'!H80</f>
        <v>SI</v>
      </c>
      <c r="K71" s="27" t="str">
        <f>'3'!I80</f>
        <v>SI</v>
      </c>
      <c r="L71" s="21" t="str">
        <f>'3'!J80</f>
        <v>SI</v>
      </c>
      <c r="M71" s="27" t="str">
        <f>'3'!K80</f>
        <v>SI</v>
      </c>
      <c r="N71" s="34" t="str">
        <f>'3'!L80</f>
        <v>Aplicar identificación avanzada-condición aceptable para cada tipo de factor de riesgo identificado</v>
      </c>
      <c r="O71" s="19" t="str">
        <f>IF(AND(N71="Aplicar identificación avanzada-condición aceptable para cada tipo de factor de riesgo identificado",G71="SI"),VLOOKUP(A71,'2'!$B$12:$M$212,2,FALSE)," ")</f>
        <v>area 67</v>
      </c>
      <c r="P71" s="19" t="str">
        <f>IF(AND(N71="Aplicar identificación avanzada-condición aceptable para cada tipo de factor de riesgo identificado",G71="SI"),VLOOKUP(A71,'2'!$B$12:$M$212,3,FALSE)," ")</f>
        <v>puesto 67</v>
      </c>
      <c r="Q71" s="19" t="str">
        <f>IF(AND(N71="Aplicar identificación avanzada-condición aceptable para cada tipo de factor de riesgo identificado",G71="SI"),VLOOKUP(A71,'2'!$B$12:$M$212,4,FALSE)," ")</f>
        <v>tarea 67</v>
      </c>
      <c r="R71" s="19">
        <f>IF(AND(N71="Aplicar identificación avanzada-condición aceptable para cada tipo de factor de riesgo identificado",G71="SI"),VLOOKUP(A71,'2'!$B$12:$M$212,6,FALSE)," ")</f>
        <v>0</v>
      </c>
      <c r="S71" s="19">
        <f>IF(AND(N71="Aplicar identificación avanzada-condición aceptable para cada tipo de factor de riesgo identificado",G71="SI"),VLOOKUP(A71,'2'!$B$12:$M$212,7,FALSE)," ")</f>
        <v>0</v>
      </c>
      <c r="T71" s="19">
        <f>IF(AND(N71="Aplicar identificación avanzada-condición aceptable para cada tipo de factor de riesgo identificado",G71="SI"),VLOOKUP(A71,'2'!$B$12:$M$212,8,FALSE)," ")</f>
        <v>0</v>
      </c>
      <c r="U71" s="19">
        <f>IF(AND(N71="Aplicar identificación avanzada-condición aceptable para cada tipo de factor de riesgo identificado",G71="SI"),VLOOKUP(A71,'2'!$B$12:$M$212,9,FALSE)," ")</f>
        <v>0</v>
      </c>
      <c r="V71" s="19">
        <f>IF(AND(N71="Aplicar identificación avanzada-condición aceptable para cada tipo de factor de riesgo identificado",G71="SI"),VLOOKUP(A71,'2'!$B$12:$M$212,10,FALSE)," ")</f>
        <v>0</v>
      </c>
      <c r="W71" s="31" t="str">
        <f>IF(AND(N71="Aplicar identificación avanzada-condición aceptable para cada tipo de factor de riesgo identificado",H71="SI"),VLOOKUP(A71,'2'!$B$12:$M$212,2,FALSE)," ")</f>
        <v>area 67</v>
      </c>
      <c r="X71" s="31" t="str">
        <f>IF(AND(N71="Aplicar identificación avanzada-condición aceptable para cada tipo de factor de riesgo identificado",H71="SI"),VLOOKUP(A71,'2'!$B$12:$M$212,3,FALSE)," ")</f>
        <v>puesto 67</v>
      </c>
      <c r="Y71" s="31" t="str">
        <f>IF(AND(N71="Aplicar identificación avanzada-condición aceptable para cada tipo de factor de riesgo identificado",H71="SI"),VLOOKUP(A71,'2'!$B$12:$M$212,4,FALSE)," ")</f>
        <v>tarea 67</v>
      </c>
      <c r="Z71" s="31" t="str">
        <f>IF(AND(N71="Aplicar identificación avanzada-condición aceptable para cada tipo de factor de riesgo identificado",H71="SI"),VLOOKUP(A71,'2'!$B$12:$M$212,4,FALSE)," ")</f>
        <v>tarea 67</v>
      </c>
      <c r="AA71" s="31">
        <f>IF(AND(N71="Aplicar identificación avanzada-condición aceptable para cada tipo de factor de riesgo identificado",H71="SI"),VLOOKUP(A71,'2'!$B$12:$M$212,7,FALSE)," ")</f>
        <v>0</v>
      </c>
      <c r="AB71" s="31">
        <f>IF(AND(N71="Aplicar identificación avanzada-condición aceptable para cada tipo de factor de riesgo identificado",H71="SI"),VLOOKUP(A71,'2'!$B$12:$M$212,8,FALSE)," ")</f>
        <v>0</v>
      </c>
      <c r="AC71" s="31">
        <f>IF(AND(N71="Aplicar identificación avanzada-condición aceptable para cada tipo de factor de riesgo identificado",H71="SI"),VLOOKUP(A71,'2'!$B$12:$M$212,9,FALSE)," ")</f>
        <v>0</v>
      </c>
      <c r="AD71" s="31">
        <f>IF(AND(N71="Aplicar identificación avanzada-condición aceptable para cada tipo de factor de riesgo identificado",H71="SI"),VLOOKUP(A71,'2'!$B$12:$M$212,10,FALSE)," ")</f>
        <v>0</v>
      </c>
      <c r="AE71" s="34" t="str">
        <f>IF(AND(N71="Aplicar identificación avanzada-condición aceptable para cada tipo de factor de riesgo identificado",I71="SI"),VLOOKUP(A71,'2'!$B$12:$M$212,2,FALSE)," ")</f>
        <v>area 67</v>
      </c>
      <c r="AF71" s="34" t="str">
        <f>IF(AND(N71="Aplicar identificación avanzada-condición aceptable para cada tipo de factor de riesgo identificado",I71="SI"),VLOOKUP(A71,'2'!$B$12:$M$212,3,FALSE)," ")</f>
        <v>puesto 67</v>
      </c>
      <c r="AG71" s="34" t="str">
        <f>IF(AND(N71="Aplicar identificación avanzada-condición aceptable para cada tipo de factor de riesgo identificado",I71="SI"),VLOOKUP(A71,'2'!$B$12:$M$212,4,FALSE)," ")</f>
        <v>tarea 67</v>
      </c>
      <c r="AH71" s="34">
        <f>IF(AND(N71="Aplicar identificación avanzada-condición aceptable para cada tipo de factor de riesgo identificado",I71="SI"),VLOOKUP(A71,'2'!$B$12:$M$212,6,FALSE)," ")</f>
        <v>0</v>
      </c>
      <c r="AI71" s="34">
        <f>IF(AND(N71="Aplicar identificación avanzada-condición aceptable para cada tipo de factor de riesgo identificado",I71="SI"),VLOOKUP(A71,'2'!$B$12:$M$212,7,FALSE)," ")</f>
        <v>0</v>
      </c>
      <c r="AJ71" s="34">
        <f>IF(AND(N71="Aplicar identificación avanzada-condición aceptable para cada tipo de factor de riesgo identificado",I71="SI"),VLOOKUP(A71,'2'!$B$12:$M$212,8,FALSE)," ")</f>
        <v>0</v>
      </c>
      <c r="AK71" s="34">
        <f>IF(AND(N71="Aplicar identificación avanzada-condición aceptable para cada tipo de factor de riesgo identificado",I71="SI"),VLOOKUP(A71,'2'!$B$12:$M$212,9,FALSE)," ")</f>
        <v>0</v>
      </c>
      <c r="AL71" s="34">
        <f>IF(AND(N71="Aplicar identificación avanzada-condición aceptable para cada tipo de factor de riesgo identificado",I71="SI"),VLOOKUP(A71,'2'!$B$12:$M$212,10,FALSE)," ")</f>
        <v>0</v>
      </c>
      <c r="AM71" s="40" t="str">
        <f>IF(AND(N71="Aplicar identificación avanzada-condición aceptable para cada tipo de factor de riesgo identificado",J71="SI"),VLOOKUP(A71,'2'!$B$12:$M$212,2,FALSE)," ")</f>
        <v>area 67</v>
      </c>
      <c r="AN71" s="40" t="str">
        <f>IF(AND(N71="Aplicar identificación avanzada-condición aceptable para cada tipo de factor de riesgo identificado",J71="SI"),VLOOKUP(A71,'2'!$B$12:$M$212,3,FALSE)," ")</f>
        <v>puesto 67</v>
      </c>
      <c r="AO71" s="40" t="str">
        <f>IF(AND(N71="Aplicar identificación avanzada-condición aceptable para cada tipo de factor de riesgo identificado",J71="SI"),VLOOKUP(A71,'2'!$B$12:$M$212,4,FALSE)," ")</f>
        <v>tarea 67</v>
      </c>
      <c r="AP71" s="40">
        <f>IF(AND(N71="Aplicar identificación avanzada-condición aceptable para cada tipo de factor de riesgo identificado",J71="SI"),VLOOKUP(A71,'2'!$B$12:$M$212,6,FALSE)," ")</f>
        <v>0</v>
      </c>
      <c r="AQ71" s="40">
        <f>IF(AND(N71="Aplicar identificación avanzada-condición aceptable para cada tipo de factor de riesgo identificado",J71="SI"),VLOOKUP(A71,'2'!$B$12:$M$212,7,FALSE)," ")</f>
        <v>0</v>
      </c>
      <c r="AR71" s="40">
        <f>IF(AND(N71="Aplicar identificación avanzada-condición aceptable para cada tipo de factor de riesgo identificado",J71="SI"),VLOOKUP(A71,'2'!$B$12:$M$212,8,FALSE)," ")</f>
        <v>0</v>
      </c>
      <c r="AS71" s="40">
        <f>IF(AND(N71="Aplicar identificación avanzada-condición aceptable para cada tipo de factor de riesgo identificado",J71="SI"),VLOOKUP(A71,'2'!$B$12:$M$212,9,FALSE)," ")</f>
        <v>0</v>
      </c>
      <c r="AT71" s="40">
        <f>IF(AND(N71="Aplicar identificación avanzada-condición aceptable para cada tipo de factor de riesgo identificado",J71="SI"),VLOOKUP(A71,'2'!$B$12:$M$212,10,FALSE)," ")</f>
        <v>0</v>
      </c>
      <c r="AU71" s="51" t="str">
        <f>IF(AND(N71="Aplicar identificación avanzada-condición aceptable para cada tipo de factor de riesgo identificado",K71="SI"),VLOOKUP(A71,'2'!$B$12:$M$212,2,FALSE)," ")</f>
        <v>area 67</v>
      </c>
      <c r="AV71" s="51" t="str">
        <f>IF(AND(N71="Aplicar identificación avanzada-condición aceptable para cada tipo de factor de riesgo identificado",K71="SI"),VLOOKUP(A71,'2'!$B$12:$M$212,3,FALSE)," ")</f>
        <v>puesto 67</v>
      </c>
      <c r="AW71" s="51" t="str">
        <f>IF(AND(N71="Aplicar identificación avanzada-condición aceptable para cada tipo de factor de riesgo identificado",K71="SI"),VLOOKUP(A71,'2'!$B$12:$M$212,4,FALSE)," ")</f>
        <v>tarea 67</v>
      </c>
      <c r="AX71" s="51">
        <f>IF(AND(N71="Aplicar identificación avanzada-condición aceptable para cada tipo de factor de riesgo identificado",K71="SI"),VLOOKUP(A71,'2'!$B$12:$M$212,6,FALSE)," ")</f>
        <v>0</v>
      </c>
      <c r="AY71" s="51">
        <f>IF(AND(N71="Aplicar identificación avanzada-condición aceptable para cada tipo de factor de riesgo identificado",K71="SI"),VLOOKUP(A71,'2'!$B$12:$M$212,7,FALSE)," ")</f>
        <v>0</v>
      </c>
      <c r="AZ71" s="51">
        <f>IF(AND(N71="Aplicar identificación avanzada-condición aceptable para cada tipo de factor de riesgo identificado",K71="SI"),VLOOKUP(A71,'2'!$B$12:$M$212,8,FALSE)," ")</f>
        <v>0</v>
      </c>
      <c r="BA71" s="51">
        <f>IF(AND(N71="Aplicar identificación avanzada-condición aceptable para cada tipo de factor de riesgo identificado",K71="SI"),VLOOKUP(A71,'2'!$B$12:$M$212,9,FALSE)," ")</f>
        <v>0</v>
      </c>
      <c r="BB71" s="51">
        <f>IF(AND(N71="Aplicar identificación avanzada-condición aceptable para cada tipo de factor de riesgo identificado",K71="SI"),VLOOKUP(A71,'2'!$B$12:$M$212,10,FALSE)," ")</f>
        <v>0</v>
      </c>
      <c r="BC71" s="44" t="str">
        <f>IF(AND(N71="Aplicar identificación avanzada-condición aceptable para cada tipo de factor de riesgo identificado",L71="SI"),VLOOKUP(A71,'2'!$B$12:$M$212,2,FALSE)," ")</f>
        <v>area 67</v>
      </c>
      <c r="BD71" s="44" t="str">
        <f>IF(AND(N71="Aplicar identificación avanzada-condición aceptable para cada tipo de factor de riesgo identificado",L71="SI"),VLOOKUP(A71,'2'!$B$12:$M$212,3,FALSE)," ")</f>
        <v>puesto 67</v>
      </c>
      <c r="BE71" s="44" t="str">
        <f>IF(AND(N71="Aplicar identificación avanzada-condición aceptable para cada tipo de factor de riesgo identificado",L71="SI"),VLOOKUP(A71,'2'!$B$12:$M$212,4,FALSE)," ")</f>
        <v>tarea 67</v>
      </c>
      <c r="BF71" s="44">
        <f>IF(AND(N71="Aplicar identificación avanzada-condición aceptable para cada tipo de factor de riesgo identificado",L71="SI"),VLOOKUP(A71,'2'!$B$12:$M$212,6,FALSE)," ")</f>
        <v>0</v>
      </c>
      <c r="BG71" s="44">
        <f>IF(AND(N71="Aplicar identificación avanzada-condición aceptable para cada tipo de factor de riesgo identificado",L71="SI"),VLOOKUP(A71,'2'!$B$12:$M$212,7,FALSE)," ")</f>
        <v>0</v>
      </c>
      <c r="BH71" s="44">
        <f>IF(AND(N71="Aplicar identificación avanzada-condición aceptable para cada tipo de factor de riesgo identificado",L71="SI"),VLOOKUP(A71,'2'!$B$12:$M$212,8,FALSE)," ")</f>
        <v>0</v>
      </c>
      <c r="BI71" s="44">
        <f>IF(AND(N71="Aplicar identificación avanzada-condición aceptable para cada tipo de factor de riesgo identificado",L71="SI"),VLOOKUP(A71,'2'!$B$12:$M$212,9,FALSE)," ")</f>
        <v>0</v>
      </c>
      <c r="BJ71" s="44">
        <f>IF(AND(N71="Aplicar identificación avanzada-condición aceptable para cada tipo de factor de riesgo identificado",L71="SI"),VLOOKUP(A71,'2'!$B$12:$M$212,10,FALSE)," ")</f>
        <v>0</v>
      </c>
      <c r="BK71" s="48" t="str">
        <f>IF(AND(N71="Aplicar identificación avanzada-condición aceptable para cada tipo de factor de riesgo identificado",M71="SI"),VLOOKUP(A71,'2'!$B$12:$M$212,2,FALSE)," ")</f>
        <v>area 67</v>
      </c>
      <c r="BL71" s="48" t="str">
        <f>IF(AND(N71="Aplicar identificación avanzada-condición aceptable para cada tipo de factor de riesgo identificado",M71="SI"),VLOOKUP(A71,'2'!$B$12:$M$212,3,FALSE)," ")</f>
        <v>puesto 67</v>
      </c>
      <c r="BM71" s="48" t="str">
        <f>IF(AND(N71="Aplicar identificación avanzada-condición aceptable para cada tipo de factor de riesgo identificado",M71="SI"),VLOOKUP(A71,'2'!$B$12:$M$212,4,FALSE)," ")</f>
        <v>tarea 67</v>
      </c>
      <c r="BN71" s="48">
        <f>IF(AND(N71="Aplicar identificación avanzada-condición aceptable para cada tipo de factor de riesgo identificado",M71="SI"),VLOOKUP(A71,'2'!$B$12:$M$212,6,FALSE)," ")</f>
        <v>0</v>
      </c>
      <c r="BO71" s="48">
        <f>IF(AND(N71="Aplicar identificación avanzada-condición aceptable para cada tipo de factor de riesgo identificado",M71="SI"),VLOOKUP(A71,'2'!$B$12:$M$212,7,FALSE)," ")</f>
        <v>0</v>
      </c>
      <c r="BP71" s="48">
        <f>IF(AND(N71="Aplicar identificación avanzada-condición aceptable para cada tipo de factor de riesgo identificado",M71="SI"),VLOOKUP(A71,'2'!$B$12:$M$212,8,FALSE)," ")</f>
        <v>0</v>
      </c>
      <c r="BQ71" s="48">
        <f>IF(AND(N71="Aplicar identificación avanzada-condición aceptable para cada tipo de factor de riesgo identificado",M71="SI"),VLOOKUP(A71,'2'!$B$12:$M$212,9,FALSE)," ")</f>
        <v>0</v>
      </c>
      <c r="BR71" s="48">
        <f>IF(AND(N71="Aplicar identificación avanzada-condición aceptable para cada tipo de factor de riesgo identificado",M71="SI"),VLOOKUP(A71,'2'!$B$12:$M$212,10,FALSE)," ")</f>
        <v>0</v>
      </c>
    </row>
    <row r="72" spans="1:70">
      <c r="A72">
        <v>68</v>
      </c>
      <c r="B72" s="21" t="str">
        <f>'2'!C81</f>
        <v>area 68</v>
      </c>
      <c r="C72" s="21" t="str">
        <f>'2'!D81</f>
        <v>puesto 68</v>
      </c>
      <c r="D72" s="21" t="str">
        <v>puesto 68</v>
      </c>
      <c r="E72" s="21" t="str">
        <f>'2'!E81</f>
        <v>tarea 68</v>
      </c>
      <c r="F72" s="34" t="str">
        <f>'3'!D81</f>
        <v>tarea 68</v>
      </c>
      <c r="G72" s="27" t="str">
        <f>'3'!E81</f>
        <v>SI</v>
      </c>
      <c r="H72" s="21" t="str">
        <f>'3'!F81</f>
        <v>SI</v>
      </c>
      <c r="I72" s="27" t="str">
        <f>'3'!G81</f>
        <v>SI</v>
      </c>
      <c r="J72" s="21" t="str">
        <f>'3'!H81</f>
        <v>SI</v>
      </c>
      <c r="K72" s="27" t="str">
        <f>'3'!I81</f>
        <v>SI</v>
      </c>
      <c r="L72" s="21" t="str">
        <f>'3'!J81</f>
        <v>SI</v>
      </c>
      <c r="M72" s="27" t="str">
        <f>'3'!K81</f>
        <v>SI</v>
      </c>
      <c r="N72" s="34" t="str">
        <f>'3'!L81</f>
        <v>Aplicar identificación avanzada-condición aceptable para cada tipo de factor de riesgo identificado</v>
      </c>
      <c r="O72" s="19" t="str">
        <f>IF(AND(N72="Aplicar identificación avanzada-condición aceptable para cada tipo de factor de riesgo identificado",G72="SI"),VLOOKUP(A72,'2'!$B$12:$M$212,2,FALSE)," ")</f>
        <v>area 68</v>
      </c>
      <c r="P72" s="19" t="str">
        <f>IF(AND(N72="Aplicar identificación avanzada-condición aceptable para cada tipo de factor de riesgo identificado",G72="SI"),VLOOKUP(A72,'2'!$B$12:$M$212,3,FALSE)," ")</f>
        <v>puesto 68</v>
      </c>
      <c r="Q72" s="19" t="str">
        <f>IF(AND(N72="Aplicar identificación avanzada-condición aceptable para cada tipo de factor de riesgo identificado",G72="SI"),VLOOKUP(A72,'2'!$B$12:$M$212,4,FALSE)," ")</f>
        <v>tarea 68</v>
      </c>
      <c r="R72" s="19">
        <f>IF(AND(N72="Aplicar identificación avanzada-condición aceptable para cada tipo de factor de riesgo identificado",G72="SI"),VLOOKUP(A72,'2'!$B$12:$M$212,6,FALSE)," ")</f>
        <v>0</v>
      </c>
      <c r="S72" s="19">
        <f>IF(AND(N72="Aplicar identificación avanzada-condición aceptable para cada tipo de factor de riesgo identificado",G72="SI"),VLOOKUP(A72,'2'!$B$12:$M$212,7,FALSE)," ")</f>
        <v>0</v>
      </c>
      <c r="T72" s="19">
        <f>IF(AND(N72="Aplicar identificación avanzada-condición aceptable para cada tipo de factor de riesgo identificado",G72="SI"),VLOOKUP(A72,'2'!$B$12:$M$212,8,FALSE)," ")</f>
        <v>0</v>
      </c>
      <c r="U72" s="19">
        <f>IF(AND(N72="Aplicar identificación avanzada-condición aceptable para cada tipo de factor de riesgo identificado",G72="SI"),VLOOKUP(A72,'2'!$B$12:$M$212,9,FALSE)," ")</f>
        <v>0</v>
      </c>
      <c r="V72" s="19">
        <f>IF(AND(N72="Aplicar identificación avanzada-condición aceptable para cada tipo de factor de riesgo identificado",G72="SI"),VLOOKUP(A72,'2'!$B$12:$M$212,10,FALSE)," ")</f>
        <v>0</v>
      </c>
      <c r="W72" s="31" t="str">
        <f>IF(AND(N72="Aplicar identificación avanzada-condición aceptable para cada tipo de factor de riesgo identificado",H72="SI"),VLOOKUP(A72,'2'!$B$12:$M$212,2,FALSE)," ")</f>
        <v>area 68</v>
      </c>
      <c r="X72" s="31" t="str">
        <f>IF(AND(N72="Aplicar identificación avanzada-condición aceptable para cada tipo de factor de riesgo identificado",H72="SI"),VLOOKUP(A72,'2'!$B$12:$M$212,3,FALSE)," ")</f>
        <v>puesto 68</v>
      </c>
      <c r="Y72" s="31" t="str">
        <f>IF(AND(N72="Aplicar identificación avanzada-condición aceptable para cada tipo de factor de riesgo identificado",H72="SI"),VLOOKUP(A72,'2'!$B$12:$M$212,4,FALSE)," ")</f>
        <v>tarea 68</v>
      </c>
      <c r="Z72" s="31" t="str">
        <f>IF(AND(N72="Aplicar identificación avanzada-condición aceptable para cada tipo de factor de riesgo identificado",H72="SI"),VLOOKUP(A72,'2'!$B$12:$M$212,4,FALSE)," ")</f>
        <v>tarea 68</v>
      </c>
      <c r="AA72" s="31">
        <f>IF(AND(N72="Aplicar identificación avanzada-condición aceptable para cada tipo de factor de riesgo identificado",H72="SI"),VLOOKUP(A72,'2'!$B$12:$M$212,7,FALSE)," ")</f>
        <v>0</v>
      </c>
      <c r="AB72" s="31">
        <f>IF(AND(N72="Aplicar identificación avanzada-condición aceptable para cada tipo de factor de riesgo identificado",H72="SI"),VLOOKUP(A72,'2'!$B$12:$M$212,8,FALSE)," ")</f>
        <v>0</v>
      </c>
      <c r="AC72" s="31">
        <f>IF(AND(N72="Aplicar identificación avanzada-condición aceptable para cada tipo de factor de riesgo identificado",H72="SI"),VLOOKUP(A72,'2'!$B$12:$M$212,9,FALSE)," ")</f>
        <v>0</v>
      </c>
      <c r="AD72" s="31">
        <f>IF(AND(N72="Aplicar identificación avanzada-condición aceptable para cada tipo de factor de riesgo identificado",H72="SI"),VLOOKUP(A72,'2'!$B$12:$M$212,10,FALSE)," ")</f>
        <v>0</v>
      </c>
      <c r="AE72" s="34" t="str">
        <f>IF(AND(N72="Aplicar identificación avanzada-condición aceptable para cada tipo de factor de riesgo identificado",I72="SI"),VLOOKUP(A72,'2'!$B$12:$M$212,2,FALSE)," ")</f>
        <v>area 68</v>
      </c>
      <c r="AF72" s="34" t="str">
        <f>IF(AND(N72="Aplicar identificación avanzada-condición aceptable para cada tipo de factor de riesgo identificado",I72="SI"),VLOOKUP(A72,'2'!$B$12:$M$212,3,FALSE)," ")</f>
        <v>puesto 68</v>
      </c>
      <c r="AG72" s="34" t="str">
        <f>IF(AND(N72="Aplicar identificación avanzada-condición aceptable para cada tipo de factor de riesgo identificado",I72="SI"),VLOOKUP(A72,'2'!$B$12:$M$212,4,FALSE)," ")</f>
        <v>tarea 68</v>
      </c>
      <c r="AH72" s="34">
        <f>IF(AND(N72="Aplicar identificación avanzada-condición aceptable para cada tipo de factor de riesgo identificado",I72="SI"),VLOOKUP(A72,'2'!$B$12:$M$212,6,FALSE)," ")</f>
        <v>0</v>
      </c>
      <c r="AI72" s="34">
        <f>IF(AND(N72="Aplicar identificación avanzada-condición aceptable para cada tipo de factor de riesgo identificado",I72="SI"),VLOOKUP(A72,'2'!$B$12:$M$212,7,FALSE)," ")</f>
        <v>0</v>
      </c>
      <c r="AJ72" s="34">
        <f>IF(AND(N72="Aplicar identificación avanzada-condición aceptable para cada tipo de factor de riesgo identificado",I72="SI"),VLOOKUP(A72,'2'!$B$12:$M$212,8,FALSE)," ")</f>
        <v>0</v>
      </c>
      <c r="AK72" s="34">
        <f>IF(AND(N72="Aplicar identificación avanzada-condición aceptable para cada tipo de factor de riesgo identificado",I72="SI"),VLOOKUP(A72,'2'!$B$12:$M$212,9,FALSE)," ")</f>
        <v>0</v>
      </c>
      <c r="AL72" s="34">
        <f>IF(AND(N72="Aplicar identificación avanzada-condición aceptable para cada tipo de factor de riesgo identificado",I72="SI"),VLOOKUP(A72,'2'!$B$12:$M$212,10,FALSE)," ")</f>
        <v>0</v>
      </c>
      <c r="AM72" s="40" t="str">
        <f>IF(AND(N72="Aplicar identificación avanzada-condición aceptable para cada tipo de factor de riesgo identificado",J72="SI"),VLOOKUP(A72,'2'!$B$12:$M$212,2,FALSE)," ")</f>
        <v>area 68</v>
      </c>
      <c r="AN72" s="40" t="str">
        <f>IF(AND(N72="Aplicar identificación avanzada-condición aceptable para cada tipo de factor de riesgo identificado",J72="SI"),VLOOKUP(A72,'2'!$B$12:$M$212,3,FALSE)," ")</f>
        <v>puesto 68</v>
      </c>
      <c r="AO72" s="40" t="str">
        <f>IF(AND(N72="Aplicar identificación avanzada-condición aceptable para cada tipo de factor de riesgo identificado",J72="SI"),VLOOKUP(A72,'2'!$B$12:$M$212,4,FALSE)," ")</f>
        <v>tarea 68</v>
      </c>
      <c r="AP72" s="40">
        <f>IF(AND(N72="Aplicar identificación avanzada-condición aceptable para cada tipo de factor de riesgo identificado",J72="SI"),VLOOKUP(A72,'2'!$B$12:$M$212,6,FALSE)," ")</f>
        <v>0</v>
      </c>
      <c r="AQ72" s="40">
        <f>IF(AND(N72="Aplicar identificación avanzada-condición aceptable para cada tipo de factor de riesgo identificado",J72="SI"),VLOOKUP(A72,'2'!$B$12:$M$212,7,FALSE)," ")</f>
        <v>0</v>
      </c>
      <c r="AR72" s="40">
        <f>IF(AND(N72="Aplicar identificación avanzada-condición aceptable para cada tipo de factor de riesgo identificado",J72="SI"),VLOOKUP(A72,'2'!$B$12:$M$212,8,FALSE)," ")</f>
        <v>0</v>
      </c>
      <c r="AS72" s="40">
        <f>IF(AND(N72="Aplicar identificación avanzada-condición aceptable para cada tipo de factor de riesgo identificado",J72="SI"),VLOOKUP(A72,'2'!$B$12:$M$212,9,FALSE)," ")</f>
        <v>0</v>
      </c>
      <c r="AT72" s="40">
        <f>IF(AND(N72="Aplicar identificación avanzada-condición aceptable para cada tipo de factor de riesgo identificado",J72="SI"),VLOOKUP(A72,'2'!$B$12:$M$212,10,FALSE)," ")</f>
        <v>0</v>
      </c>
      <c r="AU72" s="51" t="str">
        <f>IF(AND(N72="Aplicar identificación avanzada-condición aceptable para cada tipo de factor de riesgo identificado",K72="SI"),VLOOKUP(A72,'2'!$B$12:$M$212,2,FALSE)," ")</f>
        <v>area 68</v>
      </c>
      <c r="AV72" s="51" t="str">
        <f>IF(AND(N72="Aplicar identificación avanzada-condición aceptable para cada tipo de factor de riesgo identificado",K72="SI"),VLOOKUP(A72,'2'!$B$12:$M$212,3,FALSE)," ")</f>
        <v>puesto 68</v>
      </c>
      <c r="AW72" s="51" t="str">
        <f>IF(AND(N72="Aplicar identificación avanzada-condición aceptable para cada tipo de factor de riesgo identificado",K72="SI"),VLOOKUP(A72,'2'!$B$12:$M$212,4,FALSE)," ")</f>
        <v>tarea 68</v>
      </c>
      <c r="AX72" s="51">
        <f>IF(AND(N72="Aplicar identificación avanzada-condición aceptable para cada tipo de factor de riesgo identificado",K72="SI"),VLOOKUP(A72,'2'!$B$12:$M$212,6,FALSE)," ")</f>
        <v>0</v>
      </c>
      <c r="AY72" s="51">
        <f>IF(AND(N72="Aplicar identificación avanzada-condición aceptable para cada tipo de factor de riesgo identificado",K72="SI"),VLOOKUP(A72,'2'!$B$12:$M$212,7,FALSE)," ")</f>
        <v>0</v>
      </c>
      <c r="AZ72" s="51">
        <f>IF(AND(N72="Aplicar identificación avanzada-condición aceptable para cada tipo de factor de riesgo identificado",K72="SI"),VLOOKUP(A72,'2'!$B$12:$M$212,8,FALSE)," ")</f>
        <v>0</v>
      </c>
      <c r="BA72" s="51">
        <f>IF(AND(N72="Aplicar identificación avanzada-condición aceptable para cada tipo de factor de riesgo identificado",K72="SI"),VLOOKUP(A72,'2'!$B$12:$M$212,9,FALSE)," ")</f>
        <v>0</v>
      </c>
      <c r="BB72" s="51">
        <f>IF(AND(N72="Aplicar identificación avanzada-condición aceptable para cada tipo de factor de riesgo identificado",K72="SI"),VLOOKUP(A72,'2'!$B$12:$M$212,10,FALSE)," ")</f>
        <v>0</v>
      </c>
      <c r="BC72" s="44" t="str">
        <f>IF(AND(N72="Aplicar identificación avanzada-condición aceptable para cada tipo de factor de riesgo identificado",L72="SI"),VLOOKUP(A72,'2'!$B$12:$M$212,2,FALSE)," ")</f>
        <v>area 68</v>
      </c>
      <c r="BD72" s="44" t="str">
        <f>IF(AND(N72="Aplicar identificación avanzada-condición aceptable para cada tipo de factor de riesgo identificado",L72="SI"),VLOOKUP(A72,'2'!$B$12:$M$212,3,FALSE)," ")</f>
        <v>puesto 68</v>
      </c>
      <c r="BE72" s="44" t="str">
        <f>IF(AND(N72="Aplicar identificación avanzada-condición aceptable para cada tipo de factor de riesgo identificado",L72="SI"),VLOOKUP(A72,'2'!$B$12:$M$212,4,FALSE)," ")</f>
        <v>tarea 68</v>
      </c>
      <c r="BF72" s="44">
        <f>IF(AND(N72="Aplicar identificación avanzada-condición aceptable para cada tipo de factor de riesgo identificado",L72="SI"),VLOOKUP(A72,'2'!$B$12:$M$212,6,FALSE)," ")</f>
        <v>0</v>
      </c>
      <c r="BG72" s="44">
        <f>IF(AND(N72="Aplicar identificación avanzada-condición aceptable para cada tipo de factor de riesgo identificado",L72="SI"),VLOOKUP(A72,'2'!$B$12:$M$212,7,FALSE)," ")</f>
        <v>0</v>
      </c>
      <c r="BH72" s="44">
        <f>IF(AND(N72="Aplicar identificación avanzada-condición aceptable para cada tipo de factor de riesgo identificado",L72="SI"),VLOOKUP(A72,'2'!$B$12:$M$212,8,FALSE)," ")</f>
        <v>0</v>
      </c>
      <c r="BI72" s="44">
        <f>IF(AND(N72="Aplicar identificación avanzada-condición aceptable para cada tipo de factor de riesgo identificado",L72="SI"),VLOOKUP(A72,'2'!$B$12:$M$212,9,FALSE)," ")</f>
        <v>0</v>
      </c>
      <c r="BJ72" s="44">
        <f>IF(AND(N72="Aplicar identificación avanzada-condición aceptable para cada tipo de factor de riesgo identificado",L72="SI"),VLOOKUP(A72,'2'!$B$12:$M$212,10,FALSE)," ")</f>
        <v>0</v>
      </c>
      <c r="BK72" s="48" t="str">
        <f>IF(AND(N72="Aplicar identificación avanzada-condición aceptable para cada tipo de factor de riesgo identificado",M72="SI"),VLOOKUP(A72,'2'!$B$12:$M$212,2,FALSE)," ")</f>
        <v>area 68</v>
      </c>
      <c r="BL72" s="48" t="str">
        <f>IF(AND(N72="Aplicar identificación avanzada-condición aceptable para cada tipo de factor de riesgo identificado",M72="SI"),VLOOKUP(A72,'2'!$B$12:$M$212,3,FALSE)," ")</f>
        <v>puesto 68</v>
      </c>
      <c r="BM72" s="48" t="str">
        <f>IF(AND(N72="Aplicar identificación avanzada-condición aceptable para cada tipo de factor de riesgo identificado",M72="SI"),VLOOKUP(A72,'2'!$B$12:$M$212,4,FALSE)," ")</f>
        <v>tarea 68</v>
      </c>
      <c r="BN72" s="48">
        <f>IF(AND(N72="Aplicar identificación avanzada-condición aceptable para cada tipo de factor de riesgo identificado",M72="SI"),VLOOKUP(A72,'2'!$B$12:$M$212,6,FALSE)," ")</f>
        <v>0</v>
      </c>
      <c r="BO72" s="48">
        <f>IF(AND(N72="Aplicar identificación avanzada-condición aceptable para cada tipo de factor de riesgo identificado",M72="SI"),VLOOKUP(A72,'2'!$B$12:$M$212,7,FALSE)," ")</f>
        <v>0</v>
      </c>
      <c r="BP72" s="48">
        <f>IF(AND(N72="Aplicar identificación avanzada-condición aceptable para cada tipo de factor de riesgo identificado",M72="SI"),VLOOKUP(A72,'2'!$B$12:$M$212,8,FALSE)," ")</f>
        <v>0</v>
      </c>
      <c r="BQ72" s="48">
        <f>IF(AND(N72="Aplicar identificación avanzada-condición aceptable para cada tipo de factor de riesgo identificado",M72="SI"),VLOOKUP(A72,'2'!$B$12:$M$212,9,FALSE)," ")</f>
        <v>0</v>
      </c>
      <c r="BR72" s="48">
        <f>IF(AND(N72="Aplicar identificación avanzada-condición aceptable para cada tipo de factor de riesgo identificado",M72="SI"),VLOOKUP(A72,'2'!$B$12:$M$212,10,FALSE)," ")</f>
        <v>0</v>
      </c>
    </row>
    <row r="73" spans="1:70">
      <c r="A73">
        <v>69</v>
      </c>
      <c r="B73" s="21" t="str">
        <f>'2'!C82</f>
        <v>area 69</v>
      </c>
      <c r="C73" s="21" t="str">
        <f>'2'!D82</f>
        <v>puesto 69</v>
      </c>
      <c r="D73" s="21" t="str">
        <v>puesto 69</v>
      </c>
      <c r="E73" s="21" t="str">
        <f>'2'!E82</f>
        <v>tarea 69</v>
      </c>
      <c r="F73" s="34" t="str">
        <f>'3'!D82</f>
        <v>tarea 69</v>
      </c>
      <c r="G73" s="27" t="str">
        <f>'3'!E82</f>
        <v>SI</v>
      </c>
      <c r="H73" s="21" t="str">
        <f>'3'!F82</f>
        <v>SI</v>
      </c>
      <c r="I73" s="27" t="str">
        <f>'3'!G82</f>
        <v>SI</v>
      </c>
      <c r="J73" s="21" t="str">
        <f>'3'!H82</f>
        <v>SI</v>
      </c>
      <c r="K73" s="27" t="str">
        <f>'3'!I82</f>
        <v>SI</v>
      </c>
      <c r="L73" s="21" t="str">
        <f>'3'!J82</f>
        <v>SI</v>
      </c>
      <c r="M73" s="27" t="str">
        <f>'3'!K82</f>
        <v>SI</v>
      </c>
      <c r="N73" s="34" t="str">
        <f>'3'!L82</f>
        <v>Aplicar identificación avanzada-condición aceptable para cada tipo de factor de riesgo identificado</v>
      </c>
      <c r="O73" s="19" t="str">
        <f>IF(AND(N73="Aplicar identificación avanzada-condición aceptable para cada tipo de factor de riesgo identificado",G73="SI"),VLOOKUP(A73,'2'!$B$12:$M$212,2,FALSE)," ")</f>
        <v>area 69</v>
      </c>
      <c r="P73" s="19" t="str">
        <f>IF(AND(N73="Aplicar identificación avanzada-condición aceptable para cada tipo de factor de riesgo identificado",G73="SI"),VLOOKUP(A73,'2'!$B$12:$M$212,3,FALSE)," ")</f>
        <v>puesto 69</v>
      </c>
      <c r="Q73" s="19" t="str">
        <f>IF(AND(N73="Aplicar identificación avanzada-condición aceptable para cada tipo de factor de riesgo identificado",G73="SI"),VLOOKUP(A73,'2'!$B$12:$M$212,4,FALSE)," ")</f>
        <v>tarea 69</v>
      </c>
      <c r="R73" s="19">
        <f>IF(AND(N73="Aplicar identificación avanzada-condición aceptable para cada tipo de factor de riesgo identificado",G73="SI"),VLOOKUP(A73,'2'!$B$12:$M$212,6,FALSE)," ")</f>
        <v>0</v>
      </c>
      <c r="S73" s="19">
        <f>IF(AND(N73="Aplicar identificación avanzada-condición aceptable para cada tipo de factor de riesgo identificado",G73="SI"),VLOOKUP(A73,'2'!$B$12:$M$212,7,FALSE)," ")</f>
        <v>0</v>
      </c>
      <c r="T73" s="19">
        <f>IF(AND(N73="Aplicar identificación avanzada-condición aceptable para cada tipo de factor de riesgo identificado",G73="SI"),VLOOKUP(A73,'2'!$B$12:$M$212,8,FALSE)," ")</f>
        <v>0</v>
      </c>
      <c r="U73" s="19">
        <f>IF(AND(N73="Aplicar identificación avanzada-condición aceptable para cada tipo de factor de riesgo identificado",G73="SI"),VLOOKUP(A73,'2'!$B$12:$M$212,9,FALSE)," ")</f>
        <v>0</v>
      </c>
      <c r="V73" s="19">
        <f>IF(AND(N73="Aplicar identificación avanzada-condición aceptable para cada tipo de factor de riesgo identificado",G73="SI"),VLOOKUP(A73,'2'!$B$12:$M$212,10,FALSE)," ")</f>
        <v>0</v>
      </c>
      <c r="W73" s="31" t="str">
        <f>IF(AND(N73="Aplicar identificación avanzada-condición aceptable para cada tipo de factor de riesgo identificado",H73="SI"),VLOOKUP(A73,'2'!$B$12:$M$212,2,FALSE)," ")</f>
        <v>area 69</v>
      </c>
      <c r="X73" s="31" t="str">
        <f>IF(AND(N73="Aplicar identificación avanzada-condición aceptable para cada tipo de factor de riesgo identificado",H73="SI"),VLOOKUP(A73,'2'!$B$12:$M$212,3,FALSE)," ")</f>
        <v>puesto 69</v>
      </c>
      <c r="Y73" s="31" t="str">
        <f>IF(AND(N73="Aplicar identificación avanzada-condición aceptable para cada tipo de factor de riesgo identificado",H73="SI"),VLOOKUP(A73,'2'!$B$12:$M$212,4,FALSE)," ")</f>
        <v>tarea 69</v>
      </c>
      <c r="Z73" s="31" t="str">
        <f>IF(AND(N73="Aplicar identificación avanzada-condición aceptable para cada tipo de factor de riesgo identificado",H73="SI"),VLOOKUP(A73,'2'!$B$12:$M$212,4,FALSE)," ")</f>
        <v>tarea 69</v>
      </c>
      <c r="AA73" s="31">
        <f>IF(AND(N73="Aplicar identificación avanzada-condición aceptable para cada tipo de factor de riesgo identificado",H73="SI"),VLOOKUP(A73,'2'!$B$12:$M$212,7,FALSE)," ")</f>
        <v>0</v>
      </c>
      <c r="AB73" s="31">
        <f>IF(AND(N73="Aplicar identificación avanzada-condición aceptable para cada tipo de factor de riesgo identificado",H73="SI"),VLOOKUP(A73,'2'!$B$12:$M$212,8,FALSE)," ")</f>
        <v>0</v>
      </c>
      <c r="AC73" s="31">
        <f>IF(AND(N73="Aplicar identificación avanzada-condición aceptable para cada tipo de factor de riesgo identificado",H73="SI"),VLOOKUP(A73,'2'!$B$12:$M$212,9,FALSE)," ")</f>
        <v>0</v>
      </c>
      <c r="AD73" s="31">
        <f>IF(AND(N73="Aplicar identificación avanzada-condición aceptable para cada tipo de factor de riesgo identificado",H73="SI"),VLOOKUP(A73,'2'!$B$12:$M$212,10,FALSE)," ")</f>
        <v>0</v>
      </c>
      <c r="AE73" s="34" t="str">
        <f>IF(AND(N73="Aplicar identificación avanzada-condición aceptable para cada tipo de factor de riesgo identificado",I73="SI"),VLOOKUP(A73,'2'!$B$12:$M$212,2,FALSE)," ")</f>
        <v>area 69</v>
      </c>
      <c r="AF73" s="34" t="str">
        <f>IF(AND(N73="Aplicar identificación avanzada-condición aceptable para cada tipo de factor de riesgo identificado",I73="SI"),VLOOKUP(A73,'2'!$B$12:$M$212,3,FALSE)," ")</f>
        <v>puesto 69</v>
      </c>
      <c r="AG73" s="34" t="str">
        <f>IF(AND(N73="Aplicar identificación avanzada-condición aceptable para cada tipo de factor de riesgo identificado",I73="SI"),VLOOKUP(A73,'2'!$B$12:$M$212,4,FALSE)," ")</f>
        <v>tarea 69</v>
      </c>
      <c r="AH73" s="34">
        <f>IF(AND(N73="Aplicar identificación avanzada-condición aceptable para cada tipo de factor de riesgo identificado",I73="SI"),VLOOKUP(A73,'2'!$B$12:$M$212,6,FALSE)," ")</f>
        <v>0</v>
      </c>
      <c r="AI73" s="34">
        <f>IF(AND(N73="Aplicar identificación avanzada-condición aceptable para cada tipo de factor de riesgo identificado",I73="SI"),VLOOKUP(A73,'2'!$B$12:$M$212,7,FALSE)," ")</f>
        <v>0</v>
      </c>
      <c r="AJ73" s="34">
        <f>IF(AND(N73="Aplicar identificación avanzada-condición aceptable para cada tipo de factor de riesgo identificado",I73="SI"),VLOOKUP(A73,'2'!$B$12:$M$212,8,FALSE)," ")</f>
        <v>0</v>
      </c>
      <c r="AK73" s="34">
        <f>IF(AND(N73="Aplicar identificación avanzada-condición aceptable para cada tipo de factor de riesgo identificado",I73="SI"),VLOOKUP(A73,'2'!$B$12:$M$212,9,FALSE)," ")</f>
        <v>0</v>
      </c>
      <c r="AL73" s="34">
        <f>IF(AND(N73="Aplicar identificación avanzada-condición aceptable para cada tipo de factor de riesgo identificado",I73="SI"),VLOOKUP(A73,'2'!$B$12:$M$212,10,FALSE)," ")</f>
        <v>0</v>
      </c>
      <c r="AM73" s="40" t="str">
        <f>IF(AND(N73="Aplicar identificación avanzada-condición aceptable para cada tipo de factor de riesgo identificado",J73="SI"),VLOOKUP(A73,'2'!$B$12:$M$212,2,FALSE)," ")</f>
        <v>area 69</v>
      </c>
      <c r="AN73" s="40" t="str">
        <f>IF(AND(N73="Aplicar identificación avanzada-condición aceptable para cada tipo de factor de riesgo identificado",J73="SI"),VLOOKUP(A73,'2'!$B$12:$M$212,3,FALSE)," ")</f>
        <v>puesto 69</v>
      </c>
      <c r="AO73" s="40" t="str">
        <f>IF(AND(N73="Aplicar identificación avanzada-condición aceptable para cada tipo de factor de riesgo identificado",J73="SI"),VLOOKUP(A73,'2'!$B$12:$M$212,4,FALSE)," ")</f>
        <v>tarea 69</v>
      </c>
      <c r="AP73" s="40">
        <f>IF(AND(N73="Aplicar identificación avanzada-condición aceptable para cada tipo de factor de riesgo identificado",J73="SI"),VLOOKUP(A73,'2'!$B$12:$M$212,6,FALSE)," ")</f>
        <v>0</v>
      </c>
      <c r="AQ73" s="40">
        <f>IF(AND(N73="Aplicar identificación avanzada-condición aceptable para cada tipo de factor de riesgo identificado",J73="SI"),VLOOKUP(A73,'2'!$B$12:$M$212,7,FALSE)," ")</f>
        <v>0</v>
      </c>
      <c r="AR73" s="40">
        <f>IF(AND(N73="Aplicar identificación avanzada-condición aceptable para cada tipo de factor de riesgo identificado",J73="SI"),VLOOKUP(A73,'2'!$B$12:$M$212,8,FALSE)," ")</f>
        <v>0</v>
      </c>
      <c r="AS73" s="40">
        <f>IF(AND(N73="Aplicar identificación avanzada-condición aceptable para cada tipo de factor de riesgo identificado",J73="SI"),VLOOKUP(A73,'2'!$B$12:$M$212,9,FALSE)," ")</f>
        <v>0</v>
      </c>
      <c r="AT73" s="40">
        <f>IF(AND(N73="Aplicar identificación avanzada-condición aceptable para cada tipo de factor de riesgo identificado",J73="SI"),VLOOKUP(A73,'2'!$B$12:$M$212,10,FALSE)," ")</f>
        <v>0</v>
      </c>
      <c r="AU73" s="51" t="str">
        <f>IF(AND(N73="Aplicar identificación avanzada-condición aceptable para cada tipo de factor de riesgo identificado",K73="SI"),VLOOKUP(A73,'2'!$B$12:$M$212,2,FALSE)," ")</f>
        <v>area 69</v>
      </c>
      <c r="AV73" s="51" t="str">
        <f>IF(AND(N73="Aplicar identificación avanzada-condición aceptable para cada tipo de factor de riesgo identificado",K73="SI"),VLOOKUP(A73,'2'!$B$12:$M$212,3,FALSE)," ")</f>
        <v>puesto 69</v>
      </c>
      <c r="AW73" s="51" t="str">
        <f>IF(AND(N73="Aplicar identificación avanzada-condición aceptable para cada tipo de factor de riesgo identificado",K73="SI"),VLOOKUP(A73,'2'!$B$12:$M$212,4,FALSE)," ")</f>
        <v>tarea 69</v>
      </c>
      <c r="AX73" s="51">
        <f>IF(AND(N73="Aplicar identificación avanzada-condición aceptable para cada tipo de factor de riesgo identificado",K73="SI"),VLOOKUP(A73,'2'!$B$12:$M$212,6,FALSE)," ")</f>
        <v>0</v>
      </c>
      <c r="AY73" s="51">
        <f>IF(AND(N73="Aplicar identificación avanzada-condición aceptable para cada tipo de factor de riesgo identificado",K73="SI"),VLOOKUP(A73,'2'!$B$12:$M$212,7,FALSE)," ")</f>
        <v>0</v>
      </c>
      <c r="AZ73" s="51">
        <f>IF(AND(N73="Aplicar identificación avanzada-condición aceptable para cada tipo de factor de riesgo identificado",K73="SI"),VLOOKUP(A73,'2'!$B$12:$M$212,8,FALSE)," ")</f>
        <v>0</v>
      </c>
      <c r="BA73" s="51">
        <f>IF(AND(N73="Aplicar identificación avanzada-condición aceptable para cada tipo de factor de riesgo identificado",K73="SI"),VLOOKUP(A73,'2'!$B$12:$M$212,9,FALSE)," ")</f>
        <v>0</v>
      </c>
      <c r="BB73" s="51">
        <f>IF(AND(N73="Aplicar identificación avanzada-condición aceptable para cada tipo de factor de riesgo identificado",K73="SI"),VLOOKUP(A73,'2'!$B$12:$M$212,10,FALSE)," ")</f>
        <v>0</v>
      </c>
      <c r="BC73" s="44" t="str">
        <f>IF(AND(N73="Aplicar identificación avanzada-condición aceptable para cada tipo de factor de riesgo identificado",L73="SI"),VLOOKUP(A73,'2'!$B$12:$M$212,2,FALSE)," ")</f>
        <v>area 69</v>
      </c>
      <c r="BD73" s="44" t="str">
        <f>IF(AND(N73="Aplicar identificación avanzada-condición aceptable para cada tipo de factor de riesgo identificado",L73="SI"),VLOOKUP(A73,'2'!$B$12:$M$212,3,FALSE)," ")</f>
        <v>puesto 69</v>
      </c>
      <c r="BE73" s="44" t="str">
        <f>IF(AND(N73="Aplicar identificación avanzada-condición aceptable para cada tipo de factor de riesgo identificado",L73="SI"),VLOOKUP(A73,'2'!$B$12:$M$212,4,FALSE)," ")</f>
        <v>tarea 69</v>
      </c>
      <c r="BF73" s="44">
        <f>IF(AND(N73="Aplicar identificación avanzada-condición aceptable para cada tipo de factor de riesgo identificado",L73="SI"),VLOOKUP(A73,'2'!$B$12:$M$212,6,FALSE)," ")</f>
        <v>0</v>
      </c>
      <c r="BG73" s="44">
        <f>IF(AND(N73="Aplicar identificación avanzada-condición aceptable para cada tipo de factor de riesgo identificado",L73="SI"),VLOOKUP(A73,'2'!$B$12:$M$212,7,FALSE)," ")</f>
        <v>0</v>
      </c>
      <c r="BH73" s="44">
        <f>IF(AND(N73="Aplicar identificación avanzada-condición aceptable para cada tipo de factor de riesgo identificado",L73="SI"),VLOOKUP(A73,'2'!$B$12:$M$212,8,FALSE)," ")</f>
        <v>0</v>
      </c>
      <c r="BI73" s="44">
        <f>IF(AND(N73="Aplicar identificación avanzada-condición aceptable para cada tipo de factor de riesgo identificado",L73="SI"),VLOOKUP(A73,'2'!$B$12:$M$212,9,FALSE)," ")</f>
        <v>0</v>
      </c>
      <c r="BJ73" s="44">
        <f>IF(AND(N73="Aplicar identificación avanzada-condición aceptable para cada tipo de factor de riesgo identificado",L73="SI"),VLOOKUP(A73,'2'!$B$12:$M$212,10,FALSE)," ")</f>
        <v>0</v>
      </c>
      <c r="BK73" s="48" t="str">
        <f>IF(AND(N73="Aplicar identificación avanzada-condición aceptable para cada tipo de factor de riesgo identificado",M73="SI"),VLOOKUP(A73,'2'!$B$12:$M$212,2,FALSE)," ")</f>
        <v>area 69</v>
      </c>
      <c r="BL73" s="48" t="str">
        <f>IF(AND(N73="Aplicar identificación avanzada-condición aceptable para cada tipo de factor de riesgo identificado",M73="SI"),VLOOKUP(A73,'2'!$B$12:$M$212,3,FALSE)," ")</f>
        <v>puesto 69</v>
      </c>
      <c r="BM73" s="48" t="str">
        <f>IF(AND(N73="Aplicar identificación avanzada-condición aceptable para cada tipo de factor de riesgo identificado",M73="SI"),VLOOKUP(A73,'2'!$B$12:$M$212,4,FALSE)," ")</f>
        <v>tarea 69</v>
      </c>
      <c r="BN73" s="48">
        <f>IF(AND(N73="Aplicar identificación avanzada-condición aceptable para cada tipo de factor de riesgo identificado",M73="SI"),VLOOKUP(A73,'2'!$B$12:$M$212,6,FALSE)," ")</f>
        <v>0</v>
      </c>
      <c r="BO73" s="48">
        <f>IF(AND(N73="Aplicar identificación avanzada-condición aceptable para cada tipo de factor de riesgo identificado",M73="SI"),VLOOKUP(A73,'2'!$B$12:$M$212,7,FALSE)," ")</f>
        <v>0</v>
      </c>
      <c r="BP73" s="48">
        <f>IF(AND(N73="Aplicar identificación avanzada-condición aceptable para cada tipo de factor de riesgo identificado",M73="SI"),VLOOKUP(A73,'2'!$B$12:$M$212,8,FALSE)," ")</f>
        <v>0</v>
      </c>
      <c r="BQ73" s="48">
        <f>IF(AND(N73="Aplicar identificación avanzada-condición aceptable para cada tipo de factor de riesgo identificado",M73="SI"),VLOOKUP(A73,'2'!$B$12:$M$212,9,FALSE)," ")</f>
        <v>0</v>
      </c>
      <c r="BR73" s="48">
        <f>IF(AND(N73="Aplicar identificación avanzada-condición aceptable para cada tipo de factor de riesgo identificado",M73="SI"),VLOOKUP(A73,'2'!$B$12:$M$212,10,FALSE)," ")</f>
        <v>0</v>
      </c>
    </row>
    <row r="74" spans="1:70">
      <c r="A74">
        <v>70</v>
      </c>
      <c r="B74" s="21" t="str">
        <f>'2'!C83</f>
        <v>area 70</v>
      </c>
      <c r="C74" s="21" t="str">
        <f>'2'!D83</f>
        <v>puesto 70</v>
      </c>
      <c r="D74" s="21" t="str">
        <v>puesto 70</v>
      </c>
      <c r="E74" s="21" t="str">
        <f>'2'!E83</f>
        <v>tarea 70</v>
      </c>
      <c r="F74" s="34" t="str">
        <f>'3'!D83</f>
        <v>tarea 70</v>
      </c>
      <c r="G74" s="27" t="str">
        <f>'3'!E83</f>
        <v>SI</v>
      </c>
      <c r="H74" s="21" t="str">
        <f>'3'!F83</f>
        <v>SI</v>
      </c>
      <c r="I74" s="27" t="str">
        <f>'3'!G83</f>
        <v>SI</v>
      </c>
      <c r="J74" s="21" t="str">
        <f>'3'!H83</f>
        <v>SI</v>
      </c>
      <c r="K74" s="27" t="str">
        <f>'3'!I83</f>
        <v>SI</v>
      </c>
      <c r="L74" s="21" t="str">
        <f>'3'!J83</f>
        <v>SI</v>
      </c>
      <c r="M74" s="27" t="str">
        <f>'3'!K83</f>
        <v>SI</v>
      </c>
      <c r="N74" s="34" t="str">
        <f>'3'!L83</f>
        <v>Aplicar identificación avanzada-condición aceptable para cada tipo de factor de riesgo identificado</v>
      </c>
      <c r="O74" s="19" t="str">
        <f>IF(AND(N74="Aplicar identificación avanzada-condición aceptable para cada tipo de factor de riesgo identificado",G74="SI"),VLOOKUP(A74,'2'!$B$12:$M$212,2,FALSE)," ")</f>
        <v>area 70</v>
      </c>
      <c r="P74" s="19" t="str">
        <f>IF(AND(N74="Aplicar identificación avanzada-condición aceptable para cada tipo de factor de riesgo identificado",G74="SI"),VLOOKUP(A74,'2'!$B$12:$M$212,3,FALSE)," ")</f>
        <v>puesto 70</v>
      </c>
      <c r="Q74" s="19" t="str">
        <f>IF(AND(N74="Aplicar identificación avanzada-condición aceptable para cada tipo de factor de riesgo identificado",G74="SI"),VLOOKUP(A74,'2'!$B$12:$M$212,4,FALSE)," ")</f>
        <v>tarea 70</v>
      </c>
      <c r="R74" s="19">
        <f>IF(AND(N74="Aplicar identificación avanzada-condición aceptable para cada tipo de factor de riesgo identificado",G74="SI"),VLOOKUP(A74,'2'!$B$12:$M$212,6,FALSE)," ")</f>
        <v>0</v>
      </c>
      <c r="S74" s="19">
        <f>IF(AND(N74="Aplicar identificación avanzada-condición aceptable para cada tipo de factor de riesgo identificado",G74="SI"),VLOOKUP(A74,'2'!$B$12:$M$212,7,FALSE)," ")</f>
        <v>0</v>
      </c>
      <c r="T74" s="19">
        <f>IF(AND(N74="Aplicar identificación avanzada-condición aceptable para cada tipo de factor de riesgo identificado",G74="SI"),VLOOKUP(A74,'2'!$B$12:$M$212,8,FALSE)," ")</f>
        <v>0</v>
      </c>
      <c r="U74" s="19">
        <f>IF(AND(N74="Aplicar identificación avanzada-condición aceptable para cada tipo de factor de riesgo identificado",G74="SI"),VLOOKUP(A74,'2'!$B$12:$M$212,9,FALSE)," ")</f>
        <v>0</v>
      </c>
      <c r="V74" s="19">
        <f>IF(AND(N74="Aplicar identificación avanzada-condición aceptable para cada tipo de factor de riesgo identificado",G74="SI"),VLOOKUP(A74,'2'!$B$12:$M$212,10,FALSE)," ")</f>
        <v>0</v>
      </c>
      <c r="W74" s="31" t="str">
        <f>IF(AND(N74="Aplicar identificación avanzada-condición aceptable para cada tipo de factor de riesgo identificado",H74="SI"),VLOOKUP(A74,'2'!$B$12:$M$212,2,FALSE)," ")</f>
        <v>area 70</v>
      </c>
      <c r="X74" s="31" t="str">
        <f>IF(AND(N74="Aplicar identificación avanzada-condición aceptable para cada tipo de factor de riesgo identificado",H74="SI"),VLOOKUP(A74,'2'!$B$12:$M$212,3,FALSE)," ")</f>
        <v>puesto 70</v>
      </c>
      <c r="Y74" s="31" t="str">
        <f>IF(AND(N74="Aplicar identificación avanzada-condición aceptable para cada tipo de factor de riesgo identificado",H74="SI"),VLOOKUP(A74,'2'!$B$12:$M$212,4,FALSE)," ")</f>
        <v>tarea 70</v>
      </c>
      <c r="Z74" s="31" t="str">
        <f>IF(AND(N74="Aplicar identificación avanzada-condición aceptable para cada tipo de factor de riesgo identificado",H74="SI"),VLOOKUP(A74,'2'!$B$12:$M$212,4,FALSE)," ")</f>
        <v>tarea 70</v>
      </c>
      <c r="AA74" s="31">
        <f>IF(AND(N74="Aplicar identificación avanzada-condición aceptable para cada tipo de factor de riesgo identificado",H74="SI"),VLOOKUP(A74,'2'!$B$12:$M$212,7,FALSE)," ")</f>
        <v>0</v>
      </c>
      <c r="AB74" s="31">
        <f>IF(AND(N74="Aplicar identificación avanzada-condición aceptable para cada tipo de factor de riesgo identificado",H74="SI"),VLOOKUP(A74,'2'!$B$12:$M$212,8,FALSE)," ")</f>
        <v>0</v>
      </c>
      <c r="AC74" s="31">
        <f>IF(AND(N74="Aplicar identificación avanzada-condición aceptable para cada tipo de factor de riesgo identificado",H74="SI"),VLOOKUP(A74,'2'!$B$12:$M$212,9,FALSE)," ")</f>
        <v>0</v>
      </c>
      <c r="AD74" s="31">
        <f>IF(AND(N74="Aplicar identificación avanzada-condición aceptable para cada tipo de factor de riesgo identificado",H74="SI"),VLOOKUP(A74,'2'!$B$12:$M$212,10,FALSE)," ")</f>
        <v>0</v>
      </c>
      <c r="AE74" s="34" t="str">
        <f>IF(AND(N74="Aplicar identificación avanzada-condición aceptable para cada tipo de factor de riesgo identificado",I74="SI"),VLOOKUP(A74,'2'!$B$12:$M$212,2,FALSE)," ")</f>
        <v>area 70</v>
      </c>
      <c r="AF74" s="34" t="str">
        <f>IF(AND(N74="Aplicar identificación avanzada-condición aceptable para cada tipo de factor de riesgo identificado",I74="SI"),VLOOKUP(A74,'2'!$B$12:$M$212,3,FALSE)," ")</f>
        <v>puesto 70</v>
      </c>
      <c r="AG74" s="34" t="str">
        <f>IF(AND(N74="Aplicar identificación avanzada-condición aceptable para cada tipo de factor de riesgo identificado",I74="SI"),VLOOKUP(A74,'2'!$B$12:$M$212,4,FALSE)," ")</f>
        <v>tarea 70</v>
      </c>
      <c r="AH74" s="34">
        <f>IF(AND(N74="Aplicar identificación avanzada-condición aceptable para cada tipo de factor de riesgo identificado",I74="SI"),VLOOKUP(A74,'2'!$B$12:$M$212,6,FALSE)," ")</f>
        <v>0</v>
      </c>
      <c r="AI74" s="34">
        <f>IF(AND(N74="Aplicar identificación avanzada-condición aceptable para cada tipo de factor de riesgo identificado",I74="SI"),VLOOKUP(A74,'2'!$B$12:$M$212,7,FALSE)," ")</f>
        <v>0</v>
      </c>
      <c r="AJ74" s="34">
        <f>IF(AND(N74="Aplicar identificación avanzada-condición aceptable para cada tipo de factor de riesgo identificado",I74="SI"),VLOOKUP(A74,'2'!$B$12:$M$212,8,FALSE)," ")</f>
        <v>0</v>
      </c>
      <c r="AK74" s="34">
        <f>IF(AND(N74="Aplicar identificación avanzada-condición aceptable para cada tipo de factor de riesgo identificado",I74="SI"),VLOOKUP(A74,'2'!$B$12:$M$212,9,FALSE)," ")</f>
        <v>0</v>
      </c>
      <c r="AL74" s="34">
        <f>IF(AND(N74="Aplicar identificación avanzada-condición aceptable para cada tipo de factor de riesgo identificado",I74="SI"),VLOOKUP(A74,'2'!$B$12:$M$212,10,FALSE)," ")</f>
        <v>0</v>
      </c>
      <c r="AM74" s="40" t="str">
        <f>IF(AND(N74="Aplicar identificación avanzada-condición aceptable para cada tipo de factor de riesgo identificado",J74="SI"),VLOOKUP(A74,'2'!$B$12:$M$212,2,FALSE)," ")</f>
        <v>area 70</v>
      </c>
      <c r="AN74" s="40" t="str">
        <f>IF(AND(N74="Aplicar identificación avanzada-condición aceptable para cada tipo de factor de riesgo identificado",J74="SI"),VLOOKUP(A74,'2'!$B$12:$M$212,3,FALSE)," ")</f>
        <v>puesto 70</v>
      </c>
      <c r="AO74" s="40" t="str">
        <f>IF(AND(N74="Aplicar identificación avanzada-condición aceptable para cada tipo de factor de riesgo identificado",J74="SI"),VLOOKUP(A74,'2'!$B$12:$M$212,4,FALSE)," ")</f>
        <v>tarea 70</v>
      </c>
      <c r="AP74" s="40">
        <f>IF(AND(N74="Aplicar identificación avanzada-condición aceptable para cada tipo de factor de riesgo identificado",J74="SI"),VLOOKUP(A74,'2'!$B$12:$M$212,6,FALSE)," ")</f>
        <v>0</v>
      </c>
      <c r="AQ74" s="40">
        <f>IF(AND(N74="Aplicar identificación avanzada-condición aceptable para cada tipo de factor de riesgo identificado",J74="SI"),VLOOKUP(A74,'2'!$B$12:$M$212,7,FALSE)," ")</f>
        <v>0</v>
      </c>
      <c r="AR74" s="40">
        <f>IF(AND(N74="Aplicar identificación avanzada-condición aceptable para cada tipo de factor de riesgo identificado",J74="SI"),VLOOKUP(A74,'2'!$B$12:$M$212,8,FALSE)," ")</f>
        <v>0</v>
      </c>
      <c r="AS74" s="40">
        <f>IF(AND(N74="Aplicar identificación avanzada-condición aceptable para cada tipo de factor de riesgo identificado",J74="SI"),VLOOKUP(A74,'2'!$B$12:$M$212,9,FALSE)," ")</f>
        <v>0</v>
      </c>
      <c r="AT74" s="40">
        <f>IF(AND(N74="Aplicar identificación avanzada-condición aceptable para cada tipo de factor de riesgo identificado",J74="SI"),VLOOKUP(A74,'2'!$B$12:$M$212,10,FALSE)," ")</f>
        <v>0</v>
      </c>
      <c r="AU74" s="51" t="str">
        <f>IF(AND(N74="Aplicar identificación avanzada-condición aceptable para cada tipo de factor de riesgo identificado",K74="SI"),VLOOKUP(A74,'2'!$B$12:$M$212,2,FALSE)," ")</f>
        <v>area 70</v>
      </c>
      <c r="AV74" s="51" t="str">
        <f>IF(AND(N74="Aplicar identificación avanzada-condición aceptable para cada tipo de factor de riesgo identificado",K74="SI"),VLOOKUP(A74,'2'!$B$12:$M$212,3,FALSE)," ")</f>
        <v>puesto 70</v>
      </c>
      <c r="AW74" s="51" t="str">
        <f>IF(AND(N74="Aplicar identificación avanzada-condición aceptable para cada tipo de factor de riesgo identificado",K74="SI"),VLOOKUP(A74,'2'!$B$12:$M$212,4,FALSE)," ")</f>
        <v>tarea 70</v>
      </c>
      <c r="AX74" s="51">
        <f>IF(AND(N74="Aplicar identificación avanzada-condición aceptable para cada tipo de factor de riesgo identificado",K74="SI"),VLOOKUP(A74,'2'!$B$12:$M$212,6,FALSE)," ")</f>
        <v>0</v>
      </c>
      <c r="AY74" s="51">
        <f>IF(AND(N74="Aplicar identificación avanzada-condición aceptable para cada tipo de factor de riesgo identificado",K74="SI"),VLOOKUP(A74,'2'!$B$12:$M$212,7,FALSE)," ")</f>
        <v>0</v>
      </c>
      <c r="AZ74" s="51">
        <f>IF(AND(N74="Aplicar identificación avanzada-condición aceptable para cada tipo de factor de riesgo identificado",K74="SI"),VLOOKUP(A74,'2'!$B$12:$M$212,8,FALSE)," ")</f>
        <v>0</v>
      </c>
      <c r="BA74" s="51">
        <f>IF(AND(N74="Aplicar identificación avanzada-condición aceptable para cada tipo de factor de riesgo identificado",K74="SI"),VLOOKUP(A74,'2'!$B$12:$M$212,9,FALSE)," ")</f>
        <v>0</v>
      </c>
      <c r="BB74" s="51">
        <f>IF(AND(N74="Aplicar identificación avanzada-condición aceptable para cada tipo de factor de riesgo identificado",K74="SI"),VLOOKUP(A74,'2'!$B$12:$M$212,10,FALSE)," ")</f>
        <v>0</v>
      </c>
      <c r="BC74" s="44" t="str">
        <f>IF(AND(N74="Aplicar identificación avanzada-condición aceptable para cada tipo de factor de riesgo identificado",L74="SI"),VLOOKUP(A74,'2'!$B$12:$M$212,2,FALSE)," ")</f>
        <v>area 70</v>
      </c>
      <c r="BD74" s="44" t="str">
        <f>IF(AND(N74="Aplicar identificación avanzada-condición aceptable para cada tipo de factor de riesgo identificado",L74="SI"),VLOOKUP(A74,'2'!$B$12:$M$212,3,FALSE)," ")</f>
        <v>puesto 70</v>
      </c>
      <c r="BE74" s="44" t="str">
        <f>IF(AND(N74="Aplicar identificación avanzada-condición aceptable para cada tipo de factor de riesgo identificado",L74="SI"),VLOOKUP(A74,'2'!$B$12:$M$212,4,FALSE)," ")</f>
        <v>tarea 70</v>
      </c>
      <c r="BF74" s="44">
        <f>IF(AND(N74="Aplicar identificación avanzada-condición aceptable para cada tipo de factor de riesgo identificado",L74="SI"),VLOOKUP(A74,'2'!$B$12:$M$212,6,FALSE)," ")</f>
        <v>0</v>
      </c>
      <c r="BG74" s="44">
        <f>IF(AND(N74="Aplicar identificación avanzada-condición aceptable para cada tipo de factor de riesgo identificado",L74="SI"),VLOOKUP(A74,'2'!$B$12:$M$212,7,FALSE)," ")</f>
        <v>0</v>
      </c>
      <c r="BH74" s="44">
        <f>IF(AND(N74="Aplicar identificación avanzada-condición aceptable para cada tipo de factor de riesgo identificado",L74="SI"),VLOOKUP(A74,'2'!$B$12:$M$212,8,FALSE)," ")</f>
        <v>0</v>
      </c>
      <c r="BI74" s="44">
        <f>IF(AND(N74="Aplicar identificación avanzada-condición aceptable para cada tipo de factor de riesgo identificado",L74="SI"),VLOOKUP(A74,'2'!$B$12:$M$212,9,FALSE)," ")</f>
        <v>0</v>
      </c>
      <c r="BJ74" s="44">
        <f>IF(AND(N74="Aplicar identificación avanzada-condición aceptable para cada tipo de factor de riesgo identificado",L74="SI"),VLOOKUP(A74,'2'!$B$12:$M$212,10,FALSE)," ")</f>
        <v>0</v>
      </c>
      <c r="BK74" s="48" t="str">
        <f>IF(AND(N74="Aplicar identificación avanzada-condición aceptable para cada tipo de factor de riesgo identificado",M74="SI"),VLOOKUP(A74,'2'!$B$12:$M$212,2,FALSE)," ")</f>
        <v>area 70</v>
      </c>
      <c r="BL74" s="48" t="str">
        <f>IF(AND(N74="Aplicar identificación avanzada-condición aceptable para cada tipo de factor de riesgo identificado",M74="SI"),VLOOKUP(A74,'2'!$B$12:$M$212,3,FALSE)," ")</f>
        <v>puesto 70</v>
      </c>
      <c r="BM74" s="48" t="str">
        <f>IF(AND(N74="Aplicar identificación avanzada-condición aceptable para cada tipo de factor de riesgo identificado",M74="SI"),VLOOKUP(A74,'2'!$B$12:$M$212,4,FALSE)," ")</f>
        <v>tarea 70</v>
      </c>
      <c r="BN74" s="48">
        <f>IF(AND(N74="Aplicar identificación avanzada-condición aceptable para cada tipo de factor de riesgo identificado",M74="SI"),VLOOKUP(A74,'2'!$B$12:$M$212,6,FALSE)," ")</f>
        <v>0</v>
      </c>
      <c r="BO74" s="48">
        <f>IF(AND(N74="Aplicar identificación avanzada-condición aceptable para cada tipo de factor de riesgo identificado",M74="SI"),VLOOKUP(A74,'2'!$B$12:$M$212,7,FALSE)," ")</f>
        <v>0</v>
      </c>
      <c r="BP74" s="48">
        <f>IF(AND(N74="Aplicar identificación avanzada-condición aceptable para cada tipo de factor de riesgo identificado",M74="SI"),VLOOKUP(A74,'2'!$B$12:$M$212,8,FALSE)," ")</f>
        <v>0</v>
      </c>
      <c r="BQ74" s="48">
        <f>IF(AND(N74="Aplicar identificación avanzada-condición aceptable para cada tipo de factor de riesgo identificado",M74="SI"),VLOOKUP(A74,'2'!$B$12:$M$212,9,FALSE)," ")</f>
        <v>0</v>
      </c>
      <c r="BR74" s="48">
        <f>IF(AND(N74="Aplicar identificación avanzada-condición aceptable para cada tipo de factor de riesgo identificado",M74="SI"),VLOOKUP(A74,'2'!$B$12:$M$212,10,FALSE)," ")</f>
        <v>0</v>
      </c>
    </row>
    <row r="75" spans="1:70">
      <c r="A75">
        <v>71</v>
      </c>
      <c r="B75" s="21" t="str">
        <f>'2'!C84</f>
        <v>area 71</v>
      </c>
      <c r="C75" s="21" t="str">
        <f>'2'!D84</f>
        <v>puesto 71</v>
      </c>
      <c r="D75" s="21" t="str">
        <v>puesto 71</v>
      </c>
      <c r="E75" s="21" t="str">
        <f>'2'!E84</f>
        <v>tarea 71</v>
      </c>
      <c r="F75" s="34" t="str">
        <f>'3'!D84</f>
        <v>tarea 71</v>
      </c>
      <c r="G75" s="27" t="str">
        <f>'3'!E84</f>
        <v>SI</v>
      </c>
      <c r="H75" s="21" t="str">
        <f>'3'!F84</f>
        <v>SI</v>
      </c>
      <c r="I75" s="27" t="str">
        <f>'3'!G84</f>
        <v>SI</v>
      </c>
      <c r="J75" s="21" t="str">
        <f>'3'!H84</f>
        <v>SI</v>
      </c>
      <c r="K75" s="27" t="str">
        <f>'3'!I84</f>
        <v>SI</v>
      </c>
      <c r="L75" s="21" t="str">
        <f>'3'!J84</f>
        <v>SI</v>
      </c>
      <c r="M75" s="27" t="str">
        <f>'3'!K84</f>
        <v>SI</v>
      </c>
      <c r="N75" s="34" t="str">
        <f>'3'!L84</f>
        <v>Aplicar identificación avanzada-condición aceptable para cada tipo de factor de riesgo identificado</v>
      </c>
      <c r="O75" s="19" t="str">
        <f>IF(AND(N75="Aplicar identificación avanzada-condición aceptable para cada tipo de factor de riesgo identificado",G75="SI"),VLOOKUP(A75,'2'!$B$12:$M$212,2,FALSE)," ")</f>
        <v>area 71</v>
      </c>
      <c r="P75" s="19" t="str">
        <f>IF(AND(N75="Aplicar identificación avanzada-condición aceptable para cada tipo de factor de riesgo identificado",G75="SI"),VLOOKUP(A75,'2'!$B$12:$M$212,3,FALSE)," ")</f>
        <v>puesto 71</v>
      </c>
      <c r="Q75" s="19" t="str">
        <f>IF(AND(N75="Aplicar identificación avanzada-condición aceptable para cada tipo de factor de riesgo identificado",G75="SI"),VLOOKUP(A75,'2'!$B$12:$M$212,4,FALSE)," ")</f>
        <v>tarea 71</v>
      </c>
      <c r="R75" s="19">
        <f>IF(AND(N75="Aplicar identificación avanzada-condición aceptable para cada tipo de factor de riesgo identificado",G75="SI"),VLOOKUP(A75,'2'!$B$12:$M$212,6,FALSE)," ")</f>
        <v>0</v>
      </c>
      <c r="S75" s="19">
        <f>IF(AND(N75="Aplicar identificación avanzada-condición aceptable para cada tipo de factor de riesgo identificado",G75="SI"),VLOOKUP(A75,'2'!$B$12:$M$212,7,FALSE)," ")</f>
        <v>0</v>
      </c>
      <c r="T75" s="19">
        <f>IF(AND(N75="Aplicar identificación avanzada-condición aceptable para cada tipo de factor de riesgo identificado",G75="SI"),VLOOKUP(A75,'2'!$B$12:$M$212,8,FALSE)," ")</f>
        <v>0</v>
      </c>
      <c r="U75" s="19">
        <f>IF(AND(N75="Aplicar identificación avanzada-condición aceptable para cada tipo de factor de riesgo identificado",G75="SI"),VLOOKUP(A75,'2'!$B$12:$M$212,9,FALSE)," ")</f>
        <v>0</v>
      </c>
      <c r="V75" s="19">
        <f>IF(AND(N75="Aplicar identificación avanzada-condición aceptable para cada tipo de factor de riesgo identificado",G75="SI"),VLOOKUP(A75,'2'!$B$12:$M$212,10,FALSE)," ")</f>
        <v>0</v>
      </c>
      <c r="W75" s="31" t="str">
        <f>IF(AND(N75="Aplicar identificación avanzada-condición aceptable para cada tipo de factor de riesgo identificado",H75="SI"),VLOOKUP(A75,'2'!$B$12:$M$212,2,FALSE)," ")</f>
        <v>area 71</v>
      </c>
      <c r="X75" s="31" t="str">
        <f>IF(AND(N75="Aplicar identificación avanzada-condición aceptable para cada tipo de factor de riesgo identificado",H75="SI"),VLOOKUP(A75,'2'!$B$12:$M$212,3,FALSE)," ")</f>
        <v>puesto 71</v>
      </c>
      <c r="Y75" s="31" t="str">
        <f>IF(AND(N75="Aplicar identificación avanzada-condición aceptable para cada tipo de factor de riesgo identificado",H75="SI"),VLOOKUP(A75,'2'!$B$12:$M$212,4,FALSE)," ")</f>
        <v>tarea 71</v>
      </c>
      <c r="Z75" s="31" t="str">
        <f>IF(AND(N75="Aplicar identificación avanzada-condición aceptable para cada tipo de factor de riesgo identificado",H75="SI"),VLOOKUP(A75,'2'!$B$12:$M$212,4,FALSE)," ")</f>
        <v>tarea 71</v>
      </c>
      <c r="AA75" s="31">
        <f>IF(AND(N75="Aplicar identificación avanzada-condición aceptable para cada tipo de factor de riesgo identificado",H75="SI"),VLOOKUP(A75,'2'!$B$12:$M$212,7,FALSE)," ")</f>
        <v>0</v>
      </c>
      <c r="AB75" s="31">
        <f>IF(AND(N75="Aplicar identificación avanzada-condición aceptable para cada tipo de factor de riesgo identificado",H75="SI"),VLOOKUP(A75,'2'!$B$12:$M$212,8,FALSE)," ")</f>
        <v>0</v>
      </c>
      <c r="AC75" s="31">
        <f>IF(AND(N75="Aplicar identificación avanzada-condición aceptable para cada tipo de factor de riesgo identificado",H75="SI"),VLOOKUP(A75,'2'!$B$12:$M$212,9,FALSE)," ")</f>
        <v>0</v>
      </c>
      <c r="AD75" s="31">
        <f>IF(AND(N75="Aplicar identificación avanzada-condición aceptable para cada tipo de factor de riesgo identificado",H75="SI"),VLOOKUP(A75,'2'!$B$12:$M$212,10,FALSE)," ")</f>
        <v>0</v>
      </c>
      <c r="AE75" s="34" t="str">
        <f>IF(AND(N75="Aplicar identificación avanzada-condición aceptable para cada tipo de factor de riesgo identificado",I75="SI"),VLOOKUP(A75,'2'!$B$12:$M$212,2,FALSE)," ")</f>
        <v>area 71</v>
      </c>
      <c r="AF75" s="34" t="str">
        <f>IF(AND(N75="Aplicar identificación avanzada-condición aceptable para cada tipo de factor de riesgo identificado",I75="SI"),VLOOKUP(A75,'2'!$B$12:$M$212,3,FALSE)," ")</f>
        <v>puesto 71</v>
      </c>
      <c r="AG75" s="34" t="str">
        <f>IF(AND(N75="Aplicar identificación avanzada-condición aceptable para cada tipo de factor de riesgo identificado",I75="SI"),VLOOKUP(A75,'2'!$B$12:$M$212,4,FALSE)," ")</f>
        <v>tarea 71</v>
      </c>
      <c r="AH75" s="34">
        <f>IF(AND(N75="Aplicar identificación avanzada-condición aceptable para cada tipo de factor de riesgo identificado",I75="SI"),VLOOKUP(A75,'2'!$B$12:$M$212,6,FALSE)," ")</f>
        <v>0</v>
      </c>
      <c r="AI75" s="34">
        <f>IF(AND(N75="Aplicar identificación avanzada-condición aceptable para cada tipo de factor de riesgo identificado",I75="SI"),VLOOKUP(A75,'2'!$B$12:$M$212,7,FALSE)," ")</f>
        <v>0</v>
      </c>
      <c r="AJ75" s="34">
        <f>IF(AND(N75="Aplicar identificación avanzada-condición aceptable para cada tipo de factor de riesgo identificado",I75="SI"),VLOOKUP(A75,'2'!$B$12:$M$212,8,FALSE)," ")</f>
        <v>0</v>
      </c>
      <c r="AK75" s="34">
        <f>IF(AND(N75="Aplicar identificación avanzada-condición aceptable para cada tipo de factor de riesgo identificado",I75="SI"),VLOOKUP(A75,'2'!$B$12:$M$212,9,FALSE)," ")</f>
        <v>0</v>
      </c>
      <c r="AL75" s="34">
        <f>IF(AND(N75="Aplicar identificación avanzada-condición aceptable para cada tipo de factor de riesgo identificado",I75="SI"),VLOOKUP(A75,'2'!$B$12:$M$212,10,FALSE)," ")</f>
        <v>0</v>
      </c>
      <c r="AM75" s="40" t="str">
        <f>IF(AND(N75="Aplicar identificación avanzada-condición aceptable para cada tipo de factor de riesgo identificado",J75="SI"),VLOOKUP(A75,'2'!$B$12:$M$212,2,FALSE)," ")</f>
        <v>area 71</v>
      </c>
      <c r="AN75" s="40" t="str">
        <f>IF(AND(N75="Aplicar identificación avanzada-condición aceptable para cada tipo de factor de riesgo identificado",J75="SI"),VLOOKUP(A75,'2'!$B$12:$M$212,3,FALSE)," ")</f>
        <v>puesto 71</v>
      </c>
      <c r="AO75" s="40" t="str">
        <f>IF(AND(N75="Aplicar identificación avanzada-condición aceptable para cada tipo de factor de riesgo identificado",J75="SI"),VLOOKUP(A75,'2'!$B$12:$M$212,4,FALSE)," ")</f>
        <v>tarea 71</v>
      </c>
      <c r="AP75" s="40">
        <f>IF(AND(N75="Aplicar identificación avanzada-condición aceptable para cada tipo de factor de riesgo identificado",J75="SI"),VLOOKUP(A75,'2'!$B$12:$M$212,6,FALSE)," ")</f>
        <v>0</v>
      </c>
      <c r="AQ75" s="40">
        <f>IF(AND(N75="Aplicar identificación avanzada-condición aceptable para cada tipo de factor de riesgo identificado",J75="SI"),VLOOKUP(A75,'2'!$B$12:$M$212,7,FALSE)," ")</f>
        <v>0</v>
      </c>
      <c r="AR75" s="40">
        <f>IF(AND(N75="Aplicar identificación avanzada-condición aceptable para cada tipo de factor de riesgo identificado",J75="SI"),VLOOKUP(A75,'2'!$B$12:$M$212,8,FALSE)," ")</f>
        <v>0</v>
      </c>
      <c r="AS75" s="40">
        <f>IF(AND(N75="Aplicar identificación avanzada-condición aceptable para cada tipo de factor de riesgo identificado",J75="SI"),VLOOKUP(A75,'2'!$B$12:$M$212,9,FALSE)," ")</f>
        <v>0</v>
      </c>
      <c r="AT75" s="40">
        <f>IF(AND(N75="Aplicar identificación avanzada-condición aceptable para cada tipo de factor de riesgo identificado",J75="SI"),VLOOKUP(A75,'2'!$B$12:$M$212,10,FALSE)," ")</f>
        <v>0</v>
      </c>
      <c r="AU75" s="51" t="str">
        <f>IF(AND(N75="Aplicar identificación avanzada-condición aceptable para cada tipo de factor de riesgo identificado",K75="SI"),VLOOKUP(A75,'2'!$B$12:$M$212,2,FALSE)," ")</f>
        <v>area 71</v>
      </c>
      <c r="AV75" s="51" t="str">
        <f>IF(AND(N75="Aplicar identificación avanzada-condición aceptable para cada tipo de factor de riesgo identificado",K75="SI"),VLOOKUP(A75,'2'!$B$12:$M$212,3,FALSE)," ")</f>
        <v>puesto 71</v>
      </c>
      <c r="AW75" s="51" t="str">
        <f>IF(AND(N75="Aplicar identificación avanzada-condición aceptable para cada tipo de factor de riesgo identificado",K75="SI"),VLOOKUP(A75,'2'!$B$12:$M$212,4,FALSE)," ")</f>
        <v>tarea 71</v>
      </c>
      <c r="AX75" s="51">
        <f>IF(AND(N75="Aplicar identificación avanzada-condición aceptable para cada tipo de factor de riesgo identificado",K75="SI"),VLOOKUP(A75,'2'!$B$12:$M$212,6,FALSE)," ")</f>
        <v>0</v>
      </c>
      <c r="AY75" s="51">
        <f>IF(AND(N75="Aplicar identificación avanzada-condición aceptable para cada tipo de factor de riesgo identificado",K75="SI"),VLOOKUP(A75,'2'!$B$12:$M$212,7,FALSE)," ")</f>
        <v>0</v>
      </c>
      <c r="AZ75" s="51">
        <f>IF(AND(N75="Aplicar identificación avanzada-condición aceptable para cada tipo de factor de riesgo identificado",K75="SI"),VLOOKUP(A75,'2'!$B$12:$M$212,8,FALSE)," ")</f>
        <v>0</v>
      </c>
      <c r="BA75" s="51">
        <f>IF(AND(N75="Aplicar identificación avanzada-condición aceptable para cada tipo de factor de riesgo identificado",K75="SI"),VLOOKUP(A75,'2'!$B$12:$M$212,9,FALSE)," ")</f>
        <v>0</v>
      </c>
      <c r="BB75" s="51">
        <f>IF(AND(N75="Aplicar identificación avanzada-condición aceptable para cada tipo de factor de riesgo identificado",K75="SI"),VLOOKUP(A75,'2'!$B$12:$M$212,10,FALSE)," ")</f>
        <v>0</v>
      </c>
      <c r="BC75" s="44" t="str">
        <f>IF(AND(N75="Aplicar identificación avanzada-condición aceptable para cada tipo de factor de riesgo identificado",L75="SI"),VLOOKUP(A75,'2'!$B$12:$M$212,2,FALSE)," ")</f>
        <v>area 71</v>
      </c>
      <c r="BD75" s="44" t="str">
        <f>IF(AND(N75="Aplicar identificación avanzada-condición aceptable para cada tipo de factor de riesgo identificado",L75="SI"),VLOOKUP(A75,'2'!$B$12:$M$212,3,FALSE)," ")</f>
        <v>puesto 71</v>
      </c>
      <c r="BE75" s="44" t="str">
        <f>IF(AND(N75="Aplicar identificación avanzada-condición aceptable para cada tipo de factor de riesgo identificado",L75="SI"),VLOOKUP(A75,'2'!$B$12:$M$212,4,FALSE)," ")</f>
        <v>tarea 71</v>
      </c>
      <c r="BF75" s="44">
        <f>IF(AND(N75="Aplicar identificación avanzada-condición aceptable para cada tipo de factor de riesgo identificado",L75="SI"),VLOOKUP(A75,'2'!$B$12:$M$212,6,FALSE)," ")</f>
        <v>0</v>
      </c>
      <c r="BG75" s="44">
        <f>IF(AND(N75="Aplicar identificación avanzada-condición aceptable para cada tipo de factor de riesgo identificado",L75="SI"),VLOOKUP(A75,'2'!$B$12:$M$212,7,FALSE)," ")</f>
        <v>0</v>
      </c>
      <c r="BH75" s="44">
        <f>IF(AND(N75="Aplicar identificación avanzada-condición aceptable para cada tipo de factor de riesgo identificado",L75="SI"),VLOOKUP(A75,'2'!$B$12:$M$212,8,FALSE)," ")</f>
        <v>0</v>
      </c>
      <c r="BI75" s="44">
        <f>IF(AND(N75="Aplicar identificación avanzada-condición aceptable para cada tipo de factor de riesgo identificado",L75="SI"),VLOOKUP(A75,'2'!$B$12:$M$212,9,FALSE)," ")</f>
        <v>0</v>
      </c>
      <c r="BJ75" s="44">
        <f>IF(AND(N75="Aplicar identificación avanzada-condición aceptable para cada tipo de factor de riesgo identificado",L75="SI"),VLOOKUP(A75,'2'!$B$12:$M$212,10,FALSE)," ")</f>
        <v>0</v>
      </c>
      <c r="BK75" s="48" t="str">
        <f>IF(AND(N75="Aplicar identificación avanzada-condición aceptable para cada tipo de factor de riesgo identificado",M75="SI"),VLOOKUP(A75,'2'!$B$12:$M$212,2,FALSE)," ")</f>
        <v>area 71</v>
      </c>
      <c r="BL75" s="48" t="str">
        <f>IF(AND(N75="Aplicar identificación avanzada-condición aceptable para cada tipo de factor de riesgo identificado",M75="SI"),VLOOKUP(A75,'2'!$B$12:$M$212,3,FALSE)," ")</f>
        <v>puesto 71</v>
      </c>
      <c r="BM75" s="48" t="str">
        <f>IF(AND(N75="Aplicar identificación avanzada-condición aceptable para cada tipo de factor de riesgo identificado",M75="SI"),VLOOKUP(A75,'2'!$B$12:$M$212,4,FALSE)," ")</f>
        <v>tarea 71</v>
      </c>
      <c r="BN75" s="48">
        <f>IF(AND(N75="Aplicar identificación avanzada-condición aceptable para cada tipo de factor de riesgo identificado",M75="SI"),VLOOKUP(A75,'2'!$B$12:$M$212,6,FALSE)," ")</f>
        <v>0</v>
      </c>
      <c r="BO75" s="48">
        <f>IF(AND(N75="Aplicar identificación avanzada-condición aceptable para cada tipo de factor de riesgo identificado",M75="SI"),VLOOKUP(A75,'2'!$B$12:$M$212,7,FALSE)," ")</f>
        <v>0</v>
      </c>
      <c r="BP75" s="48">
        <f>IF(AND(N75="Aplicar identificación avanzada-condición aceptable para cada tipo de factor de riesgo identificado",M75="SI"),VLOOKUP(A75,'2'!$B$12:$M$212,8,FALSE)," ")</f>
        <v>0</v>
      </c>
      <c r="BQ75" s="48">
        <f>IF(AND(N75="Aplicar identificación avanzada-condición aceptable para cada tipo de factor de riesgo identificado",M75="SI"),VLOOKUP(A75,'2'!$B$12:$M$212,9,FALSE)," ")</f>
        <v>0</v>
      </c>
      <c r="BR75" s="48">
        <f>IF(AND(N75="Aplicar identificación avanzada-condición aceptable para cada tipo de factor de riesgo identificado",M75="SI"),VLOOKUP(A75,'2'!$B$12:$M$212,10,FALSE)," ")</f>
        <v>0</v>
      </c>
    </row>
    <row r="76" spans="1:70">
      <c r="A76">
        <v>72</v>
      </c>
      <c r="B76" s="21" t="str">
        <f>'2'!C85</f>
        <v>area 72</v>
      </c>
      <c r="C76" s="21" t="str">
        <f>'2'!D85</f>
        <v>puesto 72</v>
      </c>
      <c r="D76" s="21" t="str">
        <v>puesto 72</v>
      </c>
      <c r="E76" s="21" t="str">
        <f>'2'!E85</f>
        <v>tarea 72</v>
      </c>
      <c r="F76" s="34" t="str">
        <f>'3'!D85</f>
        <v>tarea 72</v>
      </c>
      <c r="G76" s="27" t="str">
        <f>'3'!E85</f>
        <v>SI</v>
      </c>
      <c r="H76" s="21" t="str">
        <f>'3'!F85</f>
        <v>SI</v>
      </c>
      <c r="I76" s="27" t="str">
        <f>'3'!G85</f>
        <v>SI</v>
      </c>
      <c r="J76" s="21" t="str">
        <f>'3'!H85</f>
        <v>SI</v>
      </c>
      <c r="K76" s="27" t="str">
        <f>'3'!I85</f>
        <v>SI</v>
      </c>
      <c r="L76" s="21" t="str">
        <f>'3'!J85</f>
        <v>SI</v>
      </c>
      <c r="M76" s="27" t="str">
        <f>'3'!K85</f>
        <v>SI</v>
      </c>
      <c r="N76" s="34" t="str">
        <f>'3'!L85</f>
        <v>Aplicar identificación avanzada-condición aceptable para cada tipo de factor de riesgo identificado</v>
      </c>
      <c r="O76" s="19" t="str">
        <f>IF(AND(N76="Aplicar identificación avanzada-condición aceptable para cada tipo de factor de riesgo identificado",G76="SI"),VLOOKUP(A76,'2'!$B$12:$M$212,2,FALSE)," ")</f>
        <v>area 72</v>
      </c>
      <c r="P76" s="19" t="str">
        <f>IF(AND(N76="Aplicar identificación avanzada-condición aceptable para cada tipo de factor de riesgo identificado",G76="SI"),VLOOKUP(A76,'2'!$B$12:$M$212,3,FALSE)," ")</f>
        <v>puesto 72</v>
      </c>
      <c r="Q76" s="19" t="str">
        <f>IF(AND(N76="Aplicar identificación avanzada-condición aceptable para cada tipo de factor de riesgo identificado",G76="SI"),VLOOKUP(A76,'2'!$B$12:$M$212,4,FALSE)," ")</f>
        <v>tarea 72</v>
      </c>
      <c r="R76" s="19">
        <f>IF(AND(N76="Aplicar identificación avanzada-condición aceptable para cada tipo de factor de riesgo identificado",G76="SI"),VLOOKUP(A76,'2'!$B$12:$M$212,6,FALSE)," ")</f>
        <v>0</v>
      </c>
      <c r="S76" s="19">
        <f>IF(AND(N76="Aplicar identificación avanzada-condición aceptable para cada tipo de factor de riesgo identificado",G76="SI"),VLOOKUP(A76,'2'!$B$12:$M$212,7,FALSE)," ")</f>
        <v>0</v>
      </c>
      <c r="T76" s="19">
        <f>IF(AND(N76="Aplicar identificación avanzada-condición aceptable para cada tipo de factor de riesgo identificado",G76="SI"),VLOOKUP(A76,'2'!$B$12:$M$212,8,FALSE)," ")</f>
        <v>0</v>
      </c>
      <c r="U76" s="19">
        <f>IF(AND(N76="Aplicar identificación avanzada-condición aceptable para cada tipo de factor de riesgo identificado",G76="SI"),VLOOKUP(A76,'2'!$B$12:$M$212,9,FALSE)," ")</f>
        <v>0</v>
      </c>
      <c r="V76" s="19">
        <f>IF(AND(N76="Aplicar identificación avanzada-condición aceptable para cada tipo de factor de riesgo identificado",G76="SI"),VLOOKUP(A76,'2'!$B$12:$M$212,10,FALSE)," ")</f>
        <v>0</v>
      </c>
      <c r="W76" s="31" t="str">
        <f>IF(AND(N76="Aplicar identificación avanzada-condición aceptable para cada tipo de factor de riesgo identificado",H76="SI"),VLOOKUP(A76,'2'!$B$12:$M$212,2,FALSE)," ")</f>
        <v>area 72</v>
      </c>
      <c r="X76" s="31" t="str">
        <f>IF(AND(N76="Aplicar identificación avanzada-condición aceptable para cada tipo de factor de riesgo identificado",H76="SI"),VLOOKUP(A76,'2'!$B$12:$M$212,3,FALSE)," ")</f>
        <v>puesto 72</v>
      </c>
      <c r="Y76" s="31" t="str">
        <f>IF(AND(N76="Aplicar identificación avanzada-condición aceptable para cada tipo de factor de riesgo identificado",H76="SI"),VLOOKUP(A76,'2'!$B$12:$M$212,4,FALSE)," ")</f>
        <v>tarea 72</v>
      </c>
      <c r="Z76" s="31" t="str">
        <f>IF(AND(N76="Aplicar identificación avanzada-condición aceptable para cada tipo de factor de riesgo identificado",H76="SI"),VLOOKUP(A76,'2'!$B$12:$M$212,4,FALSE)," ")</f>
        <v>tarea 72</v>
      </c>
      <c r="AA76" s="31">
        <f>IF(AND(N76="Aplicar identificación avanzada-condición aceptable para cada tipo de factor de riesgo identificado",H76="SI"),VLOOKUP(A76,'2'!$B$12:$M$212,7,FALSE)," ")</f>
        <v>0</v>
      </c>
      <c r="AB76" s="31">
        <f>IF(AND(N76="Aplicar identificación avanzada-condición aceptable para cada tipo de factor de riesgo identificado",H76="SI"),VLOOKUP(A76,'2'!$B$12:$M$212,8,FALSE)," ")</f>
        <v>0</v>
      </c>
      <c r="AC76" s="31">
        <f>IF(AND(N76="Aplicar identificación avanzada-condición aceptable para cada tipo de factor de riesgo identificado",H76="SI"),VLOOKUP(A76,'2'!$B$12:$M$212,9,FALSE)," ")</f>
        <v>0</v>
      </c>
      <c r="AD76" s="31">
        <f>IF(AND(N76="Aplicar identificación avanzada-condición aceptable para cada tipo de factor de riesgo identificado",H76="SI"),VLOOKUP(A76,'2'!$B$12:$M$212,10,FALSE)," ")</f>
        <v>0</v>
      </c>
      <c r="AE76" s="34" t="str">
        <f>IF(AND(N76="Aplicar identificación avanzada-condición aceptable para cada tipo de factor de riesgo identificado",I76="SI"),VLOOKUP(A76,'2'!$B$12:$M$212,2,FALSE)," ")</f>
        <v>area 72</v>
      </c>
      <c r="AF76" s="34" t="str">
        <f>IF(AND(N76="Aplicar identificación avanzada-condición aceptable para cada tipo de factor de riesgo identificado",I76="SI"),VLOOKUP(A76,'2'!$B$12:$M$212,3,FALSE)," ")</f>
        <v>puesto 72</v>
      </c>
      <c r="AG76" s="34" t="str">
        <f>IF(AND(N76="Aplicar identificación avanzada-condición aceptable para cada tipo de factor de riesgo identificado",I76="SI"),VLOOKUP(A76,'2'!$B$12:$M$212,4,FALSE)," ")</f>
        <v>tarea 72</v>
      </c>
      <c r="AH76" s="34">
        <f>IF(AND(N76="Aplicar identificación avanzada-condición aceptable para cada tipo de factor de riesgo identificado",I76="SI"),VLOOKUP(A76,'2'!$B$12:$M$212,6,FALSE)," ")</f>
        <v>0</v>
      </c>
      <c r="AI76" s="34">
        <f>IF(AND(N76="Aplicar identificación avanzada-condición aceptable para cada tipo de factor de riesgo identificado",I76="SI"),VLOOKUP(A76,'2'!$B$12:$M$212,7,FALSE)," ")</f>
        <v>0</v>
      </c>
      <c r="AJ76" s="34">
        <f>IF(AND(N76="Aplicar identificación avanzada-condición aceptable para cada tipo de factor de riesgo identificado",I76="SI"),VLOOKUP(A76,'2'!$B$12:$M$212,8,FALSE)," ")</f>
        <v>0</v>
      </c>
      <c r="AK76" s="34">
        <f>IF(AND(N76="Aplicar identificación avanzada-condición aceptable para cada tipo de factor de riesgo identificado",I76="SI"),VLOOKUP(A76,'2'!$B$12:$M$212,9,FALSE)," ")</f>
        <v>0</v>
      </c>
      <c r="AL76" s="34">
        <f>IF(AND(N76="Aplicar identificación avanzada-condición aceptable para cada tipo de factor de riesgo identificado",I76="SI"),VLOOKUP(A76,'2'!$B$12:$M$212,10,FALSE)," ")</f>
        <v>0</v>
      </c>
      <c r="AM76" s="40" t="str">
        <f>IF(AND(N76="Aplicar identificación avanzada-condición aceptable para cada tipo de factor de riesgo identificado",J76="SI"),VLOOKUP(A76,'2'!$B$12:$M$212,2,FALSE)," ")</f>
        <v>area 72</v>
      </c>
      <c r="AN76" s="40" t="str">
        <f>IF(AND(N76="Aplicar identificación avanzada-condición aceptable para cada tipo de factor de riesgo identificado",J76="SI"),VLOOKUP(A76,'2'!$B$12:$M$212,3,FALSE)," ")</f>
        <v>puesto 72</v>
      </c>
      <c r="AO76" s="40" t="str">
        <f>IF(AND(N76="Aplicar identificación avanzada-condición aceptable para cada tipo de factor de riesgo identificado",J76="SI"),VLOOKUP(A76,'2'!$B$12:$M$212,4,FALSE)," ")</f>
        <v>tarea 72</v>
      </c>
      <c r="AP76" s="40">
        <f>IF(AND(N76="Aplicar identificación avanzada-condición aceptable para cada tipo de factor de riesgo identificado",J76="SI"),VLOOKUP(A76,'2'!$B$12:$M$212,6,FALSE)," ")</f>
        <v>0</v>
      </c>
      <c r="AQ76" s="40">
        <f>IF(AND(N76="Aplicar identificación avanzada-condición aceptable para cada tipo de factor de riesgo identificado",J76="SI"),VLOOKUP(A76,'2'!$B$12:$M$212,7,FALSE)," ")</f>
        <v>0</v>
      </c>
      <c r="AR76" s="40">
        <f>IF(AND(N76="Aplicar identificación avanzada-condición aceptable para cada tipo de factor de riesgo identificado",J76="SI"),VLOOKUP(A76,'2'!$B$12:$M$212,8,FALSE)," ")</f>
        <v>0</v>
      </c>
      <c r="AS76" s="40">
        <f>IF(AND(N76="Aplicar identificación avanzada-condición aceptable para cada tipo de factor de riesgo identificado",J76="SI"),VLOOKUP(A76,'2'!$B$12:$M$212,9,FALSE)," ")</f>
        <v>0</v>
      </c>
      <c r="AT76" s="40">
        <f>IF(AND(N76="Aplicar identificación avanzada-condición aceptable para cada tipo de factor de riesgo identificado",J76="SI"),VLOOKUP(A76,'2'!$B$12:$M$212,10,FALSE)," ")</f>
        <v>0</v>
      </c>
      <c r="AU76" s="51" t="str">
        <f>IF(AND(N76="Aplicar identificación avanzada-condición aceptable para cada tipo de factor de riesgo identificado",K76="SI"),VLOOKUP(A76,'2'!$B$12:$M$212,2,FALSE)," ")</f>
        <v>area 72</v>
      </c>
      <c r="AV76" s="51" t="str">
        <f>IF(AND(N76="Aplicar identificación avanzada-condición aceptable para cada tipo de factor de riesgo identificado",K76="SI"),VLOOKUP(A76,'2'!$B$12:$M$212,3,FALSE)," ")</f>
        <v>puesto 72</v>
      </c>
      <c r="AW76" s="51" t="str">
        <f>IF(AND(N76="Aplicar identificación avanzada-condición aceptable para cada tipo de factor de riesgo identificado",K76="SI"),VLOOKUP(A76,'2'!$B$12:$M$212,4,FALSE)," ")</f>
        <v>tarea 72</v>
      </c>
      <c r="AX76" s="51">
        <f>IF(AND(N76="Aplicar identificación avanzada-condición aceptable para cada tipo de factor de riesgo identificado",K76="SI"),VLOOKUP(A76,'2'!$B$12:$M$212,6,FALSE)," ")</f>
        <v>0</v>
      </c>
      <c r="AY76" s="51">
        <f>IF(AND(N76="Aplicar identificación avanzada-condición aceptable para cada tipo de factor de riesgo identificado",K76="SI"),VLOOKUP(A76,'2'!$B$12:$M$212,7,FALSE)," ")</f>
        <v>0</v>
      </c>
      <c r="AZ76" s="51">
        <f>IF(AND(N76="Aplicar identificación avanzada-condición aceptable para cada tipo de factor de riesgo identificado",K76="SI"),VLOOKUP(A76,'2'!$B$12:$M$212,8,FALSE)," ")</f>
        <v>0</v>
      </c>
      <c r="BA76" s="51">
        <f>IF(AND(N76="Aplicar identificación avanzada-condición aceptable para cada tipo de factor de riesgo identificado",K76="SI"),VLOOKUP(A76,'2'!$B$12:$M$212,9,FALSE)," ")</f>
        <v>0</v>
      </c>
      <c r="BB76" s="51">
        <f>IF(AND(N76="Aplicar identificación avanzada-condición aceptable para cada tipo de factor de riesgo identificado",K76="SI"),VLOOKUP(A76,'2'!$B$12:$M$212,10,FALSE)," ")</f>
        <v>0</v>
      </c>
      <c r="BC76" s="44" t="str">
        <f>IF(AND(N76="Aplicar identificación avanzada-condición aceptable para cada tipo de factor de riesgo identificado",L76="SI"),VLOOKUP(A76,'2'!$B$12:$M$212,2,FALSE)," ")</f>
        <v>area 72</v>
      </c>
      <c r="BD76" s="44" t="str">
        <f>IF(AND(N76="Aplicar identificación avanzada-condición aceptable para cada tipo de factor de riesgo identificado",L76="SI"),VLOOKUP(A76,'2'!$B$12:$M$212,3,FALSE)," ")</f>
        <v>puesto 72</v>
      </c>
      <c r="BE76" s="44" t="str">
        <f>IF(AND(N76="Aplicar identificación avanzada-condición aceptable para cada tipo de factor de riesgo identificado",L76="SI"),VLOOKUP(A76,'2'!$B$12:$M$212,4,FALSE)," ")</f>
        <v>tarea 72</v>
      </c>
      <c r="BF76" s="44">
        <f>IF(AND(N76="Aplicar identificación avanzada-condición aceptable para cada tipo de factor de riesgo identificado",L76="SI"),VLOOKUP(A76,'2'!$B$12:$M$212,6,FALSE)," ")</f>
        <v>0</v>
      </c>
      <c r="BG76" s="44">
        <f>IF(AND(N76="Aplicar identificación avanzada-condición aceptable para cada tipo de factor de riesgo identificado",L76="SI"),VLOOKUP(A76,'2'!$B$12:$M$212,7,FALSE)," ")</f>
        <v>0</v>
      </c>
      <c r="BH76" s="44">
        <f>IF(AND(N76="Aplicar identificación avanzada-condición aceptable para cada tipo de factor de riesgo identificado",L76="SI"),VLOOKUP(A76,'2'!$B$12:$M$212,8,FALSE)," ")</f>
        <v>0</v>
      </c>
      <c r="BI76" s="44">
        <f>IF(AND(N76="Aplicar identificación avanzada-condición aceptable para cada tipo de factor de riesgo identificado",L76="SI"),VLOOKUP(A76,'2'!$B$12:$M$212,9,FALSE)," ")</f>
        <v>0</v>
      </c>
      <c r="BJ76" s="44">
        <f>IF(AND(N76="Aplicar identificación avanzada-condición aceptable para cada tipo de factor de riesgo identificado",L76="SI"),VLOOKUP(A76,'2'!$B$12:$M$212,10,FALSE)," ")</f>
        <v>0</v>
      </c>
      <c r="BK76" s="48" t="str">
        <f>IF(AND(N76="Aplicar identificación avanzada-condición aceptable para cada tipo de factor de riesgo identificado",M76="SI"),VLOOKUP(A76,'2'!$B$12:$M$212,2,FALSE)," ")</f>
        <v>area 72</v>
      </c>
      <c r="BL76" s="48" t="str">
        <f>IF(AND(N76="Aplicar identificación avanzada-condición aceptable para cada tipo de factor de riesgo identificado",M76="SI"),VLOOKUP(A76,'2'!$B$12:$M$212,3,FALSE)," ")</f>
        <v>puesto 72</v>
      </c>
      <c r="BM76" s="48" t="str">
        <f>IF(AND(N76="Aplicar identificación avanzada-condición aceptable para cada tipo de factor de riesgo identificado",M76="SI"),VLOOKUP(A76,'2'!$B$12:$M$212,4,FALSE)," ")</f>
        <v>tarea 72</v>
      </c>
      <c r="BN76" s="48">
        <f>IF(AND(N76="Aplicar identificación avanzada-condición aceptable para cada tipo de factor de riesgo identificado",M76="SI"),VLOOKUP(A76,'2'!$B$12:$M$212,6,FALSE)," ")</f>
        <v>0</v>
      </c>
      <c r="BO76" s="48">
        <f>IF(AND(N76="Aplicar identificación avanzada-condición aceptable para cada tipo de factor de riesgo identificado",M76="SI"),VLOOKUP(A76,'2'!$B$12:$M$212,7,FALSE)," ")</f>
        <v>0</v>
      </c>
      <c r="BP76" s="48">
        <f>IF(AND(N76="Aplicar identificación avanzada-condición aceptable para cada tipo de factor de riesgo identificado",M76="SI"),VLOOKUP(A76,'2'!$B$12:$M$212,8,FALSE)," ")</f>
        <v>0</v>
      </c>
      <c r="BQ76" s="48">
        <f>IF(AND(N76="Aplicar identificación avanzada-condición aceptable para cada tipo de factor de riesgo identificado",M76="SI"),VLOOKUP(A76,'2'!$B$12:$M$212,9,FALSE)," ")</f>
        <v>0</v>
      </c>
      <c r="BR76" s="48">
        <f>IF(AND(N76="Aplicar identificación avanzada-condición aceptable para cada tipo de factor de riesgo identificado",M76="SI"),VLOOKUP(A76,'2'!$B$12:$M$212,10,FALSE)," ")</f>
        <v>0</v>
      </c>
    </row>
    <row r="77" spans="1:70">
      <c r="A77">
        <v>73</v>
      </c>
      <c r="B77" s="21" t="str">
        <f>'2'!C86</f>
        <v>area 73</v>
      </c>
      <c r="C77" s="21" t="str">
        <f>'2'!D86</f>
        <v>puesto 73</v>
      </c>
      <c r="D77" s="21" t="str">
        <v>puesto 73</v>
      </c>
      <c r="E77" s="21" t="str">
        <f>'2'!E86</f>
        <v>tarea 73</v>
      </c>
      <c r="F77" s="34" t="str">
        <f>'3'!D86</f>
        <v>tarea 73</v>
      </c>
      <c r="G77" s="27" t="str">
        <f>'3'!E86</f>
        <v>SI</v>
      </c>
      <c r="H77" s="21" t="str">
        <f>'3'!F86</f>
        <v>SI</v>
      </c>
      <c r="I77" s="27" t="str">
        <f>'3'!G86</f>
        <v>SI</v>
      </c>
      <c r="J77" s="21" t="str">
        <f>'3'!H86</f>
        <v>SI</v>
      </c>
      <c r="K77" s="27" t="str">
        <f>'3'!I86</f>
        <v>SI</v>
      </c>
      <c r="L77" s="21" t="str">
        <f>'3'!J86</f>
        <v>SI</v>
      </c>
      <c r="M77" s="27" t="str">
        <f>'3'!K86</f>
        <v>SI</v>
      </c>
      <c r="N77" s="34" t="str">
        <f>'3'!L86</f>
        <v>Aplicar identificación avanzada-condición aceptable para cada tipo de factor de riesgo identificado</v>
      </c>
      <c r="O77" s="19" t="str">
        <f>IF(AND(N77="Aplicar identificación avanzada-condición aceptable para cada tipo de factor de riesgo identificado",G77="SI"),VLOOKUP(A77,'2'!$B$12:$M$212,2,FALSE)," ")</f>
        <v>area 73</v>
      </c>
      <c r="P77" s="19" t="str">
        <f>IF(AND(N77="Aplicar identificación avanzada-condición aceptable para cada tipo de factor de riesgo identificado",G77="SI"),VLOOKUP(A77,'2'!$B$12:$M$212,3,FALSE)," ")</f>
        <v>puesto 73</v>
      </c>
      <c r="Q77" s="19" t="str">
        <f>IF(AND(N77="Aplicar identificación avanzada-condición aceptable para cada tipo de factor de riesgo identificado",G77="SI"),VLOOKUP(A77,'2'!$B$12:$M$212,4,FALSE)," ")</f>
        <v>tarea 73</v>
      </c>
      <c r="R77" s="19">
        <f>IF(AND(N77="Aplicar identificación avanzada-condición aceptable para cada tipo de factor de riesgo identificado",G77="SI"),VLOOKUP(A77,'2'!$B$12:$M$212,6,FALSE)," ")</f>
        <v>0</v>
      </c>
      <c r="S77" s="19">
        <f>IF(AND(N77="Aplicar identificación avanzada-condición aceptable para cada tipo de factor de riesgo identificado",G77="SI"),VLOOKUP(A77,'2'!$B$12:$M$212,7,FALSE)," ")</f>
        <v>0</v>
      </c>
      <c r="T77" s="19">
        <f>IF(AND(N77="Aplicar identificación avanzada-condición aceptable para cada tipo de factor de riesgo identificado",G77="SI"),VLOOKUP(A77,'2'!$B$12:$M$212,8,FALSE)," ")</f>
        <v>0</v>
      </c>
      <c r="U77" s="19">
        <f>IF(AND(N77="Aplicar identificación avanzada-condición aceptable para cada tipo de factor de riesgo identificado",G77="SI"),VLOOKUP(A77,'2'!$B$12:$M$212,9,FALSE)," ")</f>
        <v>0</v>
      </c>
      <c r="V77" s="19">
        <f>IF(AND(N77="Aplicar identificación avanzada-condición aceptable para cada tipo de factor de riesgo identificado",G77="SI"),VLOOKUP(A77,'2'!$B$12:$M$212,10,FALSE)," ")</f>
        <v>0</v>
      </c>
      <c r="W77" s="31" t="str">
        <f>IF(AND(N77="Aplicar identificación avanzada-condición aceptable para cada tipo de factor de riesgo identificado",H77="SI"),VLOOKUP(A77,'2'!$B$12:$M$212,2,FALSE)," ")</f>
        <v>area 73</v>
      </c>
      <c r="X77" s="31" t="str">
        <f>IF(AND(N77="Aplicar identificación avanzada-condición aceptable para cada tipo de factor de riesgo identificado",H77="SI"),VLOOKUP(A77,'2'!$B$12:$M$212,3,FALSE)," ")</f>
        <v>puesto 73</v>
      </c>
      <c r="Y77" s="31" t="str">
        <f>IF(AND(N77="Aplicar identificación avanzada-condición aceptable para cada tipo de factor de riesgo identificado",H77="SI"),VLOOKUP(A77,'2'!$B$12:$M$212,4,FALSE)," ")</f>
        <v>tarea 73</v>
      </c>
      <c r="Z77" s="31" t="str">
        <f>IF(AND(N77="Aplicar identificación avanzada-condición aceptable para cada tipo de factor de riesgo identificado",H77="SI"),VLOOKUP(A77,'2'!$B$12:$M$212,4,FALSE)," ")</f>
        <v>tarea 73</v>
      </c>
      <c r="AA77" s="31">
        <f>IF(AND(N77="Aplicar identificación avanzada-condición aceptable para cada tipo de factor de riesgo identificado",H77="SI"),VLOOKUP(A77,'2'!$B$12:$M$212,7,FALSE)," ")</f>
        <v>0</v>
      </c>
      <c r="AB77" s="31">
        <f>IF(AND(N77="Aplicar identificación avanzada-condición aceptable para cada tipo de factor de riesgo identificado",H77="SI"),VLOOKUP(A77,'2'!$B$12:$M$212,8,FALSE)," ")</f>
        <v>0</v>
      </c>
      <c r="AC77" s="31">
        <f>IF(AND(N77="Aplicar identificación avanzada-condición aceptable para cada tipo de factor de riesgo identificado",H77="SI"),VLOOKUP(A77,'2'!$B$12:$M$212,9,FALSE)," ")</f>
        <v>0</v>
      </c>
      <c r="AD77" s="31">
        <f>IF(AND(N77="Aplicar identificación avanzada-condición aceptable para cada tipo de factor de riesgo identificado",H77="SI"),VLOOKUP(A77,'2'!$B$12:$M$212,10,FALSE)," ")</f>
        <v>0</v>
      </c>
      <c r="AE77" s="34" t="str">
        <f>IF(AND(N77="Aplicar identificación avanzada-condición aceptable para cada tipo de factor de riesgo identificado",I77="SI"),VLOOKUP(A77,'2'!$B$12:$M$212,2,FALSE)," ")</f>
        <v>area 73</v>
      </c>
      <c r="AF77" s="34" t="str">
        <f>IF(AND(N77="Aplicar identificación avanzada-condición aceptable para cada tipo de factor de riesgo identificado",I77="SI"),VLOOKUP(A77,'2'!$B$12:$M$212,3,FALSE)," ")</f>
        <v>puesto 73</v>
      </c>
      <c r="AG77" s="34" t="str">
        <f>IF(AND(N77="Aplicar identificación avanzada-condición aceptable para cada tipo de factor de riesgo identificado",I77="SI"),VLOOKUP(A77,'2'!$B$12:$M$212,4,FALSE)," ")</f>
        <v>tarea 73</v>
      </c>
      <c r="AH77" s="34">
        <f>IF(AND(N77="Aplicar identificación avanzada-condición aceptable para cada tipo de factor de riesgo identificado",I77="SI"),VLOOKUP(A77,'2'!$B$12:$M$212,6,FALSE)," ")</f>
        <v>0</v>
      </c>
      <c r="AI77" s="34">
        <f>IF(AND(N77="Aplicar identificación avanzada-condición aceptable para cada tipo de factor de riesgo identificado",I77="SI"),VLOOKUP(A77,'2'!$B$12:$M$212,7,FALSE)," ")</f>
        <v>0</v>
      </c>
      <c r="AJ77" s="34">
        <f>IF(AND(N77="Aplicar identificación avanzada-condición aceptable para cada tipo de factor de riesgo identificado",I77="SI"),VLOOKUP(A77,'2'!$B$12:$M$212,8,FALSE)," ")</f>
        <v>0</v>
      </c>
      <c r="AK77" s="34">
        <f>IF(AND(N77="Aplicar identificación avanzada-condición aceptable para cada tipo de factor de riesgo identificado",I77="SI"),VLOOKUP(A77,'2'!$B$12:$M$212,9,FALSE)," ")</f>
        <v>0</v>
      </c>
      <c r="AL77" s="34">
        <f>IF(AND(N77="Aplicar identificación avanzada-condición aceptable para cada tipo de factor de riesgo identificado",I77="SI"),VLOOKUP(A77,'2'!$B$12:$M$212,10,FALSE)," ")</f>
        <v>0</v>
      </c>
      <c r="AM77" s="40" t="str">
        <f>IF(AND(N77="Aplicar identificación avanzada-condición aceptable para cada tipo de factor de riesgo identificado",J77="SI"),VLOOKUP(A77,'2'!$B$12:$M$212,2,FALSE)," ")</f>
        <v>area 73</v>
      </c>
      <c r="AN77" s="40" t="str">
        <f>IF(AND(N77="Aplicar identificación avanzada-condición aceptable para cada tipo de factor de riesgo identificado",J77="SI"),VLOOKUP(A77,'2'!$B$12:$M$212,3,FALSE)," ")</f>
        <v>puesto 73</v>
      </c>
      <c r="AO77" s="40" t="str">
        <f>IF(AND(N77="Aplicar identificación avanzada-condición aceptable para cada tipo de factor de riesgo identificado",J77="SI"),VLOOKUP(A77,'2'!$B$12:$M$212,4,FALSE)," ")</f>
        <v>tarea 73</v>
      </c>
      <c r="AP77" s="40">
        <f>IF(AND(N77="Aplicar identificación avanzada-condición aceptable para cada tipo de factor de riesgo identificado",J77="SI"),VLOOKUP(A77,'2'!$B$12:$M$212,6,FALSE)," ")</f>
        <v>0</v>
      </c>
      <c r="AQ77" s="40">
        <f>IF(AND(N77="Aplicar identificación avanzada-condición aceptable para cada tipo de factor de riesgo identificado",J77="SI"),VLOOKUP(A77,'2'!$B$12:$M$212,7,FALSE)," ")</f>
        <v>0</v>
      </c>
      <c r="AR77" s="40">
        <f>IF(AND(N77="Aplicar identificación avanzada-condición aceptable para cada tipo de factor de riesgo identificado",J77="SI"),VLOOKUP(A77,'2'!$B$12:$M$212,8,FALSE)," ")</f>
        <v>0</v>
      </c>
      <c r="AS77" s="40">
        <f>IF(AND(N77="Aplicar identificación avanzada-condición aceptable para cada tipo de factor de riesgo identificado",J77="SI"),VLOOKUP(A77,'2'!$B$12:$M$212,9,FALSE)," ")</f>
        <v>0</v>
      </c>
      <c r="AT77" s="40">
        <f>IF(AND(N77="Aplicar identificación avanzada-condición aceptable para cada tipo de factor de riesgo identificado",J77="SI"),VLOOKUP(A77,'2'!$B$12:$M$212,10,FALSE)," ")</f>
        <v>0</v>
      </c>
      <c r="AU77" s="51" t="str">
        <f>IF(AND(N77="Aplicar identificación avanzada-condición aceptable para cada tipo de factor de riesgo identificado",K77="SI"),VLOOKUP(A77,'2'!$B$12:$M$212,2,FALSE)," ")</f>
        <v>area 73</v>
      </c>
      <c r="AV77" s="51" t="str">
        <f>IF(AND(N77="Aplicar identificación avanzada-condición aceptable para cada tipo de factor de riesgo identificado",K77="SI"),VLOOKUP(A77,'2'!$B$12:$M$212,3,FALSE)," ")</f>
        <v>puesto 73</v>
      </c>
      <c r="AW77" s="51" t="str">
        <f>IF(AND(N77="Aplicar identificación avanzada-condición aceptable para cada tipo de factor de riesgo identificado",K77="SI"),VLOOKUP(A77,'2'!$B$12:$M$212,4,FALSE)," ")</f>
        <v>tarea 73</v>
      </c>
      <c r="AX77" s="51">
        <f>IF(AND(N77="Aplicar identificación avanzada-condición aceptable para cada tipo de factor de riesgo identificado",K77="SI"),VLOOKUP(A77,'2'!$B$12:$M$212,6,FALSE)," ")</f>
        <v>0</v>
      </c>
      <c r="AY77" s="51">
        <f>IF(AND(N77="Aplicar identificación avanzada-condición aceptable para cada tipo de factor de riesgo identificado",K77="SI"),VLOOKUP(A77,'2'!$B$12:$M$212,7,FALSE)," ")</f>
        <v>0</v>
      </c>
      <c r="AZ77" s="51">
        <f>IF(AND(N77="Aplicar identificación avanzada-condición aceptable para cada tipo de factor de riesgo identificado",K77="SI"),VLOOKUP(A77,'2'!$B$12:$M$212,8,FALSE)," ")</f>
        <v>0</v>
      </c>
      <c r="BA77" s="51">
        <f>IF(AND(N77="Aplicar identificación avanzada-condición aceptable para cada tipo de factor de riesgo identificado",K77="SI"),VLOOKUP(A77,'2'!$B$12:$M$212,9,FALSE)," ")</f>
        <v>0</v>
      </c>
      <c r="BB77" s="51">
        <f>IF(AND(N77="Aplicar identificación avanzada-condición aceptable para cada tipo de factor de riesgo identificado",K77="SI"),VLOOKUP(A77,'2'!$B$12:$M$212,10,FALSE)," ")</f>
        <v>0</v>
      </c>
      <c r="BC77" s="44" t="str">
        <f>IF(AND(N77="Aplicar identificación avanzada-condición aceptable para cada tipo de factor de riesgo identificado",L77="SI"),VLOOKUP(A77,'2'!$B$12:$M$212,2,FALSE)," ")</f>
        <v>area 73</v>
      </c>
      <c r="BD77" s="44" t="str">
        <f>IF(AND(N77="Aplicar identificación avanzada-condición aceptable para cada tipo de factor de riesgo identificado",L77="SI"),VLOOKUP(A77,'2'!$B$12:$M$212,3,FALSE)," ")</f>
        <v>puesto 73</v>
      </c>
      <c r="BE77" s="44" t="str">
        <f>IF(AND(N77="Aplicar identificación avanzada-condición aceptable para cada tipo de factor de riesgo identificado",L77="SI"),VLOOKUP(A77,'2'!$B$12:$M$212,4,FALSE)," ")</f>
        <v>tarea 73</v>
      </c>
      <c r="BF77" s="44">
        <f>IF(AND(N77="Aplicar identificación avanzada-condición aceptable para cada tipo de factor de riesgo identificado",L77="SI"),VLOOKUP(A77,'2'!$B$12:$M$212,6,FALSE)," ")</f>
        <v>0</v>
      </c>
      <c r="BG77" s="44">
        <f>IF(AND(N77="Aplicar identificación avanzada-condición aceptable para cada tipo de factor de riesgo identificado",L77="SI"),VLOOKUP(A77,'2'!$B$12:$M$212,7,FALSE)," ")</f>
        <v>0</v>
      </c>
      <c r="BH77" s="44">
        <f>IF(AND(N77="Aplicar identificación avanzada-condición aceptable para cada tipo de factor de riesgo identificado",L77="SI"),VLOOKUP(A77,'2'!$B$12:$M$212,8,FALSE)," ")</f>
        <v>0</v>
      </c>
      <c r="BI77" s="44">
        <f>IF(AND(N77="Aplicar identificación avanzada-condición aceptable para cada tipo de factor de riesgo identificado",L77="SI"),VLOOKUP(A77,'2'!$B$12:$M$212,9,FALSE)," ")</f>
        <v>0</v>
      </c>
      <c r="BJ77" s="44">
        <f>IF(AND(N77="Aplicar identificación avanzada-condición aceptable para cada tipo de factor de riesgo identificado",L77="SI"),VLOOKUP(A77,'2'!$B$12:$M$212,10,FALSE)," ")</f>
        <v>0</v>
      </c>
      <c r="BK77" s="48" t="str">
        <f>IF(AND(N77="Aplicar identificación avanzada-condición aceptable para cada tipo de factor de riesgo identificado",M77="SI"),VLOOKUP(A77,'2'!$B$12:$M$212,2,FALSE)," ")</f>
        <v>area 73</v>
      </c>
      <c r="BL77" s="48" t="str">
        <f>IF(AND(N77="Aplicar identificación avanzada-condición aceptable para cada tipo de factor de riesgo identificado",M77="SI"),VLOOKUP(A77,'2'!$B$12:$M$212,3,FALSE)," ")</f>
        <v>puesto 73</v>
      </c>
      <c r="BM77" s="48" t="str">
        <f>IF(AND(N77="Aplicar identificación avanzada-condición aceptable para cada tipo de factor de riesgo identificado",M77="SI"),VLOOKUP(A77,'2'!$B$12:$M$212,4,FALSE)," ")</f>
        <v>tarea 73</v>
      </c>
      <c r="BN77" s="48">
        <f>IF(AND(N77="Aplicar identificación avanzada-condición aceptable para cada tipo de factor de riesgo identificado",M77="SI"),VLOOKUP(A77,'2'!$B$12:$M$212,6,FALSE)," ")</f>
        <v>0</v>
      </c>
      <c r="BO77" s="48">
        <f>IF(AND(N77="Aplicar identificación avanzada-condición aceptable para cada tipo de factor de riesgo identificado",M77="SI"),VLOOKUP(A77,'2'!$B$12:$M$212,7,FALSE)," ")</f>
        <v>0</v>
      </c>
      <c r="BP77" s="48">
        <f>IF(AND(N77="Aplicar identificación avanzada-condición aceptable para cada tipo de factor de riesgo identificado",M77="SI"),VLOOKUP(A77,'2'!$B$12:$M$212,8,FALSE)," ")</f>
        <v>0</v>
      </c>
      <c r="BQ77" s="48">
        <f>IF(AND(N77="Aplicar identificación avanzada-condición aceptable para cada tipo de factor de riesgo identificado",M77="SI"),VLOOKUP(A77,'2'!$B$12:$M$212,9,FALSE)," ")</f>
        <v>0</v>
      </c>
      <c r="BR77" s="48">
        <f>IF(AND(N77="Aplicar identificación avanzada-condición aceptable para cada tipo de factor de riesgo identificado",M77="SI"),VLOOKUP(A77,'2'!$B$12:$M$212,10,FALSE)," ")</f>
        <v>0</v>
      </c>
    </row>
    <row r="78" spans="1:70">
      <c r="A78">
        <v>74</v>
      </c>
      <c r="B78" s="21" t="str">
        <f>'2'!C87</f>
        <v>area 74</v>
      </c>
      <c r="C78" s="21" t="str">
        <f>'2'!D87</f>
        <v>puesto 74</v>
      </c>
      <c r="D78" s="21" t="str">
        <v>puesto 74</v>
      </c>
      <c r="E78" s="21" t="str">
        <f>'2'!E87</f>
        <v>tarea 74</v>
      </c>
      <c r="F78" s="34" t="str">
        <f>'3'!D87</f>
        <v>tarea 74</v>
      </c>
      <c r="G78" s="27" t="str">
        <f>'3'!E87</f>
        <v>SI</v>
      </c>
      <c r="H78" s="21" t="str">
        <f>'3'!F87</f>
        <v>SI</v>
      </c>
      <c r="I78" s="27" t="str">
        <f>'3'!G87</f>
        <v>SI</v>
      </c>
      <c r="J78" s="21" t="str">
        <f>'3'!H87</f>
        <v>SI</v>
      </c>
      <c r="K78" s="27" t="str">
        <f>'3'!I87</f>
        <v>SI</v>
      </c>
      <c r="L78" s="21" t="str">
        <f>'3'!J87</f>
        <v>SI</v>
      </c>
      <c r="M78" s="27" t="str">
        <f>'3'!K87</f>
        <v>SI</v>
      </c>
      <c r="N78" s="34" t="str">
        <f>'3'!L87</f>
        <v>Aplicar identificación avanzada-condición aceptable para cada tipo de factor de riesgo identificado</v>
      </c>
      <c r="O78" s="19" t="str">
        <f>IF(AND(N78="Aplicar identificación avanzada-condición aceptable para cada tipo de factor de riesgo identificado",G78="SI"),VLOOKUP(A78,'2'!$B$12:$M$212,2,FALSE)," ")</f>
        <v>area 74</v>
      </c>
      <c r="P78" s="19" t="str">
        <f>IF(AND(N78="Aplicar identificación avanzada-condición aceptable para cada tipo de factor de riesgo identificado",G78="SI"),VLOOKUP(A78,'2'!$B$12:$M$212,3,FALSE)," ")</f>
        <v>puesto 74</v>
      </c>
      <c r="Q78" s="19" t="str">
        <f>IF(AND(N78="Aplicar identificación avanzada-condición aceptable para cada tipo de factor de riesgo identificado",G78="SI"),VLOOKUP(A78,'2'!$B$12:$M$212,4,FALSE)," ")</f>
        <v>tarea 74</v>
      </c>
      <c r="R78" s="19">
        <f>IF(AND(N78="Aplicar identificación avanzada-condición aceptable para cada tipo de factor de riesgo identificado",G78="SI"),VLOOKUP(A78,'2'!$B$12:$M$212,6,FALSE)," ")</f>
        <v>0</v>
      </c>
      <c r="S78" s="19">
        <f>IF(AND(N78="Aplicar identificación avanzada-condición aceptable para cada tipo de factor de riesgo identificado",G78="SI"),VLOOKUP(A78,'2'!$B$12:$M$212,7,FALSE)," ")</f>
        <v>0</v>
      </c>
      <c r="T78" s="19">
        <f>IF(AND(N78="Aplicar identificación avanzada-condición aceptable para cada tipo de factor de riesgo identificado",G78="SI"),VLOOKUP(A78,'2'!$B$12:$M$212,8,FALSE)," ")</f>
        <v>0</v>
      </c>
      <c r="U78" s="19">
        <f>IF(AND(N78="Aplicar identificación avanzada-condición aceptable para cada tipo de factor de riesgo identificado",G78="SI"),VLOOKUP(A78,'2'!$B$12:$M$212,9,FALSE)," ")</f>
        <v>0</v>
      </c>
      <c r="V78" s="19">
        <f>IF(AND(N78="Aplicar identificación avanzada-condición aceptable para cada tipo de factor de riesgo identificado",G78="SI"),VLOOKUP(A78,'2'!$B$12:$M$212,10,FALSE)," ")</f>
        <v>0</v>
      </c>
      <c r="W78" s="31" t="str">
        <f>IF(AND(N78="Aplicar identificación avanzada-condición aceptable para cada tipo de factor de riesgo identificado",H78="SI"),VLOOKUP(A78,'2'!$B$12:$M$212,2,FALSE)," ")</f>
        <v>area 74</v>
      </c>
      <c r="X78" s="31" t="str">
        <f>IF(AND(N78="Aplicar identificación avanzada-condición aceptable para cada tipo de factor de riesgo identificado",H78="SI"),VLOOKUP(A78,'2'!$B$12:$M$212,3,FALSE)," ")</f>
        <v>puesto 74</v>
      </c>
      <c r="Y78" s="31" t="str">
        <f>IF(AND(N78="Aplicar identificación avanzada-condición aceptable para cada tipo de factor de riesgo identificado",H78="SI"),VLOOKUP(A78,'2'!$B$12:$M$212,4,FALSE)," ")</f>
        <v>tarea 74</v>
      </c>
      <c r="Z78" s="31" t="str">
        <f>IF(AND(N78="Aplicar identificación avanzada-condición aceptable para cada tipo de factor de riesgo identificado",H78="SI"),VLOOKUP(A78,'2'!$B$12:$M$212,4,FALSE)," ")</f>
        <v>tarea 74</v>
      </c>
      <c r="AA78" s="31">
        <f>IF(AND(N78="Aplicar identificación avanzada-condición aceptable para cada tipo de factor de riesgo identificado",H78="SI"),VLOOKUP(A78,'2'!$B$12:$M$212,7,FALSE)," ")</f>
        <v>0</v>
      </c>
      <c r="AB78" s="31">
        <f>IF(AND(N78="Aplicar identificación avanzada-condición aceptable para cada tipo de factor de riesgo identificado",H78="SI"),VLOOKUP(A78,'2'!$B$12:$M$212,8,FALSE)," ")</f>
        <v>0</v>
      </c>
      <c r="AC78" s="31">
        <f>IF(AND(N78="Aplicar identificación avanzada-condición aceptable para cada tipo de factor de riesgo identificado",H78="SI"),VLOOKUP(A78,'2'!$B$12:$M$212,9,FALSE)," ")</f>
        <v>0</v>
      </c>
      <c r="AD78" s="31">
        <f>IF(AND(N78="Aplicar identificación avanzada-condición aceptable para cada tipo de factor de riesgo identificado",H78="SI"),VLOOKUP(A78,'2'!$B$12:$M$212,10,FALSE)," ")</f>
        <v>0</v>
      </c>
      <c r="AE78" s="34" t="str">
        <f>IF(AND(N78="Aplicar identificación avanzada-condición aceptable para cada tipo de factor de riesgo identificado",I78="SI"),VLOOKUP(A78,'2'!$B$12:$M$212,2,FALSE)," ")</f>
        <v>area 74</v>
      </c>
      <c r="AF78" s="34" t="str">
        <f>IF(AND(N78="Aplicar identificación avanzada-condición aceptable para cada tipo de factor de riesgo identificado",I78="SI"),VLOOKUP(A78,'2'!$B$12:$M$212,3,FALSE)," ")</f>
        <v>puesto 74</v>
      </c>
      <c r="AG78" s="34" t="str">
        <f>IF(AND(N78="Aplicar identificación avanzada-condición aceptable para cada tipo de factor de riesgo identificado",I78="SI"),VLOOKUP(A78,'2'!$B$12:$M$212,4,FALSE)," ")</f>
        <v>tarea 74</v>
      </c>
      <c r="AH78" s="34">
        <f>IF(AND(N78="Aplicar identificación avanzada-condición aceptable para cada tipo de factor de riesgo identificado",I78="SI"),VLOOKUP(A78,'2'!$B$12:$M$212,6,FALSE)," ")</f>
        <v>0</v>
      </c>
      <c r="AI78" s="34">
        <f>IF(AND(N78="Aplicar identificación avanzada-condición aceptable para cada tipo de factor de riesgo identificado",I78="SI"),VLOOKUP(A78,'2'!$B$12:$M$212,7,FALSE)," ")</f>
        <v>0</v>
      </c>
      <c r="AJ78" s="34">
        <f>IF(AND(N78="Aplicar identificación avanzada-condición aceptable para cada tipo de factor de riesgo identificado",I78="SI"),VLOOKUP(A78,'2'!$B$12:$M$212,8,FALSE)," ")</f>
        <v>0</v>
      </c>
      <c r="AK78" s="34">
        <f>IF(AND(N78="Aplicar identificación avanzada-condición aceptable para cada tipo de factor de riesgo identificado",I78="SI"),VLOOKUP(A78,'2'!$B$12:$M$212,9,FALSE)," ")</f>
        <v>0</v>
      </c>
      <c r="AL78" s="34">
        <f>IF(AND(N78="Aplicar identificación avanzada-condición aceptable para cada tipo de factor de riesgo identificado",I78="SI"),VLOOKUP(A78,'2'!$B$12:$M$212,10,FALSE)," ")</f>
        <v>0</v>
      </c>
      <c r="AM78" s="40" t="str">
        <f>IF(AND(N78="Aplicar identificación avanzada-condición aceptable para cada tipo de factor de riesgo identificado",J78="SI"),VLOOKUP(A78,'2'!$B$12:$M$212,2,FALSE)," ")</f>
        <v>area 74</v>
      </c>
      <c r="AN78" s="40" t="str">
        <f>IF(AND(N78="Aplicar identificación avanzada-condición aceptable para cada tipo de factor de riesgo identificado",J78="SI"),VLOOKUP(A78,'2'!$B$12:$M$212,3,FALSE)," ")</f>
        <v>puesto 74</v>
      </c>
      <c r="AO78" s="40" t="str">
        <f>IF(AND(N78="Aplicar identificación avanzada-condición aceptable para cada tipo de factor de riesgo identificado",J78="SI"),VLOOKUP(A78,'2'!$B$12:$M$212,4,FALSE)," ")</f>
        <v>tarea 74</v>
      </c>
      <c r="AP78" s="40">
        <f>IF(AND(N78="Aplicar identificación avanzada-condición aceptable para cada tipo de factor de riesgo identificado",J78="SI"),VLOOKUP(A78,'2'!$B$12:$M$212,6,FALSE)," ")</f>
        <v>0</v>
      </c>
      <c r="AQ78" s="40">
        <f>IF(AND(N78="Aplicar identificación avanzada-condición aceptable para cada tipo de factor de riesgo identificado",J78="SI"),VLOOKUP(A78,'2'!$B$12:$M$212,7,FALSE)," ")</f>
        <v>0</v>
      </c>
      <c r="AR78" s="40">
        <f>IF(AND(N78="Aplicar identificación avanzada-condición aceptable para cada tipo de factor de riesgo identificado",J78="SI"),VLOOKUP(A78,'2'!$B$12:$M$212,8,FALSE)," ")</f>
        <v>0</v>
      </c>
      <c r="AS78" s="40">
        <f>IF(AND(N78="Aplicar identificación avanzada-condición aceptable para cada tipo de factor de riesgo identificado",J78="SI"),VLOOKUP(A78,'2'!$B$12:$M$212,9,FALSE)," ")</f>
        <v>0</v>
      </c>
      <c r="AT78" s="40">
        <f>IF(AND(N78="Aplicar identificación avanzada-condición aceptable para cada tipo de factor de riesgo identificado",J78="SI"),VLOOKUP(A78,'2'!$B$12:$M$212,10,FALSE)," ")</f>
        <v>0</v>
      </c>
      <c r="AU78" s="51" t="str">
        <f>IF(AND(N78="Aplicar identificación avanzada-condición aceptable para cada tipo de factor de riesgo identificado",K78="SI"),VLOOKUP(A78,'2'!$B$12:$M$212,2,FALSE)," ")</f>
        <v>area 74</v>
      </c>
      <c r="AV78" s="51" t="str">
        <f>IF(AND(N78="Aplicar identificación avanzada-condición aceptable para cada tipo de factor de riesgo identificado",K78="SI"),VLOOKUP(A78,'2'!$B$12:$M$212,3,FALSE)," ")</f>
        <v>puesto 74</v>
      </c>
      <c r="AW78" s="51" t="str">
        <f>IF(AND(N78="Aplicar identificación avanzada-condición aceptable para cada tipo de factor de riesgo identificado",K78="SI"),VLOOKUP(A78,'2'!$B$12:$M$212,4,FALSE)," ")</f>
        <v>tarea 74</v>
      </c>
      <c r="AX78" s="51">
        <f>IF(AND(N78="Aplicar identificación avanzada-condición aceptable para cada tipo de factor de riesgo identificado",K78="SI"),VLOOKUP(A78,'2'!$B$12:$M$212,6,FALSE)," ")</f>
        <v>0</v>
      </c>
      <c r="AY78" s="51">
        <f>IF(AND(N78="Aplicar identificación avanzada-condición aceptable para cada tipo de factor de riesgo identificado",K78="SI"),VLOOKUP(A78,'2'!$B$12:$M$212,7,FALSE)," ")</f>
        <v>0</v>
      </c>
      <c r="AZ78" s="51">
        <f>IF(AND(N78="Aplicar identificación avanzada-condición aceptable para cada tipo de factor de riesgo identificado",K78="SI"),VLOOKUP(A78,'2'!$B$12:$M$212,8,FALSE)," ")</f>
        <v>0</v>
      </c>
      <c r="BA78" s="51">
        <f>IF(AND(N78="Aplicar identificación avanzada-condición aceptable para cada tipo de factor de riesgo identificado",K78="SI"),VLOOKUP(A78,'2'!$B$12:$M$212,9,FALSE)," ")</f>
        <v>0</v>
      </c>
      <c r="BB78" s="51">
        <f>IF(AND(N78="Aplicar identificación avanzada-condición aceptable para cada tipo de factor de riesgo identificado",K78="SI"),VLOOKUP(A78,'2'!$B$12:$M$212,10,FALSE)," ")</f>
        <v>0</v>
      </c>
      <c r="BC78" s="44" t="str">
        <f>IF(AND(N78="Aplicar identificación avanzada-condición aceptable para cada tipo de factor de riesgo identificado",L78="SI"),VLOOKUP(A78,'2'!$B$12:$M$212,2,FALSE)," ")</f>
        <v>area 74</v>
      </c>
      <c r="BD78" s="44" t="str">
        <f>IF(AND(N78="Aplicar identificación avanzada-condición aceptable para cada tipo de factor de riesgo identificado",L78="SI"),VLOOKUP(A78,'2'!$B$12:$M$212,3,FALSE)," ")</f>
        <v>puesto 74</v>
      </c>
      <c r="BE78" s="44" t="str">
        <f>IF(AND(N78="Aplicar identificación avanzada-condición aceptable para cada tipo de factor de riesgo identificado",L78="SI"),VLOOKUP(A78,'2'!$B$12:$M$212,4,FALSE)," ")</f>
        <v>tarea 74</v>
      </c>
      <c r="BF78" s="44">
        <f>IF(AND(N78="Aplicar identificación avanzada-condición aceptable para cada tipo de factor de riesgo identificado",L78="SI"),VLOOKUP(A78,'2'!$B$12:$M$212,6,FALSE)," ")</f>
        <v>0</v>
      </c>
      <c r="BG78" s="44">
        <f>IF(AND(N78="Aplicar identificación avanzada-condición aceptable para cada tipo de factor de riesgo identificado",L78="SI"),VLOOKUP(A78,'2'!$B$12:$M$212,7,FALSE)," ")</f>
        <v>0</v>
      </c>
      <c r="BH78" s="44">
        <f>IF(AND(N78="Aplicar identificación avanzada-condición aceptable para cada tipo de factor de riesgo identificado",L78="SI"),VLOOKUP(A78,'2'!$B$12:$M$212,8,FALSE)," ")</f>
        <v>0</v>
      </c>
      <c r="BI78" s="44">
        <f>IF(AND(N78="Aplicar identificación avanzada-condición aceptable para cada tipo de factor de riesgo identificado",L78="SI"),VLOOKUP(A78,'2'!$B$12:$M$212,9,FALSE)," ")</f>
        <v>0</v>
      </c>
      <c r="BJ78" s="44">
        <f>IF(AND(N78="Aplicar identificación avanzada-condición aceptable para cada tipo de factor de riesgo identificado",L78="SI"),VLOOKUP(A78,'2'!$B$12:$M$212,10,FALSE)," ")</f>
        <v>0</v>
      </c>
      <c r="BK78" s="48" t="str">
        <f>IF(AND(N78="Aplicar identificación avanzada-condición aceptable para cada tipo de factor de riesgo identificado",M78="SI"),VLOOKUP(A78,'2'!$B$12:$M$212,2,FALSE)," ")</f>
        <v>area 74</v>
      </c>
      <c r="BL78" s="48" t="str">
        <f>IF(AND(N78="Aplicar identificación avanzada-condición aceptable para cada tipo de factor de riesgo identificado",M78="SI"),VLOOKUP(A78,'2'!$B$12:$M$212,3,FALSE)," ")</f>
        <v>puesto 74</v>
      </c>
      <c r="BM78" s="48" t="str">
        <f>IF(AND(N78="Aplicar identificación avanzada-condición aceptable para cada tipo de factor de riesgo identificado",M78="SI"),VLOOKUP(A78,'2'!$B$12:$M$212,4,FALSE)," ")</f>
        <v>tarea 74</v>
      </c>
      <c r="BN78" s="48">
        <f>IF(AND(N78="Aplicar identificación avanzada-condición aceptable para cada tipo de factor de riesgo identificado",M78="SI"),VLOOKUP(A78,'2'!$B$12:$M$212,6,FALSE)," ")</f>
        <v>0</v>
      </c>
      <c r="BO78" s="48">
        <f>IF(AND(N78="Aplicar identificación avanzada-condición aceptable para cada tipo de factor de riesgo identificado",M78="SI"),VLOOKUP(A78,'2'!$B$12:$M$212,7,FALSE)," ")</f>
        <v>0</v>
      </c>
      <c r="BP78" s="48">
        <f>IF(AND(N78="Aplicar identificación avanzada-condición aceptable para cada tipo de factor de riesgo identificado",M78="SI"),VLOOKUP(A78,'2'!$B$12:$M$212,8,FALSE)," ")</f>
        <v>0</v>
      </c>
      <c r="BQ78" s="48">
        <f>IF(AND(N78="Aplicar identificación avanzada-condición aceptable para cada tipo de factor de riesgo identificado",M78="SI"),VLOOKUP(A78,'2'!$B$12:$M$212,9,FALSE)," ")</f>
        <v>0</v>
      </c>
      <c r="BR78" s="48">
        <f>IF(AND(N78="Aplicar identificación avanzada-condición aceptable para cada tipo de factor de riesgo identificado",M78="SI"),VLOOKUP(A78,'2'!$B$12:$M$212,10,FALSE)," ")</f>
        <v>0</v>
      </c>
    </row>
    <row r="79" spans="1:70">
      <c r="A79">
        <v>75</v>
      </c>
      <c r="B79" s="21" t="str">
        <f>'2'!C88</f>
        <v>area 75</v>
      </c>
      <c r="C79" s="21" t="str">
        <f>'2'!D88</f>
        <v>puesto 75</v>
      </c>
      <c r="D79" s="21" t="str">
        <v>puesto 75</v>
      </c>
      <c r="E79" s="21" t="str">
        <f>'2'!E88</f>
        <v>tarea 75</v>
      </c>
      <c r="F79" s="34" t="str">
        <f>'3'!D88</f>
        <v>tarea 75</v>
      </c>
      <c r="G79" s="27" t="str">
        <f>'3'!E88</f>
        <v>SI</v>
      </c>
      <c r="H79" s="21" t="str">
        <f>'3'!F88</f>
        <v>SI</v>
      </c>
      <c r="I79" s="27" t="str">
        <f>'3'!G88</f>
        <v>SI</v>
      </c>
      <c r="J79" s="21" t="str">
        <f>'3'!H88</f>
        <v>SI</v>
      </c>
      <c r="K79" s="27" t="str">
        <f>'3'!I88</f>
        <v>SI</v>
      </c>
      <c r="L79" s="21" t="str">
        <f>'3'!J88</f>
        <v>SI</v>
      </c>
      <c r="M79" s="27" t="str">
        <f>'3'!K88</f>
        <v>SI</v>
      </c>
      <c r="N79" s="34" t="str">
        <f>'3'!L88</f>
        <v>Aplicar identificación avanzada-condición aceptable para cada tipo de factor de riesgo identificado</v>
      </c>
      <c r="O79" s="19" t="str">
        <f>IF(AND(N79="Aplicar identificación avanzada-condición aceptable para cada tipo de factor de riesgo identificado",G79="SI"),VLOOKUP(A79,'2'!$B$12:$M$212,2,FALSE)," ")</f>
        <v>area 75</v>
      </c>
      <c r="P79" s="19" t="str">
        <f>IF(AND(N79="Aplicar identificación avanzada-condición aceptable para cada tipo de factor de riesgo identificado",G79="SI"),VLOOKUP(A79,'2'!$B$12:$M$212,3,FALSE)," ")</f>
        <v>puesto 75</v>
      </c>
      <c r="Q79" s="19" t="str">
        <f>IF(AND(N79="Aplicar identificación avanzada-condición aceptable para cada tipo de factor de riesgo identificado",G79="SI"),VLOOKUP(A79,'2'!$B$12:$M$212,4,FALSE)," ")</f>
        <v>tarea 75</v>
      </c>
      <c r="R79" s="19">
        <f>IF(AND(N79="Aplicar identificación avanzada-condición aceptable para cada tipo de factor de riesgo identificado",G79="SI"),VLOOKUP(A79,'2'!$B$12:$M$212,6,FALSE)," ")</f>
        <v>0</v>
      </c>
      <c r="S79" s="19">
        <f>IF(AND(N79="Aplicar identificación avanzada-condición aceptable para cada tipo de factor de riesgo identificado",G79="SI"),VLOOKUP(A79,'2'!$B$12:$M$212,7,FALSE)," ")</f>
        <v>0</v>
      </c>
      <c r="T79" s="19">
        <f>IF(AND(N79="Aplicar identificación avanzada-condición aceptable para cada tipo de factor de riesgo identificado",G79="SI"),VLOOKUP(A79,'2'!$B$12:$M$212,8,FALSE)," ")</f>
        <v>0</v>
      </c>
      <c r="U79" s="19">
        <f>IF(AND(N79="Aplicar identificación avanzada-condición aceptable para cada tipo de factor de riesgo identificado",G79="SI"),VLOOKUP(A79,'2'!$B$12:$M$212,9,FALSE)," ")</f>
        <v>0</v>
      </c>
      <c r="V79" s="19">
        <f>IF(AND(N79="Aplicar identificación avanzada-condición aceptable para cada tipo de factor de riesgo identificado",G79="SI"),VLOOKUP(A79,'2'!$B$12:$M$212,10,FALSE)," ")</f>
        <v>0</v>
      </c>
      <c r="W79" s="31" t="str">
        <f>IF(AND(N79="Aplicar identificación avanzada-condición aceptable para cada tipo de factor de riesgo identificado",H79="SI"),VLOOKUP(A79,'2'!$B$12:$M$212,2,FALSE)," ")</f>
        <v>area 75</v>
      </c>
      <c r="X79" s="31" t="str">
        <f>IF(AND(N79="Aplicar identificación avanzada-condición aceptable para cada tipo de factor de riesgo identificado",H79="SI"),VLOOKUP(A79,'2'!$B$12:$M$212,3,FALSE)," ")</f>
        <v>puesto 75</v>
      </c>
      <c r="Y79" s="31" t="str">
        <f>IF(AND(N79="Aplicar identificación avanzada-condición aceptable para cada tipo de factor de riesgo identificado",H79="SI"),VLOOKUP(A79,'2'!$B$12:$M$212,4,FALSE)," ")</f>
        <v>tarea 75</v>
      </c>
      <c r="Z79" s="31" t="str">
        <f>IF(AND(N79="Aplicar identificación avanzada-condición aceptable para cada tipo de factor de riesgo identificado",H79="SI"),VLOOKUP(A79,'2'!$B$12:$M$212,4,FALSE)," ")</f>
        <v>tarea 75</v>
      </c>
      <c r="AA79" s="31">
        <f>IF(AND(N79="Aplicar identificación avanzada-condición aceptable para cada tipo de factor de riesgo identificado",H79="SI"),VLOOKUP(A79,'2'!$B$12:$M$212,7,FALSE)," ")</f>
        <v>0</v>
      </c>
      <c r="AB79" s="31">
        <f>IF(AND(N79="Aplicar identificación avanzada-condición aceptable para cada tipo de factor de riesgo identificado",H79="SI"),VLOOKUP(A79,'2'!$B$12:$M$212,8,FALSE)," ")</f>
        <v>0</v>
      </c>
      <c r="AC79" s="31">
        <f>IF(AND(N79="Aplicar identificación avanzada-condición aceptable para cada tipo de factor de riesgo identificado",H79="SI"),VLOOKUP(A79,'2'!$B$12:$M$212,9,FALSE)," ")</f>
        <v>0</v>
      </c>
      <c r="AD79" s="31">
        <f>IF(AND(N79="Aplicar identificación avanzada-condición aceptable para cada tipo de factor de riesgo identificado",H79="SI"),VLOOKUP(A79,'2'!$B$12:$M$212,10,FALSE)," ")</f>
        <v>0</v>
      </c>
      <c r="AE79" s="34" t="str">
        <f>IF(AND(N79="Aplicar identificación avanzada-condición aceptable para cada tipo de factor de riesgo identificado",I79="SI"),VLOOKUP(A79,'2'!$B$12:$M$212,2,FALSE)," ")</f>
        <v>area 75</v>
      </c>
      <c r="AF79" s="34" t="str">
        <f>IF(AND(N79="Aplicar identificación avanzada-condición aceptable para cada tipo de factor de riesgo identificado",I79="SI"),VLOOKUP(A79,'2'!$B$12:$M$212,3,FALSE)," ")</f>
        <v>puesto 75</v>
      </c>
      <c r="AG79" s="34" t="str">
        <f>IF(AND(N79="Aplicar identificación avanzada-condición aceptable para cada tipo de factor de riesgo identificado",I79="SI"),VLOOKUP(A79,'2'!$B$12:$M$212,4,FALSE)," ")</f>
        <v>tarea 75</v>
      </c>
      <c r="AH79" s="34">
        <f>IF(AND(N79="Aplicar identificación avanzada-condición aceptable para cada tipo de factor de riesgo identificado",I79="SI"),VLOOKUP(A79,'2'!$B$12:$M$212,6,FALSE)," ")</f>
        <v>0</v>
      </c>
      <c r="AI79" s="34">
        <f>IF(AND(N79="Aplicar identificación avanzada-condición aceptable para cada tipo de factor de riesgo identificado",I79="SI"),VLOOKUP(A79,'2'!$B$12:$M$212,7,FALSE)," ")</f>
        <v>0</v>
      </c>
      <c r="AJ79" s="34">
        <f>IF(AND(N79="Aplicar identificación avanzada-condición aceptable para cada tipo de factor de riesgo identificado",I79="SI"),VLOOKUP(A79,'2'!$B$12:$M$212,8,FALSE)," ")</f>
        <v>0</v>
      </c>
      <c r="AK79" s="34">
        <f>IF(AND(N79="Aplicar identificación avanzada-condición aceptable para cada tipo de factor de riesgo identificado",I79="SI"),VLOOKUP(A79,'2'!$B$12:$M$212,9,FALSE)," ")</f>
        <v>0</v>
      </c>
      <c r="AL79" s="34">
        <f>IF(AND(N79="Aplicar identificación avanzada-condición aceptable para cada tipo de factor de riesgo identificado",I79="SI"),VLOOKUP(A79,'2'!$B$12:$M$212,10,FALSE)," ")</f>
        <v>0</v>
      </c>
      <c r="AM79" s="40" t="str">
        <f>IF(AND(N79="Aplicar identificación avanzada-condición aceptable para cada tipo de factor de riesgo identificado",J79="SI"),VLOOKUP(A79,'2'!$B$12:$M$212,2,FALSE)," ")</f>
        <v>area 75</v>
      </c>
      <c r="AN79" s="40" t="str">
        <f>IF(AND(N79="Aplicar identificación avanzada-condición aceptable para cada tipo de factor de riesgo identificado",J79="SI"),VLOOKUP(A79,'2'!$B$12:$M$212,3,FALSE)," ")</f>
        <v>puesto 75</v>
      </c>
      <c r="AO79" s="40" t="str">
        <f>IF(AND(N79="Aplicar identificación avanzada-condición aceptable para cada tipo de factor de riesgo identificado",J79="SI"),VLOOKUP(A79,'2'!$B$12:$M$212,4,FALSE)," ")</f>
        <v>tarea 75</v>
      </c>
      <c r="AP79" s="40">
        <f>IF(AND(N79="Aplicar identificación avanzada-condición aceptable para cada tipo de factor de riesgo identificado",J79="SI"),VLOOKUP(A79,'2'!$B$12:$M$212,6,FALSE)," ")</f>
        <v>0</v>
      </c>
      <c r="AQ79" s="40">
        <f>IF(AND(N79="Aplicar identificación avanzada-condición aceptable para cada tipo de factor de riesgo identificado",J79="SI"),VLOOKUP(A79,'2'!$B$12:$M$212,7,FALSE)," ")</f>
        <v>0</v>
      </c>
      <c r="AR79" s="40">
        <f>IF(AND(N79="Aplicar identificación avanzada-condición aceptable para cada tipo de factor de riesgo identificado",J79="SI"),VLOOKUP(A79,'2'!$B$12:$M$212,8,FALSE)," ")</f>
        <v>0</v>
      </c>
      <c r="AS79" s="40">
        <f>IF(AND(N79="Aplicar identificación avanzada-condición aceptable para cada tipo de factor de riesgo identificado",J79="SI"),VLOOKUP(A79,'2'!$B$12:$M$212,9,FALSE)," ")</f>
        <v>0</v>
      </c>
      <c r="AT79" s="40">
        <f>IF(AND(N79="Aplicar identificación avanzada-condición aceptable para cada tipo de factor de riesgo identificado",J79="SI"),VLOOKUP(A79,'2'!$B$12:$M$212,10,FALSE)," ")</f>
        <v>0</v>
      </c>
      <c r="AU79" s="51" t="str">
        <f>IF(AND(N79="Aplicar identificación avanzada-condición aceptable para cada tipo de factor de riesgo identificado",K79="SI"),VLOOKUP(A79,'2'!$B$12:$M$212,2,FALSE)," ")</f>
        <v>area 75</v>
      </c>
      <c r="AV79" s="51" t="str">
        <f>IF(AND(N79="Aplicar identificación avanzada-condición aceptable para cada tipo de factor de riesgo identificado",K79="SI"),VLOOKUP(A79,'2'!$B$12:$M$212,3,FALSE)," ")</f>
        <v>puesto 75</v>
      </c>
      <c r="AW79" s="51" t="str">
        <f>IF(AND(N79="Aplicar identificación avanzada-condición aceptable para cada tipo de factor de riesgo identificado",K79="SI"),VLOOKUP(A79,'2'!$B$12:$M$212,4,FALSE)," ")</f>
        <v>tarea 75</v>
      </c>
      <c r="AX79" s="51">
        <f>IF(AND(N79="Aplicar identificación avanzada-condición aceptable para cada tipo de factor de riesgo identificado",K79="SI"),VLOOKUP(A79,'2'!$B$12:$M$212,6,FALSE)," ")</f>
        <v>0</v>
      </c>
      <c r="AY79" s="51">
        <f>IF(AND(N79="Aplicar identificación avanzada-condición aceptable para cada tipo de factor de riesgo identificado",K79="SI"),VLOOKUP(A79,'2'!$B$12:$M$212,7,FALSE)," ")</f>
        <v>0</v>
      </c>
      <c r="AZ79" s="51">
        <f>IF(AND(N79="Aplicar identificación avanzada-condición aceptable para cada tipo de factor de riesgo identificado",K79="SI"),VLOOKUP(A79,'2'!$B$12:$M$212,8,FALSE)," ")</f>
        <v>0</v>
      </c>
      <c r="BA79" s="51">
        <f>IF(AND(N79="Aplicar identificación avanzada-condición aceptable para cada tipo de factor de riesgo identificado",K79="SI"),VLOOKUP(A79,'2'!$B$12:$M$212,9,FALSE)," ")</f>
        <v>0</v>
      </c>
      <c r="BB79" s="51">
        <f>IF(AND(N79="Aplicar identificación avanzada-condición aceptable para cada tipo de factor de riesgo identificado",K79="SI"),VLOOKUP(A79,'2'!$B$12:$M$212,10,FALSE)," ")</f>
        <v>0</v>
      </c>
      <c r="BC79" s="44" t="str">
        <f>IF(AND(N79="Aplicar identificación avanzada-condición aceptable para cada tipo de factor de riesgo identificado",L79="SI"),VLOOKUP(A79,'2'!$B$12:$M$212,2,FALSE)," ")</f>
        <v>area 75</v>
      </c>
      <c r="BD79" s="44" t="str">
        <f>IF(AND(N79="Aplicar identificación avanzada-condición aceptable para cada tipo de factor de riesgo identificado",L79="SI"),VLOOKUP(A79,'2'!$B$12:$M$212,3,FALSE)," ")</f>
        <v>puesto 75</v>
      </c>
      <c r="BE79" s="44" t="str">
        <f>IF(AND(N79="Aplicar identificación avanzada-condición aceptable para cada tipo de factor de riesgo identificado",L79="SI"),VLOOKUP(A79,'2'!$B$12:$M$212,4,FALSE)," ")</f>
        <v>tarea 75</v>
      </c>
      <c r="BF79" s="44">
        <f>IF(AND(N79="Aplicar identificación avanzada-condición aceptable para cada tipo de factor de riesgo identificado",L79="SI"),VLOOKUP(A79,'2'!$B$12:$M$212,6,FALSE)," ")</f>
        <v>0</v>
      </c>
      <c r="BG79" s="44">
        <f>IF(AND(N79="Aplicar identificación avanzada-condición aceptable para cada tipo de factor de riesgo identificado",L79="SI"),VLOOKUP(A79,'2'!$B$12:$M$212,7,FALSE)," ")</f>
        <v>0</v>
      </c>
      <c r="BH79" s="44">
        <f>IF(AND(N79="Aplicar identificación avanzada-condición aceptable para cada tipo de factor de riesgo identificado",L79="SI"),VLOOKUP(A79,'2'!$B$12:$M$212,8,FALSE)," ")</f>
        <v>0</v>
      </c>
      <c r="BI79" s="44">
        <f>IF(AND(N79="Aplicar identificación avanzada-condición aceptable para cada tipo de factor de riesgo identificado",L79="SI"),VLOOKUP(A79,'2'!$B$12:$M$212,9,FALSE)," ")</f>
        <v>0</v>
      </c>
      <c r="BJ79" s="44">
        <f>IF(AND(N79="Aplicar identificación avanzada-condición aceptable para cada tipo de factor de riesgo identificado",L79="SI"),VLOOKUP(A79,'2'!$B$12:$M$212,10,FALSE)," ")</f>
        <v>0</v>
      </c>
      <c r="BK79" s="48" t="str">
        <f>IF(AND(N79="Aplicar identificación avanzada-condición aceptable para cada tipo de factor de riesgo identificado",M79="SI"),VLOOKUP(A79,'2'!$B$12:$M$212,2,FALSE)," ")</f>
        <v>area 75</v>
      </c>
      <c r="BL79" s="48" t="str">
        <f>IF(AND(N79="Aplicar identificación avanzada-condición aceptable para cada tipo de factor de riesgo identificado",M79="SI"),VLOOKUP(A79,'2'!$B$12:$M$212,3,FALSE)," ")</f>
        <v>puesto 75</v>
      </c>
      <c r="BM79" s="48" t="str">
        <f>IF(AND(N79="Aplicar identificación avanzada-condición aceptable para cada tipo de factor de riesgo identificado",M79="SI"),VLOOKUP(A79,'2'!$B$12:$M$212,4,FALSE)," ")</f>
        <v>tarea 75</v>
      </c>
      <c r="BN79" s="48">
        <f>IF(AND(N79="Aplicar identificación avanzada-condición aceptable para cada tipo de factor de riesgo identificado",M79="SI"),VLOOKUP(A79,'2'!$B$12:$M$212,6,FALSE)," ")</f>
        <v>0</v>
      </c>
      <c r="BO79" s="48">
        <f>IF(AND(N79="Aplicar identificación avanzada-condición aceptable para cada tipo de factor de riesgo identificado",M79="SI"),VLOOKUP(A79,'2'!$B$12:$M$212,7,FALSE)," ")</f>
        <v>0</v>
      </c>
      <c r="BP79" s="48">
        <f>IF(AND(N79="Aplicar identificación avanzada-condición aceptable para cada tipo de factor de riesgo identificado",M79="SI"),VLOOKUP(A79,'2'!$B$12:$M$212,8,FALSE)," ")</f>
        <v>0</v>
      </c>
      <c r="BQ79" s="48">
        <f>IF(AND(N79="Aplicar identificación avanzada-condición aceptable para cada tipo de factor de riesgo identificado",M79="SI"),VLOOKUP(A79,'2'!$B$12:$M$212,9,FALSE)," ")</f>
        <v>0</v>
      </c>
      <c r="BR79" s="48">
        <f>IF(AND(N79="Aplicar identificación avanzada-condición aceptable para cada tipo de factor de riesgo identificado",M79="SI"),VLOOKUP(A79,'2'!$B$12:$M$212,10,FALSE)," ")</f>
        <v>0</v>
      </c>
    </row>
    <row r="80" spans="1:70">
      <c r="A80">
        <v>76</v>
      </c>
      <c r="B80" s="21" t="str">
        <f>'2'!C89</f>
        <v>area 76</v>
      </c>
      <c r="C80" s="21" t="str">
        <f>'2'!D89</f>
        <v>puesto 76</v>
      </c>
      <c r="D80" s="21" t="str">
        <v>puesto 76</v>
      </c>
      <c r="E80" s="21" t="str">
        <f>'2'!E89</f>
        <v>tarea 76</v>
      </c>
      <c r="F80" s="34" t="str">
        <f>'3'!D89</f>
        <v>tarea 76</v>
      </c>
      <c r="G80" s="27" t="str">
        <f>'3'!E89</f>
        <v>SI</v>
      </c>
      <c r="H80" s="21" t="str">
        <f>'3'!F89</f>
        <v>SI</v>
      </c>
      <c r="I80" s="27" t="str">
        <f>'3'!G89</f>
        <v>SI</v>
      </c>
      <c r="J80" s="21" t="str">
        <f>'3'!H89</f>
        <v>SI</v>
      </c>
      <c r="K80" s="27" t="str">
        <f>'3'!I89</f>
        <v>SI</v>
      </c>
      <c r="L80" s="21" t="str">
        <f>'3'!J89</f>
        <v>SI</v>
      </c>
      <c r="M80" s="27" t="str">
        <f>'3'!K89</f>
        <v>SI</v>
      </c>
      <c r="N80" s="34" t="str">
        <f>'3'!L89</f>
        <v>Aplicar identificación avanzada-condición aceptable para cada tipo de factor de riesgo identificado</v>
      </c>
      <c r="O80" s="19" t="str">
        <f>IF(AND(N80="Aplicar identificación avanzada-condición aceptable para cada tipo de factor de riesgo identificado",G80="SI"),VLOOKUP(A80,'2'!$B$12:$M$212,2,FALSE)," ")</f>
        <v>area 76</v>
      </c>
      <c r="P80" s="19" t="str">
        <f>IF(AND(N80="Aplicar identificación avanzada-condición aceptable para cada tipo de factor de riesgo identificado",G80="SI"),VLOOKUP(A80,'2'!$B$12:$M$212,3,FALSE)," ")</f>
        <v>puesto 76</v>
      </c>
      <c r="Q80" s="19" t="str">
        <f>IF(AND(N80="Aplicar identificación avanzada-condición aceptable para cada tipo de factor de riesgo identificado",G80="SI"),VLOOKUP(A80,'2'!$B$12:$M$212,4,FALSE)," ")</f>
        <v>tarea 76</v>
      </c>
      <c r="R80" s="19">
        <f>IF(AND(N80="Aplicar identificación avanzada-condición aceptable para cada tipo de factor de riesgo identificado",G80="SI"),VLOOKUP(A80,'2'!$B$12:$M$212,6,FALSE)," ")</f>
        <v>0</v>
      </c>
      <c r="S80" s="19">
        <f>IF(AND(N80="Aplicar identificación avanzada-condición aceptable para cada tipo de factor de riesgo identificado",G80="SI"),VLOOKUP(A80,'2'!$B$12:$M$212,7,FALSE)," ")</f>
        <v>0</v>
      </c>
      <c r="T80" s="19">
        <f>IF(AND(N80="Aplicar identificación avanzada-condición aceptable para cada tipo de factor de riesgo identificado",G80="SI"),VLOOKUP(A80,'2'!$B$12:$M$212,8,FALSE)," ")</f>
        <v>0</v>
      </c>
      <c r="U80" s="19">
        <f>IF(AND(N80="Aplicar identificación avanzada-condición aceptable para cada tipo de factor de riesgo identificado",G80="SI"),VLOOKUP(A80,'2'!$B$12:$M$212,9,FALSE)," ")</f>
        <v>0</v>
      </c>
      <c r="V80" s="19">
        <f>IF(AND(N80="Aplicar identificación avanzada-condición aceptable para cada tipo de factor de riesgo identificado",G80="SI"),VLOOKUP(A80,'2'!$B$12:$M$212,10,FALSE)," ")</f>
        <v>0</v>
      </c>
      <c r="W80" s="31" t="str">
        <f>IF(AND(N80="Aplicar identificación avanzada-condición aceptable para cada tipo de factor de riesgo identificado",H80="SI"),VLOOKUP(A80,'2'!$B$12:$M$212,2,FALSE)," ")</f>
        <v>area 76</v>
      </c>
      <c r="X80" s="31" t="str">
        <f>IF(AND(N80="Aplicar identificación avanzada-condición aceptable para cada tipo de factor de riesgo identificado",H80="SI"),VLOOKUP(A80,'2'!$B$12:$M$212,3,FALSE)," ")</f>
        <v>puesto 76</v>
      </c>
      <c r="Y80" s="31" t="str">
        <f>IF(AND(N80="Aplicar identificación avanzada-condición aceptable para cada tipo de factor de riesgo identificado",H80="SI"),VLOOKUP(A80,'2'!$B$12:$M$212,4,FALSE)," ")</f>
        <v>tarea 76</v>
      </c>
      <c r="Z80" s="31" t="str">
        <f>IF(AND(N80="Aplicar identificación avanzada-condición aceptable para cada tipo de factor de riesgo identificado",H80="SI"),VLOOKUP(A80,'2'!$B$12:$M$212,4,FALSE)," ")</f>
        <v>tarea 76</v>
      </c>
      <c r="AA80" s="31">
        <f>IF(AND(N80="Aplicar identificación avanzada-condición aceptable para cada tipo de factor de riesgo identificado",H80="SI"),VLOOKUP(A80,'2'!$B$12:$M$212,7,FALSE)," ")</f>
        <v>0</v>
      </c>
      <c r="AB80" s="31">
        <f>IF(AND(N80="Aplicar identificación avanzada-condición aceptable para cada tipo de factor de riesgo identificado",H80="SI"),VLOOKUP(A80,'2'!$B$12:$M$212,8,FALSE)," ")</f>
        <v>0</v>
      </c>
      <c r="AC80" s="31">
        <f>IF(AND(N80="Aplicar identificación avanzada-condición aceptable para cada tipo de factor de riesgo identificado",H80="SI"),VLOOKUP(A80,'2'!$B$12:$M$212,9,FALSE)," ")</f>
        <v>0</v>
      </c>
      <c r="AD80" s="31">
        <f>IF(AND(N80="Aplicar identificación avanzada-condición aceptable para cada tipo de factor de riesgo identificado",H80="SI"),VLOOKUP(A80,'2'!$B$12:$M$212,10,FALSE)," ")</f>
        <v>0</v>
      </c>
      <c r="AE80" s="34" t="str">
        <f>IF(AND(N80="Aplicar identificación avanzada-condición aceptable para cada tipo de factor de riesgo identificado",I80="SI"),VLOOKUP(A80,'2'!$B$12:$M$212,2,FALSE)," ")</f>
        <v>area 76</v>
      </c>
      <c r="AF80" s="34" t="str">
        <f>IF(AND(N80="Aplicar identificación avanzada-condición aceptable para cada tipo de factor de riesgo identificado",I80="SI"),VLOOKUP(A80,'2'!$B$12:$M$212,3,FALSE)," ")</f>
        <v>puesto 76</v>
      </c>
      <c r="AG80" s="34" t="str">
        <f>IF(AND(N80="Aplicar identificación avanzada-condición aceptable para cada tipo de factor de riesgo identificado",I80="SI"),VLOOKUP(A80,'2'!$B$12:$M$212,4,FALSE)," ")</f>
        <v>tarea 76</v>
      </c>
      <c r="AH80" s="34">
        <f>IF(AND(N80="Aplicar identificación avanzada-condición aceptable para cada tipo de factor de riesgo identificado",I80="SI"),VLOOKUP(A80,'2'!$B$12:$M$212,6,FALSE)," ")</f>
        <v>0</v>
      </c>
      <c r="AI80" s="34">
        <f>IF(AND(N80="Aplicar identificación avanzada-condición aceptable para cada tipo de factor de riesgo identificado",I80="SI"),VLOOKUP(A80,'2'!$B$12:$M$212,7,FALSE)," ")</f>
        <v>0</v>
      </c>
      <c r="AJ80" s="34">
        <f>IF(AND(N80="Aplicar identificación avanzada-condición aceptable para cada tipo de factor de riesgo identificado",I80="SI"),VLOOKUP(A80,'2'!$B$12:$M$212,8,FALSE)," ")</f>
        <v>0</v>
      </c>
      <c r="AK80" s="34">
        <f>IF(AND(N80="Aplicar identificación avanzada-condición aceptable para cada tipo de factor de riesgo identificado",I80="SI"),VLOOKUP(A80,'2'!$B$12:$M$212,9,FALSE)," ")</f>
        <v>0</v>
      </c>
      <c r="AL80" s="34">
        <f>IF(AND(N80="Aplicar identificación avanzada-condición aceptable para cada tipo de factor de riesgo identificado",I80="SI"),VLOOKUP(A80,'2'!$B$12:$M$212,10,FALSE)," ")</f>
        <v>0</v>
      </c>
      <c r="AM80" s="40" t="str">
        <f>IF(AND(N80="Aplicar identificación avanzada-condición aceptable para cada tipo de factor de riesgo identificado",J80="SI"),VLOOKUP(A80,'2'!$B$12:$M$212,2,FALSE)," ")</f>
        <v>area 76</v>
      </c>
      <c r="AN80" s="40" t="str">
        <f>IF(AND(N80="Aplicar identificación avanzada-condición aceptable para cada tipo de factor de riesgo identificado",J80="SI"),VLOOKUP(A80,'2'!$B$12:$M$212,3,FALSE)," ")</f>
        <v>puesto 76</v>
      </c>
      <c r="AO80" s="40" t="str">
        <f>IF(AND(N80="Aplicar identificación avanzada-condición aceptable para cada tipo de factor de riesgo identificado",J80="SI"),VLOOKUP(A80,'2'!$B$12:$M$212,4,FALSE)," ")</f>
        <v>tarea 76</v>
      </c>
      <c r="AP80" s="40">
        <f>IF(AND(N80="Aplicar identificación avanzada-condición aceptable para cada tipo de factor de riesgo identificado",J80="SI"),VLOOKUP(A80,'2'!$B$12:$M$212,6,FALSE)," ")</f>
        <v>0</v>
      </c>
      <c r="AQ80" s="40">
        <f>IF(AND(N80="Aplicar identificación avanzada-condición aceptable para cada tipo de factor de riesgo identificado",J80="SI"),VLOOKUP(A80,'2'!$B$12:$M$212,7,FALSE)," ")</f>
        <v>0</v>
      </c>
      <c r="AR80" s="40">
        <f>IF(AND(N80="Aplicar identificación avanzada-condición aceptable para cada tipo de factor de riesgo identificado",J80="SI"),VLOOKUP(A80,'2'!$B$12:$M$212,8,FALSE)," ")</f>
        <v>0</v>
      </c>
      <c r="AS80" s="40">
        <f>IF(AND(N80="Aplicar identificación avanzada-condición aceptable para cada tipo de factor de riesgo identificado",J80="SI"),VLOOKUP(A80,'2'!$B$12:$M$212,9,FALSE)," ")</f>
        <v>0</v>
      </c>
      <c r="AT80" s="40">
        <f>IF(AND(N80="Aplicar identificación avanzada-condición aceptable para cada tipo de factor de riesgo identificado",J80="SI"),VLOOKUP(A80,'2'!$B$12:$M$212,10,FALSE)," ")</f>
        <v>0</v>
      </c>
      <c r="AU80" s="51" t="str">
        <f>IF(AND(N80="Aplicar identificación avanzada-condición aceptable para cada tipo de factor de riesgo identificado",K80="SI"),VLOOKUP(A80,'2'!$B$12:$M$212,2,FALSE)," ")</f>
        <v>area 76</v>
      </c>
      <c r="AV80" s="51" t="str">
        <f>IF(AND(N80="Aplicar identificación avanzada-condición aceptable para cada tipo de factor de riesgo identificado",K80="SI"),VLOOKUP(A80,'2'!$B$12:$M$212,3,FALSE)," ")</f>
        <v>puesto 76</v>
      </c>
      <c r="AW80" s="51" t="str">
        <f>IF(AND(N80="Aplicar identificación avanzada-condición aceptable para cada tipo de factor de riesgo identificado",K80="SI"),VLOOKUP(A80,'2'!$B$12:$M$212,4,FALSE)," ")</f>
        <v>tarea 76</v>
      </c>
      <c r="AX80" s="51">
        <f>IF(AND(N80="Aplicar identificación avanzada-condición aceptable para cada tipo de factor de riesgo identificado",K80="SI"),VLOOKUP(A80,'2'!$B$12:$M$212,6,FALSE)," ")</f>
        <v>0</v>
      </c>
      <c r="AY80" s="51">
        <f>IF(AND(N80="Aplicar identificación avanzada-condición aceptable para cada tipo de factor de riesgo identificado",K80="SI"),VLOOKUP(A80,'2'!$B$12:$M$212,7,FALSE)," ")</f>
        <v>0</v>
      </c>
      <c r="AZ80" s="51">
        <f>IF(AND(N80="Aplicar identificación avanzada-condición aceptable para cada tipo de factor de riesgo identificado",K80="SI"),VLOOKUP(A80,'2'!$B$12:$M$212,8,FALSE)," ")</f>
        <v>0</v>
      </c>
      <c r="BA80" s="51">
        <f>IF(AND(N80="Aplicar identificación avanzada-condición aceptable para cada tipo de factor de riesgo identificado",K80="SI"),VLOOKUP(A80,'2'!$B$12:$M$212,9,FALSE)," ")</f>
        <v>0</v>
      </c>
      <c r="BB80" s="51">
        <f>IF(AND(N80="Aplicar identificación avanzada-condición aceptable para cada tipo de factor de riesgo identificado",K80="SI"),VLOOKUP(A80,'2'!$B$12:$M$212,10,FALSE)," ")</f>
        <v>0</v>
      </c>
      <c r="BC80" s="44" t="str">
        <f>IF(AND(N80="Aplicar identificación avanzada-condición aceptable para cada tipo de factor de riesgo identificado",L80="SI"),VLOOKUP(A80,'2'!$B$12:$M$212,2,FALSE)," ")</f>
        <v>area 76</v>
      </c>
      <c r="BD80" s="44" t="str">
        <f>IF(AND(N80="Aplicar identificación avanzada-condición aceptable para cada tipo de factor de riesgo identificado",L80="SI"),VLOOKUP(A80,'2'!$B$12:$M$212,3,FALSE)," ")</f>
        <v>puesto 76</v>
      </c>
      <c r="BE80" s="44" t="str">
        <f>IF(AND(N80="Aplicar identificación avanzada-condición aceptable para cada tipo de factor de riesgo identificado",L80="SI"),VLOOKUP(A80,'2'!$B$12:$M$212,4,FALSE)," ")</f>
        <v>tarea 76</v>
      </c>
      <c r="BF80" s="44">
        <f>IF(AND(N80="Aplicar identificación avanzada-condición aceptable para cada tipo de factor de riesgo identificado",L80="SI"),VLOOKUP(A80,'2'!$B$12:$M$212,6,FALSE)," ")</f>
        <v>0</v>
      </c>
      <c r="BG80" s="44">
        <f>IF(AND(N80="Aplicar identificación avanzada-condición aceptable para cada tipo de factor de riesgo identificado",L80="SI"),VLOOKUP(A80,'2'!$B$12:$M$212,7,FALSE)," ")</f>
        <v>0</v>
      </c>
      <c r="BH80" s="44">
        <f>IF(AND(N80="Aplicar identificación avanzada-condición aceptable para cada tipo de factor de riesgo identificado",L80="SI"),VLOOKUP(A80,'2'!$B$12:$M$212,8,FALSE)," ")</f>
        <v>0</v>
      </c>
      <c r="BI80" s="44">
        <f>IF(AND(N80="Aplicar identificación avanzada-condición aceptable para cada tipo de factor de riesgo identificado",L80="SI"),VLOOKUP(A80,'2'!$B$12:$M$212,9,FALSE)," ")</f>
        <v>0</v>
      </c>
      <c r="BJ80" s="44">
        <f>IF(AND(N80="Aplicar identificación avanzada-condición aceptable para cada tipo de factor de riesgo identificado",L80="SI"),VLOOKUP(A80,'2'!$B$12:$M$212,10,FALSE)," ")</f>
        <v>0</v>
      </c>
      <c r="BK80" s="48" t="str">
        <f>IF(AND(N80="Aplicar identificación avanzada-condición aceptable para cada tipo de factor de riesgo identificado",M80="SI"),VLOOKUP(A80,'2'!$B$12:$M$212,2,FALSE)," ")</f>
        <v>area 76</v>
      </c>
      <c r="BL80" s="48" t="str">
        <f>IF(AND(N80="Aplicar identificación avanzada-condición aceptable para cada tipo de factor de riesgo identificado",M80="SI"),VLOOKUP(A80,'2'!$B$12:$M$212,3,FALSE)," ")</f>
        <v>puesto 76</v>
      </c>
      <c r="BM80" s="48" t="str">
        <f>IF(AND(N80="Aplicar identificación avanzada-condición aceptable para cada tipo de factor de riesgo identificado",M80="SI"),VLOOKUP(A80,'2'!$B$12:$M$212,4,FALSE)," ")</f>
        <v>tarea 76</v>
      </c>
      <c r="BN80" s="48">
        <f>IF(AND(N80="Aplicar identificación avanzada-condición aceptable para cada tipo de factor de riesgo identificado",M80="SI"),VLOOKUP(A80,'2'!$B$12:$M$212,6,FALSE)," ")</f>
        <v>0</v>
      </c>
      <c r="BO80" s="48">
        <f>IF(AND(N80="Aplicar identificación avanzada-condición aceptable para cada tipo de factor de riesgo identificado",M80="SI"),VLOOKUP(A80,'2'!$B$12:$M$212,7,FALSE)," ")</f>
        <v>0</v>
      </c>
      <c r="BP80" s="48">
        <f>IF(AND(N80="Aplicar identificación avanzada-condición aceptable para cada tipo de factor de riesgo identificado",M80="SI"),VLOOKUP(A80,'2'!$B$12:$M$212,8,FALSE)," ")</f>
        <v>0</v>
      </c>
      <c r="BQ80" s="48">
        <f>IF(AND(N80="Aplicar identificación avanzada-condición aceptable para cada tipo de factor de riesgo identificado",M80="SI"),VLOOKUP(A80,'2'!$B$12:$M$212,9,FALSE)," ")</f>
        <v>0</v>
      </c>
      <c r="BR80" s="48">
        <f>IF(AND(N80="Aplicar identificación avanzada-condición aceptable para cada tipo de factor de riesgo identificado",M80="SI"),VLOOKUP(A80,'2'!$B$12:$M$212,10,FALSE)," ")</f>
        <v>0</v>
      </c>
    </row>
    <row r="81" spans="1:70">
      <c r="A81">
        <v>77</v>
      </c>
      <c r="B81" s="21" t="str">
        <f>'2'!C90</f>
        <v>area 77</v>
      </c>
      <c r="C81" s="21" t="str">
        <f>'2'!D90</f>
        <v>puesto 77</v>
      </c>
      <c r="D81" s="21" t="str">
        <v>puesto 77</v>
      </c>
      <c r="E81" s="21" t="str">
        <f>'2'!E90</f>
        <v>tarea 77</v>
      </c>
      <c r="F81" s="34" t="str">
        <f>'3'!D90</f>
        <v>tarea 77</v>
      </c>
      <c r="G81" s="27" t="str">
        <f>'3'!E90</f>
        <v>SI</v>
      </c>
      <c r="H81" s="21" t="str">
        <f>'3'!F90</f>
        <v>SI</v>
      </c>
      <c r="I81" s="27" t="str">
        <f>'3'!G90</f>
        <v>SI</v>
      </c>
      <c r="J81" s="21" t="str">
        <f>'3'!H90</f>
        <v>SI</v>
      </c>
      <c r="K81" s="27" t="str">
        <f>'3'!I90</f>
        <v>SI</v>
      </c>
      <c r="L81" s="21" t="str">
        <f>'3'!J90</f>
        <v>SI</v>
      </c>
      <c r="M81" s="27" t="str">
        <f>'3'!K90</f>
        <v>SI</v>
      </c>
      <c r="N81" s="34" t="str">
        <f>'3'!L90</f>
        <v>Aplicar identificación avanzada-condición aceptable para cada tipo de factor de riesgo identificado</v>
      </c>
      <c r="O81" s="19" t="str">
        <f>IF(AND(N81="Aplicar identificación avanzada-condición aceptable para cada tipo de factor de riesgo identificado",G81="SI"),VLOOKUP(A81,'2'!$B$12:$M$212,2,FALSE)," ")</f>
        <v>area 77</v>
      </c>
      <c r="P81" s="19" t="str">
        <f>IF(AND(N81="Aplicar identificación avanzada-condición aceptable para cada tipo de factor de riesgo identificado",G81="SI"),VLOOKUP(A81,'2'!$B$12:$M$212,3,FALSE)," ")</f>
        <v>puesto 77</v>
      </c>
      <c r="Q81" s="19" t="str">
        <f>IF(AND(N81="Aplicar identificación avanzada-condición aceptable para cada tipo de factor de riesgo identificado",G81="SI"),VLOOKUP(A81,'2'!$B$12:$M$212,4,FALSE)," ")</f>
        <v>tarea 77</v>
      </c>
      <c r="R81" s="19">
        <f>IF(AND(N81="Aplicar identificación avanzada-condición aceptable para cada tipo de factor de riesgo identificado",G81="SI"),VLOOKUP(A81,'2'!$B$12:$M$212,6,FALSE)," ")</f>
        <v>0</v>
      </c>
      <c r="S81" s="19">
        <f>IF(AND(N81="Aplicar identificación avanzada-condición aceptable para cada tipo de factor de riesgo identificado",G81="SI"),VLOOKUP(A81,'2'!$B$12:$M$212,7,FALSE)," ")</f>
        <v>0</v>
      </c>
      <c r="T81" s="19">
        <f>IF(AND(N81="Aplicar identificación avanzada-condición aceptable para cada tipo de factor de riesgo identificado",G81="SI"),VLOOKUP(A81,'2'!$B$12:$M$212,8,FALSE)," ")</f>
        <v>0</v>
      </c>
      <c r="U81" s="19">
        <f>IF(AND(N81="Aplicar identificación avanzada-condición aceptable para cada tipo de factor de riesgo identificado",G81="SI"),VLOOKUP(A81,'2'!$B$12:$M$212,9,FALSE)," ")</f>
        <v>0</v>
      </c>
      <c r="V81" s="19">
        <f>IF(AND(N81="Aplicar identificación avanzada-condición aceptable para cada tipo de factor de riesgo identificado",G81="SI"),VLOOKUP(A81,'2'!$B$12:$M$212,10,FALSE)," ")</f>
        <v>0</v>
      </c>
      <c r="W81" s="31" t="str">
        <f>IF(AND(N81="Aplicar identificación avanzada-condición aceptable para cada tipo de factor de riesgo identificado",H81="SI"),VLOOKUP(A81,'2'!$B$12:$M$212,2,FALSE)," ")</f>
        <v>area 77</v>
      </c>
      <c r="X81" s="31" t="str">
        <f>IF(AND(N81="Aplicar identificación avanzada-condición aceptable para cada tipo de factor de riesgo identificado",H81="SI"),VLOOKUP(A81,'2'!$B$12:$M$212,3,FALSE)," ")</f>
        <v>puesto 77</v>
      </c>
      <c r="Y81" s="31" t="str">
        <f>IF(AND(N81="Aplicar identificación avanzada-condición aceptable para cada tipo de factor de riesgo identificado",H81="SI"),VLOOKUP(A81,'2'!$B$12:$M$212,4,FALSE)," ")</f>
        <v>tarea 77</v>
      </c>
      <c r="Z81" s="31" t="str">
        <f>IF(AND(N81="Aplicar identificación avanzada-condición aceptable para cada tipo de factor de riesgo identificado",H81="SI"),VLOOKUP(A81,'2'!$B$12:$M$212,4,FALSE)," ")</f>
        <v>tarea 77</v>
      </c>
      <c r="AA81" s="31">
        <f>IF(AND(N81="Aplicar identificación avanzada-condición aceptable para cada tipo de factor de riesgo identificado",H81="SI"),VLOOKUP(A81,'2'!$B$12:$M$212,7,FALSE)," ")</f>
        <v>0</v>
      </c>
      <c r="AB81" s="31">
        <f>IF(AND(N81="Aplicar identificación avanzada-condición aceptable para cada tipo de factor de riesgo identificado",H81="SI"),VLOOKUP(A81,'2'!$B$12:$M$212,8,FALSE)," ")</f>
        <v>0</v>
      </c>
      <c r="AC81" s="31">
        <f>IF(AND(N81="Aplicar identificación avanzada-condición aceptable para cada tipo de factor de riesgo identificado",H81="SI"),VLOOKUP(A81,'2'!$B$12:$M$212,9,FALSE)," ")</f>
        <v>0</v>
      </c>
      <c r="AD81" s="31">
        <f>IF(AND(N81="Aplicar identificación avanzada-condición aceptable para cada tipo de factor de riesgo identificado",H81="SI"),VLOOKUP(A81,'2'!$B$12:$M$212,10,FALSE)," ")</f>
        <v>0</v>
      </c>
      <c r="AE81" s="34" t="str">
        <f>IF(AND(N81="Aplicar identificación avanzada-condición aceptable para cada tipo de factor de riesgo identificado",I81="SI"),VLOOKUP(A81,'2'!$B$12:$M$212,2,FALSE)," ")</f>
        <v>area 77</v>
      </c>
      <c r="AF81" s="34" t="str">
        <f>IF(AND(N81="Aplicar identificación avanzada-condición aceptable para cada tipo de factor de riesgo identificado",I81="SI"),VLOOKUP(A81,'2'!$B$12:$M$212,3,FALSE)," ")</f>
        <v>puesto 77</v>
      </c>
      <c r="AG81" s="34" t="str">
        <f>IF(AND(N81="Aplicar identificación avanzada-condición aceptable para cada tipo de factor de riesgo identificado",I81="SI"),VLOOKUP(A81,'2'!$B$12:$M$212,4,FALSE)," ")</f>
        <v>tarea 77</v>
      </c>
      <c r="AH81" s="34">
        <f>IF(AND(N81="Aplicar identificación avanzada-condición aceptable para cada tipo de factor de riesgo identificado",I81="SI"),VLOOKUP(A81,'2'!$B$12:$M$212,6,FALSE)," ")</f>
        <v>0</v>
      </c>
      <c r="AI81" s="34">
        <f>IF(AND(N81="Aplicar identificación avanzada-condición aceptable para cada tipo de factor de riesgo identificado",I81="SI"),VLOOKUP(A81,'2'!$B$12:$M$212,7,FALSE)," ")</f>
        <v>0</v>
      </c>
      <c r="AJ81" s="34">
        <f>IF(AND(N81="Aplicar identificación avanzada-condición aceptable para cada tipo de factor de riesgo identificado",I81="SI"),VLOOKUP(A81,'2'!$B$12:$M$212,8,FALSE)," ")</f>
        <v>0</v>
      </c>
      <c r="AK81" s="34">
        <f>IF(AND(N81="Aplicar identificación avanzada-condición aceptable para cada tipo de factor de riesgo identificado",I81="SI"),VLOOKUP(A81,'2'!$B$12:$M$212,9,FALSE)," ")</f>
        <v>0</v>
      </c>
      <c r="AL81" s="34">
        <f>IF(AND(N81="Aplicar identificación avanzada-condición aceptable para cada tipo de factor de riesgo identificado",I81="SI"),VLOOKUP(A81,'2'!$B$12:$M$212,10,FALSE)," ")</f>
        <v>0</v>
      </c>
      <c r="AM81" s="40" t="str">
        <f>IF(AND(N81="Aplicar identificación avanzada-condición aceptable para cada tipo de factor de riesgo identificado",J81="SI"),VLOOKUP(A81,'2'!$B$12:$M$212,2,FALSE)," ")</f>
        <v>area 77</v>
      </c>
      <c r="AN81" s="40" t="str">
        <f>IF(AND(N81="Aplicar identificación avanzada-condición aceptable para cada tipo de factor de riesgo identificado",J81="SI"),VLOOKUP(A81,'2'!$B$12:$M$212,3,FALSE)," ")</f>
        <v>puesto 77</v>
      </c>
      <c r="AO81" s="40" t="str">
        <f>IF(AND(N81="Aplicar identificación avanzada-condición aceptable para cada tipo de factor de riesgo identificado",J81="SI"),VLOOKUP(A81,'2'!$B$12:$M$212,4,FALSE)," ")</f>
        <v>tarea 77</v>
      </c>
      <c r="AP81" s="40">
        <f>IF(AND(N81="Aplicar identificación avanzada-condición aceptable para cada tipo de factor de riesgo identificado",J81="SI"),VLOOKUP(A81,'2'!$B$12:$M$212,6,FALSE)," ")</f>
        <v>0</v>
      </c>
      <c r="AQ81" s="40">
        <f>IF(AND(N81="Aplicar identificación avanzada-condición aceptable para cada tipo de factor de riesgo identificado",J81="SI"),VLOOKUP(A81,'2'!$B$12:$M$212,7,FALSE)," ")</f>
        <v>0</v>
      </c>
      <c r="AR81" s="40">
        <f>IF(AND(N81="Aplicar identificación avanzada-condición aceptable para cada tipo de factor de riesgo identificado",J81="SI"),VLOOKUP(A81,'2'!$B$12:$M$212,8,FALSE)," ")</f>
        <v>0</v>
      </c>
      <c r="AS81" s="40">
        <f>IF(AND(N81="Aplicar identificación avanzada-condición aceptable para cada tipo de factor de riesgo identificado",J81="SI"),VLOOKUP(A81,'2'!$B$12:$M$212,9,FALSE)," ")</f>
        <v>0</v>
      </c>
      <c r="AT81" s="40">
        <f>IF(AND(N81="Aplicar identificación avanzada-condición aceptable para cada tipo de factor de riesgo identificado",J81="SI"),VLOOKUP(A81,'2'!$B$12:$M$212,10,FALSE)," ")</f>
        <v>0</v>
      </c>
      <c r="AU81" s="51" t="str">
        <f>IF(AND(N81="Aplicar identificación avanzada-condición aceptable para cada tipo de factor de riesgo identificado",K81="SI"),VLOOKUP(A81,'2'!$B$12:$M$212,2,FALSE)," ")</f>
        <v>area 77</v>
      </c>
      <c r="AV81" s="51" t="str">
        <f>IF(AND(N81="Aplicar identificación avanzada-condición aceptable para cada tipo de factor de riesgo identificado",K81="SI"),VLOOKUP(A81,'2'!$B$12:$M$212,3,FALSE)," ")</f>
        <v>puesto 77</v>
      </c>
      <c r="AW81" s="51" t="str">
        <f>IF(AND(N81="Aplicar identificación avanzada-condición aceptable para cada tipo de factor de riesgo identificado",K81="SI"),VLOOKUP(A81,'2'!$B$12:$M$212,4,FALSE)," ")</f>
        <v>tarea 77</v>
      </c>
      <c r="AX81" s="51">
        <f>IF(AND(N81="Aplicar identificación avanzada-condición aceptable para cada tipo de factor de riesgo identificado",K81="SI"),VLOOKUP(A81,'2'!$B$12:$M$212,6,FALSE)," ")</f>
        <v>0</v>
      </c>
      <c r="AY81" s="51">
        <f>IF(AND(N81="Aplicar identificación avanzada-condición aceptable para cada tipo de factor de riesgo identificado",K81="SI"),VLOOKUP(A81,'2'!$B$12:$M$212,7,FALSE)," ")</f>
        <v>0</v>
      </c>
      <c r="AZ81" s="51">
        <f>IF(AND(N81="Aplicar identificación avanzada-condición aceptable para cada tipo de factor de riesgo identificado",K81="SI"),VLOOKUP(A81,'2'!$B$12:$M$212,8,FALSE)," ")</f>
        <v>0</v>
      </c>
      <c r="BA81" s="51">
        <f>IF(AND(N81="Aplicar identificación avanzada-condición aceptable para cada tipo de factor de riesgo identificado",K81="SI"),VLOOKUP(A81,'2'!$B$12:$M$212,9,FALSE)," ")</f>
        <v>0</v>
      </c>
      <c r="BB81" s="51">
        <f>IF(AND(N81="Aplicar identificación avanzada-condición aceptable para cada tipo de factor de riesgo identificado",K81="SI"),VLOOKUP(A81,'2'!$B$12:$M$212,10,FALSE)," ")</f>
        <v>0</v>
      </c>
      <c r="BC81" s="44" t="str">
        <f>IF(AND(N81="Aplicar identificación avanzada-condición aceptable para cada tipo de factor de riesgo identificado",L81="SI"),VLOOKUP(A81,'2'!$B$12:$M$212,2,FALSE)," ")</f>
        <v>area 77</v>
      </c>
      <c r="BD81" s="44" t="str">
        <f>IF(AND(N81="Aplicar identificación avanzada-condición aceptable para cada tipo de factor de riesgo identificado",L81="SI"),VLOOKUP(A81,'2'!$B$12:$M$212,3,FALSE)," ")</f>
        <v>puesto 77</v>
      </c>
      <c r="BE81" s="44" t="str">
        <f>IF(AND(N81="Aplicar identificación avanzada-condición aceptable para cada tipo de factor de riesgo identificado",L81="SI"),VLOOKUP(A81,'2'!$B$12:$M$212,4,FALSE)," ")</f>
        <v>tarea 77</v>
      </c>
      <c r="BF81" s="44">
        <f>IF(AND(N81="Aplicar identificación avanzada-condición aceptable para cada tipo de factor de riesgo identificado",L81="SI"),VLOOKUP(A81,'2'!$B$12:$M$212,6,FALSE)," ")</f>
        <v>0</v>
      </c>
      <c r="BG81" s="44">
        <f>IF(AND(N81="Aplicar identificación avanzada-condición aceptable para cada tipo de factor de riesgo identificado",L81="SI"),VLOOKUP(A81,'2'!$B$12:$M$212,7,FALSE)," ")</f>
        <v>0</v>
      </c>
      <c r="BH81" s="44">
        <f>IF(AND(N81="Aplicar identificación avanzada-condición aceptable para cada tipo de factor de riesgo identificado",L81="SI"),VLOOKUP(A81,'2'!$B$12:$M$212,8,FALSE)," ")</f>
        <v>0</v>
      </c>
      <c r="BI81" s="44">
        <f>IF(AND(N81="Aplicar identificación avanzada-condición aceptable para cada tipo de factor de riesgo identificado",L81="SI"),VLOOKUP(A81,'2'!$B$12:$M$212,9,FALSE)," ")</f>
        <v>0</v>
      </c>
      <c r="BJ81" s="44">
        <f>IF(AND(N81="Aplicar identificación avanzada-condición aceptable para cada tipo de factor de riesgo identificado",L81="SI"),VLOOKUP(A81,'2'!$B$12:$M$212,10,FALSE)," ")</f>
        <v>0</v>
      </c>
      <c r="BK81" s="48" t="str">
        <f>IF(AND(N81="Aplicar identificación avanzada-condición aceptable para cada tipo de factor de riesgo identificado",M81="SI"),VLOOKUP(A81,'2'!$B$12:$M$212,2,FALSE)," ")</f>
        <v>area 77</v>
      </c>
      <c r="BL81" s="48" t="str">
        <f>IF(AND(N81="Aplicar identificación avanzada-condición aceptable para cada tipo de factor de riesgo identificado",M81="SI"),VLOOKUP(A81,'2'!$B$12:$M$212,3,FALSE)," ")</f>
        <v>puesto 77</v>
      </c>
      <c r="BM81" s="48" t="str">
        <f>IF(AND(N81="Aplicar identificación avanzada-condición aceptable para cada tipo de factor de riesgo identificado",M81="SI"),VLOOKUP(A81,'2'!$B$12:$M$212,4,FALSE)," ")</f>
        <v>tarea 77</v>
      </c>
      <c r="BN81" s="48">
        <f>IF(AND(N81="Aplicar identificación avanzada-condición aceptable para cada tipo de factor de riesgo identificado",M81="SI"),VLOOKUP(A81,'2'!$B$12:$M$212,6,FALSE)," ")</f>
        <v>0</v>
      </c>
      <c r="BO81" s="48">
        <f>IF(AND(N81="Aplicar identificación avanzada-condición aceptable para cada tipo de factor de riesgo identificado",M81="SI"),VLOOKUP(A81,'2'!$B$12:$M$212,7,FALSE)," ")</f>
        <v>0</v>
      </c>
      <c r="BP81" s="48">
        <f>IF(AND(N81="Aplicar identificación avanzada-condición aceptable para cada tipo de factor de riesgo identificado",M81="SI"),VLOOKUP(A81,'2'!$B$12:$M$212,8,FALSE)," ")</f>
        <v>0</v>
      </c>
      <c r="BQ81" s="48">
        <f>IF(AND(N81="Aplicar identificación avanzada-condición aceptable para cada tipo de factor de riesgo identificado",M81="SI"),VLOOKUP(A81,'2'!$B$12:$M$212,9,FALSE)," ")</f>
        <v>0</v>
      </c>
      <c r="BR81" s="48">
        <f>IF(AND(N81="Aplicar identificación avanzada-condición aceptable para cada tipo de factor de riesgo identificado",M81="SI"),VLOOKUP(A81,'2'!$B$12:$M$212,10,FALSE)," ")</f>
        <v>0</v>
      </c>
    </row>
    <row r="82" spans="1:70">
      <c r="A82">
        <v>78</v>
      </c>
      <c r="B82" s="21" t="str">
        <f>'2'!C91</f>
        <v>area 78</v>
      </c>
      <c r="C82" s="21" t="str">
        <f>'2'!D91</f>
        <v>puesto 78</v>
      </c>
      <c r="D82" s="21" t="str">
        <v>puesto 78</v>
      </c>
      <c r="E82" s="21" t="str">
        <f>'2'!E91</f>
        <v>tarea 78</v>
      </c>
      <c r="F82" s="34" t="str">
        <f>'3'!D91</f>
        <v>tarea 78</v>
      </c>
      <c r="G82" s="27" t="str">
        <f>'3'!E91</f>
        <v>SI</v>
      </c>
      <c r="H82" s="21" t="str">
        <f>'3'!F91</f>
        <v>SI</v>
      </c>
      <c r="I82" s="27" t="str">
        <f>'3'!G91</f>
        <v>SI</v>
      </c>
      <c r="J82" s="21" t="str">
        <f>'3'!H91</f>
        <v>SI</v>
      </c>
      <c r="K82" s="27" t="str">
        <f>'3'!I91</f>
        <v>SI</v>
      </c>
      <c r="L82" s="21" t="str">
        <f>'3'!J91</f>
        <v>SI</v>
      </c>
      <c r="M82" s="27" t="str">
        <f>'3'!K91</f>
        <v>SI</v>
      </c>
      <c r="N82" s="34" t="str">
        <f>'3'!L91</f>
        <v>Aplicar identificación avanzada-condición aceptable para cada tipo de factor de riesgo identificado</v>
      </c>
      <c r="O82" s="19" t="str">
        <f>IF(AND(N82="Aplicar identificación avanzada-condición aceptable para cada tipo de factor de riesgo identificado",G82="SI"),VLOOKUP(A82,'2'!$B$12:$M$212,2,FALSE)," ")</f>
        <v>area 78</v>
      </c>
      <c r="P82" s="19" t="str">
        <f>IF(AND(N82="Aplicar identificación avanzada-condición aceptable para cada tipo de factor de riesgo identificado",G82="SI"),VLOOKUP(A82,'2'!$B$12:$M$212,3,FALSE)," ")</f>
        <v>puesto 78</v>
      </c>
      <c r="Q82" s="19" t="str">
        <f>IF(AND(N82="Aplicar identificación avanzada-condición aceptable para cada tipo de factor de riesgo identificado",G82="SI"),VLOOKUP(A82,'2'!$B$12:$M$212,4,FALSE)," ")</f>
        <v>tarea 78</v>
      </c>
      <c r="R82" s="19">
        <f>IF(AND(N82="Aplicar identificación avanzada-condición aceptable para cada tipo de factor de riesgo identificado",G82="SI"),VLOOKUP(A82,'2'!$B$12:$M$212,6,FALSE)," ")</f>
        <v>0</v>
      </c>
      <c r="S82" s="19">
        <f>IF(AND(N82="Aplicar identificación avanzada-condición aceptable para cada tipo de factor de riesgo identificado",G82="SI"),VLOOKUP(A82,'2'!$B$12:$M$212,7,FALSE)," ")</f>
        <v>0</v>
      </c>
      <c r="T82" s="19">
        <f>IF(AND(N82="Aplicar identificación avanzada-condición aceptable para cada tipo de factor de riesgo identificado",G82="SI"),VLOOKUP(A82,'2'!$B$12:$M$212,8,FALSE)," ")</f>
        <v>0</v>
      </c>
      <c r="U82" s="19">
        <f>IF(AND(N82="Aplicar identificación avanzada-condición aceptable para cada tipo de factor de riesgo identificado",G82="SI"),VLOOKUP(A82,'2'!$B$12:$M$212,9,FALSE)," ")</f>
        <v>0</v>
      </c>
      <c r="V82" s="19">
        <f>IF(AND(N82="Aplicar identificación avanzada-condición aceptable para cada tipo de factor de riesgo identificado",G82="SI"),VLOOKUP(A82,'2'!$B$12:$M$212,10,FALSE)," ")</f>
        <v>0</v>
      </c>
      <c r="W82" s="31" t="str">
        <f>IF(AND(N82="Aplicar identificación avanzada-condición aceptable para cada tipo de factor de riesgo identificado",H82="SI"),VLOOKUP(A82,'2'!$B$12:$M$212,2,FALSE)," ")</f>
        <v>area 78</v>
      </c>
      <c r="X82" s="31" t="str">
        <f>IF(AND(N82="Aplicar identificación avanzada-condición aceptable para cada tipo de factor de riesgo identificado",H82="SI"),VLOOKUP(A82,'2'!$B$12:$M$212,3,FALSE)," ")</f>
        <v>puesto 78</v>
      </c>
      <c r="Y82" s="31" t="str">
        <f>IF(AND(N82="Aplicar identificación avanzada-condición aceptable para cada tipo de factor de riesgo identificado",H82="SI"),VLOOKUP(A82,'2'!$B$12:$M$212,4,FALSE)," ")</f>
        <v>tarea 78</v>
      </c>
      <c r="Z82" s="31" t="str">
        <f>IF(AND(N82="Aplicar identificación avanzada-condición aceptable para cada tipo de factor de riesgo identificado",H82="SI"),VLOOKUP(A82,'2'!$B$12:$M$212,4,FALSE)," ")</f>
        <v>tarea 78</v>
      </c>
      <c r="AA82" s="31">
        <f>IF(AND(N82="Aplicar identificación avanzada-condición aceptable para cada tipo de factor de riesgo identificado",H82="SI"),VLOOKUP(A82,'2'!$B$12:$M$212,7,FALSE)," ")</f>
        <v>0</v>
      </c>
      <c r="AB82" s="31">
        <f>IF(AND(N82="Aplicar identificación avanzada-condición aceptable para cada tipo de factor de riesgo identificado",H82="SI"),VLOOKUP(A82,'2'!$B$12:$M$212,8,FALSE)," ")</f>
        <v>0</v>
      </c>
      <c r="AC82" s="31">
        <f>IF(AND(N82="Aplicar identificación avanzada-condición aceptable para cada tipo de factor de riesgo identificado",H82="SI"),VLOOKUP(A82,'2'!$B$12:$M$212,9,FALSE)," ")</f>
        <v>0</v>
      </c>
      <c r="AD82" s="31">
        <f>IF(AND(N82="Aplicar identificación avanzada-condición aceptable para cada tipo de factor de riesgo identificado",H82="SI"),VLOOKUP(A82,'2'!$B$12:$M$212,10,FALSE)," ")</f>
        <v>0</v>
      </c>
      <c r="AE82" s="34" t="str">
        <f>IF(AND(N82="Aplicar identificación avanzada-condición aceptable para cada tipo de factor de riesgo identificado",I82="SI"),VLOOKUP(A82,'2'!$B$12:$M$212,2,FALSE)," ")</f>
        <v>area 78</v>
      </c>
      <c r="AF82" s="34" t="str">
        <f>IF(AND(N82="Aplicar identificación avanzada-condición aceptable para cada tipo de factor de riesgo identificado",I82="SI"),VLOOKUP(A82,'2'!$B$12:$M$212,3,FALSE)," ")</f>
        <v>puesto 78</v>
      </c>
      <c r="AG82" s="34" t="str">
        <f>IF(AND(N82="Aplicar identificación avanzada-condición aceptable para cada tipo de factor de riesgo identificado",I82="SI"),VLOOKUP(A82,'2'!$B$12:$M$212,4,FALSE)," ")</f>
        <v>tarea 78</v>
      </c>
      <c r="AH82" s="34">
        <f>IF(AND(N82="Aplicar identificación avanzada-condición aceptable para cada tipo de factor de riesgo identificado",I82="SI"),VLOOKUP(A82,'2'!$B$12:$M$212,6,FALSE)," ")</f>
        <v>0</v>
      </c>
      <c r="AI82" s="34">
        <f>IF(AND(N82="Aplicar identificación avanzada-condición aceptable para cada tipo de factor de riesgo identificado",I82="SI"),VLOOKUP(A82,'2'!$B$12:$M$212,7,FALSE)," ")</f>
        <v>0</v>
      </c>
      <c r="AJ82" s="34">
        <f>IF(AND(N82="Aplicar identificación avanzada-condición aceptable para cada tipo de factor de riesgo identificado",I82="SI"),VLOOKUP(A82,'2'!$B$12:$M$212,8,FALSE)," ")</f>
        <v>0</v>
      </c>
      <c r="AK82" s="34">
        <f>IF(AND(N82="Aplicar identificación avanzada-condición aceptable para cada tipo de factor de riesgo identificado",I82="SI"),VLOOKUP(A82,'2'!$B$12:$M$212,9,FALSE)," ")</f>
        <v>0</v>
      </c>
      <c r="AL82" s="34">
        <f>IF(AND(N82="Aplicar identificación avanzada-condición aceptable para cada tipo de factor de riesgo identificado",I82="SI"),VLOOKUP(A82,'2'!$B$12:$M$212,10,FALSE)," ")</f>
        <v>0</v>
      </c>
      <c r="AM82" s="40" t="str">
        <f>IF(AND(N82="Aplicar identificación avanzada-condición aceptable para cada tipo de factor de riesgo identificado",J82="SI"),VLOOKUP(A82,'2'!$B$12:$M$212,2,FALSE)," ")</f>
        <v>area 78</v>
      </c>
      <c r="AN82" s="40" t="str">
        <f>IF(AND(N82="Aplicar identificación avanzada-condición aceptable para cada tipo de factor de riesgo identificado",J82="SI"),VLOOKUP(A82,'2'!$B$12:$M$212,3,FALSE)," ")</f>
        <v>puesto 78</v>
      </c>
      <c r="AO82" s="40" t="str">
        <f>IF(AND(N82="Aplicar identificación avanzada-condición aceptable para cada tipo de factor de riesgo identificado",J82="SI"),VLOOKUP(A82,'2'!$B$12:$M$212,4,FALSE)," ")</f>
        <v>tarea 78</v>
      </c>
      <c r="AP82" s="40">
        <f>IF(AND(N82="Aplicar identificación avanzada-condición aceptable para cada tipo de factor de riesgo identificado",J82="SI"),VLOOKUP(A82,'2'!$B$12:$M$212,6,FALSE)," ")</f>
        <v>0</v>
      </c>
      <c r="AQ82" s="40">
        <f>IF(AND(N82="Aplicar identificación avanzada-condición aceptable para cada tipo de factor de riesgo identificado",J82="SI"),VLOOKUP(A82,'2'!$B$12:$M$212,7,FALSE)," ")</f>
        <v>0</v>
      </c>
      <c r="AR82" s="40">
        <f>IF(AND(N82="Aplicar identificación avanzada-condición aceptable para cada tipo de factor de riesgo identificado",J82="SI"),VLOOKUP(A82,'2'!$B$12:$M$212,8,FALSE)," ")</f>
        <v>0</v>
      </c>
      <c r="AS82" s="40">
        <f>IF(AND(N82="Aplicar identificación avanzada-condición aceptable para cada tipo de factor de riesgo identificado",J82="SI"),VLOOKUP(A82,'2'!$B$12:$M$212,9,FALSE)," ")</f>
        <v>0</v>
      </c>
      <c r="AT82" s="40">
        <f>IF(AND(N82="Aplicar identificación avanzada-condición aceptable para cada tipo de factor de riesgo identificado",J82="SI"),VLOOKUP(A82,'2'!$B$12:$M$212,10,FALSE)," ")</f>
        <v>0</v>
      </c>
      <c r="AU82" s="51" t="str">
        <f>IF(AND(N82="Aplicar identificación avanzada-condición aceptable para cada tipo de factor de riesgo identificado",K82="SI"),VLOOKUP(A82,'2'!$B$12:$M$212,2,FALSE)," ")</f>
        <v>area 78</v>
      </c>
      <c r="AV82" s="51" t="str">
        <f>IF(AND(N82="Aplicar identificación avanzada-condición aceptable para cada tipo de factor de riesgo identificado",K82="SI"),VLOOKUP(A82,'2'!$B$12:$M$212,3,FALSE)," ")</f>
        <v>puesto 78</v>
      </c>
      <c r="AW82" s="51" t="str">
        <f>IF(AND(N82="Aplicar identificación avanzada-condición aceptable para cada tipo de factor de riesgo identificado",K82="SI"),VLOOKUP(A82,'2'!$B$12:$M$212,4,FALSE)," ")</f>
        <v>tarea 78</v>
      </c>
      <c r="AX82" s="51">
        <f>IF(AND(N82="Aplicar identificación avanzada-condición aceptable para cada tipo de factor de riesgo identificado",K82="SI"),VLOOKUP(A82,'2'!$B$12:$M$212,6,FALSE)," ")</f>
        <v>0</v>
      </c>
      <c r="AY82" s="51">
        <f>IF(AND(N82="Aplicar identificación avanzada-condición aceptable para cada tipo de factor de riesgo identificado",K82="SI"),VLOOKUP(A82,'2'!$B$12:$M$212,7,FALSE)," ")</f>
        <v>0</v>
      </c>
      <c r="AZ82" s="51">
        <f>IF(AND(N82="Aplicar identificación avanzada-condición aceptable para cada tipo de factor de riesgo identificado",K82="SI"),VLOOKUP(A82,'2'!$B$12:$M$212,8,FALSE)," ")</f>
        <v>0</v>
      </c>
      <c r="BA82" s="51">
        <f>IF(AND(N82="Aplicar identificación avanzada-condición aceptable para cada tipo de factor de riesgo identificado",K82="SI"),VLOOKUP(A82,'2'!$B$12:$M$212,9,FALSE)," ")</f>
        <v>0</v>
      </c>
      <c r="BB82" s="51">
        <f>IF(AND(N82="Aplicar identificación avanzada-condición aceptable para cada tipo de factor de riesgo identificado",K82="SI"),VLOOKUP(A82,'2'!$B$12:$M$212,10,FALSE)," ")</f>
        <v>0</v>
      </c>
      <c r="BC82" s="44" t="str">
        <f>IF(AND(N82="Aplicar identificación avanzada-condición aceptable para cada tipo de factor de riesgo identificado",L82="SI"),VLOOKUP(A82,'2'!$B$12:$M$212,2,FALSE)," ")</f>
        <v>area 78</v>
      </c>
      <c r="BD82" s="44" t="str">
        <f>IF(AND(N82="Aplicar identificación avanzada-condición aceptable para cada tipo de factor de riesgo identificado",L82="SI"),VLOOKUP(A82,'2'!$B$12:$M$212,3,FALSE)," ")</f>
        <v>puesto 78</v>
      </c>
      <c r="BE82" s="44" t="str">
        <f>IF(AND(N82="Aplicar identificación avanzada-condición aceptable para cada tipo de factor de riesgo identificado",L82="SI"),VLOOKUP(A82,'2'!$B$12:$M$212,4,FALSE)," ")</f>
        <v>tarea 78</v>
      </c>
      <c r="BF82" s="44">
        <f>IF(AND(N82="Aplicar identificación avanzada-condición aceptable para cada tipo de factor de riesgo identificado",L82="SI"),VLOOKUP(A82,'2'!$B$12:$M$212,6,FALSE)," ")</f>
        <v>0</v>
      </c>
      <c r="BG82" s="44">
        <f>IF(AND(N82="Aplicar identificación avanzada-condición aceptable para cada tipo de factor de riesgo identificado",L82="SI"),VLOOKUP(A82,'2'!$B$12:$M$212,7,FALSE)," ")</f>
        <v>0</v>
      </c>
      <c r="BH82" s="44">
        <f>IF(AND(N82="Aplicar identificación avanzada-condición aceptable para cada tipo de factor de riesgo identificado",L82="SI"),VLOOKUP(A82,'2'!$B$12:$M$212,8,FALSE)," ")</f>
        <v>0</v>
      </c>
      <c r="BI82" s="44">
        <f>IF(AND(N82="Aplicar identificación avanzada-condición aceptable para cada tipo de factor de riesgo identificado",L82="SI"),VLOOKUP(A82,'2'!$B$12:$M$212,9,FALSE)," ")</f>
        <v>0</v>
      </c>
      <c r="BJ82" s="44">
        <f>IF(AND(N82="Aplicar identificación avanzada-condición aceptable para cada tipo de factor de riesgo identificado",L82="SI"),VLOOKUP(A82,'2'!$B$12:$M$212,10,FALSE)," ")</f>
        <v>0</v>
      </c>
      <c r="BK82" s="48" t="str">
        <f>IF(AND(N82="Aplicar identificación avanzada-condición aceptable para cada tipo de factor de riesgo identificado",M82="SI"),VLOOKUP(A82,'2'!$B$12:$M$212,2,FALSE)," ")</f>
        <v>area 78</v>
      </c>
      <c r="BL82" s="48" t="str">
        <f>IF(AND(N82="Aplicar identificación avanzada-condición aceptable para cada tipo de factor de riesgo identificado",M82="SI"),VLOOKUP(A82,'2'!$B$12:$M$212,3,FALSE)," ")</f>
        <v>puesto 78</v>
      </c>
      <c r="BM82" s="48" t="str">
        <f>IF(AND(N82="Aplicar identificación avanzada-condición aceptable para cada tipo de factor de riesgo identificado",M82="SI"),VLOOKUP(A82,'2'!$B$12:$M$212,4,FALSE)," ")</f>
        <v>tarea 78</v>
      </c>
      <c r="BN82" s="48">
        <f>IF(AND(N82="Aplicar identificación avanzada-condición aceptable para cada tipo de factor de riesgo identificado",M82="SI"),VLOOKUP(A82,'2'!$B$12:$M$212,6,FALSE)," ")</f>
        <v>0</v>
      </c>
      <c r="BO82" s="48">
        <f>IF(AND(N82="Aplicar identificación avanzada-condición aceptable para cada tipo de factor de riesgo identificado",M82="SI"),VLOOKUP(A82,'2'!$B$12:$M$212,7,FALSE)," ")</f>
        <v>0</v>
      </c>
      <c r="BP82" s="48">
        <f>IF(AND(N82="Aplicar identificación avanzada-condición aceptable para cada tipo de factor de riesgo identificado",M82="SI"),VLOOKUP(A82,'2'!$B$12:$M$212,8,FALSE)," ")</f>
        <v>0</v>
      </c>
      <c r="BQ82" s="48">
        <f>IF(AND(N82="Aplicar identificación avanzada-condición aceptable para cada tipo de factor de riesgo identificado",M82="SI"),VLOOKUP(A82,'2'!$B$12:$M$212,9,FALSE)," ")</f>
        <v>0</v>
      </c>
      <c r="BR82" s="48">
        <f>IF(AND(N82="Aplicar identificación avanzada-condición aceptable para cada tipo de factor de riesgo identificado",M82="SI"),VLOOKUP(A82,'2'!$B$12:$M$212,10,FALSE)," ")</f>
        <v>0</v>
      </c>
    </row>
    <row r="83" spans="1:70">
      <c r="A83">
        <v>79</v>
      </c>
      <c r="B83" s="21" t="str">
        <f>'2'!C92</f>
        <v>area 79</v>
      </c>
      <c r="C83" s="21" t="str">
        <f>'2'!D92</f>
        <v>puesto 79</v>
      </c>
      <c r="D83" s="21" t="str">
        <v>puesto 79</v>
      </c>
      <c r="E83" s="21" t="str">
        <f>'2'!E92</f>
        <v>tarea 79</v>
      </c>
      <c r="F83" s="34" t="str">
        <f>'3'!D92</f>
        <v>tarea 79</v>
      </c>
      <c r="G83" s="27" t="str">
        <f>'3'!E92</f>
        <v>SI</v>
      </c>
      <c r="H83" s="21" t="str">
        <f>'3'!F92</f>
        <v>SI</v>
      </c>
      <c r="I83" s="27" t="str">
        <f>'3'!G92</f>
        <v>SI</v>
      </c>
      <c r="J83" s="21" t="str">
        <f>'3'!H92</f>
        <v>SI</v>
      </c>
      <c r="K83" s="27" t="str">
        <f>'3'!I92</f>
        <v>SI</v>
      </c>
      <c r="L83" s="21" t="str">
        <f>'3'!J92</f>
        <v>SI</v>
      </c>
      <c r="M83" s="27" t="str">
        <f>'3'!K92</f>
        <v>SI</v>
      </c>
      <c r="N83" s="34" t="str">
        <f>'3'!L92</f>
        <v>Aplicar identificación avanzada-condición aceptable para cada tipo de factor de riesgo identificado</v>
      </c>
      <c r="O83" s="19" t="str">
        <f>IF(AND(N83="Aplicar identificación avanzada-condición aceptable para cada tipo de factor de riesgo identificado",G83="SI"),VLOOKUP(A83,'2'!$B$12:$M$212,2,FALSE)," ")</f>
        <v>area 79</v>
      </c>
      <c r="P83" s="19" t="str">
        <f>IF(AND(N83="Aplicar identificación avanzada-condición aceptable para cada tipo de factor de riesgo identificado",G83="SI"),VLOOKUP(A83,'2'!$B$12:$M$212,3,FALSE)," ")</f>
        <v>puesto 79</v>
      </c>
      <c r="Q83" s="19" t="str">
        <f>IF(AND(N83="Aplicar identificación avanzada-condición aceptable para cada tipo de factor de riesgo identificado",G83="SI"),VLOOKUP(A83,'2'!$B$12:$M$212,4,FALSE)," ")</f>
        <v>tarea 79</v>
      </c>
      <c r="R83" s="19">
        <f>IF(AND(N83="Aplicar identificación avanzada-condición aceptable para cada tipo de factor de riesgo identificado",G83="SI"),VLOOKUP(A83,'2'!$B$12:$M$212,6,FALSE)," ")</f>
        <v>0</v>
      </c>
      <c r="S83" s="19">
        <f>IF(AND(N83="Aplicar identificación avanzada-condición aceptable para cada tipo de factor de riesgo identificado",G83="SI"),VLOOKUP(A83,'2'!$B$12:$M$212,7,FALSE)," ")</f>
        <v>0</v>
      </c>
      <c r="T83" s="19">
        <f>IF(AND(N83="Aplicar identificación avanzada-condición aceptable para cada tipo de factor de riesgo identificado",G83="SI"),VLOOKUP(A83,'2'!$B$12:$M$212,8,FALSE)," ")</f>
        <v>0</v>
      </c>
      <c r="U83" s="19">
        <f>IF(AND(N83="Aplicar identificación avanzada-condición aceptable para cada tipo de factor de riesgo identificado",G83="SI"),VLOOKUP(A83,'2'!$B$12:$M$212,9,FALSE)," ")</f>
        <v>0</v>
      </c>
      <c r="V83" s="19">
        <f>IF(AND(N83="Aplicar identificación avanzada-condición aceptable para cada tipo de factor de riesgo identificado",G83="SI"),VLOOKUP(A83,'2'!$B$12:$M$212,10,FALSE)," ")</f>
        <v>0</v>
      </c>
      <c r="W83" s="31" t="str">
        <f>IF(AND(N83="Aplicar identificación avanzada-condición aceptable para cada tipo de factor de riesgo identificado",H83="SI"),VLOOKUP(A83,'2'!$B$12:$M$212,2,FALSE)," ")</f>
        <v>area 79</v>
      </c>
      <c r="X83" s="31" t="str">
        <f>IF(AND(N83="Aplicar identificación avanzada-condición aceptable para cada tipo de factor de riesgo identificado",H83="SI"),VLOOKUP(A83,'2'!$B$12:$M$212,3,FALSE)," ")</f>
        <v>puesto 79</v>
      </c>
      <c r="Y83" s="31" t="str">
        <f>IF(AND(N83="Aplicar identificación avanzada-condición aceptable para cada tipo de factor de riesgo identificado",H83="SI"),VLOOKUP(A83,'2'!$B$12:$M$212,4,FALSE)," ")</f>
        <v>tarea 79</v>
      </c>
      <c r="Z83" s="31" t="str">
        <f>IF(AND(N83="Aplicar identificación avanzada-condición aceptable para cada tipo de factor de riesgo identificado",H83="SI"),VLOOKUP(A83,'2'!$B$12:$M$212,4,FALSE)," ")</f>
        <v>tarea 79</v>
      </c>
      <c r="AA83" s="31">
        <f>IF(AND(N83="Aplicar identificación avanzada-condición aceptable para cada tipo de factor de riesgo identificado",H83="SI"),VLOOKUP(A83,'2'!$B$12:$M$212,7,FALSE)," ")</f>
        <v>0</v>
      </c>
      <c r="AB83" s="31">
        <f>IF(AND(N83="Aplicar identificación avanzada-condición aceptable para cada tipo de factor de riesgo identificado",H83="SI"),VLOOKUP(A83,'2'!$B$12:$M$212,8,FALSE)," ")</f>
        <v>0</v>
      </c>
      <c r="AC83" s="31">
        <f>IF(AND(N83="Aplicar identificación avanzada-condición aceptable para cada tipo de factor de riesgo identificado",H83="SI"),VLOOKUP(A83,'2'!$B$12:$M$212,9,FALSE)," ")</f>
        <v>0</v>
      </c>
      <c r="AD83" s="31">
        <f>IF(AND(N83="Aplicar identificación avanzada-condición aceptable para cada tipo de factor de riesgo identificado",H83="SI"),VLOOKUP(A83,'2'!$B$12:$M$212,10,FALSE)," ")</f>
        <v>0</v>
      </c>
      <c r="AE83" s="34" t="str">
        <f>IF(AND(N83="Aplicar identificación avanzada-condición aceptable para cada tipo de factor de riesgo identificado",I83="SI"),VLOOKUP(A83,'2'!$B$12:$M$212,2,FALSE)," ")</f>
        <v>area 79</v>
      </c>
      <c r="AF83" s="34" t="str">
        <f>IF(AND(N83="Aplicar identificación avanzada-condición aceptable para cada tipo de factor de riesgo identificado",I83="SI"),VLOOKUP(A83,'2'!$B$12:$M$212,3,FALSE)," ")</f>
        <v>puesto 79</v>
      </c>
      <c r="AG83" s="34" t="str">
        <f>IF(AND(N83="Aplicar identificación avanzada-condición aceptable para cada tipo de factor de riesgo identificado",I83="SI"),VLOOKUP(A83,'2'!$B$12:$M$212,4,FALSE)," ")</f>
        <v>tarea 79</v>
      </c>
      <c r="AH83" s="34">
        <f>IF(AND(N83="Aplicar identificación avanzada-condición aceptable para cada tipo de factor de riesgo identificado",I83="SI"),VLOOKUP(A83,'2'!$B$12:$M$212,6,FALSE)," ")</f>
        <v>0</v>
      </c>
      <c r="AI83" s="34">
        <f>IF(AND(N83="Aplicar identificación avanzada-condición aceptable para cada tipo de factor de riesgo identificado",I83="SI"),VLOOKUP(A83,'2'!$B$12:$M$212,7,FALSE)," ")</f>
        <v>0</v>
      </c>
      <c r="AJ83" s="34">
        <f>IF(AND(N83="Aplicar identificación avanzada-condición aceptable para cada tipo de factor de riesgo identificado",I83="SI"),VLOOKUP(A83,'2'!$B$12:$M$212,8,FALSE)," ")</f>
        <v>0</v>
      </c>
      <c r="AK83" s="34">
        <f>IF(AND(N83="Aplicar identificación avanzada-condición aceptable para cada tipo de factor de riesgo identificado",I83="SI"),VLOOKUP(A83,'2'!$B$12:$M$212,9,FALSE)," ")</f>
        <v>0</v>
      </c>
      <c r="AL83" s="34">
        <f>IF(AND(N83="Aplicar identificación avanzada-condición aceptable para cada tipo de factor de riesgo identificado",I83="SI"),VLOOKUP(A83,'2'!$B$12:$M$212,10,FALSE)," ")</f>
        <v>0</v>
      </c>
      <c r="AM83" s="40" t="str">
        <f>IF(AND(N83="Aplicar identificación avanzada-condición aceptable para cada tipo de factor de riesgo identificado",J83="SI"),VLOOKUP(A83,'2'!$B$12:$M$212,2,FALSE)," ")</f>
        <v>area 79</v>
      </c>
      <c r="AN83" s="40" t="str">
        <f>IF(AND(N83="Aplicar identificación avanzada-condición aceptable para cada tipo de factor de riesgo identificado",J83="SI"),VLOOKUP(A83,'2'!$B$12:$M$212,3,FALSE)," ")</f>
        <v>puesto 79</v>
      </c>
      <c r="AO83" s="40" t="str">
        <f>IF(AND(N83="Aplicar identificación avanzada-condición aceptable para cada tipo de factor de riesgo identificado",J83="SI"),VLOOKUP(A83,'2'!$B$12:$M$212,4,FALSE)," ")</f>
        <v>tarea 79</v>
      </c>
      <c r="AP83" s="40">
        <f>IF(AND(N83="Aplicar identificación avanzada-condición aceptable para cada tipo de factor de riesgo identificado",J83="SI"),VLOOKUP(A83,'2'!$B$12:$M$212,6,FALSE)," ")</f>
        <v>0</v>
      </c>
      <c r="AQ83" s="40">
        <f>IF(AND(N83="Aplicar identificación avanzada-condición aceptable para cada tipo de factor de riesgo identificado",J83="SI"),VLOOKUP(A83,'2'!$B$12:$M$212,7,FALSE)," ")</f>
        <v>0</v>
      </c>
      <c r="AR83" s="40">
        <f>IF(AND(N83="Aplicar identificación avanzada-condición aceptable para cada tipo de factor de riesgo identificado",J83="SI"),VLOOKUP(A83,'2'!$B$12:$M$212,8,FALSE)," ")</f>
        <v>0</v>
      </c>
      <c r="AS83" s="40">
        <f>IF(AND(N83="Aplicar identificación avanzada-condición aceptable para cada tipo de factor de riesgo identificado",J83="SI"),VLOOKUP(A83,'2'!$B$12:$M$212,9,FALSE)," ")</f>
        <v>0</v>
      </c>
      <c r="AT83" s="40">
        <f>IF(AND(N83="Aplicar identificación avanzada-condición aceptable para cada tipo de factor de riesgo identificado",J83="SI"),VLOOKUP(A83,'2'!$B$12:$M$212,10,FALSE)," ")</f>
        <v>0</v>
      </c>
      <c r="AU83" s="51" t="str">
        <f>IF(AND(N83="Aplicar identificación avanzada-condición aceptable para cada tipo de factor de riesgo identificado",K83="SI"),VLOOKUP(A83,'2'!$B$12:$M$212,2,FALSE)," ")</f>
        <v>area 79</v>
      </c>
      <c r="AV83" s="51" t="str">
        <f>IF(AND(N83="Aplicar identificación avanzada-condición aceptable para cada tipo de factor de riesgo identificado",K83="SI"),VLOOKUP(A83,'2'!$B$12:$M$212,3,FALSE)," ")</f>
        <v>puesto 79</v>
      </c>
      <c r="AW83" s="51" t="str">
        <f>IF(AND(N83="Aplicar identificación avanzada-condición aceptable para cada tipo de factor de riesgo identificado",K83="SI"),VLOOKUP(A83,'2'!$B$12:$M$212,4,FALSE)," ")</f>
        <v>tarea 79</v>
      </c>
      <c r="AX83" s="51">
        <f>IF(AND(N83="Aplicar identificación avanzada-condición aceptable para cada tipo de factor de riesgo identificado",K83="SI"),VLOOKUP(A83,'2'!$B$12:$M$212,6,FALSE)," ")</f>
        <v>0</v>
      </c>
      <c r="AY83" s="51">
        <f>IF(AND(N83="Aplicar identificación avanzada-condición aceptable para cada tipo de factor de riesgo identificado",K83="SI"),VLOOKUP(A83,'2'!$B$12:$M$212,7,FALSE)," ")</f>
        <v>0</v>
      </c>
      <c r="AZ83" s="51">
        <f>IF(AND(N83="Aplicar identificación avanzada-condición aceptable para cada tipo de factor de riesgo identificado",K83="SI"),VLOOKUP(A83,'2'!$B$12:$M$212,8,FALSE)," ")</f>
        <v>0</v>
      </c>
      <c r="BA83" s="51">
        <f>IF(AND(N83="Aplicar identificación avanzada-condición aceptable para cada tipo de factor de riesgo identificado",K83="SI"),VLOOKUP(A83,'2'!$B$12:$M$212,9,FALSE)," ")</f>
        <v>0</v>
      </c>
      <c r="BB83" s="51">
        <f>IF(AND(N83="Aplicar identificación avanzada-condición aceptable para cada tipo de factor de riesgo identificado",K83="SI"),VLOOKUP(A83,'2'!$B$12:$M$212,10,FALSE)," ")</f>
        <v>0</v>
      </c>
      <c r="BC83" s="44" t="str">
        <f>IF(AND(N83="Aplicar identificación avanzada-condición aceptable para cada tipo de factor de riesgo identificado",L83="SI"),VLOOKUP(A83,'2'!$B$12:$M$212,2,FALSE)," ")</f>
        <v>area 79</v>
      </c>
      <c r="BD83" s="44" t="str">
        <f>IF(AND(N83="Aplicar identificación avanzada-condición aceptable para cada tipo de factor de riesgo identificado",L83="SI"),VLOOKUP(A83,'2'!$B$12:$M$212,3,FALSE)," ")</f>
        <v>puesto 79</v>
      </c>
      <c r="BE83" s="44" t="str">
        <f>IF(AND(N83="Aplicar identificación avanzada-condición aceptable para cada tipo de factor de riesgo identificado",L83="SI"),VLOOKUP(A83,'2'!$B$12:$M$212,4,FALSE)," ")</f>
        <v>tarea 79</v>
      </c>
      <c r="BF83" s="44">
        <f>IF(AND(N83="Aplicar identificación avanzada-condición aceptable para cada tipo de factor de riesgo identificado",L83="SI"),VLOOKUP(A83,'2'!$B$12:$M$212,6,FALSE)," ")</f>
        <v>0</v>
      </c>
      <c r="BG83" s="44">
        <f>IF(AND(N83="Aplicar identificación avanzada-condición aceptable para cada tipo de factor de riesgo identificado",L83="SI"),VLOOKUP(A83,'2'!$B$12:$M$212,7,FALSE)," ")</f>
        <v>0</v>
      </c>
      <c r="BH83" s="44">
        <f>IF(AND(N83="Aplicar identificación avanzada-condición aceptable para cada tipo de factor de riesgo identificado",L83="SI"),VLOOKUP(A83,'2'!$B$12:$M$212,8,FALSE)," ")</f>
        <v>0</v>
      </c>
      <c r="BI83" s="44">
        <f>IF(AND(N83="Aplicar identificación avanzada-condición aceptable para cada tipo de factor de riesgo identificado",L83="SI"),VLOOKUP(A83,'2'!$B$12:$M$212,9,FALSE)," ")</f>
        <v>0</v>
      </c>
      <c r="BJ83" s="44">
        <f>IF(AND(N83="Aplicar identificación avanzada-condición aceptable para cada tipo de factor de riesgo identificado",L83="SI"),VLOOKUP(A83,'2'!$B$12:$M$212,10,FALSE)," ")</f>
        <v>0</v>
      </c>
      <c r="BK83" s="48" t="str">
        <f>IF(AND(N83="Aplicar identificación avanzada-condición aceptable para cada tipo de factor de riesgo identificado",M83="SI"),VLOOKUP(A83,'2'!$B$12:$M$212,2,FALSE)," ")</f>
        <v>area 79</v>
      </c>
      <c r="BL83" s="48" t="str">
        <f>IF(AND(N83="Aplicar identificación avanzada-condición aceptable para cada tipo de factor de riesgo identificado",M83="SI"),VLOOKUP(A83,'2'!$B$12:$M$212,3,FALSE)," ")</f>
        <v>puesto 79</v>
      </c>
      <c r="BM83" s="48" t="str">
        <f>IF(AND(N83="Aplicar identificación avanzada-condición aceptable para cada tipo de factor de riesgo identificado",M83="SI"),VLOOKUP(A83,'2'!$B$12:$M$212,4,FALSE)," ")</f>
        <v>tarea 79</v>
      </c>
      <c r="BN83" s="48">
        <f>IF(AND(N83="Aplicar identificación avanzada-condición aceptable para cada tipo de factor de riesgo identificado",M83="SI"),VLOOKUP(A83,'2'!$B$12:$M$212,6,FALSE)," ")</f>
        <v>0</v>
      </c>
      <c r="BO83" s="48">
        <f>IF(AND(N83="Aplicar identificación avanzada-condición aceptable para cada tipo de factor de riesgo identificado",M83="SI"),VLOOKUP(A83,'2'!$B$12:$M$212,7,FALSE)," ")</f>
        <v>0</v>
      </c>
      <c r="BP83" s="48">
        <f>IF(AND(N83="Aplicar identificación avanzada-condición aceptable para cada tipo de factor de riesgo identificado",M83="SI"),VLOOKUP(A83,'2'!$B$12:$M$212,8,FALSE)," ")</f>
        <v>0</v>
      </c>
      <c r="BQ83" s="48">
        <f>IF(AND(N83="Aplicar identificación avanzada-condición aceptable para cada tipo de factor de riesgo identificado",M83="SI"),VLOOKUP(A83,'2'!$B$12:$M$212,9,FALSE)," ")</f>
        <v>0</v>
      </c>
      <c r="BR83" s="48">
        <f>IF(AND(N83="Aplicar identificación avanzada-condición aceptable para cada tipo de factor de riesgo identificado",M83="SI"),VLOOKUP(A83,'2'!$B$12:$M$212,10,FALSE)," ")</f>
        <v>0</v>
      </c>
    </row>
    <row r="84" spans="1:70">
      <c r="A84">
        <v>80</v>
      </c>
      <c r="B84" s="21" t="str">
        <f>'2'!C93</f>
        <v>area 80</v>
      </c>
      <c r="C84" s="21" t="str">
        <f>'2'!D93</f>
        <v>puesto 80</v>
      </c>
      <c r="D84" s="21" t="str">
        <v>puesto 80</v>
      </c>
      <c r="E84" s="21" t="str">
        <f>'2'!E93</f>
        <v>tarea 80</v>
      </c>
      <c r="F84" s="34" t="str">
        <f>'3'!D93</f>
        <v>tarea 80</v>
      </c>
      <c r="G84" s="27" t="str">
        <f>'3'!E93</f>
        <v>SI</v>
      </c>
      <c r="H84" s="21" t="str">
        <f>'3'!F93</f>
        <v>SI</v>
      </c>
      <c r="I84" s="27" t="str">
        <f>'3'!G93</f>
        <v>SI</v>
      </c>
      <c r="J84" s="21" t="str">
        <f>'3'!H93</f>
        <v>SI</v>
      </c>
      <c r="K84" s="27" t="str">
        <f>'3'!I93</f>
        <v>SI</v>
      </c>
      <c r="L84" s="21" t="str">
        <f>'3'!J93</f>
        <v>SI</v>
      </c>
      <c r="M84" s="27" t="str">
        <f>'3'!K93</f>
        <v>SI</v>
      </c>
      <c r="N84" s="34" t="str">
        <f>'3'!L93</f>
        <v>Aplicar identificación avanzada-condición aceptable para cada tipo de factor de riesgo identificado</v>
      </c>
      <c r="O84" s="19" t="str">
        <f>IF(AND(N84="Aplicar identificación avanzada-condición aceptable para cada tipo de factor de riesgo identificado",G84="SI"),VLOOKUP(A84,'2'!$B$12:$M$212,2,FALSE)," ")</f>
        <v>area 80</v>
      </c>
      <c r="P84" s="19" t="str">
        <f>IF(AND(N84="Aplicar identificación avanzada-condición aceptable para cada tipo de factor de riesgo identificado",G84="SI"),VLOOKUP(A84,'2'!$B$12:$M$212,3,FALSE)," ")</f>
        <v>puesto 80</v>
      </c>
      <c r="Q84" s="19" t="str">
        <f>IF(AND(N84="Aplicar identificación avanzada-condición aceptable para cada tipo de factor de riesgo identificado",G84="SI"),VLOOKUP(A84,'2'!$B$12:$M$212,4,FALSE)," ")</f>
        <v>tarea 80</v>
      </c>
      <c r="R84" s="19">
        <f>IF(AND(N84="Aplicar identificación avanzada-condición aceptable para cada tipo de factor de riesgo identificado",G84="SI"),VLOOKUP(A84,'2'!$B$12:$M$212,6,FALSE)," ")</f>
        <v>0</v>
      </c>
      <c r="S84" s="19">
        <f>IF(AND(N84="Aplicar identificación avanzada-condición aceptable para cada tipo de factor de riesgo identificado",G84="SI"),VLOOKUP(A84,'2'!$B$12:$M$212,7,FALSE)," ")</f>
        <v>0</v>
      </c>
      <c r="T84" s="19">
        <f>IF(AND(N84="Aplicar identificación avanzada-condición aceptable para cada tipo de factor de riesgo identificado",G84="SI"),VLOOKUP(A84,'2'!$B$12:$M$212,8,FALSE)," ")</f>
        <v>0</v>
      </c>
      <c r="U84" s="19">
        <f>IF(AND(N84="Aplicar identificación avanzada-condición aceptable para cada tipo de factor de riesgo identificado",G84="SI"),VLOOKUP(A84,'2'!$B$12:$M$212,9,FALSE)," ")</f>
        <v>0</v>
      </c>
      <c r="V84" s="19">
        <f>IF(AND(N84="Aplicar identificación avanzada-condición aceptable para cada tipo de factor de riesgo identificado",G84="SI"),VLOOKUP(A84,'2'!$B$12:$M$212,10,FALSE)," ")</f>
        <v>0</v>
      </c>
      <c r="W84" s="31" t="str">
        <f>IF(AND(N84="Aplicar identificación avanzada-condición aceptable para cada tipo de factor de riesgo identificado",H84="SI"),VLOOKUP(A84,'2'!$B$12:$M$212,2,FALSE)," ")</f>
        <v>area 80</v>
      </c>
      <c r="X84" s="31" t="str">
        <f>IF(AND(N84="Aplicar identificación avanzada-condición aceptable para cada tipo de factor de riesgo identificado",H84="SI"),VLOOKUP(A84,'2'!$B$12:$M$212,3,FALSE)," ")</f>
        <v>puesto 80</v>
      </c>
      <c r="Y84" s="31" t="str">
        <f>IF(AND(N84="Aplicar identificación avanzada-condición aceptable para cada tipo de factor de riesgo identificado",H84="SI"),VLOOKUP(A84,'2'!$B$12:$M$212,4,FALSE)," ")</f>
        <v>tarea 80</v>
      </c>
      <c r="Z84" s="31" t="str">
        <f>IF(AND(N84="Aplicar identificación avanzada-condición aceptable para cada tipo de factor de riesgo identificado",H84="SI"),VLOOKUP(A84,'2'!$B$12:$M$212,4,FALSE)," ")</f>
        <v>tarea 80</v>
      </c>
      <c r="AA84" s="31">
        <f>IF(AND(N84="Aplicar identificación avanzada-condición aceptable para cada tipo de factor de riesgo identificado",H84="SI"),VLOOKUP(A84,'2'!$B$12:$M$212,7,FALSE)," ")</f>
        <v>0</v>
      </c>
      <c r="AB84" s="31">
        <f>IF(AND(N84="Aplicar identificación avanzada-condición aceptable para cada tipo de factor de riesgo identificado",H84="SI"),VLOOKUP(A84,'2'!$B$12:$M$212,8,FALSE)," ")</f>
        <v>0</v>
      </c>
      <c r="AC84" s="31">
        <f>IF(AND(N84="Aplicar identificación avanzada-condición aceptable para cada tipo de factor de riesgo identificado",H84="SI"),VLOOKUP(A84,'2'!$B$12:$M$212,9,FALSE)," ")</f>
        <v>0</v>
      </c>
      <c r="AD84" s="31">
        <f>IF(AND(N84="Aplicar identificación avanzada-condición aceptable para cada tipo de factor de riesgo identificado",H84="SI"),VLOOKUP(A84,'2'!$B$12:$M$212,10,FALSE)," ")</f>
        <v>0</v>
      </c>
      <c r="AE84" s="34" t="str">
        <f>IF(AND(N84="Aplicar identificación avanzada-condición aceptable para cada tipo de factor de riesgo identificado",I84="SI"),VLOOKUP(A84,'2'!$B$12:$M$212,2,FALSE)," ")</f>
        <v>area 80</v>
      </c>
      <c r="AF84" s="34" t="str">
        <f>IF(AND(N84="Aplicar identificación avanzada-condición aceptable para cada tipo de factor de riesgo identificado",I84="SI"),VLOOKUP(A84,'2'!$B$12:$M$212,3,FALSE)," ")</f>
        <v>puesto 80</v>
      </c>
      <c r="AG84" s="34" t="str">
        <f>IF(AND(N84="Aplicar identificación avanzada-condición aceptable para cada tipo de factor de riesgo identificado",I84="SI"),VLOOKUP(A84,'2'!$B$12:$M$212,4,FALSE)," ")</f>
        <v>tarea 80</v>
      </c>
      <c r="AH84" s="34">
        <f>IF(AND(N84="Aplicar identificación avanzada-condición aceptable para cada tipo de factor de riesgo identificado",I84="SI"),VLOOKUP(A84,'2'!$B$12:$M$212,6,FALSE)," ")</f>
        <v>0</v>
      </c>
      <c r="AI84" s="34">
        <f>IF(AND(N84="Aplicar identificación avanzada-condición aceptable para cada tipo de factor de riesgo identificado",I84="SI"),VLOOKUP(A84,'2'!$B$12:$M$212,7,FALSE)," ")</f>
        <v>0</v>
      </c>
      <c r="AJ84" s="34">
        <f>IF(AND(N84="Aplicar identificación avanzada-condición aceptable para cada tipo de factor de riesgo identificado",I84="SI"),VLOOKUP(A84,'2'!$B$12:$M$212,8,FALSE)," ")</f>
        <v>0</v>
      </c>
      <c r="AK84" s="34">
        <f>IF(AND(N84="Aplicar identificación avanzada-condición aceptable para cada tipo de factor de riesgo identificado",I84="SI"),VLOOKUP(A84,'2'!$B$12:$M$212,9,FALSE)," ")</f>
        <v>0</v>
      </c>
      <c r="AL84" s="34">
        <f>IF(AND(N84="Aplicar identificación avanzada-condición aceptable para cada tipo de factor de riesgo identificado",I84="SI"),VLOOKUP(A84,'2'!$B$12:$M$212,10,FALSE)," ")</f>
        <v>0</v>
      </c>
      <c r="AM84" s="40" t="str">
        <f>IF(AND(N84="Aplicar identificación avanzada-condición aceptable para cada tipo de factor de riesgo identificado",J84="SI"),VLOOKUP(A84,'2'!$B$12:$M$212,2,FALSE)," ")</f>
        <v>area 80</v>
      </c>
      <c r="AN84" s="40" t="str">
        <f>IF(AND(N84="Aplicar identificación avanzada-condición aceptable para cada tipo de factor de riesgo identificado",J84="SI"),VLOOKUP(A84,'2'!$B$12:$M$212,3,FALSE)," ")</f>
        <v>puesto 80</v>
      </c>
      <c r="AO84" s="40" t="str">
        <f>IF(AND(N84="Aplicar identificación avanzada-condición aceptable para cada tipo de factor de riesgo identificado",J84="SI"),VLOOKUP(A84,'2'!$B$12:$M$212,4,FALSE)," ")</f>
        <v>tarea 80</v>
      </c>
      <c r="AP84" s="40">
        <f>IF(AND(N84="Aplicar identificación avanzada-condición aceptable para cada tipo de factor de riesgo identificado",J84="SI"),VLOOKUP(A84,'2'!$B$12:$M$212,6,FALSE)," ")</f>
        <v>0</v>
      </c>
      <c r="AQ84" s="40">
        <f>IF(AND(N84="Aplicar identificación avanzada-condición aceptable para cada tipo de factor de riesgo identificado",J84="SI"),VLOOKUP(A84,'2'!$B$12:$M$212,7,FALSE)," ")</f>
        <v>0</v>
      </c>
      <c r="AR84" s="40">
        <f>IF(AND(N84="Aplicar identificación avanzada-condición aceptable para cada tipo de factor de riesgo identificado",J84="SI"),VLOOKUP(A84,'2'!$B$12:$M$212,8,FALSE)," ")</f>
        <v>0</v>
      </c>
      <c r="AS84" s="40">
        <f>IF(AND(N84="Aplicar identificación avanzada-condición aceptable para cada tipo de factor de riesgo identificado",J84="SI"),VLOOKUP(A84,'2'!$B$12:$M$212,9,FALSE)," ")</f>
        <v>0</v>
      </c>
      <c r="AT84" s="40">
        <f>IF(AND(N84="Aplicar identificación avanzada-condición aceptable para cada tipo de factor de riesgo identificado",J84="SI"),VLOOKUP(A84,'2'!$B$12:$M$212,10,FALSE)," ")</f>
        <v>0</v>
      </c>
      <c r="AU84" s="51" t="str">
        <f>IF(AND(N84="Aplicar identificación avanzada-condición aceptable para cada tipo de factor de riesgo identificado",K84="SI"),VLOOKUP(A84,'2'!$B$12:$M$212,2,FALSE)," ")</f>
        <v>area 80</v>
      </c>
      <c r="AV84" s="51" t="str">
        <f>IF(AND(N84="Aplicar identificación avanzada-condición aceptable para cada tipo de factor de riesgo identificado",K84="SI"),VLOOKUP(A84,'2'!$B$12:$M$212,3,FALSE)," ")</f>
        <v>puesto 80</v>
      </c>
      <c r="AW84" s="51" t="str">
        <f>IF(AND(N84="Aplicar identificación avanzada-condición aceptable para cada tipo de factor de riesgo identificado",K84="SI"),VLOOKUP(A84,'2'!$B$12:$M$212,4,FALSE)," ")</f>
        <v>tarea 80</v>
      </c>
      <c r="AX84" s="51">
        <f>IF(AND(N84="Aplicar identificación avanzada-condición aceptable para cada tipo de factor de riesgo identificado",K84="SI"),VLOOKUP(A84,'2'!$B$12:$M$212,6,FALSE)," ")</f>
        <v>0</v>
      </c>
      <c r="AY84" s="51">
        <f>IF(AND(N84="Aplicar identificación avanzada-condición aceptable para cada tipo de factor de riesgo identificado",K84="SI"),VLOOKUP(A84,'2'!$B$12:$M$212,7,FALSE)," ")</f>
        <v>0</v>
      </c>
      <c r="AZ84" s="51">
        <f>IF(AND(N84="Aplicar identificación avanzada-condición aceptable para cada tipo de factor de riesgo identificado",K84="SI"),VLOOKUP(A84,'2'!$B$12:$M$212,8,FALSE)," ")</f>
        <v>0</v>
      </c>
      <c r="BA84" s="51">
        <f>IF(AND(N84="Aplicar identificación avanzada-condición aceptable para cada tipo de factor de riesgo identificado",K84="SI"),VLOOKUP(A84,'2'!$B$12:$M$212,9,FALSE)," ")</f>
        <v>0</v>
      </c>
      <c r="BB84" s="51">
        <f>IF(AND(N84="Aplicar identificación avanzada-condición aceptable para cada tipo de factor de riesgo identificado",K84="SI"),VLOOKUP(A84,'2'!$B$12:$M$212,10,FALSE)," ")</f>
        <v>0</v>
      </c>
      <c r="BC84" s="44" t="str">
        <f>IF(AND(N84="Aplicar identificación avanzada-condición aceptable para cada tipo de factor de riesgo identificado",L84="SI"),VLOOKUP(A84,'2'!$B$12:$M$212,2,FALSE)," ")</f>
        <v>area 80</v>
      </c>
      <c r="BD84" s="44" t="str">
        <f>IF(AND(N84="Aplicar identificación avanzada-condición aceptable para cada tipo de factor de riesgo identificado",L84="SI"),VLOOKUP(A84,'2'!$B$12:$M$212,3,FALSE)," ")</f>
        <v>puesto 80</v>
      </c>
      <c r="BE84" s="44" t="str">
        <f>IF(AND(N84="Aplicar identificación avanzada-condición aceptable para cada tipo de factor de riesgo identificado",L84="SI"),VLOOKUP(A84,'2'!$B$12:$M$212,4,FALSE)," ")</f>
        <v>tarea 80</v>
      </c>
      <c r="BF84" s="44">
        <f>IF(AND(N84="Aplicar identificación avanzada-condición aceptable para cada tipo de factor de riesgo identificado",L84="SI"),VLOOKUP(A84,'2'!$B$12:$M$212,6,FALSE)," ")</f>
        <v>0</v>
      </c>
      <c r="BG84" s="44">
        <f>IF(AND(N84="Aplicar identificación avanzada-condición aceptable para cada tipo de factor de riesgo identificado",L84="SI"),VLOOKUP(A84,'2'!$B$12:$M$212,7,FALSE)," ")</f>
        <v>0</v>
      </c>
      <c r="BH84" s="44">
        <f>IF(AND(N84="Aplicar identificación avanzada-condición aceptable para cada tipo de factor de riesgo identificado",L84="SI"),VLOOKUP(A84,'2'!$B$12:$M$212,8,FALSE)," ")</f>
        <v>0</v>
      </c>
      <c r="BI84" s="44">
        <f>IF(AND(N84="Aplicar identificación avanzada-condición aceptable para cada tipo de factor de riesgo identificado",L84="SI"),VLOOKUP(A84,'2'!$B$12:$M$212,9,FALSE)," ")</f>
        <v>0</v>
      </c>
      <c r="BJ84" s="44">
        <f>IF(AND(N84="Aplicar identificación avanzada-condición aceptable para cada tipo de factor de riesgo identificado",L84="SI"),VLOOKUP(A84,'2'!$B$12:$M$212,10,FALSE)," ")</f>
        <v>0</v>
      </c>
      <c r="BK84" s="48" t="str">
        <f>IF(AND(N84="Aplicar identificación avanzada-condición aceptable para cada tipo de factor de riesgo identificado",M84="SI"),VLOOKUP(A84,'2'!$B$12:$M$212,2,FALSE)," ")</f>
        <v>area 80</v>
      </c>
      <c r="BL84" s="48" t="str">
        <f>IF(AND(N84="Aplicar identificación avanzada-condición aceptable para cada tipo de factor de riesgo identificado",M84="SI"),VLOOKUP(A84,'2'!$B$12:$M$212,3,FALSE)," ")</f>
        <v>puesto 80</v>
      </c>
      <c r="BM84" s="48" t="str">
        <f>IF(AND(N84="Aplicar identificación avanzada-condición aceptable para cada tipo de factor de riesgo identificado",M84="SI"),VLOOKUP(A84,'2'!$B$12:$M$212,4,FALSE)," ")</f>
        <v>tarea 80</v>
      </c>
      <c r="BN84" s="48">
        <f>IF(AND(N84="Aplicar identificación avanzada-condición aceptable para cada tipo de factor de riesgo identificado",M84="SI"),VLOOKUP(A84,'2'!$B$12:$M$212,6,FALSE)," ")</f>
        <v>0</v>
      </c>
      <c r="BO84" s="48">
        <f>IF(AND(N84="Aplicar identificación avanzada-condición aceptable para cada tipo de factor de riesgo identificado",M84="SI"),VLOOKUP(A84,'2'!$B$12:$M$212,7,FALSE)," ")</f>
        <v>0</v>
      </c>
      <c r="BP84" s="48">
        <f>IF(AND(N84="Aplicar identificación avanzada-condición aceptable para cada tipo de factor de riesgo identificado",M84="SI"),VLOOKUP(A84,'2'!$B$12:$M$212,8,FALSE)," ")</f>
        <v>0</v>
      </c>
      <c r="BQ84" s="48">
        <f>IF(AND(N84="Aplicar identificación avanzada-condición aceptable para cada tipo de factor de riesgo identificado",M84="SI"),VLOOKUP(A84,'2'!$B$12:$M$212,9,FALSE)," ")</f>
        <v>0</v>
      </c>
      <c r="BR84" s="48">
        <f>IF(AND(N84="Aplicar identificación avanzada-condición aceptable para cada tipo de factor de riesgo identificado",M84="SI"),VLOOKUP(A84,'2'!$B$12:$M$212,10,FALSE)," ")</f>
        <v>0</v>
      </c>
    </row>
    <row r="85" spans="1:70">
      <c r="A85">
        <v>81</v>
      </c>
      <c r="B85" s="21" t="str">
        <f>'2'!C94</f>
        <v>area 81</v>
      </c>
      <c r="C85" s="21" t="str">
        <f>'2'!D94</f>
        <v>puesto 81</v>
      </c>
      <c r="D85" s="21" t="str">
        <v>puesto 81</v>
      </c>
      <c r="E85" s="21" t="str">
        <f>'2'!E94</f>
        <v>tarea 81</v>
      </c>
      <c r="F85" s="34" t="str">
        <f>'3'!D94</f>
        <v>tarea 81</v>
      </c>
      <c r="G85" s="27" t="str">
        <f>'3'!E94</f>
        <v>SI</v>
      </c>
      <c r="H85" s="21" t="str">
        <f>'3'!F94</f>
        <v>SI</v>
      </c>
      <c r="I85" s="27" t="str">
        <f>'3'!G94</f>
        <v>SI</v>
      </c>
      <c r="J85" s="21" t="str">
        <f>'3'!H94</f>
        <v>SI</v>
      </c>
      <c r="K85" s="27" t="str">
        <f>'3'!I94</f>
        <v>SI</v>
      </c>
      <c r="L85" s="21" t="str">
        <f>'3'!J94</f>
        <v>SI</v>
      </c>
      <c r="M85" s="27" t="str">
        <f>'3'!K94</f>
        <v>SI</v>
      </c>
      <c r="N85" s="34" t="str">
        <f>'3'!L94</f>
        <v>Aplicar identificación avanzada-condición aceptable para cada tipo de factor de riesgo identificado</v>
      </c>
      <c r="O85" s="19" t="str">
        <f>IF(AND(N85="Aplicar identificación avanzada-condición aceptable para cada tipo de factor de riesgo identificado",G85="SI"),VLOOKUP(A85,'2'!$B$12:$M$212,2,FALSE)," ")</f>
        <v>area 81</v>
      </c>
      <c r="P85" s="19" t="str">
        <f>IF(AND(N85="Aplicar identificación avanzada-condición aceptable para cada tipo de factor de riesgo identificado",G85="SI"),VLOOKUP(A85,'2'!$B$12:$M$212,3,FALSE)," ")</f>
        <v>puesto 81</v>
      </c>
      <c r="Q85" s="19" t="str">
        <f>IF(AND(N85="Aplicar identificación avanzada-condición aceptable para cada tipo de factor de riesgo identificado",G85="SI"),VLOOKUP(A85,'2'!$B$12:$M$212,4,FALSE)," ")</f>
        <v>tarea 81</v>
      </c>
      <c r="R85" s="19">
        <f>IF(AND(N85="Aplicar identificación avanzada-condición aceptable para cada tipo de factor de riesgo identificado",G85="SI"),VLOOKUP(A85,'2'!$B$12:$M$212,6,FALSE)," ")</f>
        <v>0</v>
      </c>
      <c r="S85" s="19">
        <f>IF(AND(N85="Aplicar identificación avanzada-condición aceptable para cada tipo de factor de riesgo identificado",G85="SI"),VLOOKUP(A85,'2'!$B$12:$M$212,7,FALSE)," ")</f>
        <v>0</v>
      </c>
      <c r="T85" s="19">
        <f>IF(AND(N85="Aplicar identificación avanzada-condición aceptable para cada tipo de factor de riesgo identificado",G85="SI"),VLOOKUP(A85,'2'!$B$12:$M$212,8,FALSE)," ")</f>
        <v>0</v>
      </c>
      <c r="U85" s="19">
        <f>IF(AND(N85="Aplicar identificación avanzada-condición aceptable para cada tipo de factor de riesgo identificado",G85="SI"),VLOOKUP(A85,'2'!$B$12:$M$212,9,FALSE)," ")</f>
        <v>0</v>
      </c>
      <c r="V85" s="19">
        <f>IF(AND(N85="Aplicar identificación avanzada-condición aceptable para cada tipo de factor de riesgo identificado",G85="SI"),VLOOKUP(A85,'2'!$B$12:$M$212,10,FALSE)," ")</f>
        <v>0</v>
      </c>
      <c r="W85" s="31" t="str">
        <f>IF(AND(N85="Aplicar identificación avanzada-condición aceptable para cada tipo de factor de riesgo identificado",H85="SI"),VLOOKUP(A85,'2'!$B$12:$M$212,2,FALSE)," ")</f>
        <v>area 81</v>
      </c>
      <c r="X85" s="31" t="str">
        <f>IF(AND(N85="Aplicar identificación avanzada-condición aceptable para cada tipo de factor de riesgo identificado",H85="SI"),VLOOKUP(A85,'2'!$B$12:$M$212,3,FALSE)," ")</f>
        <v>puesto 81</v>
      </c>
      <c r="Y85" s="31" t="str">
        <f>IF(AND(N85="Aplicar identificación avanzada-condición aceptable para cada tipo de factor de riesgo identificado",H85="SI"),VLOOKUP(A85,'2'!$B$12:$M$212,4,FALSE)," ")</f>
        <v>tarea 81</v>
      </c>
      <c r="Z85" s="31" t="str">
        <f>IF(AND(N85="Aplicar identificación avanzada-condición aceptable para cada tipo de factor de riesgo identificado",H85="SI"),VLOOKUP(A85,'2'!$B$12:$M$212,4,FALSE)," ")</f>
        <v>tarea 81</v>
      </c>
      <c r="AA85" s="31">
        <f>IF(AND(N85="Aplicar identificación avanzada-condición aceptable para cada tipo de factor de riesgo identificado",H85="SI"),VLOOKUP(A85,'2'!$B$12:$M$212,7,FALSE)," ")</f>
        <v>0</v>
      </c>
      <c r="AB85" s="31">
        <f>IF(AND(N85="Aplicar identificación avanzada-condición aceptable para cada tipo de factor de riesgo identificado",H85="SI"),VLOOKUP(A85,'2'!$B$12:$M$212,8,FALSE)," ")</f>
        <v>0</v>
      </c>
      <c r="AC85" s="31">
        <f>IF(AND(N85="Aplicar identificación avanzada-condición aceptable para cada tipo de factor de riesgo identificado",H85="SI"),VLOOKUP(A85,'2'!$B$12:$M$212,9,FALSE)," ")</f>
        <v>0</v>
      </c>
      <c r="AD85" s="31">
        <f>IF(AND(N85="Aplicar identificación avanzada-condición aceptable para cada tipo de factor de riesgo identificado",H85="SI"),VLOOKUP(A85,'2'!$B$12:$M$212,10,FALSE)," ")</f>
        <v>0</v>
      </c>
      <c r="AE85" s="34" t="str">
        <f>IF(AND(N85="Aplicar identificación avanzada-condición aceptable para cada tipo de factor de riesgo identificado",I85="SI"),VLOOKUP(A85,'2'!$B$12:$M$212,2,FALSE)," ")</f>
        <v>area 81</v>
      </c>
      <c r="AF85" s="34" t="str">
        <f>IF(AND(N85="Aplicar identificación avanzada-condición aceptable para cada tipo de factor de riesgo identificado",I85="SI"),VLOOKUP(A85,'2'!$B$12:$M$212,3,FALSE)," ")</f>
        <v>puesto 81</v>
      </c>
      <c r="AG85" s="34" t="str">
        <f>IF(AND(N85="Aplicar identificación avanzada-condición aceptable para cada tipo de factor de riesgo identificado",I85="SI"),VLOOKUP(A85,'2'!$B$12:$M$212,4,FALSE)," ")</f>
        <v>tarea 81</v>
      </c>
      <c r="AH85" s="34">
        <f>IF(AND(N85="Aplicar identificación avanzada-condición aceptable para cada tipo de factor de riesgo identificado",I85="SI"),VLOOKUP(A85,'2'!$B$12:$M$212,6,FALSE)," ")</f>
        <v>0</v>
      </c>
      <c r="AI85" s="34">
        <f>IF(AND(N85="Aplicar identificación avanzada-condición aceptable para cada tipo de factor de riesgo identificado",I85="SI"),VLOOKUP(A85,'2'!$B$12:$M$212,7,FALSE)," ")</f>
        <v>0</v>
      </c>
      <c r="AJ85" s="34">
        <f>IF(AND(N85="Aplicar identificación avanzada-condición aceptable para cada tipo de factor de riesgo identificado",I85="SI"),VLOOKUP(A85,'2'!$B$12:$M$212,8,FALSE)," ")</f>
        <v>0</v>
      </c>
      <c r="AK85" s="34">
        <f>IF(AND(N85="Aplicar identificación avanzada-condición aceptable para cada tipo de factor de riesgo identificado",I85="SI"),VLOOKUP(A85,'2'!$B$12:$M$212,9,FALSE)," ")</f>
        <v>0</v>
      </c>
      <c r="AL85" s="34">
        <f>IF(AND(N85="Aplicar identificación avanzada-condición aceptable para cada tipo de factor de riesgo identificado",I85="SI"),VLOOKUP(A85,'2'!$B$12:$M$212,10,FALSE)," ")</f>
        <v>0</v>
      </c>
      <c r="AM85" s="40" t="str">
        <f>IF(AND(N85="Aplicar identificación avanzada-condición aceptable para cada tipo de factor de riesgo identificado",J85="SI"),VLOOKUP(A85,'2'!$B$12:$M$212,2,FALSE)," ")</f>
        <v>area 81</v>
      </c>
      <c r="AN85" s="40" t="str">
        <f>IF(AND(N85="Aplicar identificación avanzada-condición aceptable para cada tipo de factor de riesgo identificado",J85="SI"),VLOOKUP(A85,'2'!$B$12:$M$212,3,FALSE)," ")</f>
        <v>puesto 81</v>
      </c>
      <c r="AO85" s="40" t="str">
        <f>IF(AND(N85="Aplicar identificación avanzada-condición aceptable para cada tipo de factor de riesgo identificado",J85="SI"),VLOOKUP(A85,'2'!$B$12:$M$212,4,FALSE)," ")</f>
        <v>tarea 81</v>
      </c>
      <c r="AP85" s="40">
        <f>IF(AND(N85="Aplicar identificación avanzada-condición aceptable para cada tipo de factor de riesgo identificado",J85="SI"),VLOOKUP(A85,'2'!$B$12:$M$212,6,FALSE)," ")</f>
        <v>0</v>
      </c>
      <c r="AQ85" s="40">
        <f>IF(AND(N85="Aplicar identificación avanzada-condición aceptable para cada tipo de factor de riesgo identificado",J85="SI"),VLOOKUP(A85,'2'!$B$12:$M$212,7,FALSE)," ")</f>
        <v>0</v>
      </c>
      <c r="AR85" s="40">
        <f>IF(AND(N85="Aplicar identificación avanzada-condición aceptable para cada tipo de factor de riesgo identificado",J85="SI"),VLOOKUP(A85,'2'!$B$12:$M$212,8,FALSE)," ")</f>
        <v>0</v>
      </c>
      <c r="AS85" s="40">
        <f>IF(AND(N85="Aplicar identificación avanzada-condición aceptable para cada tipo de factor de riesgo identificado",J85="SI"),VLOOKUP(A85,'2'!$B$12:$M$212,9,FALSE)," ")</f>
        <v>0</v>
      </c>
      <c r="AT85" s="40">
        <f>IF(AND(N85="Aplicar identificación avanzada-condición aceptable para cada tipo de factor de riesgo identificado",J85="SI"),VLOOKUP(A85,'2'!$B$12:$M$212,10,FALSE)," ")</f>
        <v>0</v>
      </c>
      <c r="AU85" s="51" t="str">
        <f>IF(AND(N85="Aplicar identificación avanzada-condición aceptable para cada tipo de factor de riesgo identificado",K85="SI"),VLOOKUP(A85,'2'!$B$12:$M$212,2,FALSE)," ")</f>
        <v>area 81</v>
      </c>
      <c r="AV85" s="51" t="str">
        <f>IF(AND(N85="Aplicar identificación avanzada-condición aceptable para cada tipo de factor de riesgo identificado",K85="SI"),VLOOKUP(A85,'2'!$B$12:$M$212,3,FALSE)," ")</f>
        <v>puesto 81</v>
      </c>
      <c r="AW85" s="51" t="str">
        <f>IF(AND(N85="Aplicar identificación avanzada-condición aceptable para cada tipo de factor de riesgo identificado",K85="SI"),VLOOKUP(A85,'2'!$B$12:$M$212,4,FALSE)," ")</f>
        <v>tarea 81</v>
      </c>
      <c r="AX85" s="51">
        <f>IF(AND(N85="Aplicar identificación avanzada-condición aceptable para cada tipo de factor de riesgo identificado",K85="SI"),VLOOKUP(A85,'2'!$B$12:$M$212,6,FALSE)," ")</f>
        <v>0</v>
      </c>
      <c r="AY85" s="51">
        <f>IF(AND(N85="Aplicar identificación avanzada-condición aceptable para cada tipo de factor de riesgo identificado",K85="SI"),VLOOKUP(A85,'2'!$B$12:$M$212,7,FALSE)," ")</f>
        <v>0</v>
      </c>
      <c r="AZ85" s="51">
        <f>IF(AND(N85="Aplicar identificación avanzada-condición aceptable para cada tipo de factor de riesgo identificado",K85="SI"),VLOOKUP(A85,'2'!$B$12:$M$212,8,FALSE)," ")</f>
        <v>0</v>
      </c>
      <c r="BA85" s="51">
        <f>IF(AND(N85="Aplicar identificación avanzada-condición aceptable para cada tipo de factor de riesgo identificado",K85="SI"),VLOOKUP(A85,'2'!$B$12:$M$212,9,FALSE)," ")</f>
        <v>0</v>
      </c>
      <c r="BB85" s="51">
        <f>IF(AND(N85="Aplicar identificación avanzada-condición aceptable para cada tipo de factor de riesgo identificado",K85="SI"),VLOOKUP(A85,'2'!$B$12:$M$212,10,FALSE)," ")</f>
        <v>0</v>
      </c>
      <c r="BC85" s="44" t="str">
        <f>IF(AND(N85="Aplicar identificación avanzada-condición aceptable para cada tipo de factor de riesgo identificado",L85="SI"),VLOOKUP(A85,'2'!$B$12:$M$212,2,FALSE)," ")</f>
        <v>area 81</v>
      </c>
      <c r="BD85" s="44" t="str">
        <f>IF(AND(N85="Aplicar identificación avanzada-condición aceptable para cada tipo de factor de riesgo identificado",L85="SI"),VLOOKUP(A85,'2'!$B$12:$M$212,3,FALSE)," ")</f>
        <v>puesto 81</v>
      </c>
      <c r="BE85" s="44" t="str">
        <f>IF(AND(N85="Aplicar identificación avanzada-condición aceptable para cada tipo de factor de riesgo identificado",L85="SI"),VLOOKUP(A85,'2'!$B$12:$M$212,4,FALSE)," ")</f>
        <v>tarea 81</v>
      </c>
      <c r="BF85" s="44">
        <f>IF(AND(N85="Aplicar identificación avanzada-condición aceptable para cada tipo de factor de riesgo identificado",L85="SI"),VLOOKUP(A85,'2'!$B$12:$M$212,6,FALSE)," ")</f>
        <v>0</v>
      </c>
      <c r="BG85" s="44">
        <f>IF(AND(N85="Aplicar identificación avanzada-condición aceptable para cada tipo de factor de riesgo identificado",L85="SI"),VLOOKUP(A85,'2'!$B$12:$M$212,7,FALSE)," ")</f>
        <v>0</v>
      </c>
      <c r="BH85" s="44">
        <f>IF(AND(N85="Aplicar identificación avanzada-condición aceptable para cada tipo de factor de riesgo identificado",L85="SI"),VLOOKUP(A85,'2'!$B$12:$M$212,8,FALSE)," ")</f>
        <v>0</v>
      </c>
      <c r="BI85" s="44">
        <f>IF(AND(N85="Aplicar identificación avanzada-condición aceptable para cada tipo de factor de riesgo identificado",L85="SI"),VLOOKUP(A85,'2'!$B$12:$M$212,9,FALSE)," ")</f>
        <v>0</v>
      </c>
      <c r="BJ85" s="44">
        <f>IF(AND(N85="Aplicar identificación avanzada-condición aceptable para cada tipo de factor de riesgo identificado",L85="SI"),VLOOKUP(A85,'2'!$B$12:$M$212,10,FALSE)," ")</f>
        <v>0</v>
      </c>
      <c r="BK85" s="48" t="str">
        <f>IF(AND(N85="Aplicar identificación avanzada-condición aceptable para cada tipo de factor de riesgo identificado",M85="SI"),VLOOKUP(A85,'2'!$B$12:$M$212,2,FALSE)," ")</f>
        <v>area 81</v>
      </c>
      <c r="BL85" s="48" t="str">
        <f>IF(AND(N85="Aplicar identificación avanzada-condición aceptable para cada tipo de factor de riesgo identificado",M85="SI"),VLOOKUP(A85,'2'!$B$12:$M$212,3,FALSE)," ")</f>
        <v>puesto 81</v>
      </c>
      <c r="BM85" s="48" t="str">
        <f>IF(AND(N85="Aplicar identificación avanzada-condición aceptable para cada tipo de factor de riesgo identificado",M85="SI"),VLOOKUP(A85,'2'!$B$12:$M$212,4,FALSE)," ")</f>
        <v>tarea 81</v>
      </c>
      <c r="BN85" s="48">
        <f>IF(AND(N85="Aplicar identificación avanzada-condición aceptable para cada tipo de factor de riesgo identificado",M85="SI"),VLOOKUP(A85,'2'!$B$12:$M$212,6,FALSE)," ")</f>
        <v>0</v>
      </c>
      <c r="BO85" s="48">
        <f>IF(AND(N85="Aplicar identificación avanzada-condición aceptable para cada tipo de factor de riesgo identificado",M85="SI"),VLOOKUP(A85,'2'!$B$12:$M$212,7,FALSE)," ")</f>
        <v>0</v>
      </c>
      <c r="BP85" s="48">
        <f>IF(AND(N85="Aplicar identificación avanzada-condición aceptable para cada tipo de factor de riesgo identificado",M85="SI"),VLOOKUP(A85,'2'!$B$12:$M$212,8,FALSE)," ")</f>
        <v>0</v>
      </c>
      <c r="BQ85" s="48">
        <f>IF(AND(N85="Aplicar identificación avanzada-condición aceptable para cada tipo de factor de riesgo identificado",M85="SI"),VLOOKUP(A85,'2'!$B$12:$M$212,9,FALSE)," ")</f>
        <v>0</v>
      </c>
      <c r="BR85" s="48">
        <f>IF(AND(N85="Aplicar identificación avanzada-condición aceptable para cada tipo de factor de riesgo identificado",M85="SI"),VLOOKUP(A85,'2'!$B$12:$M$212,10,FALSE)," ")</f>
        <v>0</v>
      </c>
    </row>
    <row r="86" spans="1:70">
      <c r="A86">
        <v>82</v>
      </c>
      <c r="B86" s="21" t="str">
        <f>'2'!C95</f>
        <v>area 82</v>
      </c>
      <c r="C86" s="21" t="str">
        <f>'2'!D95</f>
        <v>puesto 82</v>
      </c>
      <c r="D86" s="21" t="str">
        <v>puesto 82</v>
      </c>
      <c r="E86" s="21" t="str">
        <f>'2'!E95</f>
        <v>tarea 82</v>
      </c>
      <c r="F86" s="34" t="str">
        <f>'3'!D95</f>
        <v>tarea 82</v>
      </c>
      <c r="G86" s="27" t="str">
        <f>'3'!E95</f>
        <v>SI</v>
      </c>
      <c r="H86" s="21" t="str">
        <f>'3'!F95</f>
        <v>SI</v>
      </c>
      <c r="I86" s="27" t="str">
        <f>'3'!G95</f>
        <v>SI</v>
      </c>
      <c r="J86" s="21" t="str">
        <f>'3'!H95</f>
        <v>SI</v>
      </c>
      <c r="K86" s="27" t="str">
        <f>'3'!I95</f>
        <v>SI</v>
      </c>
      <c r="L86" s="21" t="str">
        <f>'3'!J95</f>
        <v>SI</v>
      </c>
      <c r="M86" s="27" t="str">
        <f>'3'!K95</f>
        <v>SI</v>
      </c>
      <c r="N86" s="34" t="str">
        <f>'3'!L95</f>
        <v>Aplicar identificación avanzada-condición aceptable para cada tipo de factor de riesgo identificado</v>
      </c>
      <c r="O86" s="19" t="str">
        <f>IF(AND(N86="Aplicar identificación avanzada-condición aceptable para cada tipo de factor de riesgo identificado",G86="SI"),VLOOKUP(A86,'2'!$B$12:$M$212,2,FALSE)," ")</f>
        <v>area 82</v>
      </c>
      <c r="P86" s="19" t="str">
        <f>IF(AND(N86="Aplicar identificación avanzada-condición aceptable para cada tipo de factor de riesgo identificado",G86="SI"),VLOOKUP(A86,'2'!$B$12:$M$212,3,FALSE)," ")</f>
        <v>puesto 82</v>
      </c>
      <c r="Q86" s="19" t="str">
        <f>IF(AND(N86="Aplicar identificación avanzada-condición aceptable para cada tipo de factor de riesgo identificado",G86="SI"),VLOOKUP(A86,'2'!$B$12:$M$212,4,FALSE)," ")</f>
        <v>tarea 82</v>
      </c>
      <c r="R86" s="19">
        <f>IF(AND(N86="Aplicar identificación avanzada-condición aceptable para cada tipo de factor de riesgo identificado",G86="SI"),VLOOKUP(A86,'2'!$B$12:$M$212,6,FALSE)," ")</f>
        <v>0</v>
      </c>
      <c r="S86" s="19">
        <f>IF(AND(N86="Aplicar identificación avanzada-condición aceptable para cada tipo de factor de riesgo identificado",G86="SI"),VLOOKUP(A86,'2'!$B$12:$M$212,7,FALSE)," ")</f>
        <v>0</v>
      </c>
      <c r="T86" s="19">
        <f>IF(AND(N86="Aplicar identificación avanzada-condición aceptable para cada tipo de factor de riesgo identificado",G86="SI"),VLOOKUP(A86,'2'!$B$12:$M$212,8,FALSE)," ")</f>
        <v>0</v>
      </c>
      <c r="U86" s="19">
        <f>IF(AND(N86="Aplicar identificación avanzada-condición aceptable para cada tipo de factor de riesgo identificado",G86="SI"),VLOOKUP(A86,'2'!$B$12:$M$212,9,FALSE)," ")</f>
        <v>0</v>
      </c>
      <c r="V86" s="19">
        <f>IF(AND(N86="Aplicar identificación avanzada-condición aceptable para cada tipo de factor de riesgo identificado",G86="SI"),VLOOKUP(A86,'2'!$B$12:$M$212,10,FALSE)," ")</f>
        <v>0</v>
      </c>
      <c r="W86" s="31" t="str">
        <f>IF(AND(N86="Aplicar identificación avanzada-condición aceptable para cada tipo de factor de riesgo identificado",H86="SI"),VLOOKUP(A86,'2'!$B$12:$M$212,2,FALSE)," ")</f>
        <v>area 82</v>
      </c>
      <c r="X86" s="31" t="str">
        <f>IF(AND(N86="Aplicar identificación avanzada-condición aceptable para cada tipo de factor de riesgo identificado",H86="SI"),VLOOKUP(A86,'2'!$B$12:$M$212,3,FALSE)," ")</f>
        <v>puesto 82</v>
      </c>
      <c r="Y86" s="31" t="str">
        <f>IF(AND(N86="Aplicar identificación avanzada-condición aceptable para cada tipo de factor de riesgo identificado",H86="SI"),VLOOKUP(A86,'2'!$B$12:$M$212,4,FALSE)," ")</f>
        <v>tarea 82</v>
      </c>
      <c r="Z86" s="31" t="str">
        <f>IF(AND(N86="Aplicar identificación avanzada-condición aceptable para cada tipo de factor de riesgo identificado",H86="SI"),VLOOKUP(A86,'2'!$B$12:$M$212,4,FALSE)," ")</f>
        <v>tarea 82</v>
      </c>
      <c r="AA86" s="31">
        <f>IF(AND(N86="Aplicar identificación avanzada-condición aceptable para cada tipo de factor de riesgo identificado",H86="SI"),VLOOKUP(A86,'2'!$B$12:$M$212,7,FALSE)," ")</f>
        <v>0</v>
      </c>
      <c r="AB86" s="31">
        <f>IF(AND(N86="Aplicar identificación avanzada-condición aceptable para cada tipo de factor de riesgo identificado",H86="SI"),VLOOKUP(A86,'2'!$B$12:$M$212,8,FALSE)," ")</f>
        <v>0</v>
      </c>
      <c r="AC86" s="31">
        <f>IF(AND(N86="Aplicar identificación avanzada-condición aceptable para cada tipo de factor de riesgo identificado",H86="SI"),VLOOKUP(A86,'2'!$B$12:$M$212,9,FALSE)," ")</f>
        <v>0</v>
      </c>
      <c r="AD86" s="31">
        <f>IF(AND(N86="Aplicar identificación avanzada-condición aceptable para cada tipo de factor de riesgo identificado",H86="SI"),VLOOKUP(A86,'2'!$B$12:$M$212,10,FALSE)," ")</f>
        <v>0</v>
      </c>
      <c r="AE86" s="34" t="str">
        <f>IF(AND(N86="Aplicar identificación avanzada-condición aceptable para cada tipo de factor de riesgo identificado",I86="SI"),VLOOKUP(A86,'2'!$B$12:$M$212,2,FALSE)," ")</f>
        <v>area 82</v>
      </c>
      <c r="AF86" s="34" t="str">
        <f>IF(AND(N86="Aplicar identificación avanzada-condición aceptable para cada tipo de factor de riesgo identificado",I86="SI"),VLOOKUP(A86,'2'!$B$12:$M$212,3,FALSE)," ")</f>
        <v>puesto 82</v>
      </c>
      <c r="AG86" s="34" t="str">
        <f>IF(AND(N86="Aplicar identificación avanzada-condición aceptable para cada tipo de factor de riesgo identificado",I86="SI"),VLOOKUP(A86,'2'!$B$12:$M$212,4,FALSE)," ")</f>
        <v>tarea 82</v>
      </c>
      <c r="AH86" s="34">
        <f>IF(AND(N86="Aplicar identificación avanzada-condición aceptable para cada tipo de factor de riesgo identificado",I86="SI"),VLOOKUP(A86,'2'!$B$12:$M$212,6,FALSE)," ")</f>
        <v>0</v>
      </c>
      <c r="AI86" s="34">
        <f>IF(AND(N86="Aplicar identificación avanzada-condición aceptable para cada tipo de factor de riesgo identificado",I86="SI"),VLOOKUP(A86,'2'!$B$12:$M$212,7,FALSE)," ")</f>
        <v>0</v>
      </c>
      <c r="AJ86" s="34">
        <f>IF(AND(N86="Aplicar identificación avanzada-condición aceptable para cada tipo de factor de riesgo identificado",I86="SI"),VLOOKUP(A86,'2'!$B$12:$M$212,8,FALSE)," ")</f>
        <v>0</v>
      </c>
      <c r="AK86" s="34">
        <f>IF(AND(N86="Aplicar identificación avanzada-condición aceptable para cada tipo de factor de riesgo identificado",I86="SI"),VLOOKUP(A86,'2'!$B$12:$M$212,9,FALSE)," ")</f>
        <v>0</v>
      </c>
      <c r="AL86" s="34">
        <f>IF(AND(N86="Aplicar identificación avanzada-condición aceptable para cada tipo de factor de riesgo identificado",I86="SI"),VLOOKUP(A86,'2'!$B$12:$M$212,10,FALSE)," ")</f>
        <v>0</v>
      </c>
      <c r="AM86" s="40" t="str">
        <f>IF(AND(N86="Aplicar identificación avanzada-condición aceptable para cada tipo de factor de riesgo identificado",J86="SI"),VLOOKUP(A86,'2'!$B$12:$M$212,2,FALSE)," ")</f>
        <v>area 82</v>
      </c>
      <c r="AN86" s="40" t="str">
        <f>IF(AND(N86="Aplicar identificación avanzada-condición aceptable para cada tipo de factor de riesgo identificado",J86="SI"),VLOOKUP(A86,'2'!$B$12:$M$212,3,FALSE)," ")</f>
        <v>puesto 82</v>
      </c>
      <c r="AO86" s="40" t="str">
        <f>IF(AND(N86="Aplicar identificación avanzada-condición aceptable para cada tipo de factor de riesgo identificado",J86="SI"),VLOOKUP(A86,'2'!$B$12:$M$212,4,FALSE)," ")</f>
        <v>tarea 82</v>
      </c>
      <c r="AP86" s="40">
        <f>IF(AND(N86="Aplicar identificación avanzada-condición aceptable para cada tipo de factor de riesgo identificado",J86="SI"),VLOOKUP(A86,'2'!$B$12:$M$212,6,FALSE)," ")</f>
        <v>0</v>
      </c>
      <c r="AQ86" s="40">
        <f>IF(AND(N86="Aplicar identificación avanzada-condición aceptable para cada tipo de factor de riesgo identificado",J86="SI"),VLOOKUP(A86,'2'!$B$12:$M$212,7,FALSE)," ")</f>
        <v>0</v>
      </c>
      <c r="AR86" s="40">
        <f>IF(AND(N86="Aplicar identificación avanzada-condición aceptable para cada tipo de factor de riesgo identificado",J86="SI"),VLOOKUP(A86,'2'!$B$12:$M$212,8,FALSE)," ")</f>
        <v>0</v>
      </c>
      <c r="AS86" s="40">
        <f>IF(AND(N86="Aplicar identificación avanzada-condición aceptable para cada tipo de factor de riesgo identificado",J86="SI"),VLOOKUP(A86,'2'!$B$12:$M$212,9,FALSE)," ")</f>
        <v>0</v>
      </c>
      <c r="AT86" s="40">
        <f>IF(AND(N86="Aplicar identificación avanzada-condición aceptable para cada tipo de factor de riesgo identificado",J86="SI"),VLOOKUP(A86,'2'!$B$12:$M$212,10,FALSE)," ")</f>
        <v>0</v>
      </c>
      <c r="AU86" s="51" t="str">
        <f>IF(AND(N86="Aplicar identificación avanzada-condición aceptable para cada tipo de factor de riesgo identificado",K86="SI"),VLOOKUP(A86,'2'!$B$12:$M$212,2,FALSE)," ")</f>
        <v>area 82</v>
      </c>
      <c r="AV86" s="51" t="str">
        <f>IF(AND(N86="Aplicar identificación avanzada-condición aceptable para cada tipo de factor de riesgo identificado",K86="SI"),VLOOKUP(A86,'2'!$B$12:$M$212,3,FALSE)," ")</f>
        <v>puesto 82</v>
      </c>
      <c r="AW86" s="51" t="str">
        <f>IF(AND(N86="Aplicar identificación avanzada-condición aceptable para cada tipo de factor de riesgo identificado",K86="SI"),VLOOKUP(A86,'2'!$B$12:$M$212,4,FALSE)," ")</f>
        <v>tarea 82</v>
      </c>
      <c r="AX86" s="51">
        <f>IF(AND(N86="Aplicar identificación avanzada-condición aceptable para cada tipo de factor de riesgo identificado",K86="SI"),VLOOKUP(A86,'2'!$B$12:$M$212,6,FALSE)," ")</f>
        <v>0</v>
      </c>
      <c r="AY86" s="51">
        <f>IF(AND(N86="Aplicar identificación avanzada-condición aceptable para cada tipo de factor de riesgo identificado",K86="SI"),VLOOKUP(A86,'2'!$B$12:$M$212,7,FALSE)," ")</f>
        <v>0</v>
      </c>
      <c r="AZ86" s="51">
        <f>IF(AND(N86="Aplicar identificación avanzada-condición aceptable para cada tipo de factor de riesgo identificado",K86="SI"),VLOOKUP(A86,'2'!$B$12:$M$212,8,FALSE)," ")</f>
        <v>0</v>
      </c>
      <c r="BA86" s="51">
        <f>IF(AND(N86="Aplicar identificación avanzada-condición aceptable para cada tipo de factor de riesgo identificado",K86="SI"),VLOOKUP(A86,'2'!$B$12:$M$212,9,FALSE)," ")</f>
        <v>0</v>
      </c>
      <c r="BB86" s="51">
        <f>IF(AND(N86="Aplicar identificación avanzada-condición aceptable para cada tipo de factor de riesgo identificado",K86="SI"),VLOOKUP(A86,'2'!$B$12:$M$212,10,FALSE)," ")</f>
        <v>0</v>
      </c>
      <c r="BC86" s="44" t="str">
        <f>IF(AND(N86="Aplicar identificación avanzada-condición aceptable para cada tipo de factor de riesgo identificado",L86="SI"),VLOOKUP(A86,'2'!$B$12:$M$212,2,FALSE)," ")</f>
        <v>area 82</v>
      </c>
      <c r="BD86" s="44" t="str">
        <f>IF(AND(N86="Aplicar identificación avanzada-condición aceptable para cada tipo de factor de riesgo identificado",L86="SI"),VLOOKUP(A86,'2'!$B$12:$M$212,3,FALSE)," ")</f>
        <v>puesto 82</v>
      </c>
      <c r="BE86" s="44" t="str">
        <f>IF(AND(N86="Aplicar identificación avanzada-condición aceptable para cada tipo de factor de riesgo identificado",L86="SI"),VLOOKUP(A86,'2'!$B$12:$M$212,4,FALSE)," ")</f>
        <v>tarea 82</v>
      </c>
      <c r="BF86" s="44">
        <f>IF(AND(N86="Aplicar identificación avanzada-condición aceptable para cada tipo de factor de riesgo identificado",L86="SI"),VLOOKUP(A86,'2'!$B$12:$M$212,6,FALSE)," ")</f>
        <v>0</v>
      </c>
      <c r="BG86" s="44">
        <f>IF(AND(N86="Aplicar identificación avanzada-condición aceptable para cada tipo de factor de riesgo identificado",L86="SI"),VLOOKUP(A86,'2'!$B$12:$M$212,7,FALSE)," ")</f>
        <v>0</v>
      </c>
      <c r="BH86" s="44">
        <f>IF(AND(N86="Aplicar identificación avanzada-condición aceptable para cada tipo de factor de riesgo identificado",L86="SI"),VLOOKUP(A86,'2'!$B$12:$M$212,8,FALSE)," ")</f>
        <v>0</v>
      </c>
      <c r="BI86" s="44">
        <f>IF(AND(N86="Aplicar identificación avanzada-condición aceptable para cada tipo de factor de riesgo identificado",L86="SI"),VLOOKUP(A86,'2'!$B$12:$M$212,9,FALSE)," ")</f>
        <v>0</v>
      </c>
      <c r="BJ86" s="44">
        <f>IF(AND(N86="Aplicar identificación avanzada-condición aceptable para cada tipo de factor de riesgo identificado",L86="SI"),VLOOKUP(A86,'2'!$B$12:$M$212,10,FALSE)," ")</f>
        <v>0</v>
      </c>
      <c r="BK86" s="48" t="str">
        <f>IF(AND(N86="Aplicar identificación avanzada-condición aceptable para cada tipo de factor de riesgo identificado",M86="SI"),VLOOKUP(A86,'2'!$B$12:$M$212,2,FALSE)," ")</f>
        <v>area 82</v>
      </c>
      <c r="BL86" s="48" t="str">
        <f>IF(AND(N86="Aplicar identificación avanzada-condición aceptable para cada tipo de factor de riesgo identificado",M86="SI"),VLOOKUP(A86,'2'!$B$12:$M$212,3,FALSE)," ")</f>
        <v>puesto 82</v>
      </c>
      <c r="BM86" s="48" t="str">
        <f>IF(AND(N86="Aplicar identificación avanzada-condición aceptable para cada tipo de factor de riesgo identificado",M86="SI"),VLOOKUP(A86,'2'!$B$12:$M$212,4,FALSE)," ")</f>
        <v>tarea 82</v>
      </c>
      <c r="BN86" s="48">
        <f>IF(AND(N86="Aplicar identificación avanzada-condición aceptable para cada tipo de factor de riesgo identificado",M86="SI"),VLOOKUP(A86,'2'!$B$12:$M$212,6,FALSE)," ")</f>
        <v>0</v>
      </c>
      <c r="BO86" s="48">
        <f>IF(AND(N86="Aplicar identificación avanzada-condición aceptable para cada tipo de factor de riesgo identificado",M86="SI"),VLOOKUP(A86,'2'!$B$12:$M$212,7,FALSE)," ")</f>
        <v>0</v>
      </c>
      <c r="BP86" s="48">
        <f>IF(AND(N86="Aplicar identificación avanzada-condición aceptable para cada tipo de factor de riesgo identificado",M86="SI"),VLOOKUP(A86,'2'!$B$12:$M$212,8,FALSE)," ")</f>
        <v>0</v>
      </c>
      <c r="BQ86" s="48">
        <f>IF(AND(N86="Aplicar identificación avanzada-condición aceptable para cada tipo de factor de riesgo identificado",M86="SI"),VLOOKUP(A86,'2'!$B$12:$M$212,9,FALSE)," ")</f>
        <v>0</v>
      </c>
      <c r="BR86" s="48">
        <f>IF(AND(N86="Aplicar identificación avanzada-condición aceptable para cada tipo de factor de riesgo identificado",M86="SI"),VLOOKUP(A86,'2'!$B$12:$M$212,10,FALSE)," ")</f>
        <v>0</v>
      </c>
    </row>
    <row r="87" spans="1:70">
      <c r="A87">
        <v>83</v>
      </c>
      <c r="B87" s="21" t="str">
        <f>'2'!C96</f>
        <v>area 83</v>
      </c>
      <c r="C87" s="21" t="str">
        <f>'2'!D96</f>
        <v>puesto 83</v>
      </c>
      <c r="D87" s="21" t="str">
        <v>puesto 83</v>
      </c>
      <c r="E87" s="21" t="str">
        <f>'2'!E96</f>
        <v>tarea 83</v>
      </c>
      <c r="F87" s="34" t="str">
        <f>'3'!D96</f>
        <v>tarea 83</v>
      </c>
      <c r="G87" s="27" t="str">
        <f>'3'!E96</f>
        <v>SI</v>
      </c>
      <c r="H87" s="21" t="str">
        <f>'3'!F96</f>
        <v>SI</v>
      </c>
      <c r="I87" s="27" t="str">
        <f>'3'!G96</f>
        <v>SI</v>
      </c>
      <c r="J87" s="21" t="str">
        <f>'3'!H96</f>
        <v>SI</v>
      </c>
      <c r="K87" s="27" t="str">
        <f>'3'!I96</f>
        <v>SI</v>
      </c>
      <c r="L87" s="21" t="str">
        <f>'3'!J96</f>
        <v>SI</v>
      </c>
      <c r="M87" s="27" t="str">
        <f>'3'!K96</f>
        <v>SI</v>
      </c>
      <c r="N87" s="34" t="str">
        <f>'3'!L96</f>
        <v>Aplicar identificación avanzada-condición aceptable para cada tipo de factor de riesgo identificado</v>
      </c>
      <c r="O87" s="19" t="str">
        <f>IF(AND(N87="Aplicar identificación avanzada-condición aceptable para cada tipo de factor de riesgo identificado",G87="SI"),VLOOKUP(A87,'2'!$B$12:$M$212,2,FALSE)," ")</f>
        <v>area 83</v>
      </c>
      <c r="P87" s="19" t="str">
        <f>IF(AND(N87="Aplicar identificación avanzada-condición aceptable para cada tipo de factor de riesgo identificado",G87="SI"),VLOOKUP(A87,'2'!$B$12:$M$212,3,FALSE)," ")</f>
        <v>puesto 83</v>
      </c>
      <c r="Q87" s="19" t="str">
        <f>IF(AND(N87="Aplicar identificación avanzada-condición aceptable para cada tipo de factor de riesgo identificado",G87="SI"),VLOOKUP(A87,'2'!$B$12:$M$212,4,FALSE)," ")</f>
        <v>tarea 83</v>
      </c>
      <c r="R87" s="19">
        <f>IF(AND(N87="Aplicar identificación avanzada-condición aceptable para cada tipo de factor de riesgo identificado",G87="SI"),VLOOKUP(A87,'2'!$B$12:$M$212,6,FALSE)," ")</f>
        <v>0</v>
      </c>
      <c r="S87" s="19">
        <f>IF(AND(N87="Aplicar identificación avanzada-condición aceptable para cada tipo de factor de riesgo identificado",G87="SI"),VLOOKUP(A87,'2'!$B$12:$M$212,7,FALSE)," ")</f>
        <v>0</v>
      </c>
      <c r="T87" s="19">
        <f>IF(AND(N87="Aplicar identificación avanzada-condición aceptable para cada tipo de factor de riesgo identificado",G87="SI"),VLOOKUP(A87,'2'!$B$12:$M$212,8,FALSE)," ")</f>
        <v>0</v>
      </c>
      <c r="U87" s="19">
        <f>IF(AND(N87="Aplicar identificación avanzada-condición aceptable para cada tipo de factor de riesgo identificado",G87="SI"),VLOOKUP(A87,'2'!$B$12:$M$212,9,FALSE)," ")</f>
        <v>0</v>
      </c>
      <c r="V87" s="19">
        <f>IF(AND(N87="Aplicar identificación avanzada-condición aceptable para cada tipo de factor de riesgo identificado",G87="SI"),VLOOKUP(A87,'2'!$B$12:$M$212,10,FALSE)," ")</f>
        <v>0</v>
      </c>
      <c r="W87" s="31" t="str">
        <f>IF(AND(N87="Aplicar identificación avanzada-condición aceptable para cada tipo de factor de riesgo identificado",H87="SI"),VLOOKUP(A87,'2'!$B$12:$M$212,2,FALSE)," ")</f>
        <v>area 83</v>
      </c>
      <c r="X87" s="31" t="str">
        <f>IF(AND(N87="Aplicar identificación avanzada-condición aceptable para cada tipo de factor de riesgo identificado",H87="SI"),VLOOKUP(A87,'2'!$B$12:$M$212,3,FALSE)," ")</f>
        <v>puesto 83</v>
      </c>
      <c r="Y87" s="31" t="str">
        <f>IF(AND(N87="Aplicar identificación avanzada-condición aceptable para cada tipo de factor de riesgo identificado",H87="SI"),VLOOKUP(A87,'2'!$B$12:$M$212,4,FALSE)," ")</f>
        <v>tarea 83</v>
      </c>
      <c r="Z87" s="31" t="str">
        <f>IF(AND(N87="Aplicar identificación avanzada-condición aceptable para cada tipo de factor de riesgo identificado",H87="SI"),VLOOKUP(A87,'2'!$B$12:$M$212,4,FALSE)," ")</f>
        <v>tarea 83</v>
      </c>
      <c r="AA87" s="31">
        <f>IF(AND(N87="Aplicar identificación avanzada-condición aceptable para cada tipo de factor de riesgo identificado",H87="SI"),VLOOKUP(A87,'2'!$B$12:$M$212,7,FALSE)," ")</f>
        <v>0</v>
      </c>
      <c r="AB87" s="31">
        <f>IF(AND(N87="Aplicar identificación avanzada-condición aceptable para cada tipo de factor de riesgo identificado",H87="SI"),VLOOKUP(A87,'2'!$B$12:$M$212,8,FALSE)," ")</f>
        <v>0</v>
      </c>
      <c r="AC87" s="31">
        <f>IF(AND(N87="Aplicar identificación avanzada-condición aceptable para cada tipo de factor de riesgo identificado",H87="SI"),VLOOKUP(A87,'2'!$B$12:$M$212,9,FALSE)," ")</f>
        <v>0</v>
      </c>
      <c r="AD87" s="31">
        <f>IF(AND(N87="Aplicar identificación avanzada-condición aceptable para cada tipo de factor de riesgo identificado",H87="SI"),VLOOKUP(A87,'2'!$B$12:$M$212,10,FALSE)," ")</f>
        <v>0</v>
      </c>
      <c r="AE87" s="34" t="str">
        <f>IF(AND(N87="Aplicar identificación avanzada-condición aceptable para cada tipo de factor de riesgo identificado",I87="SI"),VLOOKUP(A87,'2'!$B$12:$M$212,2,FALSE)," ")</f>
        <v>area 83</v>
      </c>
      <c r="AF87" s="34" t="str">
        <f>IF(AND(N87="Aplicar identificación avanzada-condición aceptable para cada tipo de factor de riesgo identificado",I87="SI"),VLOOKUP(A87,'2'!$B$12:$M$212,3,FALSE)," ")</f>
        <v>puesto 83</v>
      </c>
      <c r="AG87" s="34" t="str">
        <f>IF(AND(N87="Aplicar identificación avanzada-condición aceptable para cada tipo de factor de riesgo identificado",I87="SI"),VLOOKUP(A87,'2'!$B$12:$M$212,4,FALSE)," ")</f>
        <v>tarea 83</v>
      </c>
      <c r="AH87" s="34">
        <f>IF(AND(N87="Aplicar identificación avanzada-condición aceptable para cada tipo de factor de riesgo identificado",I87="SI"),VLOOKUP(A87,'2'!$B$12:$M$212,6,FALSE)," ")</f>
        <v>0</v>
      </c>
      <c r="AI87" s="34">
        <f>IF(AND(N87="Aplicar identificación avanzada-condición aceptable para cada tipo de factor de riesgo identificado",I87="SI"),VLOOKUP(A87,'2'!$B$12:$M$212,7,FALSE)," ")</f>
        <v>0</v>
      </c>
      <c r="AJ87" s="34">
        <f>IF(AND(N87="Aplicar identificación avanzada-condición aceptable para cada tipo de factor de riesgo identificado",I87="SI"),VLOOKUP(A87,'2'!$B$12:$M$212,8,FALSE)," ")</f>
        <v>0</v>
      </c>
      <c r="AK87" s="34">
        <f>IF(AND(N87="Aplicar identificación avanzada-condición aceptable para cada tipo de factor de riesgo identificado",I87="SI"),VLOOKUP(A87,'2'!$B$12:$M$212,9,FALSE)," ")</f>
        <v>0</v>
      </c>
      <c r="AL87" s="34">
        <f>IF(AND(N87="Aplicar identificación avanzada-condición aceptable para cada tipo de factor de riesgo identificado",I87="SI"),VLOOKUP(A87,'2'!$B$12:$M$212,10,FALSE)," ")</f>
        <v>0</v>
      </c>
      <c r="AM87" s="40" t="str">
        <f>IF(AND(N87="Aplicar identificación avanzada-condición aceptable para cada tipo de factor de riesgo identificado",J87="SI"),VLOOKUP(A87,'2'!$B$12:$M$212,2,FALSE)," ")</f>
        <v>area 83</v>
      </c>
      <c r="AN87" s="40" t="str">
        <f>IF(AND(N87="Aplicar identificación avanzada-condición aceptable para cada tipo de factor de riesgo identificado",J87="SI"),VLOOKUP(A87,'2'!$B$12:$M$212,3,FALSE)," ")</f>
        <v>puesto 83</v>
      </c>
      <c r="AO87" s="40" t="str">
        <f>IF(AND(N87="Aplicar identificación avanzada-condición aceptable para cada tipo de factor de riesgo identificado",J87="SI"),VLOOKUP(A87,'2'!$B$12:$M$212,4,FALSE)," ")</f>
        <v>tarea 83</v>
      </c>
      <c r="AP87" s="40">
        <f>IF(AND(N87="Aplicar identificación avanzada-condición aceptable para cada tipo de factor de riesgo identificado",J87="SI"),VLOOKUP(A87,'2'!$B$12:$M$212,6,FALSE)," ")</f>
        <v>0</v>
      </c>
      <c r="AQ87" s="40">
        <f>IF(AND(N87="Aplicar identificación avanzada-condición aceptable para cada tipo de factor de riesgo identificado",J87="SI"),VLOOKUP(A87,'2'!$B$12:$M$212,7,FALSE)," ")</f>
        <v>0</v>
      </c>
      <c r="AR87" s="40">
        <f>IF(AND(N87="Aplicar identificación avanzada-condición aceptable para cada tipo de factor de riesgo identificado",J87="SI"),VLOOKUP(A87,'2'!$B$12:$M$212,8,FALSE)," ")</f>
        <v>0</v>
      </c>
      <c r="AS87" s="40">
        <f>IF(AND(N87="Aplicar identificación avanzada-condición aceptable para cada tipo de factor de riesgo identificado",J87="SI"),VLOOKUP(A87,'2'!$B$12:$M$212,9,FALSE)," ")</f>
        <v>0</v>
      </c>
      <c r="AT87" s="40">
        <f>IF(AND(N87="Aplicar identificación avanzada-condición aceptable para cada tipo de factor de riesgo identificado",J87="SI"),VLOOKUP(A87,'2'!$B$12:$M$212,10,FALSE)," ")</f>
        <v>0</v>
      </c>
      <c r="AU87" s="51" t="str">
        <f>IF(AND(N87="Aplicar identificación avanzada-condición aceptable para cada tipo de factor de riesgo identificado",K87="SI"),VLOOKUP(A87,'2'!$B$12:$M$212,2,FALSE)," ")</f>
        <v>area 83</v>
      </c>
      <c r="AV87" s="51" t="str">
        <f>IF(AND(N87="Aplicar identificación avanzada-condición aceptable para cada tipo de factor de riesgo identificado",K87="SI"),VLOOKUP(A87,'2'!$B$12:$M$212,3,FALSE)," ")</f>
        <v>puesto 83</v>
      </c>
      <c r="AW87" s="51" t="str">
        <f>IF(AND(N87="Aplicar identificación avanzada-condición aceptable para cada tipo de factor de riesgo identificado",K87="SI"),VLOOKUP(A87,'2'!$B$12:$M$212,4,FALSE)," ")</f>
        <v>tarea 83</v>
      </c>
      <c r="AX87" s="51">
        <f>IF(AND(N87="Aplicar identificación avanzada-condición aceptable para cada tipo de factor de riesgo identificado",K87="SI"),VLOOKUP(A87,'2'!$B$12:$M$212,6,FALSE)," ")</f>
        <v>0</v>
      </c>
      <c r="AY87" s="51">
        <f>IF(AND(N87="Aplicar identificación avanzada-condición aceptable para cada tipo de factor de riesgo identificado",K87="SI"),VLOOKUP(A87,'2'!$B$12:$M$212,7,FALSE)," ")</f>
        <v>0</v>
      </c>
      <c r="AZ87" s="51">
        <f>IF(AND(N87="Aplicar identificación avanzada-condición aceptable para cada tipo de factor de riesgo identificado",K87="SI"),VLOOKUP(A87,'2'!$B$12:$M$212,8,FALSE)," ")</f>
        <v>0</v>
      </c>
      <c r="BA87" s="51">
        <f>IF(AND(N87="Aplicar identificación avanzada-condición aceptable para cada tipo de factor de riesgo identificado",K87="SI"),VLOOKUP(A87,'2'!$B$12:$M$212,9,FALSE)," ")</f>
        <v>0</v>
      </c>
      <c r="BB87" s="51">
        <f>IF(AND(N87="Aplicar identificación avanzada-condición aceptable para cada tipo de factor de riesgo identificado",K87="SI"),VLOOKUP(A87,'2'!$B$12:$M$212,10,FALSE)," ")</f>
        <v>0</v>
      </c>
      <c r="BC87" s="44" t="str">
        <f>IF(AND(N87="Aplicar identificación avanzada-condición aceptable para cada tipo de factor de riesgo identificado",L87="SI"),VLOOKUP(A87,'2'!$B$12:$M$212,2,FALSE)," ")</f>
        <v>area 83</v>
      </c>
      <c r="BD87" s="44" t="str">
        <f>IF(AND(N87="Aplicar identificación avanzada-condición aceptable para cada tipo de factor de riesgo identificado",L87="SI"),VLOOKUP(A87,'2'!$B$12:$M$212,3,FALSE)," ")</f>
        <v>puesto 83</v>
      </c>
      <c r="BE87" s="44" t="str">
        <f>IF(AND(N87="Aplicar identificación avanzada-condición aceptable para cada tipo de factor de riesgo identificado",L87="SI"),VLOOKUP(A87,'2'!$B$12:$M$212,4,FALSE)," ")</f>
        <v>tarea 83</v>
      </c>
      <c r="BF87" s="44">
        <f>IF(AND(N87="Aplicar identificación avanzada-condición aceptable para cada tipo de factor de riesgo identificado",L87="SI"),VLOOKUP(A87,'2'!$B$12:$M$212,6,FALSE)," ")</f>
        <v>0</v>
      </c>
      <c r="BG87" s="44">
        <f>IF(AND(N87="Aplicar identificación avanzada-condición aceptable para cada tipo de factor de riesgo identificado",L87="SI"),VLOOKUP(A87,'2'!$B$12:$M$212,7,FALSE)," ")</f>
        <v>0</v>
      </c>
      <c r="BH87" s="44">
        <f>IF(AND(N87="Aplicar identificación avanzada-condición aceptable para cada tipo de factor de riesgo identificado",L87="SI"),VLOOKUP(A87,'2'!$B$12:$M$212,8,FALSE)," ")</f>
        <v>0</v>
      </c>
      <c r="BI87" s="44">
        <f>IF(AND(N87="Aplicar identificación avanzada-condición aceptable para cada tipo de factor de riesgo identificado",L87="SI"),VLOOKUP(A87,'2'!$B$12:$M$212,9,FALSE)," ")</f>
        <v>0</v>
      </c>
      <c r="BJ87" s="44">
        <f>IF(AND(N87="Aplicar identificación avanzada-condición aceptable para cada tipo de factor de riesgo identificado",L87="SI"),VLOOKUP(A87,'2'!$B$12:$M$212,10,FALSE)," ")</f>
        <v>0</v>
      </c>
      <c r="BK87" s="48" t="str">
        <f>IF(AND(N87="Aplicar identificación avanzada-condición aceptable para cada tipo de factor de riesgo identificado",M87="SI"),VLOOKUP(A87,'2'!$B$12:$M$212,2,FALSE)," ")</f>
        <v>area 83</v>
      </c>
      <c r="BL87" s="48" t="str">
        <f>IF(AND(N87="Aplicar identificación avanzada-condición aceptable para cada tipo de factor de riesgo identificado",M87="SI"),VLOOKUP(A87,'2'!$B$12:$M$212,3,FALSE)," ")</f>
        <v>puesto 83</v>
      </c>
      <c r="BM87" s="48" t="str">
        <f>IF(AND(N87="Aplicar identificación avanzada-condición aceptable para cada tipo de factor de riesgo identificado",M87="SI"),VLOOKUP(A87,'2'!$B$12:$M$212,4,FALSE)," ")</f>
        <v>tarea 83</v>
      </c>
      <c r="BN87" s="48">
        <f>IF(AND(N87="Aplicar identificación avanzada-condición aceptable para cada tipo de factor de riesgo identificado",M87="SI"),VLOOKUP(A87,'2'!$B$12:$M$212,6,FALSE)," ")</f>
        <v>0</v>
      </c>
      <c r="BO87" s="48">
        <f>IF(AND(N87="Aplicar identificación avanzada-condición aceptable para cada tipo de factor de riesgo identificado",M87="SI"),VLOOKUP(A87,'2'!$B$12:$M$212,7,FALSE)," ")</f>
        <v>0</v>
      </c>
      <c r="BP87" s="48">
        <f>IF(AND(N87="Aplicar identificación avanzada-condición aceptable para cada tipo de factor de riesgo identificado",M87="SI"),VLOOKUP(A87,'2'!$B$12:$M$212,8,FALSE)," ")</f>
        <v>0</v>
      </c>
      <c r="BQ87" s="48">
        <f>IF(AND(N87="Aplicar identificación avanzada-condición aceptable para cada tipo de factor de riesgo identificado",M87="SI"),VLOOKUP(A87,'2'!$B$12:$M$212,9,FALSE)," ")</f>
        <v>0</v>
      </c>
      <c r="BR87" s="48">
        <f>IF(AND(N87="Aplicar identificación avanzada-condición aceptable para cada tipo de factor de riesgo identificado",M87="SI"),VLOOKUP(A87,'2'!$B$12:$M$212,10,FALSE)," ")</f>
        <v>0</v>
      </c>
    </row>
    <row r="88" spans="1:70">
      <c r="A88">
        <v>84</v>
      </c>
      <c r="B88" s="21" t="str">
        <f>'2'!C97</f>
        <v>area 84</v>
      </c>
      <c r="C88" s="21" t="str">
        <f>'2'!D97</f>
        <v>puesto 84</v>
      </c>
      <c r="D88" s="21" t="str">
        <v>puesto 84</v>
      </c>
      <c r="E88" s="21" t="str">
        <f>'2'!E97</f>
        <v>tarea 84</v>
      </c>
      <c r="F88" s="34" t="str">
        <f>'3'!D97</f>
        <v>tarea 84</v>
      </c>
      <c r="G88" s="27" t="str">
        <f>'3'!E97</f>
        <v>SI</v>
      </c>
      <c r="H88" s="21" t="str">
        <f>'3'!F97</f>
        <v>SI</v>
      </c>
      <c r="I88" s="27" t="str">
        <f>'3'!G97</f>
        <v>SI</v>
      </c>
      <c r="J88" s="21" t="str">
        <f>'3'!H97</f>
        <v>SI</v>
      </c>
      <c r="K88" s="27" t="str">
        <f>'3'!I97</f>
        <v>SI</v>
      </c>
      <c r="L88" s="21" t="str">
        <f>'3'!J97</f>
        <v>SI</v>
      </c>
      <c r="M88" s="27" t="str">
        <f>'3'!K97</f>
        <v>SI</v>
      </c>
      <c r="N88" s="34" t="str">
        <f>'3'!L97</f>
        <v>Aplicar identificación avanzada-condición aceptable para cada tipo de factor de riesgo identificado</v>
      </c>
      <c r="O88" s="19" t="str">
        <f>IF(AND(N88="Aplicar identificación avanzada-condición aceptable para cada tipo de factor de riesgo identificado",G88="SI"),VLOOKUP(A88,'2'!$B$12:$M$212,2,FALSE)," ")</f>
        <v>area 84</v>
      </c>
      <c r="P88" s="19" t="str">
        <f>IF(AND(N88="Aplicar identificación avanzada-condición aceptable para cada tipo de factor de riesgo identificado",G88="SI"),VLOOKUP(A88,'2'!$B$12:$M$212,3,FALSE)," ")</f>
        <v>puesto 84</v>
      </c>
      <c r="Q88" s="19" t="str">
        <f>IF(AND(N88="Aplicar identificación avanzada-condición aceptable para cada tipo de factor de riesgo identificado",G88="SI"),VLOOKUP(A88,'2'!$B$12:$M$212,4,FALSE)," ")</f>
        <v>tarea 84</v>
      </c>
      <c r="R88" s="19">
        <f>IF(AND(N88="Aplicar identificación avanzada-condición aceptable para cada tipo de factor de riesgo identificado",G88="SI"),VLOOKUP(A88,'2'!$B$12:$M$212,6,FALSE)," ")</f>
        <v>0</v>
      </c>
      <c r="S88" s="19">
        <f>IF(AND(N88="Aplicar identificación avanzada-condición aceptable para cada tipo de factor de riesgo identificado",G88="SI"),VLOOKUP(A88,'2'!$B$12:$M$212,7,FALSE)," ")</f>
        <v>0</v>
      </c>
      <c r="T88" s="19">
        <f>IF(AND(N88="Aplicar identificación avanzada-condición aceptable para cada tipo de factor de riesgo identificado",G88="SI"),VLOOKUP(A88,'2'!$B$12:$M$212,8,FALSE)," ")</f>
        <v>0</v>
      </c>
      <c r="U88" s="19">
        <f>IF(AND(N88="Aplicar identificación avanzada-condición aceptable para cada tipo de factor de riesgo identificado",G88="SI"),VLOOKUP(A88,'2'!$B$12:$M$212,9,FALSE)," ")</f>
        <v>0</v>
      </c>
      <c r="V88" s="19">
        <f>IF(AND(N88="Aplicar identificación avanzada-condición aceptable para cada tipo de factor de riesgo identificado",G88="SI"),VLOOKUP(A88,'2'!$B$12:$M$212,10,FALSE)," ")</f>
        <v>0</v>
      </c>
      <c r="W88" s="31" t="str">
        <f>IF(AND(N88="Aplicar identificación avanzada-condición aceptable para cada tipo de factor de riesgo identificado",H88="SI"),VLOOKUP(A88,'2'!$B$12:$M$212,2,FALSE)," ")</f>
        <v>area 84</v>
      </c>
      <c r="X88" s="31" t="str">
        <f>IF(AND(N88="Aplicar identificación avanzada-condición aceptable para cada tipo de factor de riesgo identificado",H88="SI"),VLOOKUP(A88,'2'!$B$12:$M$212,3,FALSE)," ")</f>
        <v>puesto 84</v>
      </c>
      <c r="Y88" s="31" t="str">
        <f>IF(AND(N88="Aplicar identificación avanzada-condición aceptable para cada tipo de factor de riesgo identificado",H88="SI"),VLOOKUP(A88,'2'!$B$12:$M$212,4,FALSE)," ")</f>
        <v>tarea 84</v>
      </c>
      <c r="Z88" s="31" t="str">
        <f>IF(AND(N88="Aplicar identificación avanzada-condición aceptable para cada tipo de factor de riesgo identificado",H88="SI"),VLOOKUP(A88,'2'!$B$12:$M$212,4,FALSE)," ")</f>
        <v>tarea 84</v>
      </c>
      <c r="AA88" s="31">
        <f>IF(AND(N88="Aplicar identificación avanzada-condición aceptable para cada tipo de factor de riesgo identificado",H88="SI"),VLOOKUP(A88,'2'!$B$12:$M$212,7,FALSE)," ")</f>
        <v>0</v>
      </c>
      <c r="AB88" s="31">
        <f>IF(AND(N88="Aplicar identificación avanzada-condición aceptable para cada tipo de factor de riesgo identificado",H88="SI"),VLOOKUP(A88,'2'!$B$12:$M$212,8,FALSE)," ")</f>
        <v>0</v>
      </c>
      <c r="AC88" s="31">
        <f>IF(AND(N88="Aplicar identificación avanzada-condición aceptable para cada tipo de factor de riesgo identificado",H88="SI"),VLOOKUP(A88,'2'!$B$12:$M$212,9,FALSE)," ")</f>
        <v>0</v>
      </c>
      <c r="AD88" s="31">
        <f>IF(AND(N88="Aplicar identificación avanzada-condición aceptable para cada tipo de factor de riesgo identificado",H88="SI"),VLOOKUP(A88,'2'!$B$12:$M$212,10,FALSE)," ")</f>
        <v>0</v>
      </c>
      <c r="AE88" s="34" t="str">
        <f>IF(AND(N88="Aplicar identificación avanzada-condición aceptable para cada tipo de factor de riesgo identificado",I88="SI"),VLOOKUP(A88,'2'!$B$12:$M$212,2,FALSE)," ")</f>
        <v>area 84</v>
      </c>
      <c r="AF88" s="34" t="str">
        <f>IF(AND(N88="Aplicar identificación avanzada-condición aceptable para cada tipo de factor de riesgo identificado",I88="SI"),VLOOKUP(A88,'2'!$B$12:$M$212,3,FALSE)," ")</f>
        <v>puesto 84</v>
      </c>
      <c r="AG88" s="34" t="str">
        <f>IF(AND(N88="Aplicar identificación avanzada-condición aceptable para cada tipo de factor de riesgo identificado",I88="SI"),VLOOKUP(A88,'2'!$B$12:$M$212,4,FALSE)," ")</f>
        <v>tarea 84</v>
      </c>
      <c r="AH88" s="34">
        <f>IF(AND(N88="Aplicar identificación avanzada-condición aceptable para cada tipo de factor de riesgo identificado",I88="SI"),VLOOKUP(A88,'2'!$B$12:$M$212,6,FALSE)," ")</f>
        <v>0</v>
      </c>
      <c r="AI88" s="34">
        <f>IF(AND(N88="Aplicar identificación avanzada-condición aceptable para cada tipo de factor de riesgo identificado",I88="SI"),VLOOKUP(A88,'2'!$B$12:$M$212,7,FALSE)," ")</f>
        <v>0</v>
      </c>
      <c r="AJ88" s="34">
        <f>IF(AND(N88="Aplicar identificación avanzada-condición aceptable para cada tipo de factor de riesgo identificado",I88="SI"),VLOOKUP(A88,'2'!$B$12:$M$212,8,FALSE)," ")</f>
        <v>0</v>
      </c>
      <c r="AK88" s="34">
        <f>IF(AND(N88="Aplicar identificación avanzada-condición aceptable para cada tipo de factor de riesgo identificado",I88="SI"),VLOOKUP(A88,'2'!$B$12:$M$212,9,FALSE)," ")</f>
        <v>0</v>
      </c>
      <c r="AL88" s="34">
        <f>IF(AND(N88="Aplicar identificación avanzada-condición aceptable para cada tipo de factor de riesgo identificado",I88="SI"),VLOOKUP(A88,'2'!$B$12:$M$212,10,FALSE)," ")</f>
        <v>0</v>
      </c>
      <c r="AM88" s="40" t="str">
        <f>IF(AND(N88="Aplicar identificación avanzada-condición aceptable para cada tipo de factor de riesgo identificado",J88="SI"),VLOOKUP(A88,'2'!$B$12:$M$212,2,FALSE)," ")</f>
        <v>area 84</v>
      </c>
      <c r="AN88" s="40" t="str">
        <f>IF(AND(N88="Aplicar identificación avanzada-condición aceptable para cada tipo de factor de riesgo identificado",J88="SI"),VLOOKUP(A88,'2'!$B$12:$M$212,3,FALSE)," ")</f>
        <v>puesto 84</v>
      </c>
      <c r="AO88" s="40" t="str">
        <f>IF(AND(N88="Aplicar identificación avanzada-condición aceptable para cada tipo de factor de riesgo identificado",J88="SI"),VLOOKUP(A88,'2'!$B$12:$M$212,4,FALSE)," ")</f>
        <v>tarea 84</v>
      </c>
      <c r="AP88" s="40">
        <f>IF(AND(N88="Aplicar identificación avanzada-condición aceptable para cada tipo de factor de riesgo identificado",J88="SI"),VLOOKUP(A88,'2'!$B$12:$M$212,6,FALSE)," ")</f>
        <v>0</v>
      </c>
      <c r="AQ88" s="40">
        <f>IF(AND(N88="Aplicar identificación avanzada-condición aceptable para cada tipo de factor de riesgo identificado",J88="SI"),VLOOKUP(A88,'2'!$B$12:$M$212,7,FALSE)," ")</f>
        <v>0</v>
      </c>
      <c r="AR88" s="40">
        <f>IF(AND(N88="Aplicar identificación avanzada-condición aceptable para cada tipo de factor de riesgo identificado",J88="SI"),VLOOKUP(A88,'2'!$B$12:$M$212,8,FALSE)," ")</f>
        <v>0</v>
      </c>
      <c r="AS88" s="40">
        <f>IF(AND(N88="Aplicar identificación avanzada-condición aceptable para cada tipo de factor de riesgo identificado",J88="SI"),VLOOKUP(A88,'2'!$B$12:$M$212,9,FALSE)," ")</f>
        <v>0</v>
      </c>
      <c r="AT88" s="40">
        <f>IF(AND(N88="Aplicar identificación avanzada-condición aceptable para cada tipo de factor de riesgo identificado",J88="SI"),VLOOKUP(A88,'2'!$B$12:$M$212,10,FALSE)," ")</f>
        <v>0</v>
      </c>
      <c r="AU88" s="51" t="str">
        <f>IF(AND(N88="Aplicar identificación avanzada-condición aceptable para cada tipo de factor de riesgo identificado",K88="SI"),VLOOKUP(A88,'2'!$B$12:$M$212,2,FALSE)," ")</f>
        <v>area 84</v>
      </c>
      <c r="AV88" s="51" t="str">
        <f>IF(AND(N88="Aplicar identificación avanzada-condición aceptable para cada tipo de factor de riesgo identificado",K88="SI"),VLOOKUP(A88,'2'!$B$12:$M$212,3,FALSE)," ")</f>
        <v>puesto 84</v>
      </c>
      <c r="AW88" s="51" t="str">
        <f>IF(AND(N88="Aplicar identificación avanzada-condición aceptable para cada tipo de factor de riesgo identificado",K88="SI"),VLOOKUP(A88,'2'!$B$12:$M$212,4,FALSE)," ")</f>
        <v>tarea 84</v>
      </c>
      <c r="AX88" s="51">
        <f>IF(AND(N88="Aplicar identificación avanzada-condición aceptable para cada tipo de factor de riesgo identificado",K88="SI"),VLOOKUP(A88,'2'!$B$12:$M$212,6,FALSE)," ")</f>
        <v>0</v>
      </c>
      <c r="AY88" s="51">
        <f>IF(AND(N88="Aplicar identificación avanzada-condición aceptable para cada tipo de factor de riesgo identificado",K88="SI"),VLOOKUP(A88,'2'!$B$12:$M$212,7,FALSE)," ")</f>
        <v>0</v>
      </c>
      <c r="AZ88" s="51">
        <f>IF(AND(N88="Aplicar identificación avanzada-condición aceptable para cada tipo de factor de riesgo identificado",K88="SI"),VLOOKUP(A88,'2'!$B$12:$M$212,8,FALSE)," ")</f>
        <v>0</v>
      </c>
      <c r="BA88" s="51">
        <f>IF(AND(N88="Aplicar identificación avanzada-condición aceptable para cada tipo de factor de riesgo identificado",K88="SI"),VLOOKUP(A88,'2'!$B$12:$M$212,9,FALSE)," ")</f>
        <v>0</v>
      </c>
      <c r="BB88" s="51">
        <f>IF(AND(N88="Aplicar identificación avanzada-condición aceptable para cada tipo de factor de riesgo identificado",K88="SI"),VLOOKUP(A88,'2'!$B$12:$M$212,10,FALSE)," ")</f>
        <v>0</v>
      </c>
      <c r="BC88" s="44" t="str">
        <f>IF(AND(N88="Aplicar identificación avanzada-condición aceptable para cada tipo de factor de riesgo identificado",L88="SI"),VLOOKUP(A88,'2'!$B$12:$M$212,2,FALSE)," ")</f>
        <v>area 84</v>
      </c>
      <c r="BD88" s="44" t="str">
        <f>IF(AND(N88="Aplicar identificación avanzada-condición aceptable para cada tipo de factor de riesgo identificado",L88="SI"),VLOOKUP(A88,'2'!$B$12:$M$212,3,FALSE)," ")</f>
        <v>puesto 84</v>
      </c>
      <c r="BE88" s="44" t="str">
        <f>IF(AND(N88="Aplicar identificación avanzada-condición aceptable para cada tipo de factor de riesgo identificado",L88="SI"),VLOOKUP(A88,'2'!$B$12:$M$212,4,FALSE)," ")</f>
        <v>tarea 84</v>
      </c>
      <c r="BF88" s="44">
        <f>IF(AND(N88="Aplicar identificación avanzada-condición aceptable para cada tipo de factor de riesgo identificado",L88="SI"),VLOOKUP(A88,'2'!$B$12:$M$212,6,FALSE)," ")</f>
        <v>0</v>
      </c>
      <c r="BG88" s="44">
        <f>IF(AND(N88="Aplicar identificación avanzada-condición aceptable para cada tipo de factor de riesgo identificado",L88="SI"),VLOOKUP(A88,'2'!$B$12:$M$212,7,FALSE)," ")</f>
        <v>0</v>
      </c>
      <c r="BH88" s="44">
        <f>IF(AND(N88="Aplicar identificación avanzada-condición aceptable para cada tipo de factor de riesgo identificado",L88="SI"),VLOOKUP(A88,'2'!$B$12:$M$212,8,FALSE)," ")</f>
        <v>0</v>
      </c>
      <c r="BI88" s="44">
        <f>IF(AND(N88="Aplicar identificación avanzada-condición aceptable para cada tipo de factor de riesgo identificado",L88="SI"),VLOOKUP(A88,'2'!$B$12:$M$212,9,FALSE)," ")</f>
        <v>0</v>
      </c>
      <c r="BJ88" s="44">
        <f>IF(AND(N88="Aplicar identificación avanzada-condición aceptable para cada tipo de factor de riesgo identificado",L88="SI"),VLOOKUP(A88,'2'!$B$12:$M$212,10,FALSE)," ")</f>
        <v>0</v>
      </c>
      <c r="BK88" s="48" t="str">
        <f>IF(AND(N88="Aplicar identificación avanzada-condición aceptable para cada tipo de factor de riesgo identificado",M88="SI"),VLOOKUP(A88,'2'!$B$12:$M$212,2,FALSE)," ")</f>
        <v>area 84</v>
      </c>
      <c r="BL88" s="48" t="str">
        <f>IF(AND(N88="Aplicar identificación avanzada-condición aceptable para cada tipo de factor de riesgo identificado",M88="SI"),VLOOKUP(A88,'2'!$B$12:$M$212,3,FALSE)," ")</f>
        <v>puesto 84</v>
      </c>
      <c r="BM88" s="48" t="str">
        <f>IF(AND(N88="Aplicar identificación avanzada-condición aceptable para cada tipo de factor de riesgo identificado",M88="SI"),VLOOKUP(A88,'2'!$B$12:$M$212,4,FALSE)," ")</f>
        <v>tarea 84</v>
      </c>
      <c r="BN88" s="48">
        <f>IF(AND(N88="Aplicar identificación avanzada-condición aceptable para cada tipo de factor de riesgo identificado",M88="SI"),VLOOKUP(A88,'2'!$B$12:$M$212,6,FALSE)," ")</f>
        <v>0</v>
      </c>
      <c r="BO88" s="48">
        <f>IF(AND(N88="Aplicar identificación avanzada-condición aceptable para cada tipo de factor de riesgo identificado",M88="SI"),VLOOKUP(A88,'2'!$B$12:$M$212,7,FALSE)," ")</f>
        <v>0</v>
      </c>
      <c r="BP88" s="48">
        <f>IF(AND(N88="Aplicar identificación avanzada-condición aceptable para cada tipo de factor de riesgo identificado",M88="SI"),VLOOKUP(A88,'2'!$B$12:$M$212,8,FALSE)," ")</f>
        <v>0</v>
      </c>
      <c r="BQ88" s="48">
        <f>IF(AND(N88="Aplicar identificación avanzada-condición aceptable para cada tipo de factor de riesgo identificado",M88="SI"),VLOOKUP(A88,'2'!$B$12:$M$212,9,FALSE)," ")</f>
        <v>0</v>
      </c>
      <c r="BR88" s="48">
        <f>IF(AND(N88="Aplicar identificación avanzada-condición aceptable para cada tipo de factor de riesgo identificado",M88="SI"),VLOOKUP(A88,'2'!$B$12:$M$212,10,FALSE)," ")</f>
        <v>0</v>
      </c>
    </row>
    <row r="89" spans="1:70">
      <c r="A89">
        <v>85</v>
      </c>
      <c r="B89" s="21" t="str">
        <f>'2'!C98</f>
        <v>area 85</v>
      </c>
      <c r="C89" s="21" t="str">
        <f>'2'!D98</f>
        <v>puesto 85</v>
      </c>
      <c r="D89" s="21" t="str">
        <v>puesto 85</v>
      </c>
      <c r="E89" s="21" t="str">
        <f>'2'!E98</f>
        <v>tarea 85</v>
      </c>
      <c r="F89" s="34" t="str">
        <f>'3'!D98</f>
        <v>tarea 85</v>
      </c>
      <c r="G89" s="27" t="str">
        <f>'3'!E98</f>
        <v>SI</v>
      </c>
      <c r="H89" s="21" t="str">
        <f>'3'!F98</f>
        <v>SI</v>
      </c>
      <c r="I89" s="27" t="str">
        <f>'3'!G98</f>
        <v>SI</v>
      </c>
      <c r="J89" s="21" t="str">
        <f>'3'!H98</f>
        <v>SI</v>
      </c>
      <c r="K89" s="27" t="str">
        <f>'3'!I98</f>
        <v>SI</v>
      </c>
      <c r="L89" s="21" t="str">
        <f>'3'!J98</f>
        <v>SI</v>
      </c>
      <c r="M89" s="27" t="str">
        <f>'3'!K98</f>
        <v>SI</v>
      </c>
      <c r="N89" s="34" t="str">
        <f>'3'!L98</f>
        <v>Aplicar identificación avanzada-condición aceptable para cada tipo de factor de riesgo identificado</v>
      </c>
      <c r="O89" s="19" t="str">
        <f>IF(AND(N89="Aplicar identificación avanzada-condición aceptable para cada tipo de factor de riesgo identificado",G89="SI"),VLOOKUP(A89,'2'!$B$12:$M$212,2,FALSE)," ")</f>
        <v>area 85</v>
      </c>
      <c r="P89" s="19" t="str">
        <f>IF(AND(N89="Aplicar identificación avanzada-condición aceptable para cada tipo de factor de riesgo identificado",G89="SI"),VLOOKUP(A89,'2'!$B$12:$M$212,3,FALSE)," ")</f>
        <v>puesto 85</v>
      </c>
      <c r="Q89" s="19" t="str">
        <f>IF(AND(N89="Aplicar identificación avanzada-condición aceptable para cada tipo de factor de riesgo identificado",G89="SI"),VLOOKUP(A89,'2'!$B$12:$M$212,4,FALSE)," ")</f>
        <v>tarea 85</v>
      </c>
      <c r="R89" s="19">
        <f>IF(AND(N89="Aplicar identificación avanzada-condición aceptable para cada tipo de factor de riesgo identificado",G89="SI"),VLOOKUP(A89,'2'!$B$12:$M$212,6,FALSE)," ")</f>
        <v>0</v>
      </c>
      <c r="S89" s="19">
        <f>IF(AND(N89="Aplicar identificación avanzada-condición aceptable para cada tipo de factor de riesgo identificado",G89="SI"),VLOOKUP(A89,'2'!$B$12:$M$212,7,FALSE)," ")</f>
        <v>0</v>
      </c>
      <c r="T89" s="19">
        <f>IF(AND(N89="Aplicar identificación avanzada-condición aceptable para cada tipo de factor de riesgo identificado",G89="SI"),VLOOKUP(A89,'2'!$B$12:$M$212,8,FALSE)," ")</f>
        <v>0</v>
      </c>
      <c r="U89" s="19">
        <f>IF(AND(N89="Aplicar identificación avanzada-condición aceptable para cada tipo de factor de riesgo identificado",G89="SI"),VLOOKUP(A89,'2'!$B$12:$M$212,9,FALSE)," ")</f>
        <v>0</v>
      </c>
      <c r="V89" s="19">
        <f>IF(AND(N89="Aplicar identificación avanzada-condición aceptable para cada tipo de factor de riesgo identificado",G89="SI"),VLOOKUP(A89,'2'!$B$12:$M$212,10,FALSE)," ")</f>
        <v>0</v>
      </c>
      <c r="W89" s="31" t="str">
        <f>IF(AND(N89="Aplicar identificación avanzada-condición aceptable para cada tipo de factor de riesgo identificado",H89="SI"),VLOOKUP(A89,'2'!$B$12:$M$212,2,FALSE)," ")</f>
        <v>area 85</v>
      </c>
      <c r="X89" s="31" t="str">
        <f>IF(AND(N89="Aplicar identificación avanzada-condición aceptable para cada tipo de factor de riesgo identificado",H89="SI"),VLOOKUP(A89,'2'!$B$12:$M$212,3,FALSE)," ")</f>
        <v>puesto 85</v>
      </c>
      <c r="Y89" s="31" t="str">
        <f>IF(AND(N89="Aplicar identificación avanzada-condición aceptable para cada tipo de factor de riesgo identificado",H89="SI"),VLOOKUP(A89,'2'!$B$12:$M$212,4,FALSE)," ")</f>
        <v>tarea 85</v>
      </c>
      <c r="Z89" s="31" t="str">
        <f>IF(AND(N89="Aplicar identificación avanzada-condición aceptable para cada tipo de factor de riesgo identificado",H89="SI"),VLOOKUP(A89,'2'!$B$12:$M$212,4,FALSE)," ")</f>
        <v>tarea 85</v>
      </c>
      <c r="AA89" s="31">
        <f>IF(AND(N89="Aplicar identificación avanzada-condición aceptable para cada tipo de factor de riesgo identificado",H89="SI"),VLOOKUP(A89,'2'!$B$12:$M$212,7,FALSE)," ")</f>
        <v>0</v>
      </c>
      <c r="AB89" s="31">
        <f>IF(AND(N89="Aplicar identificación avanzada-condición aceptable para cada tipo de factor de riesgo identificado",H89="SI"),VLOOKUP(A89,'2'!$B$12:$M$212,8,FALSE)," ")</f>
        <v>0</v>
      </c>
      <c r="AC89" s="31">
        <f>IF(AND(N89="Aplicar identificación avanzada-condición aceptable para cada tipo de factor de riesgo identificado",H89="SI"),VLOOKUP(A89,'2'!$B$12:$M$212,9,FALSE)," ")</f>
        <v>0</v>
      </c>
      <c r="AD89" s="31">
        <f>IF(AND(N89="Aplicar identificación avanzada-condición aceptable para cada tipo de factor de riesgo identificado",H89="SI"),VLOOKUP(A89,'2'!$B$12:$M$212,10,FALSE)," ")</f>
        <v>0</v>
      </c>
      <c r="AE89" s="34" t="str">
        <f>IF(AND(N89="Aplicar identificación avanzada-condición aceptable para cada tipo de factor de riesgo identificado",I89="SI"),VLOOKUP(A89,'2'!$B$12:$M$212,2,FALSE)," ")</f>
        <v>area 85</v>
      </c>
      <c r="AF89" s="34" t="str">
        <f>IF(AND(N89="Aplicar identificación avanzada-condición aceptable para cada tipo de factor de riesgo identificado",I89="SI"),VLOOKUP(A89,'2'!$B$12:$M$212,3,FALSE)," ")</f>
        <v>puesto 85</v>
      </c>
      <c r="AG89" s="34" t="str">
        <f>IF(AND(N89="Aplicar identificación avanzada-condición aceptable para cada tipo de factor de riesgo identificado",I89="SI"),VLOOKUP(A89,'2'!$B$12:$M$212,4,FALSE)," ")</f>
        <v>tarea 85</v>
      </c>
      <c r="AH89" s="34">
        <f>IF(AND(N89="Aplicar identificación avanzada-condición aceptable para cada tipo de factor de riesgo identificado",I89="SI"),VLOOKUP(A89,'2'!$B$12:$M$212,6,FALSE)," ")</f>
        <v>0</v>
      </c>
      <c r="AI89" s="34">
        <f>IF(AND(N89="Aplicar identificación avanzada-condición aceptable para cada tipo de factor de riesgo identificado",I89="SI"),VLOOKUP(A89,'2'!$B$12:$M$212,7,FALSE)," ")</f>
        <v>0</v>
      </c>
      <c r="AJ89" s="34">
        <f>IF(AND(N89="Aplicar identificación avanzada-condición aceptable para cada tipo de factor de riesgo identificado",I89="SI"),VLOOKUP(A89,'2'!$B$12:$M$212,8,FALSE)," ")</f>
        <v>0</v>
      </c>
      <c r="AK89" s="34">
        <f>IF(AND(N89="Aplicar identificación avanzada-condición aceptable para cada tipo de factor de riesgo identificado",I89="SI"),VLOOKUP(A89,'2'!$B$12:$M$212,9,FALSE)," ")</f>
        <v>0</v>
      </c>
      <c r="AL89" s="34">
        <f>IF(AND(N89="Aplicar identificación avanzada-condición aceptable para cada tipo de factor de riesgo identificado",I89="SI"),VLOOKUP(A89,'2'!$B$12:$M$212,10,FALSE)," ")</f>
        <v>0</v>
      </c>
      <c r="AM89" s="40" t="str">
        <f>IF(AND(N89="Aplicar identificación avanzada-condición aceptable para cada tipo de factor de riesgo identificado",J89="SI"),VLOOKUP(A89,'2'!$B$12:$M$212,2,FALSE)," ")</f>
        <v>area 85</v>
      </c>
      <c r="AN89" s="40" t="str">
        <f>IF(AND(N89="Aplicar identificación avanzada-condición aceptable para cada tipo de factor de riesgo identificado",J89="SI"),VLOOKUP(A89,'2'!$B$12:$M$212,3,FALSE)," ")</f>
        <v>puesto 85</v>
      </c>
      <c r="AO89" s="40" t="str">
        <f>IF(AND(N89="Aplicar identificación avanzada-condición aceptable para cada tipo de factor de riesgo identificado",J89="SI"),VLOOKUP(A89,'2'!$B$12:$M$212,4,FALSE)," ")</f>
        <v>tarea 85</v>
      </c>
      <c r="AP89" s="40">
        <f>IF(AND(N89="Aplicar identificación avanzada-condición aceptable para cada tipo de factor de riesgo identificado",J89="SI"),VLOOKUP(A89,'2'!$B$12:$M$212,6,FALSE)," ")</f>
        <v>0</v>
      </c>
      <c r="AQ89" s="40">
        <f>IF(AND(N89="Aplicar identificación avanzada-condición aceptable para cada tipo de factor de riesgo identificado",J89="SI"),VLOOKUP(A89,'2'!$B$12:$M$212,7,FALSE)," ")</f>
        <v>0</v>
      </c>
      <c r="AR89" s="40">
        <f>IF(AND(N89="Aplicar identificación avanzada-condición aceptable para cada tipo de factor de riesgo identificado",J89="SI"),VLOOKUP(A89,'2'!$B$12:$M$212,8,FALSE)," ")</f>
        <v>0</v>
      </c>
      <c r="AS89" s="40">
        <f>IF(AND(N89="Aplicar identificación avanzada-condición aceptable para cada tipo de factor de riesgo identificado",J89="SI"),VLOOKUP(A89,'2'!$B$12:$M$212,9,FALSE)," ")</f>
        <v>0</v>
      </c>
      <c r="AT89" s="40">
        <f>IF(AND(N89="Aplicar identificación avanzada-condición aceptable para cada tipo de factor de riesgo identificado",J89="SI"),VLOOKUP(A89,'2'!$B$12:$M$212,10,FALSE)," ")</f>
        <v>0</v>
      </c>
      <c r="AU89" s="51" t="str">
        <f>IF(AND(N89="Aplicar identificación avanzada-condición aceptable para cada tipo de factor de riesgo identificado",K89="SI"),VLOOKUP(A89,'2'!$B$12:$M$212,2,FALSE)," ")</f>
        <v>area 85</v>
      </c>
      <c r="AV89" s="51" t="str">
        <f>IF(AND(N89="Aplicar identificación avanzada-condición aceptable para cada tipo de factor de riesgo identificado",K89="SI"),VLOOKUP(A89,'2'!$B$12:$M$212,3,FALSE)," ")</f>
        <v>puesto 85</v>
      </c>
      <c r="AW89" s="51" t="str">
        <f>IF(AND(N89="Aplicar identificación avanzada-condición aceptable para cada tipo de factor de riesgo identificado",K89="SI"),VLOOKUP(A89,'2'!$B$12:$M$212,4,FALSE)," ")</f>
        <v>tarea 85</v>
      </c>
      <c r="AX89" s="51">
        <f>IF(AND(N89="Aplicar identificación avanzada-condición aceptable para cada tipo de factor de riesgo identificado",K89="SI"),VLOOKUP(A89,'2'!$B$12:$M$212,6,FALSE)," ")</f>
        <v>0</v>
      </c>
      <c r="AY89" s="51">
        <f>IF(AND(N89="Aplicar identificación avanzada-condición aceptable para cada tipo de factor de riesgo identificado",K89="SI"),VLOOKUP(A89,'2'!$B$12:$M$212,7,FALSE)," ")</f>
        <v>0</v>
      </c>
      <c r="AZ89" s="51">
        <f>IF(AND(N89="Aplicar identificación avanzada-condición aceptable para cada tipo de factor de riesgo identificado",K89="SI"),VLOOKUP(A89,'2'!$B$12:$M$212,8,FALSE)," ")</f>
        <v>0</v>
      </c>
      <c r="BA89" s="51">
        <f>IF(AND(N89="Aplicar identificación avanzada-condición aceptable para cada tipo de factor de riesgo identificado",K89="SI"),VLOOKUP(A89,'2'!$B$12:$M$212,9,FALSE)," ")</f>
        <v>0</v>
      </c>
      <c r="BB89" s="51">
        <f>IF(AND(N89="Aplicar identificación avanzada-condición aceptable para cada tipo de factor de riesgo identificado",K89="SI"),VLOOKUP(A89,'2'!$B$12:$M$212,10,FALSE)," ")</f>
        <v>0</v>
      </c>
      <c r="BC89" s="44" t="str">
        <f>IF(AND(N89="Aplicar identificación avanzada-condición aceptable para cada tipo de factor de riesgo identificado",L89="SI"),VLOOKUP(A89,'2'!$B$12:$M$212,2,FALSE)," ")</f>
        <v>area 85</v>
      </c>
      <c r="BD89" s="44" t="str">
        <f>IF(AND(N89="Aplicar identificación avanzada-condición aceptable para cada tipo de factor de riesgo identificado",L89="SI"),VLOOKUP(A89,'2'!$B$12:$M$212,3,FALSE)," ")</f>
        <v>puesto 85</v>
      </c>
      <c r="BE89" s="44" t="str">
        <f>IF(AND(N89="Aplicar identificación avanzada-condición aceptable para cada tipo de factor de riesgo identificado",L89="SI"),VLOOKUP(A89,'2'!$B$12:$M$212,4,FALSE)," ")</f>
        <v>tarea 85</v>
      </c>
      <c r="BF89" s="44">
        <f>IF(AND(N89="Aplicar identificación avanzada-condición aceptable para cada tipo de factor de riesgo identificado",L89="SI"),VLOOKUP(A89,'2'!$B$12:$M$212,6,FALSE)," ")</f>
        <v>0</v>
      </c>
      <c r="BG89" s="44">
        <f>IF(AND(N89="Aplicar identificación avanzada-condición aceptable para cada tipo de factor de riesgo identificado",L89="SI"),VLOOKUP(A89,'2'!$B$12:$M$212,7,FALSE)," ")</f>
        <v>0</v>
      </c>
      <c r="BH89" s="44">
        <f>IF(AND(N89="Aplicar identificación avanzada-condición aceptable para cada tipo de factor de riesgo identificado",L89="SI"),VLOOKUP(A89,'2'!$B$12:$M$212,8,FALSE)," ")</f>
        <v>0</v>
      </c>
      <c r="BI89" s="44">
        <f>IF(AND(N89="Aplicar identificación avanzada-condición aceptable para cada tipo de factor de riesgo identificado",L89="SI"),VLOOKUP(A89,'2'!$B$12:$M$212,9,FALSE)," ")</f>
        <v>0</v>
      </c>
      <c r="BJ89" s="44">
        <f>IF(AND(N89="Aplicar identificación avanzada-condición aceptable para cada tipo de factor de riesgo identificado",L89="SI"),VLOOKUP(A89,'2'!$B$12:$M$212,10,FALSE)," ")</f>
        <v>0</v>
      </c>
      <c r="BK89" s="48" t="str">
        <f>IF(AND(N89="Aplicar identificación avanzada-condición aceptable para cada tipo de factor de riesgo identificado",M89="SI"),VLOOKUP(A89,'2'!$B$12:$M$212,2,FALSE)," ")</f>
        <v>area 85</v>
      </c>
      <c r="BL89" s="48" t="str">
        <f>IF(AND(N89="Aplicar identificación avanzada-condición aceptable para cada tipo de factor de riesgo identificado",M89="SI"),VLOOKUP(A89,'2'!$B$12:$M$212,3,FALSE)," ")</f>
        <v>puesto 85</v>
      </c>
      <c r="BM89" s="48" t="str">
        <f>IF(AND(N89="Aplicar identificación avanzada-condición aceptable para cada tipo de factor de riesgo identificado",M89="SI"),VLOOKUP(A89,'2'!$B$12:$M$212,4,FALSE)," ")</f>
        <v>tarea 85</v>
      </c>
      <c r="BN89" s="48">
        <f>IF(AND(N89="Aplicar identificación avanzada-condición aceptable para cada tipo de factor de riesgo identificado",M89="SI"),VLOOKUP(A89,'2'!$B$12:$M$212,6,FALSE)," ")</f>
        <v>0</v>
      </c>
      <c r="BO89" s="48">
        <f>IF(AND(N89="Aplicar identificación avanzada-condición aceptable para cada tipo de factor de riesgo identificado",M89="SI"),VLOOKUP(A89,'2'!$B$12:$M$212,7,FALSE)," ")</f>
        <v>0</v>
      </c>
      <c r="BP89" s="48">
        <f>IF(AND(N89="Aplicar identificación avanzada-condición aceptable para cada tipo de factor de riesgo identificado",M89="SI"),VLOOKUP(A89,'2'!$B$12:$M$212,8,FALSE)," ")</f>
        <v>0</v>
      </c>
      <c r="BQ89" s="48">
        <f>IF(AND(N89="Aplicar identificación avanzada-condición aceptable para cada tipo de factor de riesgo identificado",M89="SI"),VLOOKUP(A89,'2'!$B$12:$M$212,9,FALSE)," ")</f>
        <v>0</v>
      </c>
      <c r="BR89" s="48">
        <f>IF(AND(N89="Aplicar identificación avanzada-condición aceptable para cada tipo de factor de riesgo identificado",M89="SI"),VLOOKUP(A89,'2'!$B$12:$M$212,10,FALSE)," ")</f>
        <v>0</v>
      </c>
    </row>
    <row r="90" spans="1:70">
      <c r="A90">
        <v>86</v>
      </c>
      <c r="B90" s="21" t="str">
        <f>'2'!C99</f>
        <v>area 86</v>
      </c>
      <c r="C90" s="21" t="str">
        <f>'2'!D99</f>
        <v>puesto 86</v>
      </c>
      <c r="D90" s="21" t="str">
        <v>puesto 86</v>
      </c>
      <c r="E90" s="21" t="str">
        <f>'2'!E99</f>
        <v>tarea 86</v>
      </c>
      <c r="F90" s="34" t="str">
        <f>'3'!D99</f>
        <v>tarea 86</v>
      </c>
      <c r="G90" s="27" t="str">
        <f>'3'!E99</f>
        <v>SI</v>
      </c>
      <c r="H90" s="21" t="str">
        <f>'3'!F99</f>
        <v>SI</v>
      </c>
      <c r="I90" s="27" t="str">
        <f>'3'!G99</f>
        <v>SI</v>
      </c>
      <c r="J90" s="21" t="str">
        <f>'3'!H99</f>
        <v>SI</v>
      </c>
      <c r="K90" s="27" t="str">
        <f>'3'!I99</f>
        <v>SI</v>
      </c>
      <c r="L90" s="21" t="str">
        <f>'3'!J99</f>
        <v>SI</v>
      </c>
      <c r="M90" s="27" t="str">
        <f>'3'!K99</f>
        <v>SI</v>
      </c>
      <c r="N90" s="34" t="str">
        <f>'3'!L99</f>
        <v>Aplicar identificación avanzada-condición aceptable para cada tipo de factor de riesgo identificado</v>
      </c>
      <c r="O90" s="19" t="str">
        <f>IF(AND(N90="Aplicar identificación avanzada-condición aceptable para cada tipo de factor de riesgo identificado",G90="SI"),VLOOKUP(A90,'2'!$B$12:$M$212,2,FALSE)," ")</f>
        <v>area 86</v>
      </c>
      <c r="P90" s="19" t="str">
        <f>IF(AND(N90="Aplicar identificación avanzada-condición aceptable para cada tipo de factor de riesgo identificado",G90="SI"),VLOOKUP(A90,'2'!$B$12:$M$212,3,FALSE)," ")</f>
        <v>puesto 86</v>
      </c>
      <c r="Q90" s="19" t="str">
        <f>IF(AND(N90="Aplicar identificación avanzada-condición aceptable para cada tipo de factor de riesgo identificado",G90="SI"),VLOOKUP(A90,'2'!$B$12:$M$212,4,FALSE)," ")</f>
        <v>tarea 86</v>
      </c>
      <c r="R90" s="19">
        <f>IF(AND(N90="Aplicar identificación avanzada-condición aceptable para cada tipo de factor de riesgo identificado",G90="SI"),VLOOKUP(A90,'2'!$B$12:$M$212,6,FALSE)," ")</f>
        <v>0</v>
      </c>
      <c r="S90" s="19">
        <f>IF(AND(N90="Aplicar identificación avanzada-condición aceptable para cada tipo de factor de riesgo identificado",G90="SI"),VLOOKUP(A90,'2'!$B$12:$M$212,7,FALSE)," ")</f>
        <v>0</v>
      </c>
      <c r="T90" s="19">
        <f>IF(AND(N90="Aplicar identificación avanzada-condición aceptable para cada tipo de factor de riesgo identificado",G90="SI"),VLOOKUP(A90,'2'!$B$12:$M$212,8,FALSE)," ")</f>
        <v>0</v>
      </c>
      <c r="U90" s="19">
        <f>IF(AND(N90="Aplicar identificación avanzada-condición aceptable para cada tipo de factor de riesgo identificado",G90="SI"),VLOOKUP(A90,'2'!$B$12:$M$212,9,FALSE)," ")</f>
        <v>0</v>
      </c>
      <c r="V90" s="19">
        <f>IF(AND(N90="Aplicar identificación avanzada-condición aceptable para cada tipo de factor de riesgo identificado",G90="SI"),VLOOKUP(A90,'2'!$B$12:$M$212,10,FALSE)," ")</f>
        <v>0</v>
      </c>
      <c r="W90" s="31" t="str">
        <f>IF(AND(N90="Aplicar identificación avanzada-condición aceptable para cada tipo de factor de riesgo identificado",H90="SI"),VLOOKUP(A90,'2'!$B$12:$M$212,2,FALSE)," ")</f>
        <v>area 86</v>
      </c>
      <c r="X90" s="31" t="str">
        <f>IF(AND(N90="Aplicar identificación avanzada-condición aceptable para cada tipo de factor de riesgo identificado",H90="SI"),VLOOKUP(A90,'2'!$B$12:$M$212,3,FALSE)," ")</f>
        <v>puesto 86</v>
      </c>
      <c r="Y90" s="31" t="str">
        <f>IF(AND(N90="Aplicar identificación avanzada-condición aceptable para cada tipo de factor de riesgo identificado",H90="SI"),VLOOKUP(A90,'2'!$B$12:$M$212,4,FALSE)," ")</f>
        <v>tarea 86</v>
      </c>
      <c r="Z90" s="31" t="str">
        <f>IF(AND(N90="Aplicar identificación avanzada-condición aceptable para cada tipo de factor de riesgo identificado",H90="SI"),VLOOKUP(A90,'2'!$B$12:$M$212,4,FALSE)," ")</f>
        <v>tarea 86</v>
      </c>
      <c r="AA90" s="31">
        <f>IF(AND(N90="Aplicar identificación avanzada-condición aceptable para cada tipo de factor de riesgo identificado",H90="SI"),VLOOKUP(A90,'2'!$B$12:$M$212,7,FALSE)," ")</f>
        <v>0</v>
      </c>
      <c r="AB90" s="31">
        <f>IF(AND(N90="Aplicar identificación avanzada-condición aceptable para cada tipo de factor de riesgo identificado",H90="SI"),VLOOKUP(A90,'2'!$B$12:$M$212,8,FALSE)," ")</f>
        <v>0</v>
      </c>
      <c r="AC90" s="31">
        <f>IF(AND(N90="Aplicar identificación avanzada-condición aceptable para cada tipo de factor de riesgo identificado",H90="SI"),VLOOKUP(A90,'2'!$B$12:$M$212,9,FALSE)," ")</f>
        <v>0</v>
      </c>
      <c r="AD90" s="31">
        <f>IF(AND(N90="Aplicar identificación avanzada-condición aceptable para cada tipo de factor de riesgo identificado",H90="SI"),VLOOKUP(A90,'2'!$B$12:$M$212,10,FALSE)," ")</f>
        <v>0</v>
      </c>
      <c r="AE90" s="34" t="str">
        <f>IF(AND(N90="Aplicar identificación avanzada-condición aceptable para cada tipo de factor de riesgo identificado",I90="SI"),VLOOKUP(A90,'2'!$B$12:$M$212,2,FALSE)," ")</f>
        <v>area 86</v>
      </c>
      <c r="AF90" s="34" t="str">
        <f>IF(AND(N90="Aplicar identificación avanzada-condición aceptable para cada tipo de factor de riesgo identificado",I90="SI"),VLOOKUP(A90,'2'!$B$12:$M$212,3,FALSE)," ")</f>
        <v>puesto 86</v>
      </c>
      <c r="AG90" s="34" t="str">
        <f>IF(AND(N90="Aplicar identificación avanzada-condición aceptable para cada tipo de factor de riesgo identificado",I90="SI"),VLOOKUP(A90,'2'!$B$12:$M$212,4,FALSE)," ")</f>
        <v>tarea 86</v>
      </c>
      <c r="AH90" s="34">
        <f>IF(AND(N90="Aplicar identificación avanzada-condición aceptable para cada tipo de factor de riesgo identificado",I90="SI"),VLOOKUP(A90,'2'!$B$12:$M$212,6,FALSE)," ")</f>
        <v>0</v>
      </c>
      <c r="AI90" s="34">
        <f>IF(AND(N90="Aplicar identificación avanzada-condición aceptable para cada tipo de factor de riesgo identificado",I90="SI"),VLOOKUP(A90,'2'!$B$12:$M$212,7,FALSE)," ")</f>
        <v>0</v>
      </c>
      <c r="AJ90" s="34">
        <f>IF(AND(N90="Aplicar identificación avanzada-condición aceptable para cada tipo de factor de riesgo identificado",I90="SI"),VLOOKUP(A90,'2'!$B$12:$M$212,8,FALSE)," ")</f>
        <v>0</v>
      </c>
      <c r="AK90" s="34">
        <f>IF(AND(N90="Aplicar identificación avanzada-condición aceptable para cada tipo de factor de riesgo identificado",I90="SI"),VLOOKUP(A90,'2'!$B$12:$M$212,9,FALSE)," ")</f>
        <v>0</v>
      </c>
      <c r="AL90" s="34">
        <f>IF(AND(N90="Aplicar identificación avanzada-condición aceptable para cada tipo de factor de riesgo identificado",I90="SI"),VLOOKUP(A90,'2'!$B$12:$M$212,10,FALSE)," ")</f>
        <v>0</v>
      </c>
      <c r="AM90" s="40" t="str">
        <f>IF(AND(N90="Aplicar identificación avanzada-condición aceptable para cada tipo de factor de riesgo identificado",J90="SI"),VLOOKUP(A90,'2'!$B$12:$M$212,2,FALSE)," ")</f>
        <v>area 86</v>
      </c>
      <c r="AN90" s="40" t="str">
        <f>IF(AND(N90="Aplicar identificación avanzada-condición aceptable para cada tipo de factor de riesgo identificado",J90="SI"),VLOOKUP(A90,'2'!$B$12:$M$212,3,FALSE)," ")</f>
        <v>puesto 86</v>
      </c>
      <c r="AO90" s="40" t="str">
        <f>IF(AND(N90="Aplicar identificación avanzada-condición aceptable para cada tipo de factor de riesgo identificado",J90="SI"),VLOOKUP(A90,'2'!$B$12:$M$212,4,FALSE)," ")</f>
        <v>tarea 86</v>
      </c>
      <c r="AP90" s="40">
        <f>IF(AND(N90="Aplicar identificación avanzada-condición aceptable para cada tipo de factor de riesgo identificado",J90="SI"),VLOOKUP(A90,'2'!$B$12:$M$212,6,FALSE)," ")</f>
        <v>0</v>
      </c>
      <c r="AQ90" s="40">
        <f>IF(AND(N90="Aplicar identificación avanzada-condición aceptable para cada tipo de factor de riesgo identificado",J90="SI"),VLOOKUP(A90,'2'!$B$12:$M$212,7,FALSE)," ")</f>
        <v>0</v>
      </c>
      <c r="AR90" s="40">
        <f>IF(AND(N90="Aplicar identificación avanzada-condición aceptable para cada tipo de factor de riesgo identificado",J90="SI"),VLOOKUP(A90,'2'!$B$12:$M$212,8,FALSE)," ")</f>
        <v>0</v>
      </c>
      <c r="AS90" s="40">
        <f>IF(AND(N90="Aplicar identificación avanzada-condición aceptable para cada tipo de factor de riesgo identificado",J90="SI"),VLOOKUP(A90,'2'!$B$12:$M$212,9,FALSE)," ")</f>
        <v>0</v>
      </c>
      <c r="AT90" s="40">
        <f>IF(AND(N90="Aplicar identificación avanzada-condición aceptable para cada tipo de factor de riesgo identificado",J90="SI"),VLOOKUP(A90,'2'!$B$12:$M$212,10,FALSE)," ")</f>
        <v>0</v>
      </c>
      <c r="AU90" s="51" t="str">
        <f>IF(AND(N90="Aplicar identificación avanzada-condición aceptable para cada tipo de factor de riesgo identificado",K90="SI"),VLOOKUP(A90,'2'!$B$12:$M$212,2,FALSE)," ")</f>
        <v>area 86</v>
      </c>
      <c r="AV90" s="51" t="str">
        <f>IF(AND(N90="Aplicar identificación avanzada-condición aceptable para cada tipo de factor de riesgo identificado",K90="SI"),VLOOKUP(A90,'2'!$B$12:$M$212,3,FALSE)," ")</f>
        <v>puesto 86</v>
      </c>
      <c r="AW90" s="51" t="str">
        <f>IF(AND(N90="Aplicar identificación avanzada-condición aceptable para cada tipo de factor de riesgo identificado",K90="SI"),VLOOKUP(A90,'2'!$B$12:$M$212,4,FALSE)," ")</f>
        <v>tarea 86</v>
      </c>
      <c r="AX90" s="51">
        <f>IF(AND(N90="Aplicar identificación avanzada-condición aceptable para cada tipo de factor de riesgo identificado",K90="SI"),VLOOKUP(A90,'2'!$B$12:$M$212,6,FALSE)," ")</f>
        <v>0</v>
      </c>
      <c r="AY90" s="51">
        <f>IF(AND(N90="Aplicar identificación avanzada-condición aceptable para cada tipo de factor de riesgo identificado",K90="SI"),VLOOKUP(A90,'2'!$B$12:$M$212,7,FALSE)," ")</f>
        <v>0</v>
      </c>
      <c r="AZ90" s="51">
        <f>IF(AND(N90="Aplicar identificación avanzada-condición aceptable para cada tipo de factor de riesgo identificado",K90="SI"),VLOOKUP(A90,'2'!$B$12:$M$212,8,FALSE)," ")</f>
        <v>0</v>
      </c>
      <c r="BA90" s="51">
        <f>IF(AND(N90="Aplicar identificación avanzada-condición aceptable para cada tipo de factor de riesgo identificado",K90="SI"),VLOOKUP(A90,'2'!$B$12:$M$212,9,FALSE)," ")</f>
        <v>0</v>
      </c>
      <c r="BB90" s="51">
        <f>IF(AND(N90="Aplicar identificación avanzada-condición aceptable para cada tipo de factor de riesgo identificado",K90="SI"),VLOOKUP(A90,'2'!$B$12:$M$212,10,FALSE)," ")</f>
        <v>0</v>
      </c>
      <c r="BC90" s="44" t="str">
        <f>IF(AND(N90="Aplicar identificación avanzada-condición aceptable para cada tipo de factor de riesgo identificado",L90="SI"),VLOOKUP(A90,'2'!$B$12:$M$212,2,FALSE)," ")</f>
        <v>area 86</v>
      </c>
      <c r="BD90" s="44" t="str">
        <f>IF(AND(N90="Aplicar identificación avanzada-condición aceptable para cada tipo de factor de riesgo identificado",L90="SI"),VLOOKUP(A90,'2'!$B$12:$M$212,3,FALSE)," ")</f>
        <v>puesto 86</v>
      </c>
      <c r="BE90" s="44" t="str">
        <f>IF(AND(N90="Aplicar identificación avanzada-condición aceptable para cada tipo de factor de riesgo identificado",L90="SI"),VLOOKUP(A90,'2'!$B$12:$M$212,4,FALSE)," ")</f>
        <v>tarea 86</v>
      </c>
      <c r="BF90" s="44">
        <f>IF(AND(N90="Aplicar identificación avanzada-condición aceptable para cada tipo de factor de riesgo identificado",L90="SI"),VLOOKUP(A90,'2'!$B$12:$M$212,6,FALSE)," ")</f>
        <v>0</v>
      </c>
      <c r="BG90" s="44">
        <f>IF(AND(N90="Aplicar identificación avanzada-condición aceptable para cada tipo de factor de riesgo identificado",L90="SI"),VLOOKUP(A90,'2'!$B$12:$M$212,7,FALSE)," ")</f>
        <v>0</v>
      </c>
      <c r="BH90" s="44">
        <f>IF(AND(N90="Aplicar identificación avanzada-condición aceptable para cada tipo de factor de riesgo identificado",L90="SI"),VLOOKUP(A90,'2'!$B$12:$M$212,8,FALSE)," ")</f>
        <v>0</v>
      </c>
      <c r="BI90" s="44">
        <f>IF(AND(N90="Aplicar identificación avanzada-condición aceptable para cada tipo de factor de riesgo identificado",L90="SI"),VLOOKUP(A90,'2'!$B$12:$M$212,9,FALSE)," ")</f>
        <v>0</v>
      </c>
      <c r="BJ90" s="44">
        <f>IF(AND(N90="Aplicar identificación avanzada-condición aceptable para cada tipo de factor de riesgo identificado",L90="SI"),VLOOKUP(A90,'2'!$B$12:$M$212,10,FALSE)," ")</f>
        <v>0</v>
      </c>
      <c r="BK90" s="48" t="str">
        <f>IF(AND(N90="Aplicar identificación avanzada-condición aceptable para cada tipo de factor de riesgo identificado",M90="SI"),VLOOKUP(A90,'2'!$B$12:$M$212,2,FALSE)," ")</f>
        <v>area 86</v>
      </c>
      <c r="BL90" s="48" t="str">
        <f>IF(AND(N90="Aplicar identificación avanzada-condición aceptable para cada tipo de factor de riesgo identificado",M90="SI"),VLOOKUP(A90,'2'!$B$12:$M$212,3,FALSE)," ")</f>
        <v>puesto 86</v>
      </c>
      <c r="BM90" s="48" t="str">
        <f>IF(AND(N90="Aplicar identificación avanzada-condición aceptable para cada tipo de factor de riesgo identificado",M90="SI"),VLOOKUP(A90,'2'!$B$12:$M$212,4,FALSE)," ")</f>
        <v>tarea 86</v>
      </c>
      <c r="BN90" s="48">
        <f>IF(AND(N90="Aplicar identificación avanzada-condición aceptable para cada tipo de factor de riesgo identificado",M90="SI"),VLOOKUP(A90,'2'!$B$12:$M$212,6,FALSE)," ")</f>
        <v>0</v>
      </c>
      <c r="BO90" s="48">
        <f>IF(AND(N90="Aplicar identificación avanzada-condición aceptable para cada tipo de factor de riesgo identificado",M90="SI"),VLOOKUP(A90,'2'!$B$12:$M$212,7,FALSE)," ")</f>
        <v>0</v>
      </c>
      <c r="BP90" s="48">
        <f>IF(AND(N90="Aplicar identificación avanzada-condición aceptable para cada tipo de factor de riesgo identificado",M90="SI"),VLOOKUP(A90,'2'!$B$12:$M$212,8,FALSE)," ")</f>
        <v>0</v>
      </c>
      <c r="BQ90" s="48">
        <f>IF(AND(N90="Aplicar identificación avanzada-condición aceptable para cada tipo de factor de riesgo identificado",M90="SI"),VLOOKUP(A90,'2'!$B$12:$M$212,9,FALSE)," ")</f>
        <v>0</v>
      </c>
      <c r="BR90" s="48">
        <f>IF(AND(N90="Aplicar identificación avanzada-condición aceptable para cada tipo de factor de riesgo identificado",M90="SI"),VLOOKUP(A90,'2'!$B$12:$M$212,10,FALSE)," ")</f>
        <v>0</v>
      </c>
    </row>
    <row r="91" spans="1:70">
      <c r="A91">
        <v>87</v>
      </c>
      <c r="B91" s="21" t="str">
        <f>'2'!C100</f>
        <v>area 87</v>
      </c>
      <c r="C91" s="21" t="str">
        <f>'2'!D100</f>
        <v>puesto 87</v>
      </c>
      <c r="D91" s="21" t="str">
        <v>puesto 87</v>
      </c>
      <c r="E91" s="21" t="str">
        <f>'2'!E100</f>
        <v>tarea 87</v>
      </c>
      <c r="F91" s="34" t="str">
        <f>'3'!D100</f>
        <v>tarea 87</v>
      </c>
      <c r="G91" s="27" t="str">
        <f>'3'!E100</f>
        <v>SI</v>
      </c>
      <c r="H91" s="21" t="str">
        <f>'3'!F100</f>
        <v>SI</v>
      </c>
      <c r="I91" s="27" t="str">
        <f>'3'!G100</f>
        <v>SI</v>
      </c>
      <c r="J91" s="21" t="str">
        <f>'3'!H100</f>
        <v>SI</v>
      </c>
      <c r="K91" s="27" t="str">
        <f>'3'!I100</f>
        <v>SI</v>
      </c>
      <c r="L91" s="21" t="str">
        <f>'3'!J100</f>
        <v>SI</v>
      </c>
      <c r="M91" s="27" t="str">
        <f>'3'!K100</f>
        <v>SI</v>
      </c>
      <c r="N91" s="34" t="str">
        <f>'3'!L100</f>
        <v>Aplicar identificación avanzada-condición aceptable para cada tipo de factor de riesgo identificado</v>
      </c>
      <c r="O91" s="19" t="str">
        <f>IF(AND(N91="Aplicar identificación avanzada-condición aceptable para cada tipo de factor de riesgo identificado",G91="SI"),VLOOKUP(A91,'2'!$B$12:$M$212,2,FALSE)," ")</f>
        <v>area 87</v>
      </c>
      <c r="P91" s="19" t="str">
        <f>IF(AND(N91="Aplicar identificación avanzada-condición aceptable para cada tipo de factor de riesgo identificado",G91="SI"),VLOOKUP(A91,'2'!$B$12:$M$212,3,FALSE)," ")</f>
        <v>puesto 87</v>
      </c>
      <c r="Q91" s="19" t="str">
        <f>IF(AND(N91="Aplicar identificación avanzada-condición aceptable para cada tipo de factor de riesgo identificado",G91="SI"),VLOOKUP(A91,'2'!$B$12:$M$212,4,FALSE)," ")</f>
        <v>tarea 87</v>
      </c>
      <c r="R91" s="19">
        <f>IF(AND(N91="Aplicar identificación avanzada-condición aceptable para cada tipo de factor de riesgo identificado",G91="SI"),VLOOKUP(A91,'2'!$B$12:$M$212,6,FALSE)," ")</f>
        <v>0</v>
      </c>
      <c r="S91" s="19">
        <f>IF(AND(N91="Aplicar identificación avanzada-condición aceptable para cada tipo de factor de riesgo identificado",G91="SI"),VLOOKUP(A91,'2'!$B$12:$M$212,7,FALSE)," ")</f>
        <v>0</v>
      </c>
      <c r="T91" s="19">
        <f>IF(AND(N91="Aplicar identificación avanzada-condición aceptable para cada tipo de factor de riesgo identificado",G91="SI"),VLOOKUP(A91,'2'!$B$12:$M$212,8,FALSE)," ")</f>
        <v>0</v>
      </c>
      <c r="U91" s="19">
        <f>IF(AND(N91="Aplicar identificación avanzada-condición aceptable para cada tipo de factor de riesgo identificado",G91="SI"),VLOOKUP(A91,'2'!$B$12:$M$212,9,FALSE)," ")</f>
        <v>0</v>
      </c>
      <c r="V91" s="19">
        <f>IF(AND(N91="Aplicar identificación avanzada-condición aceptable para cada tipo de factor de riesgo identificado",G91="SI"),VLOOKUP(A91,'2'!$B$12:$M$212,10,FALSE)," ")</f>
        <v>0</v>
      </c>
      <c r="W91" s="31" t="str">
        <f>IF(AND(N91="Aplicar identificación avanzada-condición aceptable para cada tipo de factor de riesgo identificado",H91="SI"),VLOOKUP(A91,'2'!$B$12:$M$212,2,FALSE)," ")</f>
        <v>area 87</v>
      </c>
      <c r="X91" s="31" t="str">
        <f>IF(AND(N91="Aplicar identificación avanzada-condición aceptable para cada tipo de factor de riesgo identificado",H91="SI"),VLOOKUP(A91,'2'!$B$12:$M$212,3,FALSE)," ")</f>
        <v>puesto 87</v>
      </c>
      <c r="Y91" s="31" t="str">
        <f>IF(AND(N91="Aplicar identificación avanzada-condición aceptable para cada tipo de factor de riesgo identificado",H91="SI"),VLOOKUP(A91,'2'!$B$12:$M$212,4,FALSE)," ")</f>
        <v>tarea 87</v>
      </c>
      <c r="Z91" s="31" t="str">
        <f>IF(AND(N91="Aplicar identificación avanzada-condición aceptable para cada tipo de factor de riesgo identificado",H91="SI"),VLOOKUP(A91,'2'!$B$12:$M$212,4,FALSE)," ")</f>
        <v>tarea 87</v>
      </c>
      <c r="AA91" s="31">
        <f>IF(AND(N91="Aplicar identificación avanzada-condición aceptable para cada tipo de factor de riesgo identificado",H91="SI"),VLOOKUP(A91,'2'!$B$12:$M$212,7,FALSE)," ")</f>
        <v>0</v>
      </c>
      <c r="AB91" s="31">
        <f>IF(AND(N91="Aplicar identificación avanzada-condición aceptable para cada tipo de factor de riesgo identificado",H91="SI"),VLOOKUP(A91,'2'!$B$12:$M$212,8,FALSE)," ")</f>
        <v>0</v>
      </c>
      <c r="AC91" s="31">
        <f>IF(AND(N91="Aplicar identificación avanzada-condición aceptable para cada tipo de factor de riesgo identificado",H91="SI"),VLOOKUP(A91,'2'!$B$12:$M$212,9,FALSE)," ")</f>
        <v>0</v>
      </c>
      <c r="AD91" s="31">
        <f>IF(AND(N91="Aplicar identificación avanzada-condición aceptable para cada tipo de factor de riesgo identificado",H91="SI"),VLOOKUP(A91,'2'!$B$12:$M$212,10,FALSE)," ")</f>
        <v>0</v>
      </c>
      <c r="AE91" s="34" t="str">
        <f>IF(AND(N91="Aplicar identificación avanzada-condición aceptable para cada tipo de factor de riesgo identificado",I91="SI"),VLOOKUP(A91,'2'!$B$12:$M$212,2,FALSE)," ")</f>
        <v>area 87</v>
      </c>
      <c r="AF91" s="34" t="str">
        <f>IF(AND(N91="Aplicar identificación avanzada-condición aceptable para cada tipo de factor de riesgo identificado",I91="SI"),VLOOKUP(A91,'2'!$B$12:$M$212,3,FALSE)," ")</f>
        <v>puesto 87</v>
      </c>
      <c r="AG91" s="34" t="str">
        <f>IF(AND(N91="Aplicar identificación avanzada-condición aceptable para cada tipo de factor de riesgo identificado",I91="SI"),VLOOKUP(A91,'2'!$B$12:$M$212,4,FALSE)," ")</f>
        <v>tarea 87</v>
      </c>
      <c r="AH91" s="34">
        <f>IF(AND(N91="Aplicar identificación avanzada-condición aceptable para cada tipo de factor de riesgo identificado",I91="SI"),VLOOKUP(A91,'2'!$B$12:$M$212,6,FALSE)," ")</f>
        <v>0</v>
      </c>
      <c r="AI91" s="34">
        <f>IF(AND(N91="Aplicar identificación avanzada-condición aceptable para cada tipo de factor de riesgo identificado",I91="SI"),VLOOKUP(A91,'2'!$B$12:$M$212,7,FALSE)," ")</f>
        <v>0</v>
      </c>
      <c r="AJ91" s="34">
        <f>IF(AND(N91="Aplicar identificación avanzada-condición aceptable para cada tipo de factor de riesgo identificado",I91="SI"),VLOOKUP(A91,'2'!$B$12:$M$212,8,FALSE)," ")</f>
        <v>0</v>
      </c>
      <c r="AK91" s="34">
        <f>IF(AND(N91="Aplicar identificación avanzada-condición aceptable para cada tipo de factor de riesgo identificado",I91="SI"),VLOOKUP(A91,'2'!$B$12:$M$212,9,FALSE)," ")</f>
        <v>0</v>
      </c>
      <c r="AL91" s="34">
        <f>IF(AND(N91="Aplicar identificación avanzada-condición aceptable para cada tipo de factor de riesgo identificado",I91="SI"),VLOOKUP(A91,'2'!$B$12:$M$212,10,FALSE)," ")</f>
        <v>0</v>
      </c>
      <c r="AM91" s="40" t="str">
        <f>IF(AND(N91="Aplicar identificación avanzada-condición aceptable para cada tipo de factor de riesgo identificado",J91="SI"),VLOOKUP(A91,'2'!$B$12:$M$212,2,FALSE)," ")</f>
        <v>area 87</v>
      </c>
      <c r="AN91" s="40" t="str">
        <f>IF(AND(N91="Aplicar identificación avanzada-condición aceptable para cada tipo de factor de riesgo identificado",J91="SI"),VLOOKUP(A91,'2'!$B$12:$M$212,3,FALSE)," ")</f>
        <v>puesto 87</v>
      </c>
      <c r="AO91" s="40" t="str">
        <f>IF(AND(N91="Aplicar identificación avanzada-condición aceptable para cada tipo de factor de riesgo identificado",J91="SI"),VLOOKUP(A91,'2'!$B$12:$M$212,4,FALSE)," ")</f>
        <v>tarea 87</v>
      </c>
      <c r="AP91" s="40">
        <f>IF(AND(N91="Aplicar identificación avanzada-condición aceptable para cada tipo de factor de riesgo identificado",J91="SI"),VLOOKUP(A91,'2'!$B$12:$M$212,6,FALSE)," ")</f>
        <v>0</v>
      </c>
      <c r="AQ91" s="40">
        <f>IF(AND(N91="Aplicar identificación avanzada-condición aceptable para cada tipo de factor de riesgo identificado",J91="SI"),VLOOKUP(A91,'2'!$B$12:$M$212,7,FALSE)," ")</f>
        <v>0</v>
      </c>
      <c r="AR91" s="40">
        <f>IF(AND(N91="Aplicar identificación avanzada-condición aceptable para cada tipo de factor de riesgo identificado",J91="SI"),VLOOKUP(A91,'2'!$B$12:$M$212,8,FALSE)," ")</f>
        <v>0</v>
      </c>
      <c r="AS91" s="40">
        <f>IF(AND(N91="Aplicar identificación avanzada-condición aceptable para cada tipo de factor de riesgo identificado",J91="SI"),VLOOKUP(A91,'2'!$B$12:$M$212,9,FALSE)," ")</f>
        <v>0</v>
      </c>
      <c r="AT91" s="40">
        <f>IF(AND(N91="Aplicar identificación avanzada-condición aceptable para cada tipo de factor de riesgo identificado",J91="SI"),VLOOKUP(A91,'2'!$B$12:$M$212,10,FALSE)," ")</f>
        <v>0</v>
      </c>
      <c r="AU91" s="51" t="str">
        <f>IF(AND(N91="Aplicar identificación avanzada-condición aceptable para cada tipo de factor de riesgo identificado",K91="SI"),VLOOKUP(A91,'2'!$B$12:$M$212,2,FALSE)," ")</f>
        <v>area 87</v>
      </c>
      <c r="AV91" s="51" t="str">
        <f>IF(AND(N91="Aplicar identificación avanzada-condición aceptable para cada tipo de factor de riesgo identificado",K91="SI"),VLOOKUP(A91,'2'!$B$12:$M$212,3,FALSE)," ")</f>
        <v>puesto 87</v>
      </c>
      <c r="AW91" s="51" t="str">
        <f>IF(AND(N91="Aplicar identificación avanzada-condición aceptable para cada tipo de factor de riesgo identificado",K91="SI"),VLOOKUP(A91,'2'!$B$12:$M$212,4,FALSE)," ")</f>
        <v>tarea 87</v>
      </c>
      <c r="AX91" s="51">
        <f>IF(AND(N91="Aplicar identificación avanzada-condición aceptable para cada tipo de factor de riesgo identificado",K91="SI"),VLOOKUP(A91,'2'!$B$12:$M$212,6,FALSE)," ")</f>
        <v>0</v>
      </c>
      <c r="AY91" s="51">
        <f>IF(AND(N91="Aplicar identificación avanzada-condición aceptable para cada tipo de factor de riesgo identificado",K91="SI"),VLOOKUP(A91,'2'!$B$12:$M$212,7,FALSE)," ")</f>
        <v>0</v>
      </c>
      <c r="AZ91" s="51">
        <f>IF(AND(N91="Aplicar identificación avanzada-condición aceptable para cada tipo de factor de riesgo identificado",K91="SI"),VLOOKUP(A91,'2'!$B$12:$M$212,8,FALSE)," ")</f>
        <v>0</v>
      </c>
      <c r="BA91" s="51">
        <f>IF(AND(N91="Aplicar identificación avanzada-condición aceptable para cada tipo de factor de riesgo identificado",K91="SI"),VLOOKUP(A91,'2'!$B$12:$M$212,9,FALSE)," ")</f>
        <v>0</v>
      </c>
      <c r="BB91" s="51">
        <f>IF(AND(N91="Aplicar identificación avanzada-condición aceptable para cada tipo de factor de riesgo identificado",K91="SI"),VLOOKUP(A91,'2'!$B$12:$M$212,10,FALSE)," ")</f>
        <v>0</v>
      </c>
      <c r="BC91" s="44" t="str">
        <f>IF(AND(N91="Aplicar identificación avanzada-condición aceptable para cada tipo de factor de riesgo identificado",L91="SI"),VLOOKUP(A91,'2'!$B$12:$M$212,2,FALSE)," ")</f>
        <v>area 87</v>
      </c>
      <c r="BD91" s="44" t="str">
        <f>IF(AND(N91="Aplicar identificación avanzada-condición aceptable para cada tipo de factor de riesgo identificado",L91="SI"),VLOOKUP(A91,'2'!$B$12:$M$212,3,FALSE)," ")</f>
        <v>puesto 87</v>
      </c>
      <c r="BE91" s="44" t="str">
        <f>IF(AND(N91="Aplicar identificación avanzada-condición aceptable para cada tipo de factor de riesgo identificado",L91="SI"),VLOOKUP(A91,'2'!$B$12:$M$212,4,FALSE)," ")</f>
        <v>tarea 87</v>
      </c>
      <c r="BF91" s="44">
        <f>IF(AND(N91="Aplicar identificación avanzada-condición aceptable para cada tipo de factor de riesgo identificado",L91="SI"),VLOOKUP(A91,'2'!$B$12:$M$212,6,FALSE)," ")</f>
        <v>0</v>
      </c>
      <c r="BG91" s="44">
        <f>IF(AND(N91="Aplicar identificación avanzada-condición aceptable para cada tipo de factor de riesgo identificado",L91="SI"),VLOOKUP(A91,'2'!$B$12:$M$212,7,FALSE)," ")</f>
        <v>0</v>
      </c>
      <c r="BH91" s="44">
        <f>IF(AND(N91="Aplicar identificación avanzada-condición aceptable para cada tipo de factor de riesgo identificado",L91="SI"),VLOOKUP(A91,'2'!$B$12:$M$212,8,FALSE)," ")</f>
        <v>0</v>
      </c>
      <c r="BI91" s="44">
        <f>IF(AND(N91="Aplicar identificación avanzada-condición aceptable para cada tipo de factor de riesgo identificado",L91="SI"),VLOOKUP(A91,'2'!$B$12:$M$212,9,FALSE)," ")</f>
        <v>0</v>
      </c>
      <c r="BJ91" s="44">
        <f>IF(AND(N91="Aplicar identificación avanzada-condición aceptable para cada tipo de factor de riesgo identificado",L91="SI"),VLOOKUP(A91,'2'!$B$12:$M$212,10,FALSE)," ")</f>
        <v>0</v>
      </c>
      <c r="BK91" s="48" t="str">
        <f>IF(AND(N91="Aplicar identificación avanzada-condición aceptable para cada tipo de factor de riesgo identificado",M91="SI"),VLOOKUP(A91,'2'!$B$12:$M$212,2,FALSE)," ")</f>
        <v>area 87</v>
      </c>
      <c r="BL91" s="48" t="str">
        <f>IF(AND(N91="Aplicar identificación avanzada-condición aceptable para cada tipo de factor de riesgo identificado",M91="SI"),VLOOKUP(A91,'2'!$B$12:$M$212,3,FALSE)," ")</f>
        <v>puesto 87</v>
      </c>
      <c r="BM91" s="48" t="str">
        <f>IF(AND(N91="Aplicar identificación avanzada-condición aceptable para cada tipo de factor de riesgo identificado",M91="SI"),VLOOKUP(A91,'2'!$B$12:$M$212,4,FALSE)," ")</f>
        <v>tarea 87</v>
      </c>
      <c r="BN91" s="48">
        <f>IF(AND(N91="Aplicar identificación avanzada-condición aceptable para cada tipo de factor de riesgo identificado",M91="SI"),VLOOKUP(A91,'2'!$B$12:$M$212,6,FALSE)," ")</f>
        <v>0</v>
      </c>
      <c r="BO91" s="48">
        <f>IF(AND(N91="Aplicar identificación avanzada-condición aceptable para cada tipo de factor de riesgo identificado",M91="SI"),VLOOKUP(A91,'2'!$B$12:$M$212,7,FALSE)," ")</f>
        <v>0</v>
      </c>
      <c r="BP91" s="48">
        <f>IF(AND(N91="Aplicar identificación avanzada-condición aceptable para cada tipo de factor de riesgo identificado",M91="SI"),VLOOKUP(A91,'2'!$B$12:$M$212,8,FALSE)," ")</f>
        <v>0</v>
      </c>
      <c r="BQ91" s="48">
        <f>IF(AND(N91="Aplicar identificación avanzada-condición aceptable para cada tipo de factor de riesgo identificado",M91="SI"),VLOOKUP(A91,'2'!$B$12:$M$212,9,FALSE)," ")</f>
        <v>0</v>
      </c>
      <c r="BR91" s="48">
        <f>IF(AND(N91="Aplicar identificación avanzada-condición aceptable para cada tipo de factor de riesgo identificado",M91="SI"),VLOOKUP(A91,'2'!$B$12:$M$212,10,FALSE)," ")</f>
        <v>0</v>
      </c>
    </row>
    <row r="92" spans="1:70">
      <c r="A92">
        <v>88</v>
      </c>
      <c r="B92" s="21" t="str">
        <f>'2'!C101</f>
        <v>area 88</v>
      </c>
      <c r="C92" s="21" t="str">
        <f>'2'!D101</f>
        <v>puesto 88</v>
      </c>
      <c r="D92" s="21" t="str">
        <v>puesto 88</v>
      </c>
      <c r="E92" s="21" t="str">
        <f>'2'!E101</f>
        <v>tarea 88</v>
      </c>
      <c r="F92" s="34" t="str">
        <f>'3'!D101</f>
        <v>tarea 88</v>
      </c>
      <c r="G92" s="27" t="str">
        <f>'3'!E101</f>
        <v>SI</v>
      </c>
      <c r="H92" s="21" t="str">
        <f>'3'!F101</f>
        <v>SI</v>
      </c>
      <c r="I92" s="27" t="str">
        <f>'3'!G101</f>
        <v>SI</v>
      </c>
      <c r="J92" s="21" t="str">
        <f>'3'!H101</f>
        <v>SI</v>
      </c>
      <c r="K92" s="27" t="str">
        <f>'3'!I101</f>
        <v>SI</v>
      </c>
      <c r="L92" s="21" t="str">
        <f>'3'!J101</f>
        <v>SI</v>
      </c>
      <c r="M92" s="27" t="str">
        <f>'3'!K101</f>
        <v>SI</v>
      </c>
      <c r="N92" s="34" t="str">
        <f>'3'!L101</f>
        <v>Aplicar identificación avanzada-condición aceptable para cada tipo de factor de riesgo identificado</v>
      </c>
      <c r="O92" s="19" t="str">
        <f>IF(AND(N92="Aplicar identificación avanzada-condición aceptable para cada tipo de factor de riesgo identificado",G92="SI"),VLOOKUP(A92,'2'!$B$12:$M$212,2,FALSE)," ")</f>
        <v>area 88</v>
      </c>
      <c r="P92" s="19" t="str">
        <f>IF(AND(N92="Aplicar identificación avanzada-condición aceptable para cada tipo de factor de riesgo identificado",G92="SI"),VLOOKUP(A92,'2'!$B$12:$M$212,3,FALSE)," ")</f>
        <v>puesto 88</v>
      </c>
      <c r="Q92" s="19" t="str">
        <f>IF(AND(N92="Aplicar identificación avanzada-condición aceptable para cada tipo de factor de riesgo identificado",G92="SI"),VLOOKUP(A92,'2'!$B$12:$M$212,4,FALSE)," ")</f>
        <v>tarea 88</v>
      </c>
      <c r="R92" s="19">
        <f>IF(AND(N92="Aplicar identificación avanzada-condición aceptable para cada tipo de factor de riesgo identificado",G92="SI"),VLOOKUP(A92,'2'!$B$12:$M$212,6,FALSE)," ")</f>
        <v>0</v>
      </c>
      <c r="S92" s="19">
        <f>IF(AND(N92="Aplicar identificación avanzada-condición aceptable para cada tipo de factor de riesgo identificado",G92="SI"),VLOOKUP(A92,'2'!$B$12:$M$212,7,FALSE)," ")</f>
        <v>0</v>
      </c>
      <c r="T92" s="19">
        <f>IF(AND(N92="Aplicar identificación avanzada-condición aceptable para cada tipo de factor de riesgo identificado",G92="SI"),VLOOKUP(A92,'2'!$B$12:$M$212,8,FALSE)," ")</f>
        <v>0</v>
      </c>
      <c r="U92" s="19">
        <f>IF(AND(N92="Aplicar identificación avanzada-condición aceptable para cada tipo de factor de riesgo identificado",G92="SI"),VLOOKUP(A92,'2'!$B$12:$M$212,9,FALSE)," ")</f>
        <v>0</v>
      </c>
      <c r="V92" s="19">
        <f>IF(AND(N92="Aplicar identificación avanzada-condición aceptable para cada tipo de factor de riesgo identificado",G92="SI"),VLOOKUP(A92,'2'!$B$12:$M$212,10,FALSE)," ")</f>
        <v>0</v>
      </c>
      <c r="W92" s="31" t="str">
        <f>IF(AND(N92="Aplicar identificación avanzada-condición aceptable para cada tipo de factor de riesgo identificado",H92="SI"),VLOOKUP(A92,'2'!$B$12:$M$212,2,FALSE)," ")</f>
        <v>area 88</v>
      </c>
      <c r="X92" s="31" t="str">
        <f>IF(AND(N92="Aplicar identificación avanzada-condición aceptable para cada tipo de factor de riesgo identificado",H92="SI"),VLOOKUP(A92,'2'!$B$12:$M$212,3,FALSE)," ")</f>
        <v>puesto 88</v>
      </c>
      <c r="Y92" s="31" t="str">
        <f>IF(AND(N92="Aplicar identificación avanzada-condición aceptable para cada tipo de factor de riesgo identificado",H92="SI"),VLOOKUP(A92,'2'!$B$12:$M$212,4,FALSE)," ")</f>
        <v>tarea 88</v>
      </c>
      <c r="Z92" s="31" t="str">
        <f>IF(AND(N92="Aplicar identificación avanzada-condición aceptable para cada tipo de factor de riesgo identificado",H92="SI"),VLOOKUP(A92,'2'!$B$12:$M$212,4,FALSE)," ")</f>
        <v>tarea 88</v>
      </c>
      <c r="AA92" s="31">
        <f>IF(AND(N92="Aplicar identificación avanzada-condición aceptable para cada tipo de factor de riesgo identificado",H92="SI"),VLOOKUP(A92,'2'!$B$12:$M$212,7,FALSE)," ")</f>
        <v>0</v>
      </c>
      <c r="AB92" s="31">
        <f>IF(AND(N92="Aplicar identificación avanzada-condición aceptable para cada tipo de factor de riesgo identificado",H92="SI"),VLOOKUP(A92,'2'!$B$12:$M$212,8,FALSE)," ")</f>
        <v>0</v>
      </c>
      <c r="AC92" s="31">
        <f>IF(AND(N92="Aplicar identificación avanzada-condición aceptable para cada tipo de factor de riesgo identificado",H92="SI"),VLOOKUP(A92,'2'!$B$12:$M$212,9,FALSE)," ")</f>
        <v>0</v>
      </c>
      <c r="AD92" s="31">
        <f>IF(AND(N92="Aplicar identificación avanzada-condición aceptable para cada tipo de factor de riesgo identificado",H92="SI"),VLOOKUP(A92,'2'!$B$12:$M$212,10,FALSE)," ")</f>
        <v>0</v>
      </c>
      <c r="AE92" s="34" t="str">
        <f>IF(AND(N92="Aplicar identificación avanzada-condición aceptable para cada tipo de factor de riesgo identificado",I92="SI"),VLOOKUP(A92,'2'!$B$12:$M$212,2,FALSE)," ")</f>
        <v>area 88</v>
      </c>
      <c r="AF92" s="34" t="str">
        <f>IF(AND(N92="Aplicar identificación avanzada-condición aceptable para cada tipo de factor de riesgo identificado",I92="SI"),VLOOKUP(A92,'2'!$B$12:$M$212,3,FALSE)," ")</f>
        <v>puesto 88</v>
      </c>
      <c r="AG92" s="34" t="str">
        <f>IF(AND(N92="Aplicar identificación avanzada-condición aceptable para cada tipo de factor de riesgo identificado",I92="SI"),VLOOKUP(A92,'2'!$B$12:$M$212,4,FALSE)," ")</f>
        <v>tarea 88</v>
      </c>
      <c r="AH92" s="34">
        <f>IF(AND(N92="Aplicar identificación avanzada-condición aceptable para cada tipo de factor de riesgo identificado",I92="SI"),VLOOKUP(A92,'2'!$B$12:$M$212,6,FALSE)," ")</f>
        <v>0</v>
      </c>
      <c r="AI92" s="34">
        <f>IF(AND(N92="Aplicar identificación avanzada-condición aceptable para cada tipo de factor de riesgo identificado",I92="SI"),VLOOKUP(A92,'2'!$B$12:$M$212,7,FALSE)," ")</f>
        <v>0</v>
      </c>
      <c r="AJ92" s="34">
        <f>IF(AND(N92="Aplicar identificación avanzada-condición aceptable para cada tipo de factor de riesgo identificado",I92="SI"),VLOOKUP(A92,'2'!$B$12:$M$212,8,FALSE)," ")</f>
        <v>0</v>
      </c>
      <c r="AK92" s="34">
        <f>IF(AND(N92="Aplicar identificación avanzada-condición aceptable para cada tipo de factor de riesgo identificado",I92="SI"),VLOOKUP(A92,'2'!$B$12:$M$212,9,FALSE)," ")</f>
        <v>0</v>
      </c>
      <c r="AL92" s="34">
        <f>IF(AND(N92="Aplicar identificación avanzada-condición aceptable para cada tipo de factor de riesgo identificado",I92="SI"),VLOOKUP(A92,'2'!$B$12:$M$212,10,FALSE)," ")</f>
        <v>0</v>
      </c>
      <c r="AM92" s="40" t="str">
        <f>IF(AND(N92="Aplicar identificación avanzada-condición aceptable para cada tipo de factor de riesgo identificado",J92="SI"),VLOOKUP(A92,'2'!$B$12:$M$212,2,FALSE)," ")</f>
        <v>area 88</v>
      </c>
      <c r="AN92" s="40" t="str">
        <f>IF(AND(N92="Aplicar identificación avanzada-condición aceptable para cada tipo de factor de riesgo identificado",J92="SI"),VLOOKUP(A92,'2'!$B$12:$M$212,3,FALSE)," ")</f>
        <v>puesto 88</v>
      </c>
      <c r="AO92" s="40" t="str">
        <f>IF(AND(N92="Aplicar identificación avanzada-condición aceptable para cada tipo de factor de riesgo identificado",J92="SI"),VLOOKUP(A92,'2'!$B$12:$M$212,4,FALSE)," ")</f>
        <v>tarea 88</v>
      </c>
      <c r="AP92" s="40">
        <f>IF(AND(N92="Aplicar identificación avanzada-condición aceptable para cada tipo de factor de riesgo identificado",J92="SI"),VLOOKUP(A92,'2'!$B$12:$M$212,6,FALSE)," ")</f>
        <v>0</v>
      </c>
      <c r="AQ92" s="40">
        <f>IF(AND(N92="Aplicar identificación avanzada-condición aceptable para cada tipo de factor de riesgo identificado",J92="SI"),VLOOKUP(A92,'2'!$B$12:$M$212,7,FALSE)," ")</f>
        <v>0</v>
      </c>
      <c r="AR92" s="40">
        <f>IF(AND(N92="Aplicar identificación avanzada-condición aceptable para cada tipo de factor de riesgo identificado",J92="SI"),VLOOKUP(A92,'2'!$B$12:$M$212,8,FALSE)," ")</f>
        <v>0</v>
      </c>
      <c r="AS92" s="40">
        <f>IF(AND(N92="Aplicar identificación avanzada-condición aceptable para cada tipo de factor de riesgo identificado",J92="SI"),VLOOKUP(A92,'2'!$B$12:$M$212,9,FALSE)," ")</f>
        <v>0</v>
      </c>
      <c r="AT92" s="40">
        <f>IF(AND(N92="Aplicar identificación avanzada-condición aceptable para cada tipo de factor de riesgo identificado",J92="SI"),VLOOKUP(A92,'2'!$B$12:$M$212,10,FALSE)," ")</f>
        <v>0</v>
      </c>
      <c r="AU92" s="51" t="str">
        <f>IF(AND(N92="Aplicar identificación avanzada-condición aceptable para cada tipo de factor de riesgo identificado",K92="SI"),VLOOKUP(A92,'2'!$B$12:$M$212,2,FALSE)," ")</f>
        <v>area 88</v>
      </c>
      <c r="AV92" s="51" t="str">
        <f>IF(AND(N92="Aplicar identificación avanzada-condición aceptable para cada tipo de factor de riesgo identificado",K92="SI"),VLOOKUP(A92,'2'!$B$12:$M$212,3,FALSE)," ")</f>
        <v>puesto 88</v>
      </c>
      <c r="AW92" s="51" t="str">
        <f>IF(AND(N92="Aplicar identificación avanzada-condición aceptable para cada tipo de factor de riesgo identificado",K92="SI"),VLOOKUP(A92,'2'!$B$12:$M$212,4,FALSE)," ")</f>
        <v>tarea 88</v>
      </c>
      <c r="AX92" s="51">
        <f>IF(AND(N92="Aplicar identificación avanzada-condición aceptable para cada tipo de factor de riesgo identificado",K92="SI"),VLOOKUP(A92,'2'!$B$12:$M$212,6,FALSE)," ")</f>
        <v>0</v>
      </c>
      <c r="AY92" s="51">
        <f>IF(AND(N92="Aplicar identificación avanzada-condición aceptable para cada tipo de factor de riesgo identificado",K92="SI"),VLOOKUP(A92,'2'!$B$12:$M$212,7,FALSE)," ")</f>
        <v>0</v>
      </c>
      <c r="AZ92" s="51">
        <f>IF(AND(N92="Aplicar identificación avanzada-condición aceptable para cada tipo de factor de riesgo identificado",K92="SI"),VLOOKUP(A92,'2'!$B$12:$M$212,8,FALSE)," ")</f>
        <v>0</v>
      </c>
      <c r="BA92" s="51">
        <f>IF(AND(N92="Aplicar identificación avanzada-condición aceptable para cada tipo de factor de riesgo identificado",K92="SI"),VLOOKUP(A92,'2'!$B$12:$M$212,9,FALSE)," ")</f>
        <v>0</v>
      </c>
      <c r="BB92" s="51">
        <f>IF(AND(N92="Aplicar identificación avanzada-condición aceptable para cada tipo de factor de riesgo identificado",K92="SI"),VLOOKUP(A92,'2'!$B$12:$M$212,10,FALSE)," ")</f>
        <v>0</v>
      </c>
      <c r="BC92" s="44" t="str">
        <f>IF(AND(N92="Aplicar identificación avanzada-condición aceptable para cada tipo de factor de riesgo identificado",L92="SI"),VLOOKUP(A92,'2'!$B$12:$M$212,2,FALSE)," ")</f>
        <v>area 88</v>
      </c>
      <c r="BD92" s="44" t="str">
        <f>IF(AND(N92="Aplicar identificación avanzada-condición aceptable para cada tipo de factor de riesgo identificado",L92="SI"),VLOOKUP(A92,'2'!$B$12:$M$212,3,FALSE)," ")</f>
        <v>puesto 88</v>
      </c>
      <c r="BE92" s="44" t="str">
        <f>IF(AND(N92="Aplicar identificación avanzada-condición aceptable para cada tipo de factor de riesgo identificado",L92="SI"),VLOOKUP(A92,'2'!$B$12:$M$212,4,FALSE)," ")</f>
        <v>tarea 88</v>
      </c>
      <c r="BF92" s="44">
        <f>IF(AND(N92="Aplicar identificación avanzada-condición aceptable para cada tipo de factor de riesgo identificado",L92="SI"),VLOOKUP(A92,'2'!$B$12:$M$212,6,FALSE)," ")</f>
        <v>0</v>
      </c>
      <c r="BG92" s="44">
        <f>IF(AND(N92="Aplicar identificación avanzada-condición aceptable para cada tipo de factor de riesgo identificado",L92="SI"),VLOOKUP(A92,'2'!$B$12:$M$212,7,FALSE)," ")</f>
        <v>0</v>
      </c>
      <c r="BH92" s="44">
        <f>IF(AND(N92="Aplicar identificación avanzada-condición aceptable para cada tipo de factor de riesgo identificado",L92="SI"),VLOOKUP(A92,'2'!$B$12:$M$212,8,FALSE)," ")</f>
        <v>0</v>
      </c>
      <c r="BI92" s="44">
        <f>IF(AND(N92="Aplicar identificación avanzada-condición aceptable para cada tipo de factor de riesgo identificado",L92="SI"),VLOOKUP(A92,'2'!$B$12:$M$212,9,FALSE)," ")</f>
        <v>0</v>
      </c>
      <c r="BJ92" s="44">
        <f>IF(AND(N92="Aplicar identificación avanzada-condición aceptable para cada tipo de factor de riesgo identificado",L92="SI"),VLOOKUP(A92,'2'!$B$12:$M$212,10,FALSE)," ")</f>
        <v>0</v>
      </c>
      <c r="BK92" s="48" t="str">
        <f>IF(AND(N92="Aplicar identificación avanzada-condición aceptable para cada tipo de factor de riesgo identificado",M92="SI"),VLOOKUP(A92,'2'!$B$12:$M$212,2,FALSE)," ")</f>
        <v>area 88</v>
      </c>
      <c r="BL92" s="48" t="str">
        <f>IF(AND(N92="Aplicar identificación avanzada-condición aceptable para cada tipo de factor de riesgo identificado",M92="SI"),VLOOKUP(A92,'2'!$B$12:$M$212,3,FALSE)," ")</f>
        <v>puesto 88</v>
      </c>
      <c r="BM92" s="48" t="str">
        <f>IF(AND(N92="Aplicar identificación avanzada-condición aceptable para cada tipo de factor de riesgo identificado",M92="SI"),VLOOKUP(A92,'2'!$B$12:$M$212,4,FALSE)," ")</f>
        <v>tarea 88</v>
      </c>
      <c r="BN92" s="48">
        <f>IF(AND(N92="Aplicar identificación avanzada-condición aceptable para cada tipo de factor de riesgo identificado",M92="SI"),VLOOKUP(A92,'2'!$B$12:$M$212,6,FALSE)," ")</f>
        <v>0</v>
      </c>
      <c r="BO92" s="48">
        <f>IF(AND(N92="Aplicar identificación avanzada-condición aceptable para cada tipo de factor de riesgo identificado",M92="SI"),VLOOKUP(A92,'2'!$B$12:$M$212,7,FALSE)," ")</f>
        <v>0</v>
      </c>
      <c r="BP92" s="48">
        <f>IF(AND(N92="Aplicar identificación avanzada-condición aceptable para cada tipo de factor de riesgo identificado",M92="SI"),VLOOKUP(A92,'2'!$B$12:$M$212,8,FALSE)," ")</f>
        <v>0</v>
      </c>
      <c r="BQ92" s="48">
        <f>IF(AND(N92="Aplicar identificación avanzada-condición aceptable para cada tipo de factor de riesgo identificado",M92="SI"),VLOOKUP(A92,'2'!$B$12:$M$212,9,FALSE)," ")</f>
        <v>0</v>
      </c>
      <c r="BR92" s="48">
        <f>IF(AND(N92="Aplicar identificación avanzada-condición aceptable para cada tipo de factor de riesgo identificado",M92="SI"),VLOOKUP(A92,'2'!$B$12:$M$212,10,FALSE)," ")</f>
        <v>0</v>
      </c>
    </row>
    <row r="93" spans="1:70">
      <c r="A93">
        <v>89</v>
      </c>
      <c r="B93" s="21" t="str">
        <f>'2'!C102</f>
        <v>area 89</v>
      </c>
      <c r="C93" s="21" t="str">
        <f>'2'!D102</f>
        <v>puesto 89</v>
      </c>
      <c r="D93" s="21" t="str">
        <v>puesto 89</v>
      </c>
      <c r="E93" s="21" t="str">
        <f>'2'!E102</f>
        <v>tarea 89</v>
      </c>
      <c r="F93" s="34" t="str">
        <f>'3'!D102</f>
        <v>tarea 89</v>
      </c>
      <c r="G93" s="27" t="str">
        <f>'3'!E102</f>
        <v>SI</v>
      </c>
      <c r="H93" s="21" t="str">
        <f>'3'!F102</f>
        <v>SI</v>
      </c>
      <c r="I93" s="27" t="str">
        <f>'3'!G102</f>
        <v>SI</v>
      </c>
      <c r="J93" s="21" t="str">
        <f>'3'!H102</f>
        <v>SI</v>
      </c>
      <c r="K93" s="27" t="str">
        <f>'3'!I102</f>
        <v>SI</v>
      </c>
      <c r="L93" s="21" t="str">
        <f>'3'!J102</f>
        <v>SI</v>
      </c>
      <c r="M93" s="27" t="str">
        <f>'3'!K102</f>
        <v>SI</v>
      </c>
      <c r="N93" s="34" t="str">
        <f>'3'!L102</f>
        <v>Aplicar identificación avanzada-condición aceptable para cada tipo de factor de riesgo identificado</v>
      </c>
      <c r="O93" s="19" t="str">
        <f>IF(AND(N93="Aplicar identificación avanzada-condición aceptable para cada tipo de factor de riesgo identificado",G93="SI"),VLOOKUP(A93,'2'!$B$12:$M$212,2,FALSE)," ")</f>
        <v>area 89</v>
      </c>
      <c r="P93" s="19" t="str">
        <f>IF(AND(N93="Aplicar identificación avanzada-condición aceptable para cada tipo de factor de riesgo identificado",G93="SI"),VLOOKUP(A93,'2'!$B$12:$M$212,3,FALSE)," ")</f>
        <v>puesto 89</v>
      </c>
      <c r="Q93" s="19" t="str">
        <f>IF(AND(N93="Aplicar identificación avanzada-condición aceptable para cada tipo de factor de riesgo identificado",G93="SI"),VLOOKUP(A93,'2'!$B$12:$M$212,4,FALSE)," ")</f>
        <v>tarea 89</v>
      </c>
      <c r="R93" s="19">
        <f>IF(AND(N93="Aplicar identificación avanzada-condición aceptable para cada tipo de factor de riesgo identificado",G93="SI"),VLOOKUP(A93,'2'!$B$12:$M$212,6,FALSE)," ")</f>
        <v>0</v>
      </c>
      <c r="S93" s="19">
        <f>IF(AND(N93="Aplicar identificación avanzada-condición aceptable para cada tipo de factor de riesgo identificado",G93="SI"),VLOOKUP(A93,'2'!$B$12:$M$212,7,FALSE)," ")</f>
        <v>0</v>
      </c>
      <c r="T93" s="19">
        <f>IF(AND(N93="Aplicar identificación avanzada-condición aceptable para cada tipo de factor de riesgo identificado",G93="SI"),VLOOKUP(A93,'2'!$B$12:$M$212,8,FALSE)," ")</f>
        <v>0</v>
      </c>
      <c r="U93" s="19">
        <f>IF(AND(N93="Aplicar identificación avanzada-condición aceptable para cada tipo de factor de riesgo identificado",G93="SI"),VLOOKUP(A93,'2'!$B$12:$M$212,9,FALSE)," ")</f>
        <v>0</v>
      </c>
      <c r="V93" s="19">
        <f>IF(AND(N93="Aplicar identificación avanzada-condición aceptable para cada tipo de factor de riesgo identificado",G93="SI"),VLOOKUP(A93,'2'!$B$12:$M$212,10,FALSE)," ")</f>
        <v>0</v>
      </c>
      <c r="W93" s="31" t="str">
        <f>IF(AND(N93="Aplicar identificación avanzada-condición aceptable para cada tipo de factor de riesgo identificado",H93="SI"),VLOOKUP(A93,'2'!$B$12:$M$212,2,FALSE)," ")</f>
        <v>area 89</v>
      </c>
      <c r="X93" s="31" t="str">
        <f>IF(AND(N93="Aplicar identificación avanzada-condición aceptable para cada tipo de factor de riesgo identificado",H93="SI"),VLOOKUP(A93,'2'!$B$12:$M$212,3,FALSE)," ")</f>
        <v>puesto 89</v>
      </c>
      <c r="Y93" s="31" t="str">
        <f>IF(AND(N93="Aplicar identificación avanzada-condición aceptable para cada tipo de factor de riesgo identificado",H93="SI"),VLOOKUP(A93,'2'!$B$12:$M$212,4,FALSE)," ")</f>
        <v>tarea 89</v>
      </c>
      <c r="Z93" s="31" t="str">
        <f>IF(AND(N93="Aplicar identificación avanzada-condición aceptable para cada tipo de factor de riesgo identificado",H93="SI"),VLOOKUP(A93,'2'!$B$12:$M$212,4,FALSE)," ")</f>
        <v>tarea 89</v>
      </c>
      <c r="AA93" s="31">
        <f>IF(AND(N93="Aplicar identificación avanzada-condición aceptable para cada tipo de factor de riesgo identificado",H93="SI"),VLOOKUP(A93,'2'!$B$12:$M$212,7,FALSE)," ")</f>
        <v>0</v>
      </c>
      <c r="AB93" s="31">
        <f>IF(AND(N93="Aplicar identificación avanzada-condición aceptable para cada tipo de factor de riesgo identificado",H93="SI"),VLOOKUP(A93,'2'!$B$12:$M$212,8,FALSE)," ")</f>
        <v>0</v>
      </c>
      <c r="AC93" s="31">
        <f>IF(AND(N93="Aplicar identificación avanzada-condición aceptable para cada tipo de factor de riesgo identificado",H93="SI"),VLOOKUP(A93,'2'!$B$12:$M$212,9,FALSE)," ")</f>
        <v>0</v>
      </c>
      <c r="AD93" s="31">
        <f>IF(AND(N93="Aplicar identificación avanzada-condición aceptable para cada tipo de factor de riesgo identificado",H93="SI"),VLOOKUP(A93,'2'!$B$12:$M$212,10,FALSE)," ")</f>
        <v>0</v>
      </c>
      <c r="AE93" s="34" t="str">
        <f>IF(AND(N93="Aplicar identificación avanzada-condición aceptable para cada tipo de factor de riesgo identificado",I93="SI"),VLOOKUP(A93,'2'!$B$12:$M$212,2,FALSE)," ")</f>
        <v>area 89</v>
      </c>
      <c r="AF93" s="34" t="str">
        <f>IF(AND(N93="Aplicar identificación avanzada-condición aceptable para cada tipo de factor de riesgo identificado",I93="SI"),VLOOKUP(A93,'2'!$B$12:$M$212,3,FALSE)," ")</f>
        <v>puesto 89</v>
      </c>
      <c r="AG93" s="34" t="str">
        <f>IF(AND(N93="Aplicar identificación avanzada-condición aceptable para cada tipo de factor de riesgo identificado",I93="SI"),VLOOKUP(A93,'2'!$B$12:$M$212,4,FALSE)," ")</f>
        <v>tarea 89</v>
      </c>
      <c r="AH93" s="34">
        <f>IF(AND(N93="Aplicar identificación avanzada-condición aceptable para cada tipo de factor de riesgo identificado",I93="SI"),VLOOKUP(A93,'2'!$B$12:$M$212,6,FALSE)," ")</f>
        <v>0</v>
      </c>
      <c r="AI93" s="34">
        <f>IF(AND(N93="Aplicar identificación avanzada-condición aceptable para cada tipo de factor de riesgo identificado",I93="SI"),VLOOKUP(A93,'2'!$B$12:$M$212,7,FALSE)," ")</f>
        <v>0</v>
      </c>
      <c r="AJ93" s="34">
        <f>IF(AND(N93="Aplicar identificación avanzada-condición aceptable para cada tipo de factor de riesgo identificado",I93="SI"),VLOOKUP(A93,'2'!$B$12:$M$212,8,FALSE)," ")</f>
        <v>0</v>
      </c>
      <c r="AK93" s="34">
        <f>IF(AND(N93="Aplicar identificación avanzada-condición aceptable para cada tipo de factor de riesgo identificado",I93="SI"),VLOOKUP(A93,'2'!$B$12:$M$212,9,FALSE)," ")</f>
        <v>0</v>
      </c>
      <c r="AL93" s="34">
        <f>IF(AND(N93="Aplicar identificación avanzada-condición aceptable para cada tipo de factor de riesgo identificado",I93="SI"),VLOOKUP(A93,'2'!$B$12:$M$212,10,FALSE)," ")</f>
        <v>0</v>
      </c>
      <c r="AM93" s="40" t="str">
        <f>IF(AND(N93="Aplicar identificación avanzada-condición aceptable para cada tipo de factor de riesgo identificado",J93="SI"),VLOOKUP(A93,'2'!$B$12:$M$212,2,FALSE)," ")</f>
        <v>area 89</v>
      </c>
      <c r="AN93" s="40" t="str">
        <f>IF(AND(N93="Aplicar identificación avanzada-condición aceptable para cada tipo de factor de riesgo identificado",J93="SI"),VLOOKUP(A93,'2'!$B$12:$M$212,3,FALSE)," ")</f>
        <v>puesto 89</v>
      </c>
      <c r="AO93" s="40" t="str">
        <f>IF(AND(N93="Aplicar identificación avanzada-condición aceptable para cada tipo de factor de riesgo identificado",J93="SI"),VLOOKUP(A93,'2'!$B$12:$M$212,4,FALSE)," ")</f>
        <v>tarea 89</v>
      </c>
      <c r="AP93" s="40">
        <f>IF(AND(N93="Aplicar identificación avanzada-condición aceptable para cada tipo de factor de riesgo identificado",J93="SI"),VLOOKUP(A93,'2'!$B$12:$M$212,6,FALSE)," ")</f>
        <v>0</v>
      </c>
      <c r="AQ93" s="40">
        <f>IF(AND(N93="Aplicar identificación avanzada-condición aceptable para cada tipo de factor de riesgo identificado",J93="SI"),VLOOKUP(A93,'2'!$B$12:$M$212,7,FALSE)," ")</f>
        <v>0</v>
      </c>
      <c r="AR93" s="40">
        <f>IF(AND(N93="Aplicar identificación avanzada-condición aceptable para cada tipo de factor de riesgo identificado",J93="SI"),VLOOKUP(A93,'2'!$B$12:$M$212,8,FALSE)," ")</f>
        <v>0</v>
      </c>
      <c r="AS93" s="40">
        <f>IF(AND(N93="Aplicar identificación avanzada-condición aceptable para cada tipo de factor de riesgo identificado",J93="SI"),VLOOKUP(A93,'2'!$B$12:$M$212,9,FALSE)," ")</f>
        <v>0</v>
      </c>
      <c r="AT93" s="40">
        <f>IF(AND(N93="Aplicar identificación avanzada-condición aceptable para cada tipo de factor de riesgo identificado",J93="SI"),VLOOKUP(A93,'2'!$B$12:$M$212,10,FALSE)," ")</f>
        <v>0</v>
      </c>
      <c r="AU93" s="51" t="str">
        <f>IF(AND(N93="Aplicar identificación avanzada-condición aceptable para cada tipo de factor de riesgo identificado",K93="SI"),VLOOKUP(A93,'2'!$B$12:$M$212,2,FALSE)," ")</f>
        <v>area 89</v>
      </c>
      <c r="AV93" s="51" t="str">
        <f>IF(AND(N93="Aplicar identificación avanzada-condición aceptable para cada tipo de factor de riesgo identificado",K93="SI"),VLOOKUP(A93,'2'!$B$12:$M$212,3,FALSE)," ")</f>
        <v>puesto 89</v>
      </c>
      <c r="AW93" s="51" t="str">
        <f>IF(AND(N93="Aplicar identificación avanzada-condición aceptable para cada tipo de factor de riesgo identificado",K93="SI"),VLOOKUP(A93,'2'!$B$12:$M$212,4,FALSE)," ")</f>
        <v>tarea 89</v>
      </c>
      <c r="AX93" s="51">
        <f>IF(AND(N93="Aplicar identificación avanzada-condición aceptable para cada tipo de factor de riesgo identificado",K93="SI"),VLOOKUP(A93,'2'!$B$12:$M$212,6,FALSE)," ")</f>
        <v>0</v>
      </c>
      <c r="AY93" s="51">
        <f>IF(AND(N93="Aplicar identificación avanzada-condición aceptable para cada tipo de factor de riesgo identificado",K93="SI"),VLOOKUP(A93,'2'!$B$12:$M$212,7,FALSE)," ")</f>
        <v>0</v>
      </c>
      <c r="AZ93" s="51">
        <f>IF(AND(N93="Aplicar identificación avanzada-condición aceptable para cada tipo de factor de riesgo identificado",K93="SI"),VLOOKUP(A93,'2'!$B$12:$M$212,8,FALSE)," ")</f>
        <v>0</v>
      </c>
      <c r="BA93" s="51">
        <f>IF(AND(N93="Aplicar identificación avanzada-condición aceptable para cada tipo de factor de riesgo identificado",K93="SI"),VLOOKUP(A93,'2'!$B$12:$M$212,9,FALSE)," ")</f>
        <v>0</v>
      </c>
      <c r="BB93" s="51">
        <f>IF(AND(N93="Aplicar identificación avanzada-condición aceptable para cada tipo de factor de riesgo identificado",K93="SI"),VLOOKUP(A93,'2'!$B$12:$M$212,10,FALSE)," ")</f>
        <v>0</v>
      </c>
      <c r="BC93" s="44" t="str">
        <f>IF(AND(N93="Aplicar identificación avanzada-condición aceptable para cada tipo de factor de riesgo identificado",L93="SI"),VLOOKUP(A93,'2'!$B$12:$M$212,2,FALSE)," ")</f>
        <v>area 89</v>
      </c>
      <c r="BD93" s="44" t="str">
        <f>IF(AND(N93="Aplicar identificación avanzada-condición aceptable para cada tipo de factor de riesgo identificado",L93="SI"),VLOOKUP(A93,'2'!$B$12:$M$212,3,FALSE)," ")</f>
        <v>puesto 89</v>
      </c>
      <c r="BE93" s="44" t="str">
        <f>IF(AND(N93="Aplicar identificación avanzada-condición aceptable para cada tipo de factor de riesgo identificado",L93="SI"),VLOOKUP(A93,'2'!$B$12:$M$212,4,FALSE)," ")</f>
        <v>tarea 89</v>
      </c>
      <c r="BF93" s="44">
        <f>IF(AND(N93="Aplicar identificación avanzada-condición aceptable para cada tipo de factor de riesgo identificado",L93="SI"),VLOOKUP(A93,'2'!$B$12:$M$212,6,FALSE)," ")</f>
        <v>0</v>
      </c>
      <c r="BG93" s="44">
        <f>IF(AND(N93="Aplicar identificación avanzada-condición aceptable para cada tipo de factor de riesgo identificado",L93="SI"),VLOOKUP(A93,'2'!$B$12:$M$212,7,FALSE)," ")</f>
        <v>0</v>
      </c>
      <c r="BH93" s="44">
        <f>IF(AND(N93="Aplicar identificación avanzada-condición aceptable para cada tipo de factor de riesgo identificado",L93="SI"),VLOOKUP(A93,'2'!$B$12:$M$212,8,FALSE)," ")</f>
        <v>0</v>
      </c>
      <c r="BI93" s="44">
        <f>IF(AND(N93="Aplicar identificación avanzada-condición aceptable para cada tipo de factor de riesgo identificado",L93="SI"),VLOOKUP(A93,'2'!$B$12:$M$212,9,FALSE)," ")</f>
        <v>0</v>
      </c>
      <c r="BJ93" s="44">
        <f>IF(AND(N93="Aplicar identificación avanzada-condición aceptable para cada tipo de factor de riesgo identificado",L93="SI"),VLOOKUP(A93,'2'!$B$12:$M$212,10,FALSE)," ")</f>
        <v>0</v>
      </c>
      <c r="BK93" s="48" t="str">
        <f>IF(AND(N93="Aplicar identificación avanzada-condición aceptable para cada tipo de factor de riesgo identificado",M93="SI"),VLOOKUP(A93,'2'!$B$12:$M$212,2,FALSE)," ")</f>
        <v>area 89</v>
      </c>
      <c r="BL93" s="48" t="str">
        <f>IF(AND(N93="Aplicar identificación avanzada-condición aceptable para cada tipo de factor de riesgo identificado",M93="SI"),VLOOKUP(A93,'2'!$B$12:$M$212,3,FALSE)," ")</f>
        <v>puesto 89</v>
      </c>
      <c r="BM93" s="48" t="str">
        <f>IF(AND(N93="Aplicar identificación avanzada-condición aceptable para cada tipo de factor de riesgo identificado",M93="SI"),VLOOKUP(A93,'2'!$B$12:$M$212,4,FALSE)," ")</f>
        <v>tarea 89</v>
      </c>
      <c r="BN93" s="48">
        <f>IF(AND(N93="Aplicar identificación avanzada-condición aceptable para cada tipo de factor de riesgo identificado",M93="SI"),VLOOKUP(A93,'2'!$B$12:$M$212,6,FALSE)," ")</f>
        <v>0</v>
      </c>
      <c r="BO93" s="48">
        <f>IF(AND(N93="Aplicar identificación avanzada-condición aceptable para cada tipo de factor de riesgo identificado",M93="SI"),VLOOKUP(A93,'2'!$B$12:$M$212,7,FALSE)," ")</f>
        <v>0</v>
      </c>
      <c r="BP93" s="48">
        <f>IF(AND(N93="Aplicar identificación avanzada-condición aceptable para cada tipo de factor de riesgo identificado",M93="SI"),VLOOKUP(A93,'2'!$B$12:$M$212,8,FALSE)," ")</f>
        <v>0</v>
      </c>
      <c r="BQ93" s="48">
        <f>IF(AND(N93="Aplicar identificación avanzada-condición aceptable para cada tipo de factor de riesgo identificado",M93="SI"),VLOOKUP(A93,'2'!$B$12:$M$212,9,FALSE)," ")</f>
        <v>0</v>
      </c>
      <c r="BR93" s="48">
        <f>IF(AND(N93="Aplicar identificación avanzada-condición aceptable para cada tipo de factor de riesgo identificado",M93="SI"),VLOOKUP(A93,'2'!$B$12:$M$212,10,FALSE)," ")</f>
        <v>0</v>
      </c>
    </row>
    <row r="94" spans="1:70">
      <c r="A94">
        <v>90</v>
      </c>
      <c r="B94" s="21" t="str">
        <f>'2'!C103</f>
        <v>area 90</v>
      </c>
      <c r="C94" s="21" t="str">
        <f>'2'!D103</f>
        <v>puesto 90</v>
      </c>
      <c r="D94" s="21" t="str">
        <v>puesto 90</v>
      </c>
      <c r="E94" s="21" t="str">
        <f>'2'!E103</f>
        <v>tarea 90</v>
      </c>
      <c r="F94" s="34" t="str">
        <f>'3'!D103</f>
        <v>tarea 90</v>
      </c>
      <c r="G94" s="27" t="str">
        <f>'3'!E103</f>
        <v>SI</v>
      </c>
      <c r="H94" s="21" t="str">
        <f>'3'!F103</f>
        <v>SI</v>
      </c>
      <c r="I94" s="27" t="str">
        <f>'3'!G103</f>
        <v>SI</v>
      </c>
      <c r="J94" s="21" t="str">
        <f>'3'!H103</f>
        <v>SI</v>
      </c>
      <c r="K94" s="27" t="str">
        <f>'3'!I103</f>
        <v>SI</v>
      </c>
      <c r="L94" s="21" t="str">
        <f>'3'!J103</f>
        <v>SI</v>
      </c>
      <c r="M94" s="27" t="str">
        <f>'3'!K103</f>
        <v>SI</v>
      </c>
      <c r="N94" s="34" t="str">
        <f>'3'!L103</f>
        <v>Aplicar identificación avanzada-condición aceptable para cada tipo de factor de riesgo identificado</v>
      </c>
      <c r="O94" s="19" t="str">
        <f>IF(AND(N94="Aplicar identificación avanzada-condición aceptable para cada tipo de factor de riesgo identificado",G94="SI"),VLOOKUP(A94,'2'!$B$12:$M$212,2,FALSE)," ")</f>
        <v>area 90</v>
      </c>
      <c r="P94" s="19" t="str">
        <f>IF(AND(N94="Aplicar identificación avanzada-condición aceptable para cada tipo de factor de riesgo identificado",G94="SI"),VLOOKUP(A94,'2'!$B$12:$M$212,3,FALSE)," ")</f>
        <v>puesto 90</v>
      </c>
      <c r="Q94" s="19" t="str">
        <f>IF(AND(N94="Aplicar identificación avanzada-condición aceptable para cada tipo de factor de riesgo identificado",G94="SI"),VLOOKUP(A94,'2'!$B$12:$M$212,4,FALSE)," ")</f>
        <v>tarea 90</v>
      </c>
      <c r="R94" s="19">
        <f>IF(AND(N94="Aplicar identificación avanzada-condición aceptable para cada tipo de factor de riesgo identificado",G94="SI"),VLOOKUP(A94,'2'!$B$12:$M$212,6,FALSE)," ")</f>
        <v>0</v>
      </c>
      <c r="S94" s="19">
        <f>IF(AND(N94="Aplicar identificación avanzada-condición aceptable para cada tipo de factor de riesgo identificado",G94="SI"),VLOOKUP(A94,'2'!$B$12:$M$212,7,FALSE)," ")</f>
        <v>0</v>
      </c>
      <c r="T94" s="19">
        <f>IF(AND(N94="Aplicar identificación avanzada-condición aceptable para cada tipo de factor de riesgo identificado",G94="SI"),VLOOKUP(A94,'2'!$B$12:$M$212,8,FALSE)," ")</f>
        <v>0</v>
      </c>
      <c r="U94" s="19">
        <f>IF(AND(N94="Aplicar identificación avanzada-condición aceptable para cada tipo de factor de riesgo identificado",G94="SI"),VLOOKUP(A94,'2'!$B$12:$M$212,9,FALSE)," ")</f>
        <v>0</v>
      </c>
      <c r="V94" s="19">
        <f>IF(AND(N94="Aplicar identificación avanzada-condición aceptable para cada tipo de factor de riesgo identificado",G94="SI"),VLOOKUP(A94,'2'!$B$12:$M$212,10,FALSE)," ")</f>
        <v>0</v>
      </c>
      <c r="W94" s="31" t="str">
        <f>IF(AND(N94="Aplicar identificación avanzada-condición aceptable para cada tipo de factor de riesgo identificado",H94="SI"),VLOOKUP(A94,'2'!$B$12:$M$212,2,FALSE)," ")</f>
        <v>area 90</v>
      </c>
      <c r="X94" s="31" t="str">
        <f>IF(AND(N94="Aplicar identificación avanzada-condición aceptable para cada tipo de factor de riesgo identificado",H94="SI"),VLOOKUP(A94,'2'!$B$12:$M$212,3,FALSE)," ")</f>
        <v>puesto 90</v>
      </c>
      <c r="Y94" s="31" t="str">
        <f>IF(AND(N94="Aplicar identificación avanzada-condición aceptable para cada tipo de factor de riesgo identificado",H94="SI"),VLOOKUP(A94,'2'!$B$12:$M$212,4,FALSE)," ")</f>
        <v>tarea 90</v>
      </c>
      <c r="Z94" s="31" t="str">
        <f>IF(AND(N94="Aplicar identificación avanzada-condición aceptable para cada tipo de factor de riesgo identificado",H94="SI"),VLOOKUP(A94,'2'!$B$12:$M$212,4,FALSE)," ")</f>
        <v>tarea 90</v>
      </c>
      <c r="AA94" s="31">
        <f>IF(AND(N94="Aplicar identificación avanzada-condición aceptable para cada tipo de factor de riesgo identificado",H94="SI"),VLOOKUP(A94,'2'!$B$12:$M$212,7,FALSE)," ")</f>
        <v>0</v>
      </c>
      <c r="AB94" s="31">
        <f>IF(AND(N94="Aplicar identificación avanzada-condición aceptable para cada tipo de factor de riesgo identificado",H94="SI"),VLOOKUP(A94,'2'!$B$12:$M$212,8,FALSE)," ")</f>
        <v>0</v>
      </c>
      <c r="AC94" s="31">
        <f>IF(AND(N94="Aplicar identificación avanzada-condición aceptable para cada tipo de factor de riesgo identificado",H94="SI"),VLOOKUP(A94,'2'!$B$12:$M$212,9,FALSE)," ")</f>
        <v>0</v>
      </c>
      <c r="AD94" s="31">
        <f>IF(AND(N94="Aplicar identificación avanzada-condición aceptable para cada tipo de factor de riesgo identificado",H94="SI"),VLOOKUP(A94,'2'!$B$12:$M$212,10,FALSE)," ")</f>
        <v>0</v>
      </c>
      <c r="AE94" s="34" t="str">
        <f>IF(AND(N94="Aplicar identificación avanzada-condición aceptable para cada tipo de factor de riesgo identificado",I94="SI"),VLOOKUP(A94,'2'!$B$12:$M$212,2,FALSE)," ")</f>
        <v>area 90</v>
      </c>
      <c r="AF94" s="34" t="str">
        <f>IF(AND(N94="Aplicar identificación avanzada-condición aceptable para cada tipo de factor de riesgo identificado",I94="SI"),VLOOKUP(A94,'2'!$B$12:$M$212,3,FALSE)," ")</f>
        <v>puesto 90</v>
      </c>
      <c r="AG94" s="34" t="str">
        <f>IF(AND(N94="Aplicar identificación avanzada-condición aceptable para cada tipo de factor de riesgo identificado",I94="SI"),VLOOKUP(A94,'2'!$B$12:$M$212,4,FALSE)," ")</f>
        <v>tarea 90</v>
      </c>
      <c r="AH94" s="34">
        <f>IF(AND(N94="Aplicar identificación avanzada-condición aceptable para cada tipo de factor de riesgo identificado",I94="SI"),VLOOKUP(A94,'2'!$B$12:$M$212,6,FALSE)," ")</f>
        <v>0</v>
      </c>
      <c r="AI94" s="34">
        <f>IF(AND(N94="Aplicar identificación avanzada-condición aceptable para cada tipo de factor de riesgo identificado",I94="SI"),VLOOKUP(A94,'2'!$B$12:$M$212,7,FALSE)," ")</f>
        <v>0</v>
      </c>
      <c r="AJ94" s="34">
        <f>IF(AND(N94="Aplicar identificación avanzada-condición aceptable para cada tipo de factor de riesgo identificado",I94="SI"),VLOOKUP(A94,'2'!$B$12:$M$212,8,FALSE)," ")</f>
        <v>0</v>
      </c>
      <c r="AK94" s="34">
        <f>IF(AND(N94="Aplicar identificación avanzada-condición aceptable para cada tipo de factor de riesgo identificado",I94="SI"),VLOOKUP(A94,'2'!$B$12:$M$212,9,FALSE)," ")</f>
        <v>0</v>
      </c>
      <c r="AL94" s="34">
        <f>IF(AND(N94="Aplicar identificación avanzada-condición aceptable para cada tipo de factor de riesgo identificado",I94="SI"),VLOOKUP(A94,'2'!$B$12:$M$212,10,FALSE)," ")</f>
        <v>0</v>
      </c>
      <c r="AM94" s="40" t="str">
        <f>IF(AND(N94="Aplicar identificación avanzada-condición aceptable para cada tipo de factor de riesgo identificado",J94="SI"),VLOOKUP(A94,'2'!$B$12:$M$212,2,FALSE)," ")</f>
        <v>area 90</v>
      </c>
      <c r="AN94" s="40" t="str">
        <f>IF(AND(N94="Aplicar identificación avanzada-condición aceptable para cada tipo de factor de riesgo identificado",J94="SI"),VLOOKUP(A94,'2'!$B$12:$M$212,3,FALSE)," ")</f>
        <v>puesto 90</v>
      </c>
      <c r="AO94" s="40" t="str">
        <f>IF(AND(N94="Aplicar identificación avanzada-condición aceptable para cada tipo de factor de riesgo identificado",J94="SI"),VLOOKUP(A94,'2'!$B$12:$M$212,4,FALSE)," ")</f>
        <v>tarea 90</v>
      </c>
      <c r="AP94" s="40">
        <f>IF(AND(N94="Aplicar identificación avanzada-condición aceptable para cada tipo de factor de riesgo identificado",J94="SI"),VLOOKUP(A94,'2'!$B$12:$M$212,6,FALSE)," ")</f>
        <v>0</v>
      </c>
      <c r="AQ94" s="40">
        <f>IF(AND(N94="Aplicar identificación avanzada-condición aceptable para cada tipo de factor de riesgo identificado",J94="SI"),VLOOKUP(A94,'2'!$B$12:$M$212,7,FALSE)," ")</f>
        <v>0</v>
      </c>
      <c r="AR94" s="40">
        <f>IF(AND(N94="Aplicar identificación avanzada-condición aceptable para cada tipo de factor de riesgo identificado",J94="SI"),VLOOKUP(A94,'2'!$B$12:$M$212,8,FALSE)," ")</f>
        <v>0</v>
      </c>
      <c r="AS94" s="40">
        <f>IF(AND(N94="Aplicar identificación avanzada-condición aceptable para cada tipo de factor de riesgo identificado",J94="SI"),VLOOKUP(A94,'2'!$B$12:$M$212,9,FALSE)," ")</f>
        <v>0</v>
      </c>
      <c r="AT94" s="40">
        <f>IF(AND(N94="Aplicar identificación avanzada-condición aceptable para cada tipo de factor de riesgo identificado",J94="SI"),VLOOKUP(A94,'2'!$B$12:$M$212,10,FALSE)," ")</f>
        <v>0</v>
      </c>
      <c r="AU94" s="51" t="str">
        <f>IF(AND(N94="Aplicar identificación avanzada-condición aceptable para cada tipo de factor de riesgo identificado",K94="SI"),VLOOKUP(A94,'2'!$B$12:$M$212,2,FALSE)," ")</f>
        <v>area 90</v>
      </c>
      <c r="AV94" s="51" t="str">
        <f>IF(AND(N94="Aplicar identificación avanzada-condición aceptable para cada tipo de factor de riesgo identificado",K94="SI"),VLOOKUP(A94,'2'!$B$12:$M$212,3,FALSE)," ")</f>
        <v>puesto 90</v>
      </c>
      <c r="AW94" s="51" t="str">
        <f>IF(AND(N94="Aplicar identificación avanzada-condición aceptable para cada tipo de factor de riesgo identificado",K94="SI"),VLOOKUP(A94,'2'!$B$12:$M$212,4,FALSE)," ")</f>
        <v>tarea 90</v>
      </c>
      <c r="AX94" s="51">
        <f>IF(AND(N94="Aplicar identificación avanzada-condición aceptable para cada tipo de factor de riesgo identificado",K94="SI"),VLOOKUP(A94,'2'!$B$12:$M$212,6,FALSE)," ")</f>
        <v>0</v>
      </c>
      <c r="AY94" s="51">
        <f>IF(AND(N94="Aplicar identificación avanzada-condición aceptable para cada tipo de factor de riesgo identificado",K94="SI"),VLOOKUP(A94,'2'!$B$12:$M$212,7,FALSE)," ")</f>
        <v>0</v>
      </c>
      <c r="AZ94" s="51">
        <f>IF(AND(N94="Aplicar identificación avanzada-condición aceptable para cada tipo de factor de riesgo identificado",K94="SI"),VLOOKUP(A94,'2'!$B$12:$M$212,8,FALSE)," ")</f>
        <v>0</v>
      </c>
      <c r="BA94" s="51">
        <f>IF(AND(N94="Aplicar identificación avanzada-condición aceptable para cada tipo de factor de riesgo identificado",K94="SI"),VLOOKUP(A94,'2'!$B$12:$M$212,9,FALSE)," ")</f>
        <v>0</v>
      </c>
      <c r="BB94" s="51">
        <f>IF(AND(N94="Aplicar identificación avanzada-condición aceptable para cada tipo de factor de riesgo identificado",K94="SI"),VLOOKUP(A94,'2'!$B$12:$M$212,10,FALSE)," ")</f>
        <v>0</v>
      </c>
      <c r="BC94" s="44" t="str">
        <f>IF(AND(N94="Aplicar identificación avanzada-condición aceptable para cada tipo de factor de riesgo identificado",L94="SI"),VLOOKUP(A94,'2'!$B$12:$M$212,2,FALSE)," ")</f>
        <v>area 90</v>
      </c>
      <c r="BD94" s="44" t="str">
        <f>IF(AND(N94="Aplicar identificación avanzada-condición aceptable para cada tipo de factor de riesgo identificado",L94="SI"),VLOOKUP(A94,'2'!$B$12:$M$212,3,FALSE)," ")</f>
        <v>puesto 90</v>
      </c>
      <c r="BE94" s="44" t="str">
        <f>IF(AND(N94="Aplicar identificación avanzada-condición aceptable para cada tipo de factor de riesgo identificado",L94="SI"),VLOOKUP(A94,'2'!$B$12:$M$212,4,FALSE)," ")</f>
        <v>tarea 90</v>
      </c>
      <c r="BF94" s="44">
        <f>IF(AND(N94="Aplicar identificación avanzada-condición aceptable para cada tipo de factor de riesgo identificado",L94="SI"),VLOOKUP(A94,'2'!$B$12:$M$212,6,FALSE)," ")</f>
        <v>0</v>
      </c>
      <c r="BG94" s="44">
        <f>IF(AND(N94="Aplicar identificación avanzada-condición aceptable para cada tipo de factor de riesgo identificado",L94="SI"),VLOOKUP(A94,'2'!$B$12:$M$212,7,FALSE)," ")</f>
        <v>0</v>
      </c>
      <c r="BH94" s="44">
        <f>IF(AND(N94="Aplicar identificación avanzada-condición aceptable para cada tipo de factor de riesgo identificado",L94="SI"),VLOOKUP(A94,'2'!$B$12:$M$212,8,FALSE)," ")</f>
        <v>0</v>
      </c>
      <c r="BI94" s="44">
        <f>IF(AND(N94="Aplicar identificación avanzada-condición aceptable para cada tipo de factor de riesgo identificado",L94="SI"),VLOOKUP(A94,'2'!$B$12:$M$212,9,FALSE)," ")</f>
        <v>0</v>
      </c>
      <c r="BJ94" s="44">
        <f>IF(AND(N94="Aplicar identificación avanzada-condición aceptable para cada tipo de factor de riesgo identificado",L94="SI"),VLOOKUP(A94,'2'!$B$12:$M$212,10,FALSE)," ")</f>
        <v>0</v>
      </c>
      <c r="BK94" s="48" t="str">
        <f>IF(AND(N94="Aplicar identificación avanzada-condición aceptable para cada tipo de factor de riesgo identificado",M94="SI"),VLOOKUP(A94,'2'!$B$12:$M$212,2,FALSE)," ")</f>
        <v>area 90</v>
      </c>
      <c r="BL94" s="48" t="str">
        <f>IF(AND(N94="Aplicar identificación avanzada-condición aceptable para cada tipo de factor de riesgo identificado",M94="SI"),VLOOKUP(A94,'2'!$B$12:$M$212,3,FALSE)," ")</f>
        <v>puesto 90</v>
      </c>
      <c r="BM94" s="48" t="str">
        <f>IF(AND(N94="Aplicar identificación avanzada-condición aceptable para cada tipo de factor de riesgo identificado",M94="SI"),VLOOKUP(A94,'2'!$B$12:$M$212,4,FALSE)," ")</f>
        <v>tarea 90</v>
      </c>
      <c r="BN94" s="48">
        <f>IF(AND(N94="Aplicar identificación avanzada-condición aceptable para cada tipo de factor de riesgo identificado",M94="SI"),VLOOKUP(A94,'2'!$B$12:$M$212,6,FALSE)," ")</f>
        <v>0</v>
      </c>
      <c r="BO94" s="48">
        <f>IF(AND(N94="Aplicar identificación avanzada-condición aceptable para cada tipo de factor de riesgo identificado",M94="SI"),VLOOKUP(A94,'2'!$B$12:$M$212,7,FALSE)," ")</f>
        <v>0</v>
      </c>
      <c r="BP94" s="48">
        <f>IF(AND(N94="Aplicar identificación avanzada-condición aceptable para cada tipo de factor de riesgo identificado",M94="SI"),VLOOKUP(A94,'2'!$B$12:$M$212,8,FALSE)," ")</f>
        <v>0</v>
      </c>
      <c r="BQ94" s="48">
        <f>IF(AND(N94="Aplicar identificación avanzada-condición aceptable para cada tipo de factor de riesgo identificado",M94="SI"),VLOOKUP(A94,'2'!$B$12:$M$212,9,FALSE)," ")</f>
        <v>0</v>
      </c>
      <c r="BR94" s="48">
        <f>IF(AND(N94="Aplicar identificación avanzada-condición aceptable para cada tipo de factor de riesgo identificado",M94="SI"),VLOOKUP(A94,'2'!$B$12:$M$212,10,FALSE)," ")</f>
        <v>0</v>
      </c>
    </row>
    <row r="95" spans="1:70">
      <c r="A95">
        <v>91</v>
      </c>
      <c r="B95" s="21" t="str">
        <f>'2'!C104</f>
        <v>area 91</v>
      </c>
      <c r="C95" s="21" t="str">
        <f>'2'!D104</f>
        <v>puesto 91</v>
      </c>
      <c r="D95" s="21" t="str">
        <v>puesto 91</v>
      </c>
      <c r="E95" s="21" t="str">
        <f>'2'!E104</f>
        <v>tarea 91</v>
      </c>
      <c r="F95" s="34" t="str">
        <f>'3'!D104</f>
        <v>tarea 91</v>
      </c>
      <c r="G95" s="27" t="str">
        <f>'3'!E104</f>
        <v>SI</v>
      </c>
      <c r="H95" s="21" t="str">
        <f>'3'!F104</f>
        <v>SI</v>
      </c>
      <c r="I95" s="27" t="str">
        <f>'3'!G104</f>
        <v>SI</v>
      </c>
      <c r="J95" s="21" t="str">
        <f>'3'!H104</f>
        <v>SI</v>
      </c>
      <c r="K95" s="27" t="str">
        <f>'3'!I104</f>
        <v>SI</v>
      </c>
      <c r="L95" s="21" t="str">
        <f>'3'!J104</f>
        <v>SI</v>
      </c>
      <c r="M95" s="27" t="str">
        <f>'3'!K104</f>
        <v>SI</v>
      </c>
      <c r="N95" s="34" t="str">
        <f>'3'!L104</f>
        <v>Aplicar identificación avanzada-condición aceptable para cada tipo de factor de riesgo identificado</v>
      </c>
      <c r="O95" s="19" t="str">
        <f>IF(AND(N95="Aplicar identificación avanzada-condición aceptable para cada tipo de factor de riesgo identificado",G95="SI"),VLOOKUP(A95,'2'!$B$12:$M$212,2,FALSE)," ")</f>
        <v>area 91</v>
      </c>
      <c r="P95" s="19" t="str">
        <f>IF(AND(N95="Aplicar identificación avanzada-condición aceptable para cada tipo de factor de riesgo identificado",G95="SI"),VLOOKUP(A95,'2'!$B$12:$M$212,3,FALSE)," ")</f>
        <v>puesto 91</v>
      </c>
      <c r="Q95" s="19" t="str">
        <f>IF(AND(N95="Aplicar identificación avanzada-condición aceptable para cada tipo de factor de riesgo identificado",G95="SI"),VLOOKUP(A95,'2'!$B$12:$M$212,4,FALSE)," ")</f>
        <v>tarea 91</v>
      </c>
      <c r="R95" s="19">
        <f>IF(AND(N95="Aplicar identificación avanzada-condición aceptable para cada tipo de factor de riesgo identificado",G95="SI"),VLOOKUP(A95,'2'!$B$12:$M$212,6,FALSE)," ")</f>
        <v>0</v>
      </c>
      <c r="S95" s="19">
        <f>IF(AND(N95="Aplicar identificación avanzada-condición aceptable para cada tipo de factor de riesgo identificado",G95="SI"),VLOOKUP(A95,'2'!$B$12:$M$212,7,FALSE)," ")</f>
        <v>0</v>
      </c>
      <c r="T95" s="19">
        <f>IF(AND(N95="Aplicar identificación avanzada-condición aceptable para cada tipo de factor de riesgo identificado",G95="SI"),VLOOKUP(A95,'2'!$B$12:$M$212,8,FALSE)," ")</f>
        <v>0</v>
      </c>
      <c r="U95" s="19">
        <f>IF(AND(N95="Aplicar identificación avanzada-condición aceptable para cada tipo de factor de riesgo identificado",G95="SI"),VLOOKUP(A95,'2'!$B$12:$M$212,9,FALSE)," ")</f>
        <v>0</v>
      </c>
      <c r="V95" s="19">
        <f>IF(AND(N95="Aplicar identificación avanzada-condición aceptable para cada tipo de factor de riesgo identificado",G95="SI"),VLOOKUP(A95,'2'!$B$12:$M$212,10,FALSE)," ")</f>
        <v>0</v>
      </c>
      <c r="W95" s="31" t="str">
        <f>IF(AND(N95="Aplicar identificación avanzada-condición aceptable para cada tipo de factor de riesgo identificado",H95="SI"),VLOOKUP(A95,'2'!$B$12:$M$212,2,FALSE)," ")</f>
        <v>area 91</v>
      </c>
      <c r="X95" s="31" t="str">
        <f>IF(AND(N95="Aplicar identificación avanzada-condición aceptable para cada tipo de factor de riesgo identificado",H95="SI"),VLOOKUP(A95,'2'!$B$12:$M$212,3,FALSE)," ")</f>
        <v>puesto 91</v>
      </c>
      <c r="Y95" s="31" t="str">
        <f>IF(AND(N95="Aplicar identificación avanzada-condición aceptable para cada tipo de factor de riesgo identificado",H95="SI"),VLOOKUP(A95,'2'!$B$12:$M$212,4,FALSE)," ")</f>
        <v>tarea 91</v>
      </c>
      <c r="Z95" s="31" t="str">
        <f>IF(AND(N95="Aplicar identificación avanzada-condición aceptable para cada tipo de factor de riesgo identificado",H95="SI"),VLOOKUP(A95,'2'!$B$12:$M$212,4,FALSE)," ")</f>
        <v>tarea 91</v>
      </c>
      <c r="AA95" s="31">
        <f>IF(AND(N95="Aplicar identificación avanzada-condición aceptable para cada tipo de factor de riesgo identificado",H95="SI"),VLOOKUP(A95,'2'!$B$12:$M$212,7,FALSE)," ")</f>
        <v>0</v>
      </c>
      <c r="AB95" s="31">
        <f>IF(AND(N95="Aplicar identificación avanzada-condición aceptable para cada tipo de factor de riesgo identificado",H95="SI"),VLOOKUP(A95,'2'!$B$12:$M$212,8,FALSE)," ")</f>
        <v>0</v>
      </c>
      <c r="AC95" s="31">
        <f>IF(AND(N95="Aplicar identificación avanzada-condición aceptable para cada tipo de factor de riesgo identificado",H95="SI"),VLOOKUP(A95,'2'!$B$12:$M$212,9,FALSE)," ")</f>
        <v>0</v>
      </c>
      <c r="AD95" s="31">
        <f>IF(AND(N95="Aplicar identificación avanzada-condición aceptable para cada tipo de factor de riesgo identificado",H95="SI"),VLOOKUP(A95,'2'!$B$12:$M$212,10,FALSE)," ")</f>
        <v>0</v>
      </c>
      <c r="AE95" s="34" t="str">
        <f>IF(AND(N95="Aplicar identificación avanzada-condición aceptable para cada tipo de factor de riesgo identificado",I95="SI"),VLOOKUP(A95,'2'!$B$12:$M$212,2,FALSE)," ")</f>
        <v>area 91</v>
      </c>
      <c r="AF95" s="34" t="str">
        <f>IF(AND(N95="Aplicar identificación avanzada-condición aceptable para cada tipo de factor de riesgo identificado",I95="SI"),VLOOKUP(A95,'2'!$B$12:$M$212,3,FALSE)," ")</f>
        <v>puesto 91</v>
      </c>
      <c r="AG95" s="34" t="str">
        <f>IF(AND(N95="Aplicar identificación avanzada-condición aceptable para cada tipo de factor de riesgo identificado",I95="SI"),VLOOKUP(A95,'2'!$B$12:$M$212,4,FALSE)," ")</f>
        <v>tarea 91</v>
      </c>
      <c r="AH95" s="34">
        <f>IF(AND(N95="Aplicar identificación avanzada-condición aceptable para cada tipo de factor de riesgo identificado",I95="SI"),VLOOKUP(A95,'2'!$B$12:$M$212,6,FALSE)," ")</f>
        <v>0</v>
      </c>
      <c r="AI95" s="34">
        <f>IF(AND(N95="Aplicar identificación avanzada-condición aceptable para cada tipo de factor de riesgo identificado",I95="SI"),VLOOKUP(A95,'2'!$B$12:$M$212,7,FALSE)," ")</f>
        <v>0</v>
      </c>
      <c r="AJ95" s="34">
        <f>IF(AND(N95="Aplicar identificación avanzada-condición aceptable para cada tipo de factor de riesgo identificado",I95="SI"),VLOOKUP(A95,'2'!$B$12:$M$212,8,FALSE)," ")</f>
        <v>0</v>
      </c>
      <c r="AK95" s="34">
        <f>IF(AND(N95="Aplicar identificación avanzada-condición aceptable para cada tipo de factor de riesgo identificado",I95="SI"),VLOOKUP(A95,'2'!$B$12:$M$212,9,FALSE)," ")</f>
        <v>0</v>
      </c>
      <c r="AL95" s="34">
        <f>IF(AND(N95="Aplicar identificación avanzada-condición aceptable para cada tipo de factor de riesgo identificado",I95="SI"),VLOOKUP(A95,'2'!$B$12:$M$212,10,FALSE)," ")</f>
        <v>0</v>
      </c>
      <c r="AM95" s="40" t="str">
        <f>IF(AND(N95="Aplicar identificación avanzada-condición aceptable para cada tipo de factor de riesgo identificado",J95="SI"),VLOOKUP(A95,'2'!$B$12:$M$212,2,FALSE)," ")</f>
        <v>area 91</v>
      </c>
      <c r="AN95" s="40" t="str">
        <f>IF(AND(N95="Aplicar identificación avanzada-condición aceptable para cada tipo de factor de riesgo identificado",J95="SI"),VLOOKUP(A95,'2'!$B$12:$M$212,3,FALSE)," ")</f>
        <v>puesto 91</v>
      </c>
      <c r="AO95" s="40" t="str">
        <f>IF(AND(N95="Aplicar identificación avanzada-condición aceptable para cada tipo de factor de riesgo identificado",J95="SI"),VLOOKUP(A95,'2'!$B$12:$M$212,4,FALSE)," ")</f>
        <v>tarea 91</v>
      </c>
      <c r="AP95" s="40">
        <f>IF(AND(N95="Aplicar identificación avanzada-condición aceptable para cada tipo de factor de riesgo identificado",J95="SI"),VLOOKUP(A95,'2'!$B$12:$M$212,6,FALSE)," ")</f>
        <v>0</v>
      </c>
      <c r="AQ95" s="40">
        <f>IF(AND(N95="Aplicar identificación avanzada-condición aceptable para cada tipo de factor de riesgo identificado",J95="SI"),VLOOKUP(A95,'2'!$B$12:$M$212,7,FALSE)," ")</f>
        <v>0</v>
      </c>
      <c r="AR95" s="40">
        <f>IF(AND(N95="Aplicar identificación avanzada-condición aceptable para cada tipo de factor de riesgo identificado",J95="SI"),VLOOKUP(A95,'2'!$B$12:$M$212,8,FALSE)," ")</f>
        <v>0</v>
      </c>
      <c r="AS95" s="40">
        <f>IF(AND(N95="Aplicar identificación avanzada-condición aceptable para cada tipo de factor de riesgo identificado",J95="SI"),VLOOKUP(A95,'2'!$B$12:$M$212,9,FALSE)," ")</f>
        <v>0</v>
      </c>
      <c r="AT95" s="40">
        <f>IF(AND(N95="Aplicar identificación avanzada-condición aceptable para cada tipo de factor de riesgo identificado",J95="SI"),VLOOKUP(A95,'2'!$B$12:$M$212,10,FALSE)," ")</f>
        <v>0</v>
      </c>
      <c r="AU95" s="51" t="str">
        <f>IF(AND(N95="Aplicar identificación avanzada-condición aceptable para cada tipo de factor de riesgo identificado",K95="SI"),VLOOKUP(A95,'2'!$B$12:$M$212,2,FALSE)," ")</f>
        <v>area 91</v>
      </c>
      <c r="AV95" s="51" t="str">
        <f>IF(AND(N95="Aplicar identificación avanzada-condición aceptable para cada tipo de factor de riesgo identificado",K95="SI"),VLOOKUP(A95,'2'!$B$12:$M$212,3,FALSE)," ")</f>
        <v>puesto 91</v>
      </c>
      <c r="AW95" s="51" t="str">
        <f>IF(AND(N95="Aplicar identificación avanzada-condición aceptable para cada tipo de factor de riesgo identificado",K95="SI"),VLOOKUP(A95,'2'!$B$12:$M$212,4,FALSE)," ")</f>
        <v>tarea 91</v>
      </c>
      <c r="AX95" s="51">
        <f>IF(AND(N95="Aplicar identificación avanzada-condición aceptable para cada tipo de factor de riesgo identificado",K95="SI"),VLOOKUP(A95,'2'!$B$12:$M$212,6,FALSE)," ")</f>
        <v>0</v>
      </c>
      <c r="AY95" s="51">
        <f>IF(AND(N95="Aplicar identificación avanzada-condición aceptable para cada tipo de factor de riesgo identificado",K95="SI"),VLOOKUP(A95,'2'!$B$12:$M$212,7,FALSE)," ")</f>
        <v>0</v>
      </c>
      <c r="AZ95" s="51">
        <f>IF(AND(N95="Aplicar identificación avanzada-condición aceptable para cada tipo de factor de riesgo identificado",K95="SI"),VLOOKUP(A95,'2'!$B$12:$M$212,8,FALSE)," ")</f>
        <v>0</v>
      </c>
      <c r="BA95" s="51">
        <f>IF(AND(N95="Aplicar identificación avanzada-condición aceptable para cada tipo de factor de riesgo identificado",K95="SI"),VLOOKUP(A95,'2'!$B$12:$M$212,9,FALSE)," ")</f>
        <v>0</v>
      </c>
      <c r="BB95" s="51">
        <f>IF(AND(N95="Aplicar identificación avanzada-condición aceptable para cada tipo de factor de riesgo identificado",K95="SI"),VLOOKUP(A95,'2'!$B$12:$M$212,10,FALSE)," ")</f>
        <v>0</v>
      </c>
      <c r="BC95" s="44" t="str">
        <f>IF(AND(N95="Aplicar identificación avanzada-condición aceptable para cada tipo de factor de riesgo identificado",L95="SI"),VLOOKUP(A95,'2'!$B$12:$M$212,2,FALSE)," ")</f>
        <v>area 91</v>
      </c>
      <c r="BD95" s="44" t="str">
        <f>IF(AND(N95="Aplicar identificación avanzada-condición aceptable para cada tipo de factor de riesgo identificado",L95="SI"),VLOOKUP(A95,'2'!$B$12:$M$212,3,FALSE)," ")</f>
        <v>puesto 91</v>
      </c>
      <c r="BE95" s="44" t="str">
        <f>IF(AND(N95="Aplicar identificación avanzada-condición aceptable para cada tipo de factor de riesgo identificado",L95="SI"),VLOOKUP(A95,'2'!$B$12:$M$212,4,FALSE)," ")</f>
        <v>tarea 91</v>
      </c>
      <c r="BF95" s="44">
        <f>IF(AND(N95="Aplicar identificación avanzada-condición aceptable para cada tipo de factor de riesgo identificado",L95="SI"),VLOOKUP(A95,'2'!$B$12:$M$212,6,FALSE)," ")</f>
        <v>0</v>
      </c>
      <c r="BG95" s="44">
        <f>IF(AND(N95="Aplicar identificación avanzada-condición aceptable para cada tipo de factor de riesgo identificado",L95="SI"),VLOOKUP(A95,'2'!$B$12:$M$212,7,FALSE)," ")</f>
        <v>0</v>
      </c>
      <c r="BH95" s="44">
        <f>IF(AND(N95="Aplicar identificación avanzada-condición aceptable para cada tipo de factor de riesgo identificado",L95="SI"),VLOOKUP(A95,'2'!$B$12:$M$212,8,FALSE)," ")</f>
        <v>0</v>
      </c>
      <c r="BI95" s="44">
        <f>IF(AND(N95="Aplicar identificación avanzada-condición aceptable para cada tipo de factor de riesgo identificado",L95="SI"),VLOOKUP(A95,'2'!$B$12:$M$212,9,FALSE)," ")</f>
        <v>0</v>
      </c>
      <c r="BJ95" s="44">
        <f>IF(AND(N95="Aplicar identificación avanzada-condición aceptable para cada tipo de factor de riesgo identificado",L95="SI"),VLOOKUP(A95,'2'!$B$12:$M$212,10,FALSE)," ")</f>
        <v>0</v>
      </c>
      <c r="BK95" s="48" t="str">
        <f>IF(AND(N95="Aplicar identificación avanzada-condición aceptable para cada tipo de factor de riesgo identificado",M95="SI"),VLOOKUP(A95,'2'!$B$12:$M$212,2,FALSE)," ")</f>
        <v>area 91</v>
      </c>
      <c r="BL95" s="48" t="str">
        <f>IF(AND(N95="Aplicar identificación avanzada-condición aceptable para cada tipo de factor de riesgo identificado",M95="SI"),VLOOKUP(A95,'2'!$B$12:$M$212,3,FALSE)," ")</f>
        <v>puesto 91</v>
      </c>
      <c r="BM95" s="48" t="str">
        <f>IF(AND(N95="Aplicar identificación avanzada-condición aceptable para cada tipo de factor de riesgo identificado",M95="SI"),VLOOKUP(A95,'2'!$B$12:$M$212,4,FALSE)," ")</f>
        <v>tarea 91</v>
      </c>
      <c r="BN95" s="48">
        <f>IF(AND(N95="Aplicar identificación avanzada-condición aceptable para cada tipo de factor de riesgo identificado",M95="SI"),VLOOKUP(A95,'2'!$B$12:$M$212,6,FALSE)," ")</f>
        <v>0</v>
      </c>
      <c r="BO95" s="48">
        <f>IF(AND(N95="Aplicar identificación avanzada-condición aceptable para cada tipo de factor de riesgo identificado",M95="SI"),VLOOKUP(A95,'2'!$B$12:$M$212,7,FALSE)," ")</f>
        <v>0</v>
      </c>
      <c r="BP95" s="48">
        <f>IF(AND(N95="Aplicar identificación avanzada-condición aceptable para cada tipo de factor de riesgo identificado",M95="SI"),VLOOKUP(A95,'2'!$B$12:$M$212,8,FALSE)," ")</f>
        <v>0</v>
      </c>
      <c r="BQ95" s="48">
        <f>IF(AND(N95="Aplicar identificación avanzada-condición aceptable para cada tipo de factor de riesgo identificado",M95="SI"),VLOOKUP(A95,'2'!$B$12:$M$212,9,FALSE)," ")</f>
        <v>0</v>
      </c>
      <c r="BR95" s="48">
        <f>IF(AND(N95="Aplicar identificación avanzada-condición aceptable para cada tipo de factor de riesgo identificado",M95="SI"),VLOOKUP(A95,'2'!$B$12:$M$212,10,FALSE)," ")</f>
        <v>0</v>
      </c>
    </row>
    <row r="96" spans="1:70">
      <c r="A96">
        <v>92</v>
      </c>
      <c r="B96" s="21" t="str">
        <f>'2'!C105</f>
        <v>area 92</v>
      </c>
      <c r="C96" s="21" t="str">
        <f>'2'!D105</f>
        <v>puesto 92</v>
      </c>
      <c r="D96" s="21" t="str">
        <v>puesto 92</v>
      </c>
      <c r="E96" s="21" t="str">
        <f>'2'!E105</f>
        <v>tarea 92</v>
      </c>
      <c r="F96" s="34" t="str">
        <f>'3'!D105</f>
        <v>tarea 92</v>
      </c>
      <c r="G96" s="27" t="str">
        <f>'3'!E105</f>
        <v>SI</v>
      </c>
      <c r="H96" s="21" t="str">
        <f>'3'!F105</f>
        <v>SI</v>
      </c>
      <c r="I96" s="27" t="str">
        <f>'3'!G105</f>
        <v>SI</v>
      </c>
      <c r="J96" s="21" t="str">
        <f>'3'!H105</f>
        <v>SI</v>
      </c>
      <c r="K96" s="27" t="str">
        <f>'3'!I105</f>
        <v>SI</v>
      </c>
      <c r="L96" s="21" t="str">
        <f>'3'!J105</f>
        <v>SI</v>
      </c>
      <c r="M96" s="27" t="str">
        <f>'3'!K105</f>
        <v>SI</v>
      </c>
      <c r="N96" s="34" t="str">
        <f>'3'!L105</f>
        <v>Aplicar identificación avanzada-condición aceptable para cada tipo de factor de riesgo identificado</v>
      </c>
      <c r="O96" s="19" t="str">
        <f>IF(AND(N96="Aplicar identificación avanzada-condición aceptable para cada tipo de factor de riesgo identificado",G96="SI"),VLOOKUP(A96,'2'!$B$12:$M$212,2,FALSE)," ")</f>
        <v>area 92</v>
      </c>
      <c r="P96" s="19" t="str">
        <f>IF(AND(N96="Aplicar identificación avanzada-condición aceptable para cada tipo de factor de riesgo identificado",G96="SI"),VLOOKUP(A96,'2'!$B$12:$M$212,3,FALSE)," ")</f>
        <v>puesto 92</v>
      </c>
      <c r="Q96" s="19" t="str">
        <f>IF(AND(N96="Aplicar identificación avanzada-condición aceptable para cada tipo de factor de riesgo identificado",G96="SI"),VLOOKUP(A96,'2'!$B$12:$M$212,4,FALSE)," ")</f>
        <v>tarea 92</v>
      </c>
      <c r="R96" s="19">
        <f>IF(AND(N96="Aplicar identificación avanzada-condición aceptable para cada tipo de factor de riesgo identificado",G96="SI"),VLOOKUP(A96,'2'!$B$12:$M$212,6,FALSE)," ")</f>
        <v>0</v>
      </c>
      <c r="S96" s="19">
        <f>IF(AND(N96="Aplicar identificación avanzada-condición aceptable para cada tipo de factor de riesgo identificado",G96="SI"),VLOOKUP(A96,'2'!$B$12:$M$212,7,FALSE)," ")</f>
        <v>0</v>
      </c>
      <c r="T96" s="19">
        <f>IF(AND(N96="Aplicar identificación avanzada-condición aceptable para cada tipo de factor de riesgo identificado",G96="SI"),VLOOKUP(A96,'2'!$B$12:$M$212,8,FALSE)," ")</f>
        <v>0</v>
      </c>
      <c r="U96" s="19">
        <f>IF(AND(N96="Aplicar identificación avanzada-condición aceptable para cada tipo de factor de riesgo identificado",G96="SI"),VLOOKUP(A96,'2'!$B$12:$M$212,9,FALSE)," ")</f>
        <v>0</v>
      </c>
      <c r="V96" s="19">
        <f>IF(AND(N96="Aplicar identificación avanzada-condición aceptable para cada tipo de factor de riesgo identificado",G96="SI"),VLOOKUP(A96,'2'!$B$12:$M$212,10,FALSE)," ")</f>
        <v>0</v>
      </c>
      <c r="W96" s="31" t="str">
        <f>IF(AND(N96="Aplicar identificación avanzada-condición aceptable para cada tipo de factor de riesgo identificado",H96="SI"),VLOOKUP(A96,'2'!$B$12:$M$212,2,FALSE)," ")</f>
        <v>area 92</v>
      </c>
      <c r="X96" s="31" t="str">
        <f>IF(AND(N96="Aplicar identificación avanzada-condición aceptable para cada tipo de factor de riesgo identificado",H96="SI"),VLOOKUP(A96,'2'!$B$12:$M$212,3,FALSE)," ")</f>
        <v>puesto 92</v>
      </c>
      <c r="Y96" s="31" t="str">
        <f>IF(AND(N96="Aplicar identificación avanzada-condición aceptable para cada tipo de factor de riesgo identificado",H96="SI"),VLOOKUP(A96,'2'!$B$12:$M$212,4,FALSE)," ")</f>
        <v>tarea 92</v>
      </c>
      <c r="Z96" s="31" t="str">
        <f>IF(AND(N96="Aplicar identificación avanzada-condición aceptable para cada tipo de factor de riesgo identificado",H96="SI"),VLOOKUP(A96,'2'!$B$12:$M$212,4,FALSE)," ")</f>
        <v>tarea 92</v>
      </c>
      <c r="AA96" s="31">
        <f>IF(AND(N96="Aplicar identificación avanzada-condición aceptable para cada tipo de factor de riesgo identificado",H96="SI"),VLOOKUP(A96,'2'!$B$12:$M$212,7,FALSE)," ")</f>
        <v>0</v>
      </c>
      <c r="AB96" s="31">
        <f>IF(AND(N96="Aplicar identificación avanzada-condición aceptable para cada tipo de factor de riesgo identificado",H96="SI"),VLOOKUP(A96,'2'!$B$12:$M$212,8,FALSE)," ")</f>
        <v>0</v>
      </c>
      <c r="AC96" s="31">
        <f>IF(AND(N96="Aplicar identificación avanzada-condición aceptable para cada tipo de factor de riesgo identificado",H96="SI"),VLOOKUP(A96,'2'!$B$12:$M$212,9,FALSE)," ")</f>
        <v>0</v>
      </c>
      <c r="AD96" s="31">
        <f>IF(AND(N96="Aplicar identificación avanzada-condición aceptable para cada tipo de factor de riesgo identificado",H96="SI"),VLOOKUP(A96,'2'!$B$12:$M$212,10,FALSE)," ")</f>
        <v>0</v>
      </c>
      <c r="AE96" s="34" t="str">
        <f>IF(AND(N96="Aplicar identificación avanzada-condición aceptable para cada tipo de factor de riesgo identificado",I96="SI"),VLOOKUP(A96,'2'!$B$12:$M$212,2,FALSE)," ")</f>
        <v>area 92</v>
      </c>
      <c r="AF96" s="34" t="str">
        <f>IF(AND(N96="Aplicar identificación avanzada-condición aceptable para cada tipo de factor de riesgo identificado",I96="SI"),VLOOKUP(A96,'2'!$B$12:$M$212,3,FALSE)," ")</f>
        <v>puesto 92</v>
      </c>
      <c r="AG96" s="34" t="str">
        <f>IF(AND(N96="Aplicar identificación avanzada-condición aceptable para cada tipo de factor de riesgo identificado",I96="SI"),VLOOKUP(A96,'2'!$B$12:$M$212,4,FALSE)," ")</f>
        <v>tarea 92</v>
      </c>
      <c r="AH96" s="34">
        <f>IF(AND(N96="Aplicar identificación avanzada-condición aceptable para cada tipo de factor de riesgo identificado",I96="SI"),VLOOKUP(A96,'2'!$B$12:$M$212,6,FALSE)," ")</f>
        <v>0</v>
      </c>
      <c r="AI96" s="34">
        <f>IF(AND(N96="Aplicar identificación avanzada-condición aceptable para cada tipo de factor de riesgo identificado",I96="SI"),VLOOKUP(A96,'2'!$B$12:$M$212,7,FALSE)," ")</f>
        <v>0</v>
      </c>
      <c r="AJ96" s="34">
        <f>IF(AND(N96="Aplicar identificación avanzada-condición aceptable para cada tipo de factor de riesgo identificado",I96="SI"),VLOOKUP(A96,'2'!$B$12:$M$212,8,FALSE)," ")</f>
        <v>0</v>
      </c>
      <c r="AK96" s="34">
        <f>IF(AND(N96="Aplicar identificación avanzada-condición aceptable para cada tipo de factor de riesgo identificado",I96="SI"),VLOOKUP(A96,'2'!$B$12:$M$212,9,FALSE)," ")</f>
        <v>0</v>
      </c>
      <c r="AL96" s="34">
        <f>IF(AND(N96="Aplicar identificación avanzada-condición aceptable para cada tipo de factor de riesgo identificado",I96="SI"),VLOOKUP(A96,'2'!$B$12:$M$212,10,FALSE)," ")</f>
        <v>0</v>
      </c>
      <c r="AM96" s="40" t="str">
        <f>IF(AND(N96="Aplicar identificación avanzada-condición aceptable para cada tipo de factor de riesgo identificado",J96="SI"),VLOOKUP(A96,'2'!$B$12:$M$212,2,FALSE)," ")</f>
        <v>area 92</v>
      </c>
      <c r="AN96" s="40" t="str">
        <f>IF(AND(N96="Aplicar identificación avanzada-condición aceptable para cada tipo de factor de riesgo identificado",J96="SI"),VLOOKUP(A96,'2'!$B$12:$M$212,3,FALSE)," ")</f>
        <v>puesto 92</v>
      </c>
      <c r="AO96" s="40" t="str">
        <f>IF(AND(N96="Aplicar identificación avanzada-condición aceptable para cada tipo de factor de riesgo identificado",J96="SI"),VLOOKUP(A96,'2'!$B$12:$M$212,4,FALSE)," ")</f>
        <v>tarea 92</v>
      </c>
      <c r="AP96" s="40">
        <f>IF(AND(N96="Aplicar identificación avanzada-condición aceptable para cada tipo de factor de riesgo identificado",J96="SI"),VLOOKUP(A96,'2'!$B$12:$M$212,6,FALSE)," ")</f>
        <v>0</v>
      </c>
      <c r="AQ96" s="40">
        <f>IF(AND(N96="Aplicar identificación avanzada-condición aceptable para cada tipo de factor de riesgo identificado",J96="SI"),VLOOKUP(A96,'2'!$B$12:$M$212,7,FALSE)," ")</f>
        <v>0</v>
      </c>
      <c r="AR96" s="40">
        <f>IF(AND(N96="Aplicar identificación avanzada-condición aceptable para cada tipo de factor de riesgo identificado",J96="SI"),VLOOKUP(A96,'2'!$B$12:$M$212,8,FALSE)," ")</f>
        <v>0</v>
      </c>
      <c r="AS96" s="40">
        <f>IF(AND(N96="Aplicar identificación avanzada-condición aceptable para cada tipo de factor de riesgo identificado",J96="SI"),VLOOKUP(A96,'2'!$B$12:$M$212,9,FALSE)," ")</f>
        <v>0</v>
      </c>
      <c r="AT96" s="40">
        <f>IF(AND(N96="Aplicar identificación avanzada-condición aceptable para cada tipo de factor de riesgo identificado",J96="SI"),VLOOKUP(A96,'2'!$B$12:$M$212,10,FALSE)," ")</f>
        <v>0</v>
      </c>
      <c r="AU96" s="51" t="str">
        <f>IF(AND(N96="Aplicar identificación avanzada-condición aceptable para cada tipo de factor de riesgo identificado",K96="SI"),VLOOKUP(A96,'2'!$B$12:$M$212,2,FALSE)," ")</f>
        <v>area 92</v>
      </c>
      <c r="AV96" s="51" t="str">
        <f>IF(AND(N96="Aplicar identificación avanzada-condición aceptable para cada tipo de factor de riesgo identificado",K96="SI"),VLOOKUP(A96,'2'!$B$12:$M$212,3,FALSE)," ")</f>
        <v>puesto 92</v>
      </c>
      <c r="AW96" s="51" t="str">
        <f>IF(AND(N96="Aplicar identificación avanzada-condición aceptable para cada tipo de factor de riesgo identificado",K96="SI"),VLOOKUP(A96,'2'!$B$12:$M$212,4,FALSE)," ")</f>
        <v>tarea 92</v>
      </c>
      <c r="AX96" s="51">
        <f>IF(AND(N96="Aplicar identificación avanzada-condición aceptable para cada tipo de factor de riesgo identificado",K96="SI"),VLOOKUP(A96,'2'!$B$12:$M$212,6,FALSE)," ")</f>
        <v>0</v>
      </c>
      <c r="AY96" s="51">
        <f>IF(AND(N96="Aplicar identificación avanzada-condición aceptable para cada tipo de factor de riesgo identificado",K96="SI"),VLOOKUP(A96,'2'!$B$12:$M$212,7,FALSE)," ")</f>
        <v>0</v>
      </c>
      <c r="AZ96" s="51">
        <f>IF(AND(N96="Aplicar identificación avanzada-condición aceptable para cada tipo de factor de riesgo identificado",K96="SI"),VLOOKUP(A96,'2'!$B$12:$M$212,8,FALSE)," ")</f>
        <v>0</v>
      </c>
      <c r="BA96" s="51">
        <f>IF(AND(N96="Aplicar identificación avanzada-condición aceptable para cada tipo de factor de riesgo identificado",K96="SI"),VLOOKUP(A96,'2'!$B$12:$M$212,9,FALSE)," ")</f>
        <v>0</v>
      </c>
      <c r="BB96" s="51">
        <f>IF(AND(N96="Aplicar identificación avanzada-condición aceptable para cada tipo de factor de riesgo identificado",K96="SI"),VLOOKUP(A96,'2'!$B$12:$M$212,10,FALSE)," ")</f>
        <v>0</v>
      </c>
      <c r="BC96" s="44" t="str">
        <f>IF(AND(N96="Aplicar identificación avanzada-condición aceptable para cada tipo de factor de riesgo identificado",L96="SI"),VLOOKUP(A96,'2'!$B$12:$M$212,2,FALSE)," ")</f>
        <v>area 92</v>
      </c>
      <c r="BD96" s="44" t="str">
        <f>IF(AND(N96="Aplicar identificación avanzada-condición aceptable para cada tipo de factor de riesgo identificado",L96="SI"),VLOOKUP(A96,'2'!$B$12:$M$212,3,FALSE)," ")</f>
        <v>puesto 92</v>
      </c>
      <c r="BE96" s="44" t="str">
        <f>IF(AND(N96="Aplicar identificación avanzada-condición aceptable para cada tipo de factor de riesgo identificado",L96="SI"),VLOOKUP(A96,'2'!$B$12:$M$212,4,FALSE)," ")</f>
        <v>tarea 92</v>
      </c>
      <c r="BF96" s="44">
        <f>IF(AND(N96="Aplicar identificación avanzada-condición aceptable para cada tipo de factor de riesgo identificado",L96="SI"),VLOOKUP(A96,'2'!$B$12:$M$212,6,FALSE)," ")</f>
        <v>0</v>
      </c>
      <c r="BG96" s="44">
        <f>IF(AND(N96="Aplicar identificación avanzada-condición aceptable para cada tipo de factor de riesgo identificado",L96="SI"),VLOOKUP(A96,'2'!$B$12:$M$212,7,FALSE)," ")</f>
        <v>0</v>
      </c>
      <c r="BH96" s="44">
        <f>IF(AND(N96="Aplicar identificación avanzada-condición aceptable para cada tipo de factor de riesgo identificado",L96="SI"),VLOOKUP(A96,'2'!$B$12:$M$212,8,FALSE)," ")</f>
        <v>0</v>
      </c>
      <c r="BI96" s="44">
        <f>IF(AND(N96="Aplicar identificación avanzada-condición aceptable para cada tipo de factor de riesgo identificado",L96="SI"),VLOOKUP(A96,'2'!$B$12:$M$212,9,FALSE)," ")</f>
        <v>0</v>
      </c>
      <c r="BJ96" s="44">
        <f>IF(AND(N96="Aplicar identificación avanzada-condición aceptable para cada tipo de factor de riesgo identificado",L96="SI"),VLOOKUP(A96,'2'!$B$12:$M$212,10,FALSE)," ")</f>
        <v>0</v>
      </c>
      <c r="BK96" s="48" t="str">
        <f>IF(AND(N96="Aplicar identificación avanzada-condición aceptable para cada tipo de factor de riesgo identificado",M96="SI"),VLOOKUP(A96,'2'!$B$12:$M$212,2,FALSE)," ")</f>
        <v>area 92</v>
      </c>
      <c r="BL96" s="48" t="str">
        <f>IF(AND(N96="Aplicar identificación avanzada-condición aceptable para cada tipo de factor de riesgo identificado",M96="SI"),VLOOKUP(A96,'2'!$B$12:$M$212,3,FALSE)," ")</f>
        <v>puesto 92</v>
      </c>
      <c r="BM96" s="48" t="str">
        <f>IF(AND(N96="Aplicar identificación avanzada-condición aceptable para cada tipo de factor de riesgo identificado",M96="SI"),VLOOKUP(A96,'2'!$B$12:$M$212,4,FALSE)," ")</f>
        <v>tarea 92</v>
      </c>
      <c r="BN96" s="48">
        <f>IF(AND(N96="Aplicar identificación avanzada-condición aceptable para cada tipo de factor de riesgo identificado",M96="SI"),VLOOKUP(A96,'2'!$B$12:$M$212,6,FALSE)," ")</f>
        <v>0</v>
      </c>
      <c r="BO96" s="48">
        <f>IF(AND(N96="Aplicar identificación avanzada-condición aceptable para cada tipo de factor de riesgo identificado",M96="SI"),VLOOKUP(A96,'2'!$B$12:$M$212,7,FALSE)," ")</f>
        <v>0</v>
      </c>
      <c r="BP96" s="48">
        <f>IF(AND(N96="Aplicar identificación avanzada-condición aceptable para cada tipo de factor de riesgo identificado",M96="SI"),VLOOKUP(A96,'2'!$B$12:$M$212,8,FALSE)," ")</f>
        <v>0</v>
      </c>
      <c r="BQ96" s="48">
        <f>IF(AND(N96="Aplicar identificación avanzada-condición aceptable para cada tipo de factor de riesgo identificado",M96="SI"),VLOOKUP(A96,'2'!$B$12:$M$212,9,FALSE)," ")</f>
        <v>0</v>
      </c>
      <c r="BR96" s="48">
        <f>IF(AND(N96="Aplicar identificación avanzada-condición aceptable para cada tipo de factor de riesgo identificado",M96="SI"),VLOOKUP(A96,'2'!$B$12:$M$212,10,FALSE)," ")</f>
        <v>0</v>
      </c>
    </row>
    <row r="97" spans="1:70">
      <c r="A97">
        <v>93</v>
      </c>
      <c r="B97" s="21" t="str">
        <f>'2'!C106</f>
        <v>area 93</v>
      </c>
      <c r="C97" s="21" t="str">
        <f>'2'!D106</f>
        <v>puesto 93</v>
      </c>
      <c r="D97" s="21" t="str">
        <v>puesto 93</v>
      </c>
      <c r="E97" s="21" t="str">
        <f>'2'!E106</f>
        <v>tarea 93</v>
      </c>
      <c r="F97" s="34" t="str">
        <f>'3'!D106</f>
        <v>tarea 93</v>
      </c>
      <c r="G97" s="27" t="str">
        <f>'3'!E106</f>
        <v>SI</v>
      </c>
      <c r="H97" s="21" t="str">
        <f>'3'!F106</f>
        <v>SI</v>
      </c>
      <c r="I97" s="27" t="str">
        <f>'3'!G106</f>
        <v>SI</v>
      </c>
      <c r="J97" s="21" t="str">
        <f>'3'!H106</f>
        <v>SI</v>
      </c>
      <c r="K97" s="27" t="str">
        <f>'3'!I106</f>
        <v>SI</v>
      </c>
      <c r="L97" s="21" t="str">
        <f>'3'!J106</f>
        <v>SI</v>
      </c>
      <c r="M97" s="27" t="str">
        <f>'3'!K106</f>
        <v>SI</v>
      </c>
      <c r="N97" s="34" t="str">
        <f>'3'!L106</f>
        <v>Aplicar identificación avanzada-condición aceptable para cada tipo de factor de riesgo identificado</v>
      </c>
      <c r="O97" s="19" t="str">
        <f>IF(AND(N97="Aplicar identificación avanzada-condición aceptable para cada tipo de factor de riesgo identificado",G97="SI"),VLOOKUP(A97,'2'!$B$12:$M$212,2,FALSE)," ")</f>
        <v>area 93</v>
      </c>
      <c r="P97" s="19" t="str">
        <f>IF(AND(N97="Aplicar identificación avanzada-condición aceptable para cada tipo de factor de riesgo identificado",G97="SI"),VLOOKUP(A97,'2'!$B$12:$M$212,3,FALSE)," ")</f>
        <v>puesto 93</v>
      </c>
      <c r="Q97" s="19" t="str">
        <f>IF(AND(N97="Aplicar identificación avanzada-condición aceptable para cada tipo de factor de riesgo identificado",G97="SI"),VLOOKUP(A97,'2'!$B$12:$M$212,4,FALSE)," ")</f>
        <v>tarea 93</v>
      </c>
      <c r="R97" s="19">
        <f>IF(AND(N97="Aplicar identificación avanzada-condición aceptable para cada tipo de factor de riesgo identificado",G97="SI"),VLOOKUP(A97,'2'!$B$12:$M$212,6,FALSE)," ")</f>
        <v>0</v>
      </c>
      <c r="S97" s="19">
        <f>IF(AND(N97="Aplicar identificación avanzada-condición aceptable para cada tipo de factor de riesgo identificado",G97="SI"),VLOOKUP(A97,'2'!$B$12:$M$212,7,FALSE)," ")</f>
        <v>0</v>
      </c>
      <c r="T97" s="19">
        <f>IF(AND(N97="Aplicar identificación avanzada-condición aceptable para cada tipo de factor de riesgo identificado",G97="SI"),VLOOKUP(A97,'2'!$B$12:$M$212,8,FALSE)," ")</f>
        <v>0</v>
      </c>
      <c r="U97" s="19">
        <f>IF(AND(N97="Aplicar identificación avanzada-condición aceptable para cada tipo de factor de riesgo identificado",G97="SI"),VLOOKUP(A97,'2'!$B$12:$M$212,9,FALSE)," ")</f>
        <v>0</v>
      </c>
      <c r="V97" s="19">
        <f>IF(AND(N97="Aplicar identificación avanzada-condición aceptable para cada tipo de factor de riesgo identificado",G97="SI"),VLOOKUP(A97,'2'!$B$12:$M$212,10,FALSE)," ")</f>
        <v>0</v>
      </c>
      <c r="W97" s="31" t="str">
        <f>IF(AND(N97="Aplicar identificación avanzada-condición aceptable para cada tipo de factor de riesgo identificado",H97="SI"),VLOOKUP(A97,'2'!$B$12:$M$212,2,FALSE)," ")</f>
        <v>area 93</v>
      </c>
      <c r="X97" s="31" t="str">
        <f>IF(AND(N97="Aplicar identificación avanzada-condición aceptable para cada tipo de factor de riesgo identificado",H97="SI"),VLOOKUP(A97,'2'!$B$12:$M$212,3,FALSE)," ")</f>
        <v>puesto 93</v>
      </c>
      <c r="Y97" s="31" t="str">
        <f>IF(AND(N97="Aplicar identificación avanzada-condición aceptable para cada tipo de factor de riesgo identificado",H97="SI"),VLOOKUP(A97,'2'!$B$12:$M$212,4,FALSE)," ")</f>
        <v>tarea 93</v>
      </c>
      <c r="Z97" s="31" t="str">
        <f>IF(AND(N97="Aplicar identificación avanzada-condición aceptable para cada tipo de factor de riesgo identificado",H97="SI"),VLOOKUP(A97,'2'!$B$12:$M$212,4,FALSE)," ")</f>
        <v>tarea 93</v>
      </c>
      <c r="AA97" s="31">
        <f>IF(AND(N97="Aplicar identificación avanzada-condición aceptable para cada tipo de factor de riesgo identificado",H97="SI"),VLOOKUP(A97,'2'!$B$12:$M$212,7,FALSE)," ")</f>
        <v>0</v>
      </c>
      <c r="AB97" s="31">
        <f>IF(AND(N97="Aplicar identificación avanzada-condición aceptable para cada tipo de factor de riesgo identificado",H97="SI"),VLOOKUP(A97,'2'!$B$12:$M$212,8,FALSE)," ")</f>
        <v>0</v>
      </c>
      <c r="AC97" s="31">
        <f>IF(AND(N97="Aplicar identificación avanzada-condición aceptable para cada tipo de factor de riesgo identificado",H97="SI"),VLOOKUP(A97,'2'!$B$12:$M$212,9,FALSE)," ")</f>
        <v>0</v>
      </c>
      <c r="AD97" s="31">
        <f>IF(AND(N97="Aplicar identificación avanzada-condición aceptable para cada tipo de factor de riesgo identificado",H97="SI"),VLOOKUP(A97,'2'!$B$12:$M$212,10,FALSE)," ")</f>
        <v>0</v>
      </c>
      <c r="AE97" s="34" t="str">
        <f>IF(AND(N97="Aplicar identificación avanzada-condición aceptable para cada tipo de factor de riesgo identificado",I97="SI"),VLOOKUP(A97,'2'!$B$12:$M$212,2,FALSE)," ")</f>
        <v>area 93</v>
      </c>
      <c r="AF97" s="34" t="str">
        <f>IF(AND(N97="Aplicar identificación avanzada-condición aceptable para cada tipo de factor de riesgo identificado",I97="SI"),VLOOKUP(A97,'2'!$B$12:$M$212,3,FALSE)," ")</f>
        <v>puesto 93</v>
      </c>
      <c r="AG97" s="34" t="str">
        <f>IF(AND(N97="Aplicar identificación avanzada-condición aceptable para cada tipo de factor de riesgo identificado",I97="SI"),VLOOKUP(A97,'2'!$B$12:$M$212,4,FALSE)," ")</f>
        <v>tarea 93</v>
      </c>
      <c r="AH97" s="34">
        <f>IF(AND(N97="Aplicar identificación avanzada-condición aceptable para cada tipo de factor de riesgo identificado",I97="SI"),VLOOKUP(A97,'2'!$B$12:$M$212,6,FALSE)," ")</f>
        <v>0</v>
      </c>
      <c r="AI97" s="34">
        <f>IF(AND(N97="Aplicar identificación avanzada-condición aceptable para cada tipo de factor de riesgo identificado",I97="SI"),VLOOKUP(A97,'2'!$B$12:$M$212,7,FALSE)," ")</f>
        <v>0</v>
      </c>
      <c r="AJ97" s="34">
        <f>IF(AND(N97="Aplicar identificación avanzada-condición aceptable para cada tipo de factor de riesgo identificado",I97="SI"),VLOOKUP(A97,'2'!$B$12:$M$212,8,FALSE)," ")</f>
        <v>0</v>
      </c>
      <c r="AK97" s="34">
        <f>IF(AND(N97="Aplicar identificación avanzada-condición aceptable para cada tipo de factor de riesgo identificado",I97="SI"),VLOOKUP(A97,'2'!$B$12:$M$212,9,FALSE)," ")</f>
        <v>0</v>
      </c>
      <c r="AL97" s="34">
        <f>IF(AND(N97="Aplicar identificación avanzada-condición aceptable para cada tipo de factor de riesgo identificado",I97="SI"),VLOOKUP(A97,'2'!$B$12:$M$212,10,FALSE)," ")</f>
        <v>0</v>
      </c>
      <c r="AM97" s="40" t="str">
        <f>IF(AND(N97="Aplicar identificación avanzada-condición aceptable para cada tipo de factor de riesgo identificado",J97="SI"),VLOOKUP(A97,'2'!$B$12:$M$212,2,FALSE)," ")</f>
        <v>area 93</v>
      </c>
      <c r="AN97" s="40" t="str">
        <f>IF(AND(N97="Aplicar identificación avanzada-condición aceptable para cada tipo de factor de riesgo identificado",J97="SI"),VLOOKUP(A97,'2'!$B$12:$M$212,3,FALSE)," ")</f>
        <v>puesto 93</v>
      </c>
      <c r="AO97" s="40" t="str">
        <f>IF(AND(N97="Aplicar identificación avanzada-condición aceptable para cada tipo de factor de riesgo identificado",J97="SI"),VLOOKUP(A97,'2'!$B$12:$M$212,4,FALSE)," ")</f>
        <v>tarea 93</v>
      </c>
      <c r="AP97" s="40">
        <f>IF(AND(N97="Aplicar identificación avanzada-condición aceptable para cada tipo de factor de riesgo identificado",J97="SI"),VLOOKUP(A97,'2'!$B$12:$M$212,6,FALSE)," ")</f>
        <v>0</v>
      </c>
      <c r="AQ97" s="40">
        <f>IF(AND(N97="Aplicar identificación avanzada-condición aceptable para cada tipo de factor de riesgo identificado",J97="SI"),VLOOKUP(A97,'2'!$B$12:$M$212,7,FALSE)," ")</f>
        <v>0</v>
      </c>
      <c r="AR97" s="40">
        <f>IF(AND(N97="Aplicar identificación avanzada-condición aceptable para cada tipo de factor de riesgo identificado",J97="SI"),VLOOKUP(A97,'2'!$B$12:$M$212,8,FALSE)," ")</f>
        <v>0</v>
      </c>
      <c r="AS97" s="40">
        <f>IF(AND(N97="Aplicar identificación avanzada-condición aceptable para cada tipo de factor de riesgo identificado",J97="SI"),VLOOKUP(A97,'2'!$B$12:$M$212,9,FALSE)," ")</f>
        <v>0</v>
      </c>
      <c r="AT97" s="40">
        <f>IF(AND(N97="Aplicar identificación avanzada-condición aceptable para cada tipo de factor de riesgo identificado",J97="SI"),VLOOKUP(A97,'2'!$B$12:$M$212,10,FALSE)," ")</f>
        <v>0</v>
      </c>
      <c r="AU97" s="51" t="str">
        <f>IF(AND(N97="Aplicar identificación avanzada-condición aceptable para cada tipo de factor de riesgo identificado",K97="SI"),VLOOKUP(A97,'2'!$B$12:$M$212,2,FALSE)," ")</f>
        <v>area 93</v>
      </c>
      <c r="AV97" s="51" t="str">
        <f>IF(AND(N97="Aplicar identificación avanzada-condición aceptable para cada tipo de factor de riesgo identificado",K97="SI"),VLOOKUP(A97,'2'!$B$12:$M$212,3,FALSE)," ")</f>
        <v>puesto 93</v>
      </c>
      <c r="AW97" s="51" t="str">
        <f>IF(AND(N97="Aplicar identificación avanzada-condición aceptable para cada tipo de factor de riesgo identificado",K97="SI"),VLOOKUP(A97,'2'!$B$12:$M$212,4,FALSE)," ")</f>
        <v>tarea 93</v>
      </c>
      <c r="AX97" s="51">
        <f>IF(AND(N97="Aplicar identificación avanzada-condición aceptable para cada tipo de factor de riesgo identificado",K97="SI"),VLOOKUP(A97,'2'!$B$12:$M$212,6,FALSE)," ")</f>
        <v>0</v>
      </c>
      <c r="AY97" s="51">
        <f>IF(AND(N97="Aplicar identificación avanzada-condición aceptable para cada tipo de factor de riesgo identificado",K97="SI"),VLOOKUP(A97,'2'!$B$12:$M$212,7,FALSE)," ")</f>
        <v>0</v>
      </c>
      <c r="AZ97" s="51">
        <f>IF(AND(N97="Aplicar identificación avanzada-condición aceptable para cada tipo de factor de riesgo identificado",K97="SI"),VLOOKUP(A97,'2'!$B$12:$M$212,8,FALSE)," ")</f>
        <v>0</v>
      </c>
      <c r="BA97" s="51">
        <f>IF(AND(N97="Aplicar identificación avanzada-condición aceptable para cada tipo de factor de riesgo identificado",K97="SI"),VLOOKUP(A97,'2'!$B$12:$M$212,9,FALSE)," ")</f>
        <v>0</v>
      </c>
      <c r="BB97" s="51">
        <f>IF(AND(N97="Aplicar identificación avanzada-condición aceptable para cada tipo de factor de riesgo identificado",K97="SI"),VLOOKUP(A97,'2'!$B$12:$M$212,10,FALSE)," ")</f>
        <v>0</v>
      </c>
      <c r="BC97" s="44" t="str">
        <f>IF(AND(N97="Aplicar identificación avanzada-condición aceptable para cada tipo de factor de riesgo identificado",L97="SI"),VLOOKUP(A97,'2'!$B$12:$M$212,2,FALSE)," ")</f>
        <v>area 93</v>
      </c>
      <c r="BD97" s="44" t="str">
        <f>IF(AND(N97="Aplicar identificación avanzada-condición aceptable para cada tipo de factor de riesgo identificado",L97="SI"),VLOOKUP(A97,'2'!$B$12:$M$212,3,FALSE)," ")</f>
        <v>puesto 93</v>
      </c>
      <c r="BE97" s="44" t="str">
        <f>IF(AND(N97="Aplicar identificación avanzada-condición aceptable para cada tipo de factor de riesgo identificado",L97="SI"),VLOOKUP(A97,'2'!$B$12:$M$212,4,FALSE)," ")</f>
        <v>tarea 93</v>
      </c>
      <c r="BF97" s="44">
        <f>IF(AND(N97="Aplicar identificación avanzada-condición aceptable para cada tipo de factor de riesgo identificado",L97="SI"),VLOOKUP(A97,'2'!$B$12:$M$212,6,FALSE)," ")</f>
        <v>0</v>
      </c>
      <c r="BG97" s="44">
        <f>IF(AND(N97="Aplicar identificación avanzada-condición aceptable para cada tipo de factor de riesgo identificado",L97="SI"),VLOOKUP(A97,'2'!$B$12:$M$212,7,FALSE)," ")</f>
        <v>0</v>
      </c>
      <c r="BH97" s="44">
        <f>IF(AND(N97="Aplicar identificación avanzada-condición aceptable para cada tipo de factor de riesgo identificado",L97="SI"),VLOOKUP(A97,'2'!$B$12:$M$212,8,FALSE)," ")</f>
        <v>0</v>
      </c>
      <c r="BI97" s="44">
        <f>IF(AND(N97="Aplicar identificación avanzada-condición aceptable para cada tipo de factor de riesgo identificado",L97="SI"),VLOOKUP(A97,'2'!$B$12:$M$212,9,FALSE)," ")</f>
        <v>0</v>
      </c>
      <c r="BJ97" s="44">
        <f>IF(AND(N97="Aplicar identificación avanzada-condición aceptable para cada tipo de factor de riesgo identificado",L97="SI"),VLOOKUP(A97,'2'!$B$12:$M$212,10,FALSE)," ")</f>
        <v>0</v>
      </c>
      <c r="BK97" s="48" t="str">
        <f>IF(AND(N97="Aplicar identificación avanzada-condición aceptable para cada tipo de factor de riesgo identificado",M97="SI"),VLOOKUP(A97,'2'!$B$12:$M$212,2,FALSE)," ")</f>
        <v>area 93</v>
      </c>
      <c r="BL97" s="48" t="str">
        <f>IF(AND(N97="Aplicar identificación avanzada-condición aceptable para cada tipo de factor de riesgo identificado",M97="SI"),VLOOKUP(A97,'2'!$B$12:$M$212,3,FALSE)," ")</f>
        <v>puesto 93</v>
      </c>
      <c r="BM97" s="48" t="str">
        <f>IF(AND(N97="Aplicar identificación avanzada-condición aceptable para cada tipo de factor de riesgo identificado",M97="SI"),VLOOKUP(A97,'2'!$B$12:$M$212,4,FALSE)," ")</f>
        <v>tarea 93</v>
      </c>
      <c r="BN97" s="48">
        <f>IF(AND(N97="Aplicar identificación avanzada-condición aceptable para cada tipo de factor de riesgo identificado",M97="SI"),VLOOKUP(A97,'2'!$B$12:$M$212,6,FALSE)," ")</f>
        <v>0</v>
      </c>
      <c r="BO97" s="48">
        <f>IF(AND(N97="Aplicar identificación avanzada-condición aceptable para cada tipo de factor de riesgo identificado",M97="SI"),VLOOKUP(A97,'2'!$B$12:$M$212,7,FALSE)," ")</f>
        <v>0</v>
      </c>
      <c r="BP97" s="48">
        <f>IF(AND(N97="Aplicar identificación avanzada-condición aceptable para cada tipo de factor de riesgo identificado",M97="SI"),VLOOKUP(A97,'2'!$B$12:$M$212,8,FALSE)," ")</f>
        <v>0</v>
      </c>
      <c r="BQ97" s="48">
        <f>IF(AND(N97="Aplicar identificación avanzada-condición aceptable para cada tipo de factor de riesgo identificado",M97="SI"),VLOOKUP(A97,'2'!$B$12:$M$212,9,FALSE)," ")</f>
        <v>0</v>
      </c>
      <c r="BR97" s="48">
        <f>IF(AND(N97="Aplicar identificación avanzada-condición aceptable para cada tipo de factor de riesgo identificado",M97="SI"),VLOOKUP(A97,'2'!$B$12:$M$212,10,FALSE)," ")</f>
        <v>0</v>
      </c>
    </row>
    <row r="98" spans="1:70">
      <c r="A98">
        <v>94</v>
      </c>
      <c r="B98" s="21" t="str">
        <f>'2'!C107</f>
        <v>area 94</v>
      </c>
      <c r="C98" s="21" t="str">
        <f>'2'!D107</f>
        <v>puesto 94</v>
      </c>
      <c r="D98" s="21" t="str">
        <v>puesto 94</v>
      </c>
      <c r="E98" s="21" t="str">
        <f>'2'!E107</f>
        <v>tarea 94</v>
      </c>
      <c r="F98" s="34" t="str">
        <f>'3'!D107</f>
        <v>tarea 94</v>
      </c>
      <c r="G98" s="27" t="str">
        <f>'3'!E107</f>
        <v>SI</v>
      </c>
      <c r="H98" s="21" t="str">
        <f>'3'!F107</f>
        <v>SI</v>
      </c>
      <c r="I98" s="27" t="str">
        <f>'3'!G107</f>
        <v>SI</v>
      </c>
      <c r="J98" s="21" t="str">
        <f>'3'!H107</f>
        <v>SI</v>
      </c>
      <c r="K98" s="27" t="str">
        <f>'3'!I107</f>
        <v>SI</v>
      </c>
      <c r="L98" s="21" t="str">
        <f>'3'!J107</f>
        <v>SI</v>
      </c>
      <c r="M98" s="27" t="str">
        <f>'3'!K107</f>
        <v>SI</v>
      </c>
      <c r="N98" s="34" t="str">
        <f>'3'!L107</f>
        <v>Aplicar identificación avanzada-condición aceptable para cada tipo de factor de riesgo identificado</v>
      </c>
      <c r="O98" s="19" t="str">
        <f>IF(AND(N98="Aplicar identificación avanzada-condición aceptable para cada tipo de factor de riesgo identificado",G98="SI"),VLOOKUP(A98,'2'!$B$12:$M$212,2,FALSE)," ")</f>
        <v>area 94</v>
      </c>
      <c r="P98" s="19" t="str">
        <f>IF(AND(N98="Aplicar identificación avanzada-condición aceptable para cada tipo de factor de riesgo identificado",G98="SI"),VLOOKUP(A98,'2'!$B$12:$M$212,3,FALSE)," ")</f>
        <v>puesto 94</v>
      </c>
      <c r="Q98" s="19" t="str">
        <f>IF(AND(N98="Aplicar identificación avanzada-condición aceptable para cada tipo de factor de riesgo identificado",G98="SI"),VLOOKUP(A98,'2'!$B$12:$M$212,4,FALSE)," ")</f>
        <v>tarea 94</v>
      </c>
      <c r="R98" s="19">
        <f>IF(AND(N98="Aplicar identificación avanzada-condición aceptable para cada tipo de factor de riesgo identificado",G98="SI"),VLOOKUP(A98,'2'!$B$12:$M$212,6,FALSE)," ")</f>
        <v>0</v>
      </c>
      <c r="S98" s="19">
        <f>IF(AND(N98="Aplicar identificación avanzada-condición aceptable para cada tipo de factor de riesgo identificado",G98="SI"),VLOOKUP(A98,'2'!$B$12:$M$212,7,FALSE)," ")</f>
        <v>0</v>
      </c>
      <c r="T98" s="19">
        <f>IF(AND(N98="Aplicar identificación avanzada-condición aceptable para cada tipo de factor de riesgo identificado",G98="SI"),VLOOKUP(A98,'2'!$B$12:$M$212,8,FALSE)," ")</f>
        <v>0</v>
      </c>
      <c r="U98" s="19">
        <f>IF(AND(N98="Aplicar identificación avanzada-condición aceptable para cada tipo de factor de riesgo identificado",G98="SI"),VLOOKUP(A98,'2'!$B$12:$M$212,9,FALSE)," ")</f>
        <v>0</v>
      </c>
      <c r="V98" s="19">
        <f>IF(AND(N98="Aplicar identificación avanzada-condición aceptable para cada tipo de factor de riesgo identificado",G98="SI"),VLOOKUP(A98,'2'!$B$12:$M$212,10,FALSE)," ")</f>
        <v>0</v>
      </c>
      <c r="W98" s="31" t="str">
        <f>IF(AND(N98="Aplicar identificación avanzada-condición aceptable para cada tipo de factor de riesgo identificado",H98="SI"),VLOOKUP(A98,'2'!$B$12:$M$212,2,FALSE)," ")</f>
        <v>area 94</v>
      </c>
      <c r="X98" s="31" t="str">
        <f>IF(AND(N98="Aplicar identificación avanzada-condición aceptable para cada tipo de factor de riesgo identificado",H98="SI"),VLOOKUP(A98,'2'!$B$12:$M$212,3,FALSE)," ")</f>
        <v>puesto 94</v>
      </c>
      <c r="Y98" s="31" t="str">
        <f>IF(AND(N98="Aplicar identificación avanzada-condición aceptable para cada tipo de factor de riesgo identificado",H98="SI"),VLOOKUP(A98,'2'!$B$12:$M$212,4,FALSE)," ")</f>
        <v>tarea 94</v>
      </c>
      <c r="Z98" s="31" t="str">
        <f>IF(AND(N98="Aplicar identificación avanzada-condición aceptable para cada tipo de factor de riesgo identificado",H98="SI"),VLOOKUP(A98,'2'!$B$12:$M$212,4,FALSE)," ")</f>
        <v>tarea 94</v>
      </c>
      <c r="AA98" s="31">
        <f>IF(AND(N98="Aplicar identificación avanzada-condición aceptable para cada tipo de factor de riesgo identificado",H98="SI"),VLOOKUP(A98,'2'!$B$12:$M$212,7,FALSE)," ")</f>
        <v>0</v>
      </c>
      <c r="AB98" s="31">
        <f>IF(AND(N98="Aplicar identificación avanzada-condición aceptable para cada tipo de factor de riesgo identificado",H98="SI"),VLOOKUP(A98,'2'!$B$12:$M$212,8,FALSE)," ")</f>
        <v>0</v>
      </c>
      <c r="AC98" s="31">
        <f>IF(AND(N98="Aplicar identificación avanzada-condición aceptable para cada tipo de factor de riesgo identificado",H98="SI"),VLOOKUP(A98,'2'!$B$12:$M$212,9,FALSE)," ")</f>
        <v>0</v>
      </c>
      <c r="AD98" s="31">
        <f>IF(AND(N98="Aplicar identificación avanzada-condición aceptable para cada tipo de factor de riesgo identificado",H98="SI"),VLOOKUP(A98,'2'!$B$12:$M$212,10,FALSE)," ")</f>
        <v>0</v>
      </c>
      <c r="AE98" s="34" t="str">
        <f>IF(AND(N98="Aplicar identificación avanzada-condición aceptable para cada tipo de factor de riesgo identificado",I98="SI"),VLOOKUP(A98,'2'!$B$12:$M$212,2,FALSE)," ")</f>
        <v>area 94</v>
      </c>
      <c r="AF98" s="34" t="str">
        <f>IF(AND(N98="Aplicar identificación avanzada-condición aceptable para cada tipo de factor de riesgo identificado",I98="SI"),VLOOKUP(A98,'2'!$B$12:$M$212,3,FALSE)," ")</f>
        <v>puesto 94</v>
      </c>
      <c r="AG98" s="34" t="str">
        <f>IF(AND(N98="Aplicar identificación avanzada-condición aceptable para cada tipo de factor de riesgo identificado",I98="SI"),VLOOKUP(A98,'2'!$B$12:$M$212,4,FALSE)," ")</f>
        <v>tarea 94</v>
      </c>
      <c r="AH98" s="34">
        <f>IF(AND(N98="Aplicar identificación avanzada-condición aceptable para cada tipo de factor de riesgo identificado",I98="SI"),VLOOKUP(A98,'2'!$B$12:$M$212,6,FALSE)," ")</f>
        <v>0</v>
      </c>
      <c r="AI98" s="34">
        <f>IF(AND(N98="Aplicar identificación avanzada-condición aceptable para cada tipo de factor de riesgo identificado",I98="SI"),VLOOKUP(A98,'2'!$B$12:$M$212,7,FALSE)," ")</f>
        <v>0</v>
      </c>
      <c r="AJ98" s="34">
        <f>IF(AND(N98="Aplicar identificación avanzada-condición aceptable para cada tipo de factor de riesgo identificado",I98="SI"),VLOOKUP(A98,'2'!$B$12:$M$212,8,FALSE)," ")</f>
        <v>0</v>
      </c>
      <c r="AK98" s="34">
        <f>IF(AND(N98="Aplicar identificación avanzada-condición aceptable para cada tipo de factor de riesgo identificado",I98="SI"),VLOOKUP(A98,'2'!$B$12:$M$212,9,FALSE)," ")</f>
        <v>0</v>
      </c>
      <c r="AL98" s="34">
        <f>IF(AND(N98="Aplicar identificación avanzada-condición aceptable para cada tipo de factor de riesgo identificado",I98="SI"),VLOOKUP(A98,'2'!$B$12:$M$212,10,FALSE)," ")</f>
        <v>0</v>
      </c>
      <c r="AM98" s="40" t="str">
        <f>IF(AND(N98="Aplicar identificación avanzada-condición aceptable para cada tipo de factor de riesgo identificado",J98="SI"),VLOOKUP(A98,'2'!$B$12:$M$212,2,FALSE)," ")</f>
        <v>area 94</v>
      </c>
      <c r="AN98" s="40" t="str">
        <f>IF(AND(N98="Aplicar identificación avanzada-condición aceptable para cada tipo de factor de riesgo identificado",J98="SI"),VLOOKUP(A98,'2'!$B$12:$M$212,3,FALSE)," ")</f>
        <v>puesto 94</v>
      </c>
      <c r="AO98" s="40" t="str">
        <f>IF(AND(N98="Aplicar identificación avanzada-condición aceptable para cada tipo de factor de riesgo identificado",J98="SI"),VLOOKUP(A98,'2'!$B$12:$M$212,4,FALSE)," ")</f>
        <v>tarea 94</v>
      </c>
      <c r="AP98" s="40">
        <f>IF(AND(N98="Aplicar identificación avanzada-condición aceptable para cada tipo de factor de riesgo identificado",J98="SI"),VLOOKUP(A98,'2'!$B$12:$M$212,6,FALSE)," ")</f>
        <v>0</v>
      </c>
      <c r="AQ98" s="40">
        <f>IF(AND(N98="Aplicar identificación avanzada-condición aceptable para cada tipo de factor de riesgo identificado",J98="SI"),VLOOKUP(A98,'2'!$B$12:$M$212,7,FALSE)," ")</f>
        <v>0</v>
      </c>
      <c r="AR98" s="40">
        <f>IF(AND(N98="Aplicar identificación avanzada-condición aceptable para cada tipo de factor de riesgo identificado",J98="SI"),VLOOKUP(A98,'2'!$B$12:$M$212,8,FALSE)," ")</f>
        <v>0</v>
      </c>
      <c r="AS98" s="40">
        <f>IF(AND(N98="Aplicar identificación avanzada-condición aceptable para cada tipo de factor de riesgo identificado",J98="SI"),VLOOKUP(A98,'2'!$B$12:$M$212,9,FALSE)," ")</f>
        <v>0</v>
      </c>
      <c r="AT98" s="40">
        <f>IF(AND(N98="Aplicar identificación avanzada-condición aceptable para cada tipo de factor de riesgo identificado",J98="SI"),VLOOKUP(A98,'2'!$B$12:$M$212,10,FALSE)," ")</f>
        <v>0</v>
      </c>
      <c r="AU98" s="51" t="str">
        <f>IF(AND(N98="Aplicar identificación avanzada-condición aceptable para cada tipo de factor de riesgo identificado",K98="SI"),VLOOKUP(A98,'2'!$B$12:$M$212,2,FALSE)," ")</f>
        <v>area 94</v>
      </c>
      <c r="AV98" s="51" t="str">
        <f>IF(AND(N98="Aplicar identificación avanzada-condición aceptable para cada tipo de factor de riesgo identificado",K98="SI"),VLOOKUP(A98,'2'!$B$12:$M$212,3,FALSE)," ")</f>
        <v>puesto 94</v>
      </c>
      <c r="AW98" s="51" t="str">
        <f>IF(AND(N98="Aplicar identificación avanzada-condición aceptable para cada tipo de factor de riesgo identificado",K98="SI"),VLOOKUP(A98,'2'!$B$12:$M$212,4,FALSE)," ")</f>
        <v>tarea 94</v>
      </c>
      <c r="AX98" s="51">
        <f>IF(AND(N98="Aplicar identificación avanzada-condición aceptable para cada tipo de factor de riesgo identificado",K98="SI"),VLOOKUP(A98,'2'!$B$12:$M$212,6,FALSE)," ")</f>
        <v>0</v>
      </c>
      <c r="AY98" s="51">
        <f>IF(AND(N98="Aplicar identificación avanzada-condición aceptable para cada tipo de factor de riesgo identificado",K98="SI"),VLOOKUP(A98,'2'!$B$12:$M$212,7,FALSE)," ")</f>
        <v>0</v>
      </c>
      <c r="AZ98" s="51">
        <f>IF(AND(N98="Aplicar identificación avanzada-condición aceptable para cada tipo de factor de riesgo identificado",K98="SI"),VLOOKUP(A98,'2'!$B$12:$M$212,8,FALSE)," ")</f>
        <v>0</v>
      </c>
      <c r="BA98" s="51">
        <f>IF(AND(N98="Aplicar identificación avanzada-condición aceptable para cada tipo de factor de riesgo identificado",K98="SI"),VLOOKUP(A98,'2'!$B$12:$M$212,9,FALSE)," ")</f>
        <v>0</v>
      </c>
      <c r="BB98" s="51">
        <f>IF(AND(N98="Aplicar identificación avanzada-condición aceptable para cada tipo de factor de riesgo identificado",K98="SI"),VLOOKUP(A98,'2'!$B$12:$M$212,10,FALSE)," ")</f>
        <v>0</v>
      </c>
      <c r="BC98" s="44" t="str">
        <f>IF(AND(N98="Aplicar identificación avanzada-condición aceptable para cada tipo de factor de riesgo identificado",L98="SI"),VLOOKUP(A98,'2'!$B$12:$M$212,2,FALSE)," ")</f>
        <v>area 94</v>
      </c>
      <c r="BD98" s="44" t="str">
        <f>IF(AND(N98="Aplicar identificación avanzada-condición aceptable para cada tipo de factor de riesgo identificado",L98="SI"),VLOOKUP(A98,'2'!$B$12:$M$212,3,FALSE)," ")</f>
        <v>puesto 94</v>
      </c>
      <c r="BE98" s="44" t="str">
        <f>IF(AND(N98="Aplicar identificación avanzada-condición aceptable para cada tipo de factor de riesgo identificado",L98="SI"),VLOOKUP(A98,'2'!$B$12:$M$212,4,FALSE)," ")</f>
        <v>tarea 94</v>
      </c>
      <c r="BF98" s="44">
        <f>IF(AND(N98="Aplicar identificación avanzada-condición aceptable para cada tipo de factor de riesgo identificado",L98="SI"),VLOOKUP(A98,'2'!$B$12:$M$212,6,FALSE)," ")</f>
        <v>0</v>
      </c>
      <c r="BG98" s="44">
        <f>IF(AND(N98="Aplicar identificación avanzada-condición aceptable para cada tipo de factor de riesgo identificado",L98="SI"),VLOOKUP(A98,'2'!$B$12:$M$212,7,FALSE)," ")</f>
        <v>0</v>
      </c>
      <c r="BH98" s="44">
        <f>IF(AND(N98="Aplicar identificación avanzada-condición aceptable para cada tipo de factor de riesgo identificado",L98="SI"),VLOOKUP(A98,'2'!$B$12:$M$212,8,FALSE)," ")</f>
        <v>0</v>
      </c>
      <c r="BI98" s="44">
        <f>IF(AND(N98="Aplicar identificación avanzada-condición aceptable para cada tipo de factor de riesgo identificado",L98="SI"),VLOOKUP(A98,'2'!$B$12:$M$212,9,FALSE)," ")</f>
        <v>0</v>
      </c>
      <c r="BJ98" s="44">
        <f>IF(AND(N98="Aplicar identificación avanzada-condición aceptable para cada tipo de factor de riesgo identificado",L98="SI"),VLOOKUP(A98,'2'!$B$12:$M$212,10,FALSE)," ")</f>
        <v>0</v>
      </c>
      <c r="BK98" s="48" t="str">
        <f>IF(AND(N98="Aplicar identificación avanzada-condición aceptable para cada tipo de factor de riesgo identificado",M98="SI"),VLOOKUP(A98,'2'!$B$12:$M$212,2,FALSE)," ")</f>
        <v>area 94</v>
      </c>
      <c r="BL98" s="48" t="str">
        <f>IF(AND(N98="Aplicar identificación avanzada-condición aceptable para cada tipo de factor de riesgo identificado",M98="SI"),VLOOKUP(A98,'2'!$B$12:$M$212,3,FALSE)," ")</f>
        <v>puesto 94</v>
      </c>
      <c r="BM98" s="48" t="str">
        <f>IF(AND(N98="Aplicar identificación avanzada-condición aceptable para cada tipo de factor de riesgo identificado",M98="SI"),VLOOKUP(A98,'2'!$B$12:$M$212,4,FALSE)," ")</f>
        <v>tarea 94</v>
      </c>
      <c r="BN98" s="48">
        <f>IF(AND(N98="Aplicar identificación avanzada-condición aceptable para cada tipo de factor de riesgo identificado",M98="SI"),VLOOKUP(A98,'2'!$B$12:$M$212,6,FALSE)," ")</f>
        <v>0</v>
      </c>
      <c r="BO98" s="48">
        <f>IF(AND(N98="Aplicar identificación avanzada-condición aceptable para cada tipo de factor de riesgo identificado",M98="SI"),VLOOKUP(A98,'2'!$B$12:$M$212,7,FALSE)," ")</f>
        <v>0</v>
      </c>
      <c r="BP98" s="48">
        <f>IF(AND(N98="Aplicar identificación avanzada-condición aceptable para cada tipo de factor de riesgo identificado",M98="SI"),VLOOKUP(A98,'2'!$B$12:$M$212,8,FALSE)," ")</f>
        <v>0</v>
      </c>
      <c r="BQ98" s="48">
        <f>IF(AND(N98="Aplicar identificación avanzada-condición aceptable para cada tipo de factor de riesgo identificado",M98="SI"),VLOOKUP(A98,'2'!$B$12:$M$212,9,FALSE)," ")</f>
        <v>0</v>
      </c>
      <c r="BR98" s="48">
        <f>IF(AND(N98="Aplicar identificación avanzada-condición aceptable para cada tipo de factor de riesgo identificado",M98="SI"),VLOOKUP(A98,'2'!$B$12:$M$212,10,FALSE)," ")</f>
        <v>0</v>
      </c>
    </row>
    <row r="99" spans="1:70">
      <c r="A99">
        <v>95</v>
      </c>
      <c r="B99" s="21" t="str">
        <f>'2'!C108</f>
        <v>area 95</v>
      </c>
      <c r="C99" s="21" t="str">
        <f>'2'!D108</f>
        <v>puesto 95</v>
      </c>
      <c r="D99" s="21" t="str">
        <v>puesto 95</v>
      </c>
      <c r="E99" s="21" t="str">
        <f>'2'!E108</f>
        <v>tarea 95</v>
      </c>
      <c r="F99" s="34" t="str">
        <f>'3'!D108</f>
        <v>tarea 95</v>
      </c>
      <c r="G99" s="27" t="str">
        <f>'3'!E108</f>
        <v>SI</v>
      </c>
      <c r="H99" s="21" t="str">
        <f>'3'!F108</f>
        <v>SI</v>
      </c>
      <c r="I99" s="27" t="str">
        <f>'3'!G108</f>
        <v>SI</v>
      </c>
      <c r="J99" s="21" t="str">
        <f>'3'!H108</f>
        <v>SI</v>
      </c>
      <c r="K99" s="27" t="str">
        <f>'3'!I108</f>
        <v>SI</v>
      </c>
      <c r="L99" s="21" t="str">
        <f>'3'!J108</f>
        <v>SI</v>
      </c>
      <c r="M99" s="27" t="str">
        <f>'3'!K108</f>
        <v>SI</v>
      </c>
      <c r="N99" s="34" t="str">
        <f>'3'!L108</f>
        <v>Aplicar identificación avanzada-condición aceptable para cada tipo de factor de riesgo identificado</v>
      </c>
      <c r="O99" s="19" t="str">
        <f>IF(AND(N99="Aplicar identificación avanzada-condición aceptable para cada tipo de factor de riesgo identificado",G99="SI"),VLOOKUP(A99,'2'!$B$12:$M$212,2,FALSE)," ")</f>
        <v>area 95</v>
      </c>
      <c r="P99" s="19" t="str">
        <f>IF(AND(N99="Aplicar identificación avanzada-condición aceptable para cada tipo de factor de riesgo identificado",G99="SI"),VLOOKUP(A99,'2'!$B$12:$M$212,3,FALSE)," ")</f>
        <v>puesto 95</v>
      </c>
      <c r="Q99" s="19" t="str">
        <f>IF(AND(N99="Aplicar identificación avanzada-condición aceptable para cada tipo de factor de riesgo identificado",G99="SI"),VLOOKUP(A99,'2'!$B$12:$M$212,4,FALSE)," ")</f>
        <v>tarea 95</v>
      </c>
      <c r="R99" s="19">
        <f>IF(AND(N99="Aplicar identificación avanzada-condición aceptable para cada tipo de factor de riesgo identificado",G99="SI"),VLOOKUP(A99,'2'!$B$12:$M$212,6,FALSE)," ")</f>
        <v>0</v>
      </c>
      <c r="S99" s="19">
        <f>IF(AND(N99="Aplicar identificación avanzada-condición aceptable para cada tipo de factor de riesgo identificado",G99="SI"),VLOOKUP(A99,'2'!$B$12:$M$212,7,FALSE)," ")</f>
        <v>0</v>
      </c>
      <c r="T99" s="19">
        <f>IF(AND(N99="Aplicar identificación avanzada-condición aceptable para cada tipo de factor de riesgo identificado",G99="SI"),VLOOKUP(A99,'2'!$B$12:$M$212,8,FALSE)," ")</f>
        <v>0</v>
      </c>
      <c r="U99" s="19">
        <f>IF(AND(N99="Aplicar identificación avanzada-condición aceptable para cada tipo de factor de riesgo identificado",G99="SI"),VLOOKUP(A99,'2'!$B$12:$M$212,9,FALSE)," ")</f>
        <v>0</v>
      </c>
      <c r="V99" s="19">
        <f>IF(AND(N99="Aplicar identificación avanzada-condición aceptable para cada tipo de factor de riesgo identificado",G99="SI"),VLOOKUP(A99,'2'!$B$12:$M$212,10,FALSE)," ")</f>
        <v>0</v>
      </c>
      <c r="W99" s="31" t="str">
        <f>IF(AND(N99="Aplicar identificación avanzada-condición aceptable para cada tipo de factor de riesgo identificado",H99="SI"),VLOOKUP(A99,'2'!$B$12:$M$212,2,FALSE)," ")</f>
        <v>area 95</v>
      </c>
      <c r="X99" s="31" t="str">
        <f>IF(AND(N99="Aplicar identificación avanzada-condición aceptable para cada tipo de factor de riesgo identificado",H99="SI"),VLOOKUP(A99,'2'!$B$12:$M$212,3,FALSE)," ")</f>
        <v>puesto 95</v>
      </c>
      <c r="Y99" s="31" t="str">
        <f>IF(AND(N99="Aplicar identificación avanzada-condición aceptable para cada tipo de factor de riesgo identificado",H99="SI"),VLOOKUP(A99,'2'!$B$12:$M$212,4,FALSE)," ")</f>
        <v>tarea 95</v>
      </c>
      <c r="Z99" s="31" t="str">
        <f>IF(AND(N99="Aplicar identificación avanzada-condición aceptable para cada tipo de factor de riesgo identificado",H99="SI"),VLOOKUP(A99,'2'!$B$12:$M$212,4,FALSE)," ")</f>
        <v>tarea 95</v>
      </c>
      <c r="AA99" s="31">
        <f>IF(AND(N99="Aplicar identificación avanzada-condición aceptable para cada tipo de factor de riesgo identificado",H99="SI"),VLOOKUP(A99,'2'!$B$12:$M$212,7,FALSE)," ")</f>
        <v>0</v>
      </c>
      <c r="AB99" s="31">
        <f>IF(AND(N99="Aplicar identificación avanzada-condición aceptable para cada tipo de factor de riesgo identificado",H99="SI"),VLOOKUP(A99,'2'!$B$12:$M$212,8,FALSE)," ")</f>
        <v>0</v>
      </c>
      <c r="AC99" s="31">
        <f>IF(AND(N99="Aplicar identificación avanzada-condición aceptable para cada tipo de factor de riesgo identificado",H99="SI"),VLOOKUP(A99,'2'!$B$12:$M$212,9,FALSE)," ")</f>
        <v>0</v>
      </c>
      <c r="AD99" s="31">
        <f>IF(AND(N99="Aplicar identificación avanzada-condición aceptable para cada tipo de factor de riesgo identificado",H99="SI"),VLOOKUP(A99,'2'!$B$12:$M$212,10,FALSE)," ")</f>
        <v>0</v>
      </c>
      <c r="AE99" s="34" t="str">
        <f>IF(AND(N99="Aplicar identificación avanzada-condición aceptable para cada tipo de factor de riesgo identificado",I99="SI"),VLOOKUP(A99,'2'!$B$12:$M$212,2,FALSE)," ")</f>
        <v>area 95</v>
      </c>
      <c r="AF99" s="34" t="str">
        <f>IF(AND(N99="Aplicar identificación avanzada-condición aceptable para cada tipo de factor de riesgo identificado",I99="SI"),VLOOKUP(A99,'2'!$B$12:$M$212,3,FALSE)," ")</f>
        <v>puesto 95</v>
      </c>
      <c r="AG99" s="34" t="str">
        <f>IF(AND(N99="Aplicar identificación avanzada-condición aceptable para cada tipo de factor de riesgo identificado",I99="SI"),VLOOKUP(A99,'2'!$B$12:$M$212,4,FALSE)," ")</f>
        <v>tarea 95</v>
      </c>
      <c r="AH99" s="34">
        <f>IF(AND(N99="Aplicar identificación avanzada-condición aceptable para cada tipo de factor de riesgo identificado",I99="SI"),VLOOKUP(A99,'2'!$B$12:$M$212,6,FALSE)," ")</f>
        <v>0</v>
      </c>
      <c r="AI99" s="34">
        <f>IF(AND(N99="Aplicar identificación avanzada-condición aceptable para cada tipo de factor de riesgo identificado",I99="SI"),VLOOKUP(A99,'2'!$B$12:$M$212,7,FALSE)," ")</f>
        <v>0</v>
      </c>
      <c r="AJ99" s="34">
        <f>IF(AND(N99="Aplicar identificación avanzada-condición aceptable para cada tipo de factor de riesgo identificado",I99="SI"),VLOOKUP(A99,'2'!$B$12:$M$212,8,FALSE)," ")</f>
        <v>0</v>
      </c>
      <c r="AK99" s="34">
        <f>IF(AND(N99="Aplicar identificación avanzada-condición aceptable para cada tipo de factor de riesgo identificado",I99="SI"),VLOOKUP(A99,'2'!$B$12:$M$212,9,FALSE)," ")</f>
        <v>0</v>
      </c>
      <c r="AL99" s="34">
        <f>IF(AND(N99="Aplicar identificación avanzada-condición aceptable para cada tipo de factor de riesgo identificado",I99="SI"),VLOOKUP(A99,'2'!$B$12:$M$212,10,FALSE)," ")</f>
        <v>0</v>
      </c>
      <c r="AM99" s="40" t="str">
        <f>IF(AND(N99="Aplicar identificación avanzada-condición aceptable para cada tipo de factor de riesgo identificado",J99="SI"),VLOOKUP(A99,'2'!$B$12:$M$212,2,FALSE)," ")</f>
        <v>area 95</v>
      </c>
      <c r="AN99" s="40" t="str">
        <f>IF(AND(N99="Aplicar identificación avanzada-condición aceptable para cada tipo de factor de riesgo identificado",J99="SI"),VLOOKUP(A99,'2'!$B$12:$M$212,3,FALSE)," ")</f>
        <v>puesto 95</v>
      </c>
      <c r="AO99" s="40" t="str">
        <f>IF(AND(N99="Aplicar identificación avanzada-condición aceptable para cada tipo de factor de riesgo identificado",J99="SI"),VLOOKUP(A99,'2'!$B$12:$M$212,4,FALSE)," ")</f>
        <v>tarea 95</v>
      </c>
      <c r="AP99" s="40">
        <f>IF(AND(N99="Aplicar identificación avanzada-condición aceptable para cada tipo de factor de riesgo identificado",J99="SI"),VLOOKUP(A99,'2'!$B$12:$M$212,6,FALSE)," ")</f>
        <v>0</v>
      </c>
      <c r="AQ99" s="40">
        <f>IF(AND(N99="Aplicar identificación avanzada-condición aceptable para cada tipo de factor de riesgo identificado",J99="SI"),VLOOKUP(A99,'2'!$B$12:$M$212,7,FALSE)," ")</f>
        <v>0</v>
      </c>
      <c r="AR99" s="40">
        <f>IF(AND(N99="Aplicar identificación avanzada-condición aceptable para cada tipo de factor de riesgo identificado",J99="SI"),VLOOKUP(A99,'2'!$B$12:$M$212,8,FALSE)," ")</f>
        <v>0</v>
      </c>
      <c r="AS99" s="40">
        <f>IF(AND(N99="Aplicar identificación avanzada-condición aceptable para cada tipo de factor de riesgo identificado",J99="SI"),VLOOKUP(A99,'2'!$B$12:$M$212,9,FALSE)," ")</f>
        <v>0</v>
      </c>
      <c r="AT99" s="40">
        <f>IF(AND(N99="Aplicar identificación avanzada-condición aceptable para cada tipo de factor de riesgo identificado",J99="SI"),VLOOKUP(A99,'2'!$B$12:$M$212,10,FALSE)," ")</f>
        <v>0</v>
      </c>
      <c r="AU99" s="51" t="str">
        <f>IF(AND(N99="Aplicar identificación avanzada-condición aceptable para cada tipo de factor de riesgo identificado",K99="SI"),VLOOKUP(A99,'2'!$B$12:$M$212,2,FALSE)," ")</f>
        <v>area 95</v>
      </c>
      <c r="AV99" s="51" t="str">
        <f>IF(AND(N99="Aplicar identificación avanzada-condición aceptable para cada tipo de factor de riesgo identificado",K99="SI"),VLOOKUP(A99,'2'!$B$12:$M$212,3,FALSE)," ")</f>
        <v>puesto 95</v>
      </c>
      <c r="AW99" s="51" t="str">
        <f>IF(AND(N99="Aplicar identificación avanzada-condición aceptable para cada tipo de factor de riesgo identificado",K99="SI"),VLOOKUP(A99,'2'!$B$12:$M$212,4,FALSE)," ")</f>
        <v>tarea 95</v>
      </c>
      <c r="AX99" s="51">
        <f>IF(AND(N99="Aplicar identificación avanzada-condición aceptable para cada tipo de factor de riesgo identificado",K99="SI"),VLOOKUP(A99,'2'!$B$12:$M$212,6,FALSE)," ")</f>
        <v>0</v>
      </c>
      <c r="AY99" s="51">
        <f>IF(AND(N99="Aplicar identificación avanzada-condición aceptable para cada tipo de factor de riesgo identificado",K99="SI"),VLOOKUP(A99,'2'!$B$12:$M$212,7,FALSE)," ")</f>
        <v>0</v>
      </c>
      <c r="AZ99" s="51">
        <f>IF(AND(N99="Aplicar identificación avanzada-condición aceptable para cada tipo de factor de riesgo identificado",K99="SI"),VLOOKUP(A99,'2'!$B$12:$M$212,8,FALSE)," ")</f>
        <v>0</v>
      </c>
      <c r="BA99" s="51">
        <f>IF(AND(N99="Aplicar identificación avanzada-condición aceptable para cada tipo de factor de riesgo identificado",K99="SI"),VLOOKUP(A99,'2'!$B$12:$M$212,9,FALSE)," ")</f>
        <v>0</v>
      </c>
      <c r="BB99" s="51">
        <f>IF(AND(N99="Aplicar identificación avanzada-condición aceptable para cada tipo de factor de riesgo identificado",K99="SI"),VLOOKUP(A99,'2'!$B$12:$M$212,10,FALSE)," ")</f>
        <v>0</v>
      </c>
      <c r="BC99" s="44" t="str">
        <f>IF(AND(N99="Aplicar identificación avanzada-condición aceptable para cada tipo de factor de riesgo identificado",L99="SI"),VLOOKUP(A99,'2'!$B$12:$M$212,2,FALSE)," ")</f>
        <v>area 95</v>
      </c>
      <c r="BD99" s="44" t="str">
        <f>IF(AND(N99="Aplicar identificación avanzada-condición aceptable para cada tipo de factor de riesgo identificado",L99="SI"),VLOOKUP(A99,'2'!$B$12:$M$212,3,FALSE)," ")</f>
        <v>puesto 95</v>
      </c>
      <c r="BE99" s="44" t="str">
        <f>IF(AND(N99="Aplicar identificación avanzada-condición aceptable para cada tipo de factor de riesgo identificado",L99="SI"),VLOOKUP(A99,'2'!$B$12:$M$212,4,FALSE)," ")</f>
        <v>tarea 95</v>
      </c>
      <c r="BF99" s="44">
        <f>IF(AND(N99="Aplicar identificación avanzada-condición aceptable para cada tipo de factor de riesgo identificado",L99="SI"),VLOOKUP(A99,'2'!$B$12:$M$212,6,FALSE)," ")</f>
        <v>0</v>
      </c>
      <c r="BG99" s="44">
        <f>IF(AND(N99="Aplicar identificación avanzada-condición aceptable para cada tipo de factor de riesgo identificado",L99="SI"),VLOOKUP(A99,'2'!$B$12:$M$212,7,FALSE)," ")</f>
        <v>0</v>
      </c>
      <c r="BH99" s="44">
        <f>IF(AND(N99="Aplicar identificación avanzada-condición aceptable para cada tipo de factor de riesgo identificado",L99="SI"),VLOOKUP(A99,'2'!$B$12:$M$212,8,FALSE)," ")</f>
        <v>0</v>
      </c>
      <c r="BI99" s="44">
        <f>IF(AND(N99="Aplicar identificación avanzada-condición aceptable para cada tipo de factor de riesgo identificado",L99="SI"),VLOOKUP(A99,'2'!$B$12:$M$212,9,FALSE)," ")</f>
        <v>0</v>
      </c>
      <c r="BJ99" s="44">
        <f>IF(AND(N99="Aplicar identificación avanzada-condición aceptable para cada tipo de factor de riesgo identificado",L99="SI"),VLOOKUP(A99,'2'!$B$12:$M$212,10,FALSE)," ")</f>
        <v>0</v>
      </c>
      <c r="BK99" s="48" t="str">
        <f>IF(AND(N99="Aplicar identificación avanzada-condición aceptable para cada tipo de factor de riesgo identificado",M99="SI"),VLOOKUP(A99,'2'!$B$12:$M$212,2,FALSE)," ")</f>
        <v>area 95</v>
      </c>
      <c r="BL99" s="48" t="str">
        <f>IF(AND(N99="Aplicar identificación avanzada-condición aceptable para cada tipo de factor de riesgo identificado",M99="SI"),VLOOKUP(A99,'2'!$B$12:$M$212,3,FALSE)," ")</f>
        <v>puesto 95</v>
      </c>
      <c r="BM99" s="48" t="str">
        <f>IF(AND(N99="Aplicar identificación avanzada-condición aceptable para cada tipo de factor de riesgo identificado",M99="SI"),VLOOKUP(A99,'2'!$B$12:$M$212,4,FALSE)," ")</f>
        <v>tarea 95</v>
      </c>
      <c r="BN99" s="48">
        <f>IF(AND(N99="Aplicar identificación avanzada-condición aceptable para cada tipo de factor de riesgo identificado",M99="SI"),VLOOKUP(A99,'2'!$B$12:$M$212,6,FALSE)," ")</f>
        <v>0</v>
      </c>
      <c r="BO99" s="48">
        <f>IF(AND(N99="Aplicar identificación avanzada-condición aceptable para cada tipo de factor de riesgo identificado",M99="SI"),VLOOKUP(A99,'2'!$B$12:$M$212,7,FALSE)," ")</f>
        <v>0</v>
      </c>
      <c r="BP99" s="48">
        <f>IF(AND(N99="Aplicar identificación avanzada-condición aceptable para cada tipo de factor de riesgo identificado",M99="SI"),VLOOKUP(A99,'2'!$B$12:$M$212,8,FALSE)," ")</f>
        <v>0</v>
      </c>
      <c r="BQ99" s="48">
        <f>IF(AND(N99="Aplicar identificación avanzada-condición aceptable para cada tipo de factor de riesgo identificado",M99="SI"),VLOOKUP(A99,'2'!$B$12:$M$212,9,FALSE)," ")</f>
        <v>0</v>
      </c>
      <c r="BR99" s="48">
        <f>IF(AND(N99="Aplicar identificación avanzada-condición aceptable para cada tipo de factor de riesgo identificado",M99="SI"),VLOOKUP(A99,'2'!$B$12:$M$212,10,FALSE)," ")</f>
        <v>0</v>
      </c>
    </row>
    <row r="100" spans="1:70">
      <c r="A100">
        <v>96</v>
      </c>
      <c r="B100" s="21" t="str">
        <f>'2'!C109</f>
        <v>area 96</v>
      </c>
      <c r="C100" s="21" t="str">
        <f>'2'!D109</f>
        <v>puesto 96</v>
      </c>
      <c r="D100" s="21" t="str">
        <v>puesto 96</v>
      </c>
      <c r="E100" s="21" t="str">
        <f>'2'!E109</f>
        <v>tarea 96</v>
      </c>
      <c r="F100" s="34" t="str">
        <f>'3'!D109</f>
        <v>tarea 96</v>
      </c>
      <c r="G100" s="27" t="str">
        <f>'3'!E109</f>
        <v>SI</v>
      </c>
      <c r="H100" s="21" t="str">
        <f>'3'!F109</f>
        <v>SI</v>
      </c>
      <c r="I100" s="27" t="str">
        <f>'3'!G109</f>
        <v>SI</v>
      </c>
      <c r="J100" s="21" t="str">
        <f>'3'!H109</f>
        <v>SI</v>
      </c>
      <c r="K100" s="27" t="str">
        <f>'3'!I109</f>
        <v>SI</v>
      </c>
      <c r="L100" s="21" t="str">
        <f>'3'!J109</f>
        <v>SI</v>
      </c>
      <c r="M100" s="27" t="str">
        <f>'3'!K109</f>
        <v>SI</v>
      </c>
      <c r="N100" s="34" t="str">
        <f>'3'!L109</f>
        <v>Aplicar identificación avanzada-condición aceptable para cada tipo de factor de riesgo identificado</v>
      </c>
      <c r="O100" s="19" t="str">
        <f>IF(AND(N100="Aplicar identificación avanzada-condición aceptable para cada tipo de factor de riesgo identificado",G100="SI"),VLOOKUP(A100,'2'!$B$12:$M$212,2,FALSE)," ")</f>
        <v>area 96</v>
      </c>
      <c r="P100" s="19" t="str">
        <f>IF(AND(N100="Aplicar identificación avanzada-condición aceptable para cada tipo de factor de riesgo identificado",G100="SI"),VLOOKUP(A100,'2'!$B$12:$M$212,3,FALSE)," ")</f>
        <v>puesto 96</v>
      </c>
      <c r="Q100" s="19" t="str">
        <f>IF(AND(N100="Aplicar identificación avanzada-condición aceptable para cada tipo de factor de riesgo identificado",G100="SI"),VLOOKUP(A100,'2'!$B$12:$M$212,4,FALSE)," ")</f>
        <v>tarea 96</v>
      </c>
      <c r="R100" s="19">
        <f>IF(AND(N100="Aplicar identificación avanzada-condición aceptable para cada tipo de factor de riesgo identificado",G100="SI"),VLOOKUP(A100,'2'!$B$12:$M$212,6,FALSE)," ")</f>
        <v>0</v>
      </c>
      <c r="S100" s="19">
        <f>IF(AND(N100="Aplicar identificación avanzada-condición aceptable para cada tipo de factor de riesgo identificado",G100="SI"),VLOOKUP(A100,'2'!$B$12:$M$212,7,FALSE)," ")</f>
        <v>0</v>
      </c>
      <c r="T100" s="19">
        <f>IF(AND(N100="Aplicar identificación avanzada-condición aceptable para cada tipo de factor de riesgo identificado",G100="SI"),VLOOKUP(A100,'2'!$B$12:$M$212,8,FALSE)," ")</f>
        <v>0</v>
      </c>
      <c r="U100" s="19">
        <f>IF(AND(N100="Aplicar identificación avanzada-condición aceptable para cada tipo de factor de riesgo identificado",G100="SI"),VLOOKUP(A100,'2'!$B$12:$M$212,9,FALSE)," ")</f>
        <v>0</v>
      </c>
      <c r="V100" s="19">
        <f>IF(AND(N100="Aplicar identificación avanzada-condición aceptable para cada tipo de factor de riesgo identificado",G100="SI"),VLOOKUP(A100,'2'!$B$12:$M$212,10,FALSE)," ")</f>
        <v>0</v>
      </c>
      <c r="W100" s="31" t="str">
        <f>IF(AND(N100="Aplicar identificación avanzada-condición aceptable para cada tipo de factor de riesgo identificado",H100="SI"),VLOOKUP(A100,'2'!$B$12:$M$212,2,FALSE)," ")</f>
        <v>area 96</v>
      </c>
      <c r="X100" s="31" t="str">
        <f>IF(AND(N100="Aplicar identificación avanzada-condición aceptable para cada tipo de factor de riesgo identificado",H100="SI"),VLOOKUP(A100,'2'!$B$12:$M$212,3,FALSE)," ")</f>
        <v>puesto 96</v>
      </c>
      <c r="Y100" s="31" t="str">
        <f>IF(AND(N100="Aplicar identificación avanzada-condición aceptable para cada tipo de factor de riesgo identificado",H100="SI"),VLOOKUP(A100,'2'!$B$12:$M$212,4,FALSE)," ")</f>
        <v>tarea 96</v>
      </c>
      <c r="Z100" s="31" t="str">
        <f>IF(AND(N100="Aplicar identificación avanzada-condición aceptable para cada tipo de factor de riesgo identificado",H100="SI"),VLOOKUP(A100,'2'!$B$12:$M$212,4,FALSE)," ")</f>
        <v>tarea 96</v>
      </c>
      <c r="AA100" s="31">
        <f>IF(AND(N100="Aplicar identificación avanzada-condición aceptable para cada tipo de factor de riesgo identificado",H100="SI"),VLOOKUP(A100,'2'!$B$12:$M$212,7,FALSE)," ")</f>
        <v>0</v>
      </c>
      <c r="AB100" s="31">
        <f>IF(AND(N100="Aplicar identificación avanzada-condición aceptable para cada tipo de factor de riesgo identificado",H100="SI"),VLOOKUP(A100,'2'!$B$12:$M$212,8,FALSE)," ")</f>
        <v>0</v>
      </c>
      <c r="AC100" s="31">
        <f>IF(AND(N100="Aplicar identificación avanzada-condición aceptable para cada tipo de factor de riesgo identificado",H100="SI"),VLOOKUP(A100,'2'!$B$12:$M$212,9,FALSE)," ")</f>
        <v>0</v>
      </c>
      <c r="AD100" s="31">
        <f>IF(AND(N100="Aplicar identificación avanzada-condición aceptable para cada tipo de factor de riesgo identificado",H100="SI"),VLOOKUP(A100,'2'!$B$12:$M$212,10,FALSE)," ")</f>
        <v>0</v>
      </c>
      <c r="AE100" s="34" t="str">
        <f>IF(AND(N100="Aplicar identificación avanzada-condición aceptable para cada tipo de factor de riesgo identificado",I100="SI"),VLOOKUP(A100,'2'!$B$12:$M$212,2,FALSE)," ")</f>
        <v>area 96</v>
      </c>
      <c r="AF100" s="34" t="str">
        <f>IF(AND(N100="Aplicar identificación avanzada-condición aceptable para cada tipo de factor de riesgo identificado",I100="SI"),VLOOKUP(A100,'2'!$B$12:$M$212,3,FALSE)," ")</f>
        <v>puesto 96</v>
      </c>
      <c r="AG100" s="34" t="str">
        <f>IF(AND(N100="Aplicar identificación avanzada-condición aceptable para cada tipo de factor de riesgo identificado",I100="SI"),VLOOKUP(A100,'2'!$B$12:$M$212,4,FALSE)," ")</f>
        <v>tarea 96</v>
      </c>
      <c r="AH100" s="34">
        <f>IF(AND(N100="Aplicar identificación avanzada-condición aceptable para cada tipo de factor de riesgo identificado",I100="SI"),VLOOKUP(A100,'2'!$B$12:$M$212,6,FALSE)," ")</f>
        <v>0</v>
      </c>
      <c r="AI100" s="34">
        <f>IF(AND(N100="Aplicar identificación avanzada-condición aceptable para cada tipo de factor de riesgo identificado",I100="SI"),VLOOKUP(A100,'2'!$B$12:$M$212,7,FALSE)," ")</f>
        <v>0</v>
      </c>
      <c r="AJ100" s="34">
        <f>IF(AND(N100="Aplicar identificación avanzada-condición aceptable para cada tipo de factor de riesgo identificado",I100="SI"),VLOOKUP(A100,'2'!$B$12:$M$212,8,FALSE)," ")</f>
        <v>0</v>
      </c>
      <c r="AK100" s="34">
        <f>IF(AND(N100="Aplicar identificación avanzada-condición aceptable para cada tipo de factor de riesgo identificado",I100="SI"),VLOOKUP(A100,'2'!$B$12:$M$212,9,FALSE)," ")</f>
        <v>0</v>
      </c>
      <c r="AL100" s="34">
        <f>IF(AND(N100="Aplicar identificación avanzada-condición aceptable para cada tipo de factor de riesgo identificado",I100="SI"),VLOOKUP(A100,'2'!$B$12:$M$212,10,FALSE)," ")</f>
        <v>0</v>
      </c>
      <c r="AM100" s="40" t="str">
        <f>IF(AND(N100="Aplicar identificación avanzada-condición aceptable para cada tipo de factor de riesgo identificado",J100="SI"),VLOOKUP(A100,'2'!$B$12:$M$212,2,FALSE)," ")</f>
        <v>area 96</v>
      </c>
      <c r="AN100" s="40" t="str">
        <f>IF(AND(N100="Aplicar identificación avanzada-condición aceptable para cada tipo de factor de riesgo identificado",J100="SI"),VLOOKUP(A100,'2'!$B$12:$M$212,3,FALSE)," ")</f>
        <v>puesto 96</v>
      </c>
      <c r="AO100" s="40" t="str">
        <f>IF(AND(N100="Aplicar identificación avanzada-condición aceptable para cada tipo de factor de riesgo identificado",J100="SI"),VLOOKUP(A100,'2'!$B$12:$M$212,4,FALSE)," ")</f>
        <v>tarea 96</v>
      </c>
      <c r="AP100" s="40">
        <f>IF(AND(N100="Aplicar identificación avanzada-condición aceptable para cada tipo de factor de riesgo identificado",J100="SI"),VLOOKUP(A100,'2'!$B$12:$M$212,6,FALSE)," ")</f>
        <v>0</v>
      </c>
      <c r="AQ100" s="40">
        <f>IF(AND(N100="Aplicar identificación avanzada-condición aceptable para cada tipo de factor de riesgo identificado",J100="SI"),VLOOKUP(A100,'2'!$B$12:$M$212,7,FALSE)," ")</f>
        <v>0</v>
      </c>
      <c r="AR100" s="40">
        <f>IF(AND(N100="Aplicar identificación avanzada-condición aceptable para cada tipo de factor de riesgo identificado",J100="SI"),VLOOKUP(A100,'2'!$B$12:$M$212,8,FALSE)," ")</f>
        <v>0</v>
      </c>
      <c r="AS100" s="40">
        <f>IF(AND(N100="Aplicar identificación avanzada-condición aceptable para cada tipo de factor de riesgo identificado",J100="SI"),VLOOKUP(A100,'2'!$B$12:$M$212,9,FALSE)," ")</f>
        <v>0</v>
      </c>
      <c r="AT100" s="40">
        <f>IF(AND(N100="Aplicar identificación avanzada-condición aceptable para cada tipo de factor de riesgo identificado",J100="SI"),VLOOKUP(A100,'2'!$B$12:$M$212,10,FALSE)," ")</f>
        <v>0</v>
      </c>
      <c r="AU100" s="51" t="str">
        <f>IF(AND(N100="Aplicar identificación avanzada-condición aceptable para cada tipo de factor de riesgo identificado",K100="SI"),VLOOKUP(A100,'2'!$B$12:$M$212,2,FALSE)," ")</f>
        <v>area 96</v>
      </c>
      <c r="AV100" s="51" t="str">
        <f>IF(AND(N100="Aplicar identificación avanzada-condición aceptable para cada tipo de factor de riesgo identificado",K100="SI"),VLOOKUP(A100,'2'!$B$12:$M$212,3,FALSE)," ")</f>
        <v>puesto 96</v>
      </c>
      <c r="AW100" s="51" t="str">
        <f>IF(AND(N100="Aplicar identificación avanzada-condición aceptable para cada tipo de factor de riesgo identificado",K100="SI"),VLOOKUP(A100,'2'!$B$12:$M$212,4,FALSE)," ")</f>
        <v>tarea 96</v>
      </c>
      <c r="AX100" s="51">
        <f>IF(AND(N100="Aplicar identificación avanzada-condición aceptable para cada tipo de factor de riesgo identificado",K100="SI"),VLOOKUP(A100,'2'!$B$12:$M$212,6,FALSE)," ")</f>
        <v>0</v>
      </c>
      <c r="AY100" s="51">
        <f>IF(AND(N100="Aplicar identificación avanzada-condición aceptable para cada tipo de factor de riesgo identificado",K100="SI"),VLOOKUP(A100,'2'!$B$12:$M$212,7,FALSE)," ")</f>
        <v>0</v>
      </c>
      <c r="AZ100" s="51">
        <f>IF(AND(N100="Aplicar identificación avanzada-condición aceptable para cada tipo de factor de riesgo identificado",K100="SI"),VLOOKUP(A100,'2'!$B$12:$M$212,8,FALSE)," ")</f>
        <v>0</v>
      </c>
      <c r="BA100" s="51">
        <f>IF(AND(N100="Aplicar identificación avanzada-condición aceptable para cada tipo de factor de riesgo identificado",K100="SI"),VLOOKUP(A100,'2'!$B$12:$M$212,9,FALSE)," ")</f>
        <v>0</v>
      </c>
      <c r="BB100" s="51">
        <f>IF(AND(N100="Aplicar identificación avanzada-condición aceptable para cada tipo de factor de riesgo identificado",K100="SI"),VLOOKUP(A100,'2'!$B$12:$M$212,10,FALSE)," ")</f>
        <v>0</v>
      </c>
      <c r="BC100" s="44" t="str">
        <f>IF(AND(N100="Aplicar identificación avanzada-condición aceptable para cada tipo de factor de riesgo identificado",L100="SI"),VLOOKUP(A100,'2'!$B$12:$M$212,2,FALSE)," ")</f>
        <v>area 96</v>
      </c>
      <c r="BD100" s="44" t="str">
        <f>IF(AND(N100="Aplicar identificación avanzada-condición aceptable para cada tipo de factor de riesgo identificado",L100="SI"),VLOOKUP(A100,'2'!$B$12:$M$212,3,FALSE)," ")</f>
        <v>puesto 96</v>
      </c>
      <c r="BE100" s="44" t="str">
        <f>IF(AND(N100="Aplicar identificación avanzada-condición aceptable para cada tipo de factor de riesgo identificado",L100="SI"),VLOOKUP(A100,'2'!$B$12:$M$212,4,FALSE)," ")</f>
        <v>tarea 96</v>
      </c>
      <c r="BF100" s="44">
        <f>IF(AND(N100="Aplicar identificación avanzada-condición aceptable para cada tipo de factor de riesgo identificado",L100="SI"),VLOOKUP(A100,'2'!$B$12:$M$212,6,FALSE)," ")</f>
        <v>0</v>
      </c>
      <c r="BG100" s="44">
        <f>IF(AND(N100="Aplicar identificación avanzada-condición aceptable para cada tipo de factor de riesgo identificado",L100="SI"),VLOOKUP(A100,'2'!$B$12:$M$212,7,FALSE)," ")</f>
        <v>0</v>
      </c>
      <c r="BH100" s="44">
        <f>IF(AND(N100="Aplicar identificación avanzada-condición aceptable para cada tipo de factor de riesgo identificado",L100="SI"),VLOOKUP(A100,'2'!$B$12:$M$212,8,FALSE)," ")</f>
        <v>0</v>
      </c>
      <c r="BI100" s="44">
        <f>IF(AND(N100="Aplicar identificación avanzada-condición aceptable para cada tipo de factor de riesgo identificado",L100="SI"),VLOOKUP(A100,'2'!$B$12:$M$212,9,FALSE)," ")</f>
        <v>0</v>
      </c>
      <c r="BJ100" s="44">
        <f>IF(AND(N100="Aplicar identificación avanzada-condición aceptable para cada tipo de factor de riesgo identificado",L100="SI"),VLOOKUP(A100,'2'!$B$12:$M$212,10,FALSE)," ")</f>
        <v>0</v>
      </c>
      <c r="BK100" s="48" t="str">
        <f>IF(AND(N100="Aplicar identificación avanzada-condición aceptable para cada tipo de factor de riesgo identificado",M100="SI"),VLOOKUP(A100,'2'!$B$12:$M$212,2,FALSE)," ")</f>
        <v>area 96</v>
      </c>
      <c r="BL100" s="48" t="str">
        <f>IF(AND(N100="Aplicar identificación avanzada-condición aceptable para cada tipo de factor de riesgo identificado",M100="SI"),VLOOKUP(A100,'2'!$B$12:$M$212,3,FALSE)," ")</f>
        <v>puesto 96</v>
      </c>
      <c r="BM100" s="48" t="str">
        <f>IF(AND(N100="Aplicar identificación avanzada-condición aceptable para cada tipo de factor de riesgo identificado",M100="SI"),VLOOKUP(A100,'2'!$B$12:$M$212,4,FALSE)," ")</f>
        <v>tarea 96</v>
      </c>
      <c r="BN100" s="48">
        <f>IF(AND(N100="Aplicar identificación avanzada-condición aceptable para cada tipo de factor de riesgo identificado",M100="SI"),VLOOKUP(A100,'2'!$B$12:$M$212,6,FALSE)," ")</f>
        <v>0</v>
      </c>
      <c r="BO100" s="48">
        <f>IF(AND(N100="Aplicar identificación avanzada-condición aceptable para cada tipo de factor de riesgo identificado",M100="SI"),VLOOKUP(A100,'2'!$B$12:$M$212,7,FALSE)," ")</f>
        <v>0</v>
      </c>
      <c r="BP100" s="48">
        <f>IF(AND(N100="Aplicar identificación avanzada-condición aceptable para cada tipo de factor de riesgo identificado",M100="SI"),VLOOKUP(A100,'2'!$B$12:$M$212,8,FALSE)," ")</f>
        <v>0</v>
      </c>
      <c r="BQ100" s="48">
        <f>IF(AND(N100="Aplicar identificación avanzada-condición aceptable para cada tipo de factor de riesgo identificado",M100="SI"),VLOOKUP(A100,'2'!$B$12:$M$212,9,FALSE)," ")</f>
        <v>0</v>
      </c>
      <c r="BR100" s="48">
        <f>IF(AND(N100="Aplicar identificación avanzada-condición aceptable para cada tipo de factor de riesgo identificado",M100="SI"),VLOOKUP(A100,'2'!$B$12:$M$212,10,FALSE)," ")</f>
        <v>0</v>
      </c>
    </row>
    <row r="101" spans="1:70">
      <c r="A101">
        <v>97</v>
      </c>
      <c r="B101" s="21" t="str">
        <f>'2'!C110</f>
        <v>area 97</v>
      </c>
      <c r="C101" s="21" t="str">
        <f>'2'!D110</f>
        <v>puesto 97</v>
      </c>
      <c r="D101" s="21" t="str">
        <v>puesto 97</v>
      </c>
      <c r="E101" s="21" t="str">
        <f>'2'!E110</f>
        <v>tarea 97</v>
      </c>
      <c r="F101" s="34" t="str">
        <f>'3'!D110</f>
        <v>tarea 97</v>
      </c>
      <c r="G101" s="27" t="str">
        <f>'3'!E110</f>
        <v>SI</v>
      </c>
      <c r="H101" s="21" t="str">
        <f>'3'!F110</f>
        <v>SI</v>
      </c>
      <c r="I101" s="27" t="str">
        <f>'3'!G110</f>
        <v>SI</v>
      </c>
      <c r="J101" s="21" t="str">
        <f>'3'!H110</f>
        <v>SI</v>
      </c>
      <c r="K101" s="27" t="str">
        <f>'3'!I110</f>
        <v>SI</v>
      </c>
      <c r="L101" s="21" t="str">
        <f>'3'!J110</f>
        <v>SI</v>
      </c>
      <c r="M101" s="27" t="str">
        <f>'3'!K110</f>
        <v>SI</v>
      </c>
      <c r="N101" s="34" t="str">
        <f>'3'!L110</f>
        <v>Aplicar identificación avanzada-condición aceptable para cada tipo de factor de riesgo identificado</v>
      </c>
      <c r="O101" s="19" t="str">
        <f>IF(AND(N101="Aplicar identificación avanzada-condición aceptable para cada tipo de factor de riesgo identificado",G101="SI"),VLOOKUP(A101,'2'!$B$12:$M$212,2,FALSE)," ")</f>
        <v>area 97</v>
      </c>
      <c r="P101" s="19" t="str">
        <f>IF(AND(N101="Aplicar identificación avanzada-condición aceptable para cada tipo de factor de riesgo identificado",G101="SI"),VLOOKUP(A101,'2'!$B$12:$M$212,3,FALSE)," ")</f>
        <v>puesto 97</v>
      </c>
      <c r="Q101" s="19" t="str">
        <f>IF(AND(N101="Aplicar identificación avanzada-condición aceptable para cada tipo de factor de riesgo identificado",G101="SI"),VLOOKUP(A101,'2'!$B$12:$M$212,4,FALSE)," ")</f>
        <v>tarea 97</v>
      </c>
      <c r="R101" s="19">
        <f>IF(AND(N101="Aplicar identificación avanzada-condición aceptable para cada tipo de factor de riesgo identificado",G101="SI"),VLOOKUP(A101,'2'!$B$12:$M$212,6,FALSE)," ")</f>
        <v>0</v>
      </c>
      <c r="S101" s="19">
        <f>IF(AND(N101="Aplicar identificación avanzada-condición aceptable para cada tipo de factor de riesgo identificado",G101="SI"),VLOOKUP(A101,'2'!$B$12:$M$212,7,FALSE)," ")</f>
        <v>0</v>
      </c>
      <c r="T101" s="19">
        <f>IF(AND(N101="Aplicar identificación avanzada-condición aceptable para cada tipo de factor de riesgo identificado",G101="SI"),VLOOKUP(A101,'2'!$B$12:$M$212,8,FALSE)," ")</f>
        <v>0</v>
      </c>
      <c r="U101" s="19">
        <f>IF(AND(N101="Aplicar identificación avanzada-condición aceptable para cada tipo de factor de riesgo identificado",G101="SI"),VLOOKUP(A101,'2'!$B$12:$M$212,9,FALSE)," ")</f>
        <v>0</v>
      </c>
      <c r="V101" s="19">
        <f>IF(AND(N101="Aplicar identificación avanzada-condición aceptable para cada tipo de factor de riesgo identificado",G101="SI"),VLOOKUP(A101,'2'!$B$12:$M$212,10,FALSE)," ")</f>
        <v>0</v>
      </c>
      <c r="W101" s="31" t="str">
        <f>IF(AND(N101="Aplicar identificación avanzada-condición aceptable para cada tipo de factor de riesgo identificado",H101="SI"),VLOOKUP(A101,'2'!$B$12:$M$212,2,FALSE)," ")</f>
        <v>area 97</v>
      </c>
      <c r="X101" s="31" t="str">
        <f>IF(AND(N101="Aplicar identificación avanzada-condición aceptable para cada tipo de factor de riesgo identificado",H101="SI"),VLOOKUP(A101,'2'!$B$12:$M$212,3,FALSE)," ")</f>
        <v>puesto 97</v>
      </c>
      <c r="Y101" s="31" t="str">
        <f>IF(AND(N101="Aplicar identificación avanzada-condición aceptable para cada tipo de factor de riesgo identificado",H101="SI"),VLOOKUP(A101,'2'!$B$12:$M$212,4,FALSE)," ")</f>
        <v>tarea 97</v>
      </c>
      <c r="Z101" s="31" t="str">
        <f>IF(AND(N101="Aplicar identificación avanzada-condición aceptable para cada tipo de factor de riesgo identificado",H101="SI"),VLOOKUP(A101,'2'!$B$12:$M$212,4,FALSE)," ")</f>
        <v>tarea 97</v>
      </c>
      <c r="AA101" s="31">
        <f>IF(AND(N101="Aplicar identificación avanzada-condición aceptable para cada tipo de factor de riesgo identificado",H101="SI"),VLOOKUP(A101,'2'!$B$12:$M$212,7,FALSE)," ")</f>
        <v>0</v>
      </c>
      <c r="AB101" s="31">
        <f>IF(AND(N101="Aplicar identificación avanzada-condición aceptable para cada tipo de factor de riesgo identificado",H101="SI"),VLOOKUP(A101,'2'!$B$12:$M$212,8,FALSE)," ")</f>
        <v>0</v>
      </c>
      <c r="AC101" s="31">
        <f>IF(AND(N101="Aplicar identificación avanzada-condición aceptable para cada tipo de factor de riesgo identificado",H101="SI"),VLOOKUP(A101,'2'!$B$12:$M$212,9,FALSE)," ")</f>
        <v>0</v>
      </c>
      <c r="AD101" s="31">
        <f>IF(AND(N101="Aplicar identificación avanzada-condición aceptable para cada tipo de factor de riesgo identificado",H101="SI"),VLOOKUP(A101,'2'!$B$12:$M$212,10,FALSE)," ")</f>
        <v>0</v>
      </c>
      <c r="AE101" s="34" t="str">
        <f>IF(AND(N101="Aplicar identificación avanzada-condición aceptable para cada tipo de factor de riesgo identificado",I101="SI"),VLOOKUP(A101,'2'!$B$12:$M$212,2,FALSE)," ")</f>
        <v>area 97</v>
      </c>
      <c r="AF101" s="34" t="str">
        <f>IF(AND(N101="Aplicar identificación avanzada-condición aceptable para cada tipo de factor de riesgo identificado",I101="SI"),VLOOKUP(A101,'2'!$B$12:$M$212,3,FALSE)," ")</f>
        <v>puesto 97</v>
      </c>
      <c r="AG101" s="34" t="str">
        <f>IF(AND(N101="Aplicar identificación avanzada-condición aceptable para cada tipo de factor de riesgo identificado",I101="SI"),VLOOKUP(A101,'2'!$B$12:$M$212,4,FALSE)," ")</f>
        <v>tarea 97</v>
      </c>
      <c r="AH101" s="34">
        <f>IF(AND(N101="Aplicar identificación avanzada-condición aceptable para cada tipo de factor de riesgo identificado",I101="SI"),VLOOKUP(A101,'2'!$B$12:$M$212,6,FALSE)," ")</f>
        <v>0</v>
      </c>
      <c r="AI101" s="34">
        <f>IF(AND(N101="Aplicar identificación avanzada-condición aceptable para cada tipo de factor de riesgo identificado",I101="SI"),VLOOKUP(A101,'2'!$B$12:$M$212,7,FALSE)," ")</f>
        <v>0</v>
      </c>
      <c r="AJ101" s="34">
        <f>IF(AND(N101="Aplicar identificación avanzada-condición aceptable para cada tipo de factor de riesgo identificado",I101="SI"),VLOOKUP(A101,'2'!$B$12:$M$212,8,FALSE)," ")</f>
        <v>0</v>
      </c>
      <c r="AK101" s="34">
        <f>IF(AND(N101="Aplicar identificación avanzada-condición aceptable para cada tipo de factor de riesgo identificado",I101="SI"),VLOOKUP(A101,'2'!$B$12:$M$212,9,FALSE)," ")</f>
        <v>0</v>
      </c>
      <c r="AL101" s="34">
        <f>IF(AND(N101="Aplicar identificación avanzada-condición aceptable para cada tipo de factor de riesgo identificado",I101="SI"),VLOOKUP(A101,'2'!$B$12:$M$212,10,FALSE)," ")</f>
        <v>0</v>
      </c>
      <c r="AM101" s="40" t="str">
        <f>IF(AND(N101="Aplicar identificación avanzada-condición aceptable para cada tipo de factor de riesgo identificado",J101="SI"),VLOOKUP(A101,'2'!$B$12:$M$212,2,FALSE)," ")</f>
        <v>area 97</v>
      </c>
      <c r="AN101" s="40" t="str">
        <f>IF(AND(N101="Aplicar identificación avanzada-condición aceptable para cada tipo de factor de riesgo identificado",J101="SI"),VLOOKUP(A101,'2'!$B$12:$M$212,3,FALSE)," ")</f>
        <v>puesto 97</v>
      </c>
      <c r="AO101" s="40" t="str">
        <f>IF(AND(N101="Aplicar identificación avanzada-condición aceptable para cada tipo de factor de riesgo identificado",J101="SI"),VLOOKUP(A101,'2'!$B$12:$M$212,4,FALSE)," ")</f>
        <v>tarea 97</v>
      </c>
      <c r="AP101" s="40">
        <f>IF(AND(N101="Aplicar identificación avanzada-condición aceptable para cada tipo de factor de riesgo identificado",J101="SI"),VLOOKUP(A101,'2'!$B$12:$M$212,6,FALSE)," ")</f>
        <v>0</v>
      </c>
      <c r="AQ101" s="40">
        <f>IF(AND(N101="Aplicar identificación avanzada-condición aceptable para cada tipo de factor de riesgo identificado",J101="SI"),VLOOKUP(A101,'2'!$B$12:$M$212,7,FALSE)," ")</f>
        <v>0</v>
      </c>
      <c r="AR101" s="40">
        <f>IF(AND(N101="Aplicar identificación avanzada-condición aceptable para cada tipo de factor de riesgo identificado",J101="SI"),VLOOKUP(A101,'2'!$B$12:$M$212,8,FALSE)," ")</f>
        <v>0</v>
      </c>
      <c r="AS101" s="40">
        <f>IF(AND(N101="Aplicar identificación avanzada-condición aceptable para cada tipo de factor de riesgo identificado",J101="SI"),VLOOKUP(A101,'2'!$B$12:$M$212,9,FALSE)," ")</f>
        <v>0</v>
      </c>
      <c r="AT101" s="40">
        <f>IF(AND(N101="Aplicar identificación avanzada-condición aceptable para cada tipo de factor de riesgo identificado",J101="SI"),VLOOKUP(A101,'2'!$B$12:$M$212,10,FALSE)," ")</f>
        <v>0</v>
      </c>
      <c r="AU101" s="51" t="str">
        <f>IF(AND(N101="Aplicar identificación avanzada-condición aceptable para cada tipo de factor de riesgo identificado",K101="SI"),VLOOKUP(A101,'2'!$B$12:$M$212,2,FALSE)," ")</f>
        <v>area 97</v>
      </c>
      <c r="AV101" s="51" t="str">
        <f>IF(AND(N101="Aplicar identificación avanzada-condición aceptable para cada tipo de factor de riesgo identificado",K101="SI"),VLOOKUP(A101,'2'!$B$12:$M$212,3,FALSE)," ")</f>
        <v>puesto 97</v>
      </c>
      <c r="AW101" s="51" t="str">
        <f>IF(AND(N101="Aplicar identificación avanzada-condición aceptable para cada tipo de factor de riesgo identificado",K101="SI"),VLOOKUP(A101,'2'!$B$12:$M$212,4,FALSE)," ")</f>
        <v>tarea 97</v>
      </c>
      <c r="AX101" s="51">
        <f>IF(AND(N101="Aplicar identificación avanzada-condición aceptable para cada tipo de factor de riesgo identificado",K101="SI"),VLOOKUP(A101,'2'!$B$12:$M$212,6,FALSE)," ")</f>
        <v>0</v>
      </c>
      <c r="AY101" s="51">
        <f>IF(AND(N101="Aplicar identificación avanzada-condición aceptable para cada tipo de factor de riesgo identificado",K101="SI"),VLOOKUP(A101,'2'!$B$12:$M$212,7,FALSE)," ")</f>
        <v>0</v>
      </c>
      <c r="AZ101" s="51">
        <f>IF(AND(N101="Aplicar identificación avanzada-condición aceptable para cada tipo de factor de riesgo identificado",K101="SI"),VLOOKUP(A101,'2'!$B$12:$M$212,8,FALSE)," ")</f>
        <v>0</v>
      </c>
      <c r="BA101" s="51">
        <f>IF(AND(N101="Aplicar identificación avanzada-condición aceptable para cada tipo de factor de riesgo identificado",K101="SI"),VLOOKUP(A101,'2'!$B$12:$M$212,9,FALSE)," ")</f>
        <v>0</v>
      </c>
      <c r="BB101" s="51">
        <f>IF(AND(N101="Aplicar identificación avanzada-condición aceptable para cada tipo de factor de riesgo identificado",K101="SI"),VLOOKUP(A101,'2'!$B$12:$M$212,10,FALSE)," ")</f>
        <v>0</v>
      </c>
      <c r="BC101" s="44" t="str">
        <f>IF(AND(N101="Aplicar identificación avanzada-condición aceptable para cada tipo de factor de riesgo identificado",L101="SI"),VLOOKUP(A101,'2'!$B$12:$M$212,2,FALSE)," ")</f>
        <v>area 97</v>
      </c>
      <c r="BD101" s="44" t="str">
        <f>IF(AND(N101="Aplicar identificación avanzada-condición aceptable para cada tipo de factor de riesgo identificado",L101="SI"),VLOOKUP(A101,'2'!$B$12:$M$212,3,FALSE)," ")</f>
        <v>puesto 97</v>
      </c>
      <c r="BE101" s="44" t="str">
        <f>IF(AND(N101="Aplicar identificación avanzada-condición aceptable para cada tipo de factor de riesgo identificado",L101="SI"),VLOOKUP(A101,'2'!$B$12:$M$212,4,FALSE)," ")</f>
        <v>tarea 97</v>
      </c>
      <c r="BF101" s="44">
        <f>IF(AND(N101="Aplicar identificación avanzada-condición aceptable para cada tipo de factor de riesgo identificado",L101="SI"),VLOOKUP(A101,'2'!$B$12:$M$212,6,FALSE)," ")</f>
        <v>0</v>
      </c>
      <c r="BG101" s="44">
        <f>IF(AND(N101="Aplicar identificación avanzada-condición aceptable para cada tipo de factor de riesgo identificado",L101="SI"),VLOOKUP(A101,'2'!$B$12:$M$212,7,FALSE)," ")</f>
        <v>0</v>
      </c>
      <c r="BH101" s="44">
        <f>IF(AND(N101="Aplicar identificación avanzada-condición aceptable para cada tipo de factor de riesgo identificado",L101="SI"),VLOOKUP(A101,'2'!$B$12:$M$212,8,FALSE)," ")</f>
        <v>0</v>
      </c>
      <c r="BI101" s="44">
        <f>IF(AND(N101="Aplicar identificación avanzada-condición aceptable para cada tipo de factor de riesgo identificado",L101="SI"),VLOOKUP(A101,'2'!$B$12:$M$212,9,FALSE)," ")</f>
        <v>0</v>
      </c>
      <c r="BJ101" s="44">
        <f>IF(AND(N101="Aplicar identificación avanzada-condición aceptable para cada tipo de factor de riesgo identificado",L101="SI"),VLOOKUP(A101,'2'!$B$12:$M$212,10,FALSE)," ")</f>
        <v>0</v>
      </c>
      <c r="BK101" s="48" t="str">
        <f>IF(AND(N101="Aplicar identificación avanzada-condición aceptable para cada tipo de factor de riesgo identificado",M101="SI"),VLOOKUP(A101,'2'!$B$12:$M$212,2,FALSE)," ")</f>
        <v>area 97</v>
      </c>
      <c r="BL101" s="48" t="str">
        <f>IF(AND(N101="Aplicar identificación avanzada-condición aceptable para cada tipo de factor de riesgo identificado",M101="SI"),VLOOKUP(A101,'2'!$B$12:$M$212,3,FALSE)," ")</f>
        <v>puesto 97</v>
      </c>
      <c r="BM101" s="48" t="str">
        <f>IF(AND(N101="Aplicar identificación avanzada-condición aceptable para cada tipo de factor de riesgo identificado",M101="SI"),VLOOKUP(A101,'2'!$B$12:$M$212,4,FALSE)," ")</f>
        <v>tarea 97</v>
      </c>
      <c r="BN101" s="48">
        <f>IF(AND(N101="Aplicar identificación avanzada-condición aceptable para cada tipo de factor de riesgo identificado",M101="SI"),VLOOKUP(A101,'2'!$B$12:$M$212,6,FALSE)," ")</f>
        <v>0</v>
      </c>
      <c r="BO101" s="48">
        <f>IF(AND(N101="Aplicar identificación avanzada-condición aceptable para cada tipo de factor de riesgo identificado",M101="SI"),VLOOKUP(A101,'2'!$B$12:$M$212,7,FALSE)," ")</f>
        <v>0</v>
      </c>
      <c r="BP101" s="48">
        <f>IF(AND(N101="Aplicar identificación avanzada-condición aceptable para cada tipo de factor de riesgo identificado",M101="SI"),VLOOKUP(A101,'2'!$B$12:$M$212,8,FALSE)," ")</f>
        <v>0</v>
      </c>
      <c r="BQ101" s="48">
        <f>IF(AND(N101="Aplicar identificación avanzada-condición aceptable para cada tipo de factor de riesgo identificado",M101="SI"),VLOOKUP(A101,'2'!$B$12:$M$212,9,FALSE)," ")</f>
        <v>0</v>
      </c>
      <c r="BR101" s="48">
        <f>IF(AND(N101="Aplicar identificación avanzada-condición aceptable para cada tipo de factor de riesgo identificado",M101="SI"),VLOOKUP(A101,'2'!$B$12:$M$212,10,FALSE)," ")</f>
        <v>0</v>
      </c>
    </row>
    <row r="102" spans="1:70">
      <c r="A102">
        <v>98</v>
      </c>
      <c r="B102" s="21" t="str">
        <f>'2'!C111</f>
        <v>area 98</v>
      </c>
      <c r="C102" s="21" t="str">
        <f>'2'!D111</f>
        <v>puesto 98</v>
      </c>
      <c r="D102" s="21" t="str">
        <v>puesto 98</v>
      </c>
      <c r="E102" s="21" t="str">
        <f>'2'!E111</f>
        <v>tarea 98</v>
      </c>
      <c r="F102" s="34" t="str">
        <f>'3'!D111</f>
        <v>tarea 98</v>
      </c>
      <c r="G102" s="27" t="str">
        <f>'3'!E111</f>
        <v>SI</v>
      </c>
      <c r="H102" s="21" t="str">
        <f>'3'!F111</f>
        <v>SI</v>
      </c>
      <c r="I102" s="27" t="str">
        <f>'3'!G111</f>
        <v>SI</v>
      </c>
      <c r="J102" s="21" t="str">
        <f>'3'!H111</f>
        <v>SI</v>
      </c>
      <c r="K102" s="27" t="str">
        <f>'3'!I111</f>
        <v>SI</v>
      </c>
      <c r="L102" s="21" t="str">
        <f>'3'!J111</f>
        <v>SI</v>
      </c>
      <c r="M102" s="27" t="str">
        <f>'3'!K111</f>
        <v>SI</v>
      </c>
      <c r="N102" s="34" t="str">
        <f>'3'!L111</f>
        <v>Aplicar identificación avanzada-condición aceptable para cada tipo de factor de riesgo identificado</v>
      </c>
      <c r="O102" s="19" t="str">
        <f>IF(AND(N102="Aplicar identificación avanzada-condición aceptable para cada tipo de factor de riesgo identificado",G102="SI"),VLOOKUP(A102,'2'!$B$12:$M$212,2,FALSE)," ")</f>
        <v>area 98</v>
      </c>
      <c r="P102" s="19" t="str">
        <f>IF(AND(N102="Aplicar identificación avanzada-condición aceptable para cada tipo de factor de riesgo identificado",G102="SI"),VLOOKUP(A102,'2'!$B$12:$M$212,3,FALSE)," ")</f>
        <v>puesto 98</v>
      </c>
      <c r="Q102" s="19" t="str">
        <f>IF(AND(N102="Aplicar identificación avanzada-condición aceptable para cada tipo de factor de riesgo identificado",G102="SI"),VLOOKUP(A102,'2'!$B$12:$M$212,4,FALSE)," ")</f>
        <v>tarea 98</v>
      </c>
      <c r="R102" s="19">
        <f>IF(AND(N102="Aplicar identificación avanzada-condición aceptable para cada tipo de factor de riesgo identificado",G102="SI"),VLOOKUP(A102,'2'!$B$12:$M$212,6,FALSE)," ")</f>
        <v>0</v>
      </c>
      <c r="S102" s="19">
        <f>IF(AND(N102="Aplicar identificación avanzada-condición aceptable para cada tipo de factor de riesgo identificado",G102="SI"),VLOOKUP(A102,'2'!$B$12:$M$212,7,FALSE)," ")</f>
        <v>0</v>
      </c>
      <c r="T102" s="19">
        <f>IF(AND(N102="Aplicar identificación avanzada-condición aceptable para cada tipo de factor de riesgo identificado",G102="SI"),VLOOKUP(A102,'2'!$B$12:$M$212,8,FALSE)," ")</f>
        <v>0</v>
      </c>
      <c r="U102" s="19">
        <f>IF(AND(N102="Aplicar identificación avanzada-condición aceptable para cada tipo de factor de riesgo identificado",G102="SI"),VLOOKUP(A102,'2'!$B$12:$M$212,9,FALSE)," ")</f>
        <v>0</v>
      </c>
      <c r="V102" s="19">
        <f>IF(AND(N102="Aplicar identificación avanzada-condición aceptable para cada tipo de factor de riesgo identificado",G102="SI"),VLOOKUP(A102,'2'!$B$12:$M$212,10,FALSE)," ")</f>
        <v>0</v>
      </c>
      <c r="W102" s="31" t="str">
        <f>IF(AND(N102="Aplicar identificación avanzada-condición aceptable para cada tipo de factor de riesgo identificado",H102="SI"),VLOOKUP(A102,'2'!$B$12:$M$212,2,FALSE)," ")</f>
        <v>area 98</v>
      </c>
      <c r="X102" s="31" t="str">
        <f>IF(AND(N102="Aplicar identificación avanzada-condición aceptable para cada tipo de factor de riesgo identificado",H102="SI"),VLOOKUP(A102,'2'!$B$12:$M$212,3,FALSE)," ")</f>
        <v>puesto 98</v>
      </c>
      <c r="Y102" s="31" t="str">
        <f>IF(AND(N102="Aplicar identificación avanzada-condición aceptable para cada tipo de factor de riesgo identificado",H102="SI"),VLOOKUP(A102,'2'!$B$12:$M$212,4,FALSE)," ")</f>
        <v>tarea 98</v>
      </c>
      <c r="Z102" s="31" t="str">
        <f>IF(AND(N102="Aplicar identificación avanzada-condición aceptable para cada tipo de factor de riesgo identificado",H102="SI"),VLOOKUP(A102,'2'!$B$12:$M$212,4,FALSE)," ")</f>
        <v>tarea 98</v>
      </c>
      <c r="AA102" s="31">
        <f>IF(AND(N102="Aplicar identificación avanzada-condición aceptable para cada tipo de factor de riesgo identificado",H102="SI"),VLOOKUP(A102,'2'!$B$12:$M$212,7,FALSE)," ")</f>
        <v>0</v>
      </c>
      <c r="AB102" s="31">
        <f>IF(AND(N102="Aplicar identificación avanzada-condición aceptable para cada tipo de factor de riesgo identificado",H102="SI"),VLOOKUP(A102,'2'!$B$12:$M$212,8,FALSE)," ")</f>
        <v>0</v>
      </c>
      <c r="AC102" s="31">
        <f>IF(AND(N102="Aplicar identificación avanzada-condición aceptable para cada tipo de factor de riesgo identificado",H102="SI"),VLOOKUP(A102,'2'!$B$12:$M$212,9,FALSE)," ")</f>
        <v>0</v>
      </c>
      <c r="AD102" s="31">
        <f>IF(AND(N102="Aplicar identificación avanzada-condición aceptable para cada tipo de factor de riesgo identificado",H102="SI"),VLOOKUP(A102,'2'!$B$12:$M$212,10,FALSE)," ")</f>
        <v>0</v>
      </c>
      <c r="AE102" s="34" t="str">
        <f>IF(AND(N102="Aplicar identificación avanzada-condición aceptable para cada tipo de factor de riesgo identificado",I102="SI"),VLOOKUP(A102,'2'!$B$12:$M$212,2,FALSE)," ")</f>
        <v>area 98</v>
      </c>
      <c r="AF102" s="34" t="str">
        <f>IF(AND(N102="Aplicar identificación avanzada-condición aceptable para cada tipo de factor de riesgo identificado",I102="SI"),VLOOKUP(A102,'2'!$B$12:$M$212,3,FALSE)," ")</f>
        <v>puesto 98</v>
      </c>
      <c r="AG102" s="34" t="str">
        <f>IF(AND(N102="Aplicar identificación avanzada-condición aceptable para cada tipo de factor de riesgo identificado",I102="SI"),VLOOKUP(A102,'2'!$B$12:$M$212,4,FALSE)," ")</f>
        <v>tarea 98</v>
      </c>
      <c r="AH102" s="34">
        <f>IF(AND(N102="Aplicar identificación avanzada-condición aceptable para cada tipo de factor de riesgo identificado",I102="SI"),VLOOKUP(A102,'2'!$B$12:$M$212,6,FALSE)," ")</f>
        <v>0</v>
      </c>
      <c r="AI102" s="34">
        <f>IF(AND(N102="Aplicar identificación avanzada-condición aceptable para cada tipo de factor de riesgo identificado",I102="SI"),VLOOKUP(A102,'2'!$B$12:$M$212,7,FALSE)," ")</f>
        <v>0</v>
      </c>
      <c r="AJ102" s="34">
        <f>IF(AND(N102="Aplicar identificación avanzada-condición aceptable para cada tipo de factor de riesgo identificado",I102="SI"),VLOOKUP(A102,'2'!$B$12:$M$212,8,FALSE)," ")</f>
        <v>0</v>
      </c>
      <c r="AK102" s="34">
        <f>IF(AND(N102="Aplicar identificación avanzada-condición aceptable para cada tipo de factor de riesgo identificado",I102="SI"),VLOOKUP(A102,'2'!$B$12:$M$212,9,FALSE)," ")</f>
        <v>0</v>
      </c>
      <c r="AL102" s="34">
        <f>IF(AND(N102="Aplicar identificación avanzada-condición aceptable para cada tipo de factor de riesgo identificado",I102="SI"),VLOOKUP(A102,'2'!$B$12:$M$212,10,FALSE)," ")</f>
        <v>0</v>
      </c>
      <c r="AM102" s="40" t="str">
        <f>IF(AND(N102="Aplicar identificación avanzada-condición aceptable para cada tipo de factor de riesgo identificado",J102="SI"),VLOOKUP(A102,'2'!$B$12:$M$212,2,FALSE)," ")</f>
        <v>area 98</v>
      </c>
      <c r="AN102" s="40" t="str">
        <f>IF(AND(N102="Aplicar identificación avanzada-condición aceptable para cada tipo de factor de riesgo identificado",J102="SI"),VLOOKUP(A102,'2'!$B$12:$M$212,3,FALSE)," ")</f>
        <v>puesto 98</v>
      </c>
      <c r="AO102" s="40" t="str">
        <f>IF(AND(N102="Aplicar identificación avanzada-condición aceptable para cada tipo de factor de riesgo identificado",J102="SI"),VLOOKUP(A102,'2'!$B$12:$M$212,4,FALSE)," ")</f>
        <v>tarea 98</v>
      </c>
      <c r="AP102" s="40">
        <f>IF(AND(N102="Aplicar identificación avanzada-condición aceptable para cada tipo de factor de riesgo identificado",J102="SI"),VLOOKUP(A102,'2'!$B$12:$M$212,6,FALSE)," ")</f>
        <v>0</v>
      </c>
      <c r="AQ102" s="40">
        <f>IF(AND(N102="Aplicar identificación avanzada-condición aceptable para cada tipo de factor de riesgo identificado",J102="SI"),VLOOKUP(A102,'2'!$B$12:$M$212,7,FALSE)," ")</f>
        <v>0</v>
      </c>
      <c r="AR102" s="40">
        <f>IF(AND(N102="Aplicar identificación avanzada-condición aceptable para cada tipo de factor de riesgo identificado",J102="SI"),VLOOKUP(A102,'2'!$B$12:$M$212,8,FALSE)," ")</f>
        <v>0</v>
      </c>
      <c r="AS102" s="40">
        <f>IF(AND(N102="Aplicar identificación avanzada-condición aceptable para cada tipo de factor de riesgo identificado",J102="SI"),VLOOKUP(A102,'2'!$B$12:$M$212,9,FALSE)," ")</f>
        <v>0</v>
      </c>
      <c r="AT102" s="40">
        <f>IF(AND(N102="Aplicar identificación avanzada-condición aceptable para cada tipo de factor de riesgo identificado",J102="SI"),VLOOKUP(A102,'2'!$B$12:$M$212,10,FALSE)," ")</f>
        <v>0</v>
      </c>
      <c r="AU102" s="51" t="str">
        <f>IF(AND(N102="Aplicar identificación avanzada-condición aceptable para cada tipo de factor de riesgo identificado",K102="SI"),VLOOKUP(A102,'2'!$B$12:$M$212,2,FALSE)," ")</f>
        <v>area 98</v>
      </c>
      <c r="AV102" s="51" t="str">
        <f>IF(AND(N102="Aplicar identificación avanzada-condición aceptable para cada tipo de factor de riesgo identificado",K102="SI"),VLOOKUP(A102,'2'!$B$12:$M$212,3,FALSE)," ")</f>
        <v>puesto 98</v>
      </c>
      <c r="AW102" s="51" t="str">
        <f>IF(AND(N102="Aplicar identificación avanzada-condición aceptable para cada tipo de factor de riesgo identificado",K102="SI"),VLOOKUP(A102,'2'!$B$12:$M$212,4,FALSE)," ")</f>
        <v>tarea 98</v>
      </c>
      <c r="AX102" s="51">
        <f>IF(AND(N102="Aplicar identificación avanzada-condición aceptable para cada tipo de factor de riesgo identificado",K102="SI"),VLOOKUP(A102,'2'!$B$12:$M$212,6,FALSE)," ")</f>
        <v>0</v>
      </c>
      <c r="AY102" s="51">
        <f>IF(AND(N102="Aplicar identificación avanzada-condición aceptable para cada tipo de factor de riesgo identificado",K102="SI"),VLOOKUP(A102,'2'!$B$12:$M$212,7,FALSE)," ")</f>
        <v>0</v>
      </c>
      <c r="AZ102" s="51">
        <f>IF(AND(N102="Aplicar identificación avanzada-condición aceptable para cada tipo de factor de riesgo identificado",K102="SI"),VLOOKUP(A102,'2'!$B$12:$M$212,8,FALSE)," ")</f>
        <v>0</v>
      </c>
      <c r="BA102" s="51">
        <f>IF(AND(N102="Aplicar identificación avanzada-condición aceptable para cada tipo de factor de riesgo identificado",K102="SI"),VLOOKUP(A102,'2'!$B$12:$M$212,9,FALSE)," ")</f>
        <v>0</v>
      </c>
      <c r="BB102" s="51">
        <f>IF(AND(N102="Aplicar identificación avanzada-condición aceptable para cada tipo de factor de riesgo identificado",K102="SI"),VLOOKUP(A102,'2'!$B$12:$M$212,10,FALSE)," ")</f>
        <v>0</v>
      </c>
      <c r="BC102" s="44" t="str">
        <f>IF(AND(N102="Aplicar identificación avanzada-condición aceptable para cada tipo de factor de riesgo identificado",L102="SI"),VLOOKUP(A102,'2'!$B$12:$M$212,2,FALSE)," ")</f>
        <v>area 98</v>
      </c>
      <c r="BD102" s="44" t="str">
        <f>IF(AND(N102="Aplicar identificación avanzada-condición aceptable para cada tipo de factor de riesgo identificado",L102="SI"),VLOOKUP(A102,'2'!$B$12:$M$212,3,FALSE)," ")</f>
        <v>puesto 98</v>
      </c>
      <c r="BE102" s="44" t="str">
        <f>IF(AND(N102="Aplicar identificación avanzada-condición aceptable para cada tipo de factor de riesgo identificado",L102="SI"),VLOOKUP(A102,'2'!$B$12:$M$212,4,FALSE)," ")</f>
        <v>tarea 98</v>
      </c>
      <c r="BF102" s="44">
        <f>IF(AND(N102="Aplicar identificación avanzada-condición aceptable para cada tipo de factor de riesgo identificado",L102="SI"),VLOOKUP(A102,'2'!$B$12:$M$212,6,FALSE)," ")</f>
        <v>0</v>
      </c>
      <c r="BG102" s="44">
        <f>IF(AND(N102="Aplicar identificación avanzada-condición aceptable para cada tipo de factor de riesgo identificado",L102="SI"),VLOOKUP(A102,'2'!$B$12:$M$212,7,FALSE)," ")</f>
        <v>0</v>
      </c>
      <c r="BH102" s="44">
        <f>IF(AND(N102="Aplicar identificación avanzada-condición aceptable para cada tipo de factor de riesgo identificado",L102="SI"),VLOOKUP(A102,'2'!$B$12:$M$212,8,FALSE)," ")</f>
        <v>0</v>
      </c>
      <c r="BI102" s="44">
        <f>IF(AND(N102="Aplicar identificación avanzada-condición aceptable para cada tipo de factor de riesgo identificado",L102="SI"),VLOOKUP(A102,'2'!$B$12:$M$212,9,FALSE)," ")</f>
        <v>0</v>
      </c>
      <c r="BJ102" s="44">
        <f>IF(AND(N102="Aplicar identificación avanzada-condición aceptable para cada tipo de factor de riesgo identificado",L102="SI"),VLOOKUP(A102,'2'!$B$12:$M$212,10,FALSE)," ")</f>
        <v>0</v>
      </c>
      <c r="BK102" s="48" t="str">
        <f>IF(AND(N102="Aplicar identificación avanzada-condición aceptable para cada tipo de factor de riesgo identificado",M102="SI"),VLOOKUP(A102,'2'!$B$12:$M$212,2,FALSE)," ")</f>
        <v>area 98</v>
      </c>
      <c r="BL102" s="48" t="str">
        <f>IF(AND(N102="Aplicar identificación avanzada-condición aceptable para cada tipo de factor de riesgo identificado",M102="SI"),VLOOKUP(A102,'2'!$B$12:$M$212,3,FALSE)," ")</f>
        <v>puesto 98</v>
      </c>
      <c r="BM102" s="48" t="str">
        <f>IF(AND(N102="Aplicar identificación avanzada-condición aceptable para cada tipo de factor de riesgo identificado",M102="SI"),VLOOKUP(A102,'2'!$B$12:$M$212,4,FALSE)," ")</f>
        <v>tarea 98</v>
      </c>
      <c r="BN102" s="48">
        <f>IF(AND(N102="Aplicar identificación avanzada-condición aceptable para cada tipo de factor de riesgo identificado",M102="SI"),VLOOKUP(A102,'2'!$B$12:$M$212,6,FALSE)," ")</f>
        <v>0</v>
      </c>
      <c r="BO102" s="48">
        <f>IF(AND(N102="Aplicar identificación avanzada-condición aceptable para cada tipo de factor de riesgo identificado",M102="SI"),VLOOKUP(A102,'2'!$B$12:$M$212,7,FALSE)," ")</f>
        <v>0</v>
      </c>
      <c r="BP102" s="48">
        <f>IF(AND(N102="Aplicar identificación avanzada-condición aceptable para cada tipo de factor de riesgo identificado",M102="SI"),VLOOKUP(A102,'2'!$B$12:$M$212,8,FALSE)," ")</f>
        <v>0</v>
      </c>
      <c r="BQ102" s="48">
        <f>IF(AND(N102="Aplicar identificación avanzada-condición aceptable para cada tipo de factor de riesgo identificado",M102="SI"),VLOOKUP(A102,'2'!$B$12:$M$212,9,FALSE)," ")</f>
        <v>0</v>
      </c>
      <c r="BR102" s="48">
        <f>IF(AND(N102="Aplicar identificación avanzada-condición aceptable para cada tipo de factor de riesgo identificado",M102="SI"),VLOOKUP(A102,'2'!$B$12:$M$212,10,FALSE)," ")</f>
        <v>0</v>
      </c>
    </row>
    <row r="103" spans="1:70">
      <c r="A103">
        <v>99</v>
      </c>
      <c r="B103" s="21" t="str">
        <f>'2'!C112</f>
        <v>area 99</v>
      </c>
      <c r="C103" s="21" t="str">
        <f>'2'!D112</f>
        <v>puesto 99</v>
      </c>
      <c r="D103" s="21" t="str">
        <v>puesto 99</v>
      </c>
      <c r="E103" s="21" t="str">
        <f>'2'!E112</f>
        <v>tarea 99</v>
      </c>
      <c r="F103" s="34" t="str">
        <f>'3'!D112</f>
        <v>tarea 99</v>
      </c>
      <c r="G103" s="27" t="str">
        <f>'3'!E112</f>
        <v>SI</v>
      </c>
      <c r="H103" s="21" t="str">
        <f>'3'!F112</f>
        <v>SI</v>
      </c>
      <c r="I103" s="27" t="str">
        <f>'3'!G112</f>
        <v>SI</v>
      </c>
      <c r="J103" s="21" t="str">
        <f>'3'!H112</f>
        <v>SI</v>
      </c>
      <c r="K103" s="27" t="str">
        <f>'3'!I112</f>
        <v>SI</v>
      </c>
      <c r="L103" s="21" t="str">
        <f>'3'!J112</f>
        <v>SI</v>
      </c>
      <c r="M103" s="27" t="str">
        <f>'3'!K112</f>
        <v>SI</v>
      </c>
      <c r="N103" s="34" t="str">
        <f>'3'!L112</f>
        <v>Aplicar identificación avanzada-condición aceptable para cada tipo de factor de riesgo identificado</v>
      </c>
      <c r="O103" s="19" t="str">
        <f>IF(AND(N103="Aplicar identificación avanzada-condición aceptable para cada tipo de factor de riesgo identificado",G103="SI"),VLOOKUP(A103,'2'!$B$12:$M$212,2,FALSE)," ")</f>
        <v>area 99</v>
      </c>
      <c r="P103" s="19" t="str">
        <f>IF(AND(N103="Aplicar identificación avanzada-condición aceptable para cada tipo de factor de riesgo identificado",G103="SI"),VLOOKUP(A103,'2'!$B$12:$M$212,3,FALSE)," ")</f>
        <v>puesto 99</v>
      </c>
      <c r="Q103" s="19" t="str">
        <f>IF(AND(N103="Aplicar identificación avanzada-condición aceptable para cada tipo de factor de riesgo identificado",G103="SI"),VLOOKUP(A103,'2'!$B$12:$M$212,4,FALSE)," ")</f>
        <v>tarea 99</v>
      </c>
      <c r="R103" s="19">
        <f>IF(AND(N103="Aplicar identificación avanzada-condición aceptable para cada tipo de factor de riesgo identificado",G103="SI"),VLOOKUP(A103,'2'!$B$12:$M$212,6,FALSE)," ")</f>
        <v>0</v>
      </c>
      <c r="S103" s="19">
        <f>IF(AND(N103="Aplicar identificación avanzada-condición aceptable para cada tipo de factor de riesgo identificado",G103="SI"),VLOOKUP(A103,'2'!$B$12:$M$212,7,FALSE)," ")</f>
        <v>0</v>
      </c>
      <c r="T103" s="19">
        <f>IF(AND(N103="Aplicar identificación avanzada-condición aceptable para cada tipo de factor de riesgo identificado",G103="SI"),VLOOKUP(A103,'2'!$B$12:$M$212,8,FALSE)," ")</f>
        <v>0</v>
      </c>
      <c r="U103" s="19">
        <f>IF(AND(N103="Aplicar identificación avanzada-condición aceptable para cada tipo de factor de riesgo identificado",G103="SI"),VLOOKUP(A103,'2'!$B$12:$M$212,9,FALSE)," ")</f>
        <v>0</v>
      </c>
      <c r="V103" s="19">
        <f>IF(AND(N103="Aplicar identificación avanzada-condición aceptable para cada tipo de factor de riesgo identificado",G103="SI"),VLOOKUP(A103,'2'!$B$12:$M$212,10,FALSE)," ")</f>
        <v>0</v>
      </c>
      <c r="W103" s="31" t="str">
        <f>IF(AND(N103="Aplicar identificación avanzada-condición aceptable para cada tipo de factor de riesgo identificado",H103="SI"),VLOOKUP(A103,'2'!$B$12:$M$212,2,FALSE)," ")</f>
        <v>area 99</v>
      </c>
      <c r="X103" s="31" t="str">
        <f>IF(AND(N103="Aplicar identificación avanzada-condición aceptable para cada tipo de factor de riesgo identificado",H103="SI"),VLOOKUP(A103,'2'!$B$12:$M$212,3,FALSE)," ")</f>
        <v>puesto 99</v>
      </c>
      <c r="Y103" s="31" t="str">
        <f>IF(AND(N103="Aplicar identificación avanzada-condición aceptable para cada tipo de factor de riesgo identificado",H103="SI"),VLOOKUP(A103,'2'!$B$12:$M$212,4,FALSE)," ")</f>
        <v>tarea 99</v>
      </c>
      <c r="Z103" s="31" t="str">
        <f>IF(AND(N103="Aplicar identificación avanzada-condición aceptable para cada tipo de factor de riesgo identificado",H103="SI"),VLOOKUP(A103,'2'!$B$12:$M$212,4,FALSE)," ")</f>
        <v>tarea 99</v>
      </c>
      <c r="AA103" s="31">
        <f>IF(AND(N103="Aplicar identificación avanzada-condición aceptable para cada tipo de factor de riesgo identificado",H103="SI"),VLOOKUP(A103,'2'!$B$12:$M$212,7,FALSE)," ")</f>
        <v>0</v>
      </c>
      <c r="AB103" s="31">
        <f>IF(AND(N103="Aplicar identificación avanzada-condición aceptable para cada tipo de factor de riesgo identificado",H103="SI"),VLOOKUP(A103,'2'!$B$12:$M$212,8,FALSE)," ")</f>
        <v>0</v>
      </c>
      <c r="AC103" s="31">
        <f>IF(AND(N103="Aplicar identificación avanzada-condición aceptable para cada tipo de factor de riesgo identificado",H103="SI"),VLOOKUP(A103,'2'!$B$12:$M$212,9,FALSE)," ")</f>
        <v>0</v>
      </c>
      <c r="AD103" s="31">
        <f>IF(AND(N103="Aplicar identificación avanzada-condición aceptable para cada tipo de factor de riesgo identificado",H103="SI"),VLOOKUP(A103,'2'!$B$12:$M$212,10,FALSE)," ")</f>
        <v>0</v>
      </c>
      <c r="AE103" s="34" t="str">
        <f>IF(AND(N103="Aplicar identificación avanzada-condición aceptable para cada tipo de factor de riesgo identificado",I103="SI"),VLOOKUP(A103,'2'!$B$12:$M$212,2,FALSE)," ")</f>
        <v>area 99</v>
      </c>
      <c r="AF103" s="34" t="str">
        <f>IF(AND(N103="Aplicar identificación avanzada-condición aceptable para cada tipo de factor de riesgo identificado",I103="SI"),VLOOKUP(A103,'2'!$B$12:$M$212,3,FALSE)," ")</f>
        <v>puesto 99</v>
      </c>
      <c r="AG103" s="34" t="str">
        <f>IF(AND(N103="Aplicar identificación avanzada-condición aceptable para cada tipo de factor de riesgo identificado",I103="SI"),VLOOKUP(A103,'2'!$B$12:$M$212,4,FALSE)," ")</f>
        <v>tarea 99</v>
      </c>
      <c r="AH103" s="34">
        <f>IF(AND(N103="Aplicar identificación avanzada-condición aceptable para cada tipo de factor de riesgo identificado",I103="SI"),VLOOKUP(A103,'2'!$B$12:$M$212,6,FALSE)," ")</f>
        <v>0</v>
      </c>
      <c r="AI103" s="34">
        <f>IF(AND(N103="Aplicar identificación avanzada-condición aceptable para cada tipo de factor de riesgo identificado",I103="SI"),VLOOKUP(A103,'2'!$B$12:$M$212,7,FALSE)," ")</f>
        <v>0</v>
      </c>
      <c r="AJ103" s="34">
        <f>IF(AND(N103="Aplicar identificación avanzada-condición aceptable para cada tipo de factor de riesgo identificado",I103="SI"),VLOOKUP(A103,'2'!$B$12:$M$212,8,FALSE)," ")</f>
        <v>0</v>
      </c>
      <c r="AK103" s="34">
        <f>IF(AND(N103="Aplicar identificación avanzada-condición aceptable para cada tipo de factor de riesgo identificado",I103="SI"),VLOOKUP(A103,'2'!$B$12:$M$212,9,FALSE)," ")</f>
        <v>0</v>
      </c>
      <c r="AL103" s="34">
        <f>IF(AND(N103="Aplicar identificación avanzada-condición aceptable para cada tipo de factor de riesgo identificado",I103="SI"),VLOOKUP(A103,'2'!$B$12:$M$212,10,FALSE)," ")</f>
        <v>0</v>
      </c>
      <c r="AM103" s="40" t="str">
        <f>IF(AND(N103="Aplicar identificación avanzada-condición aceptable para cada tipo de factor de riesgo identificado",J103="SI"),VLOOKUP(A103,'2'!$B$12:$M$212,2,FALSE)," ")</f>
        <v>area 99</v>
      </c>
      <c r="AN103" s="40" t="str">
        <f>IF(AND(N103="Aplicar identificación avanzada-condición aceptable para cada tipo de factor de riesgo identificado",J103="SI"),VLOOKUP(A103,'2'!$B$12:$M$212,3,FALSE)," ")</f>
        <v>puesto 99</v>
      </c>
      <c r="AO103" s="40" t="str">
        <f>IF(AND(N103="Aplicar identificación avanzada-condición aceptable para cada tipo de factor de riesgo identificado",J103="SI"),VLOOKUP(A103,'2'!$B$12:$M$212,4,FALSE)," ")</f>
        <v>tarea 99</v>
      </c>
      <c r="AP103" s="40">
        <f>IF(AND(N103="Aplicar identificación avanzada-condición aceptable para cada tipo de factor de riesgo identificado",J103="SI"),VLOOKUP(A103,'2'!$B$12:$M$212,6,FALSE)," ")</f>
        <v>0</v>
      </c>
      <c r="AQ103" s="40">
        <f>IF(AND(N103="Aplicar identificación avanzada-condición aceptable para cada tipo de factor de riesgo identificado",J103="SI"),VLOOKUP(A103,'2'!$B$12:$M$212,7,FALSE)," ")</f>
        <v>0</v>
      </c>
      <c r="AR103" s="40">
        <f>IF(AND(N103="Aplicar identificación avanzada-condición aceptable para cada tipo de factor de riesgo identificado",J103="SI"),VLOOKUP(A103,'2'!$B$12:$M$212,8,FALSE)," ")</f>
        <v>0</v>
      </c>
      <c r="AS103" s="40">
        <f>IF(AND(N103="Aplicar identificación avanzada-condición aceptable para cada tipo de factor de riesgo identificado",J103="SI"),VLOOKUP(A103,'2'!$B$12:$M$212,9,FALSE)," ")</f>
        <v>0</v>
      </c>
      <c r="AT103" s="40">
        <f>IF(AND(N103="Aplicar identificación avanzada-condición aceptable para cada tipo de factor de riesgo identificado",J103="SI"),VLOOKUP(A103,'2'!$B$12:$M$212,10,FALSE)," ")</f>
        <v>0</v>
      </c>
      <c r="AU103" s="51" t="str">
        <f>IF(AND(N103="Aplicar identificación avanzada-condición aceptable para cada tipo de factor de riesgo identificado",K103="SI"),VLOOKUP(A103,'2'!$B$12:$M$212,2,FALSE)," ")</f>
        <v>area 99</v>
      </c>
      <c r="AV103" s="51" t="str">
        <f>IF(AND(N103="Aplicar identificación avanzada-condición aceptable para cada tipo de factor de riesgo identificado",K103="SI"),VLOOKUP(A103,'2'!$B$12:$M$212,3,FALSE)," ")</f>
        <v>puesto 99</v>
      </c>
      <c r="AW103" s="51" t="str">
        <f>IF(AND(N103="Aplicar identificación avanzada-condición aceptable para cada tipo de factor de riesgo identificado",K103="SI"),VLOOKUP(A103,'2'!$B$12:$M$212,4,FALSE)," ")</f>
        <v>tarea 99</v>
      </c>
      <c r="AX103" s="51">
        <f>IF(AND(N103="Aplicar identificación avanzada-condición aceptable para cada tipo de factor de riesgo identificado",K103="SI"),VLOOKUP(A103,'2'!$B$12:$M$212,6,FALSE)," ")</f>
        <v>0</v>
      </c>
      <c r="AY103" s="51">
        <f>IF(AND(N103="Aplicar identificación avanzada-condición aceptable para cada tipo de factor de riesgo identificado",K103="SI"),VLOOKUP(A103,'2'!$B$12:$M$212,7,FALSE)," ")</f>
        <v>0</v>
      </c>
      <c r="AZ103" s="51">
        <f>IF(AND(N103="Aplicar identificación avanzada-condición aceptable para cada tipo de factor de riesgo identificado",K103="SI"),VLOOKUP(A103,'2'!$B$12:$M$212,8,FALSE)," ")</f>
        <v>0</v>
      </c>
      <c r="BA103" s="51">
        <f>IF(AND(N103="Aplicar identificación avanzada-condición aceptable para cada tipo de factor de riesgo identificado",K103="SI"),VLOOKUP(A103,'2'!$B$12:$M$212,9,FALSE)," ")</f>
        <v>0</v>
      </c>
      <c r="BB103" s="51">
        <f>IF(AND(N103="Aplicar identificación avanzada-condición aceptable para cada tipo de factor de riesgo identificado",K103="SI"),VLOOKUP(A103,'2'!$B$12:$M$212,10,FALSE)," ")</f>
        <v>0</v>
      </c>
      <c r="BC103" s="44" t="str">
        <f>IF(AND(N103="Aplicar identificación avanzada-condición aceptable para cada tipo de factor de riesgo identificado",L103="SI"),VLOOKUP(A103,'2'!$B$12:$M$212,2,FALSE)," ")</f>
        <v>area 99</v>
      </c>
      <c r="BD103" s="44" t="str">
        <f>IF(AND(N103="Aplicar identificación avanzada-condición aceptable para cada tipo de factor de riesgo identificado",L103="SI"),VLOOKUP(A103,'2'!$B$12:$M$212,3,FALSE)," ")</f>
        <v>puesto 99</v>
      </c>
      <c r="BE103" s="44" t="str">
        <f>IF(AND(N103="Aplicar identificación avanzada-condición aceptable para cada tipo de factor de riesgo identificado",L103="SI"),VLOOKUP(A103,'2'!$B$12:$M$212,4,FALSE)," ")</f>
        <v>tarea 99</v>
      </c>
      <c r="BF103" s="44">
        <f>IF(AND(N103="Aplicar identificación avanzada-condición aceptable para cada tipo de factor de riesgo identificado",L103="SI"),VLOOKUP(A103,'2'!$B$12:$M$212,6,FALSE)," ")</f>
        <v>0</v>
      </c>
      <c r="BG103" s="44">
        <f>IF(AND(N103="Aplicar identificación avanzada-condición aceptable para cada tipo de factor de riesgo identificado",L103="SI"),VLOOKUP(A103,'2'!$B$12:$M$212,7,FALSE)," ")</f>
        <v>0</v>
      </c>
      <c r="BH103" s="44">
        <f>IF(AND(N103="Aplicar identificación avanzada-condición aceptable para cada tipo de factor de riesgo identificado",L103="SI"),VLOOKUP(A103,'2'!$B$12:$M$212,8,FALSE)," ")</f>
        <v>0</v>
      </c>
      <c r="BI103" s="44">
        <f>IF(AND(N103="Aplicar identificación avanzada-condición aceptable para cada tipo de factor de riesgo identificado",L103="SI"),VLOOKUP(A103,'2'!$B$12:$M$212,9,FALSE)," ")</f>
        <v>0</v>
      </c>
      <c r="BJ103" s="44">
        <f>IF(AND(N103="Aplicar identificación avanzada-condición aceptable para cada tipo de factor de riesgo identificado",L103="SI"),VLOOKUP(A103,'2'!$B$12:$M$212,10,FALSE)," ")</f>
        <v>0</v>
      </c>
      <c r="BK103" s="48" t="str">
        <f>IF(AND(N103="Aplicar identificación avanzada-condición aceptable para cada tipo de factor de riesgo identificado",M103="SI"),VLOOKUP(A103,'2'!$B$12:$M$212,2,FALSE)," ")</f>
        <v>area 99</v>
      </c>
      <c r="BL103" s="48" t="str">
        <f>IF(AND(N103="Aplicar identificación avanzada-condición aceptable para cada tipo de factor de riesgo identificado",M103="SI"),VLOOKUP(A103,'2'!$B$12:$M$212,3,FALSE)," ")</f>
        <v>puesto 99</v>
      </c>
      <c r="BM103" s="48" t="str">
        <f>IF(AND(N103="Aplicar identificación avanzada-condición aceptable para cada tipo de factor de riesgo identificado",M103="SI"),VLOOKUP(A103,'2'!$B$12:$M$212,4,FALSE)," ")</f>
        <v>tarea 99</v>
      </c>
      <c r="BN103" s="48">
        <f>IF(AND(N103="Aplicar identificación avanzada-condición aceptable para cada tipo de factor de riesgo identificado",M103="SI"),VLOOKUP(A103,'2'!$B$12:$M$212,6,FALSE)," ")</f>
        <v>0</v>
      </c>
      <c r="BO103" s="48">
        <f>IF(AND(N103="Aplicar identificación avanzada-condición aceptable para cada tipo de factor de riesgo identificado",M103="SI"),VLOOKUP(A103,'2'!$B$12:$M$212,7,FALSE)," ")</f>
        <v>0</v>
      </c>
      <c r="BP103" s="48">
        <f>IF(AND(N103="Aplicar identificación avanzada-condición aceptable para cada tipo de factor de riesgo identificado",M103="SI"),VLOOKUP(A103,'2'!$B$12:$M$212,8,FALSE)," ")</f>
        <v>0</v>
      </c>
      <c r="BQ103" s="48">
        <f>IF(AND(N103="Aplicar identificación avanzada-condición aceptable para cada tipo de factor de riesgo identificado",M103="SI"),VLOOKUP(A103,'2'!$B$12:$M$212,9,FALSE)," ")</f>
        <v>0</v>
      </c>
      <c r="BR103" s="48">
        <f>IF(AND(N103="Aplicar identificación avanzada-condición aceptable para cada tipo de factor de riesgo identificado",M103="SI"),VLOOKUP(A103,'2'!$B$12:$M$212,10,FALSE)," ")</f>
        <v>0</v>
      </c>
    </row>
    <row r="104" spans="1:70">
      <c r="A104">
        <v>100</v>
      </c>
      <c r="B104" s="21" t="str">
        <f>'2'!C113</f>
        <v>area 100</v>
      </c>
      <c r="C104" s="21" t="str">
        <f>'2'!D113</f>
        <v>puesto 100</v>
      </c>
      <c r="D104" s="21" t="str">
        <v>puesto 100</v>
      </c>
      <c r="E104" s="21" t="str">
        <f>'2'!E113</f>
        <v>tarea 100</v>
      </c>
      <c r="F104" s="34" t="str">
        <f>'3'!D113</f>
        <v>tarea 100</v>
      </c>
      <c r="G104" s="27" t="str">
        <f>'3'!E113</f>
        <v>SI</v>
      </c>
      <c r="H104" s="21" t="str">
        <f>'3'!F113</f>
        <v>SI</v>
      </c>
      <c r="I104" s="27" t="str">
        <f>'3'!G113</f>
        <v>SI</v>
      </c>
      <c r="J104" s="21" t="str">
        <f>'3'!H113</f>
        <v>SI</v>
      </c>
      <c r="K104" s="27" t="str">
        <f>'3'!I113</f>
        <v>SI</v>
      </c>
      <c r="L104" s="21" t="str">
        <f>'3'!J113</f>
        <v>SI</v>
      </c>
      <c r="M104" s="27" t="str">
        <f>'3'!K113</f>
        <v>SI</v>
      </c>
      <c r="N104" s="34" t="str">
        <f>'3'!L113</f>
        <v>Aplicar identificación avanzada-condición aceptable para cada tipo de factor de riesgo identificado</v>
      </c>
      <c r="O104" s="19" t="str">
        <f>IF(AND(N104="Aplicar identificación avanzada-condición aceptable para cada tipo de factor de riesgo identificado",G104="SI"),VLOOKUP(A104,'2'!$B$12:$M$212,2,FALSE)," ")</f>
        <v>area 100</v>
      </c>
      <c r="P104" s="19" t="str">
        <f>IF(AND(N104="Aplicar identificación avanzada-condición aceptable para cada tipo de factor de riesgo identificado",G104="SI"),VLOOKUP(A104,'2'!$B$12:$M$212,3,FALSE)," ")</f>
        <v>puesto 100</v>
      </c>
      <c r="Q104" s="19" t="str">
        <f>IF(AND(N104="Aplicar identificación avanzada-condición aceptable para cada tipo de factor de riesgo identificado",G104="SI"),VLOOKUP(A104,'2'!$B$12:$M$212,4,FALSE)," ")</f>
        <v>tarea 100</v>
      </c>
      <c r="R104" s="19">
        <f>IF(AND(N104="Aplicar identificación avanzada-condición aceptable para cada tipo de factor de riesgo identificado",G104="SI"),VLOOKUP(A104,'2'!$B$12:$M$212,6,FALSE)," ")</f>
        <v>0</v>
      </c>
      <c r="S104" s="19">
        <f>IF(AND(N104="Aplicar identificación avanzada-condición aceptable para cada tipo de factor de riesgo identificado",G104="SI"),VLOOKUP(A104,'2'!$B$12:$M$212,7,FALSE)," ")</f>
        <v>0</v>
      </c>
      <c r="T104" s="19">
        <f>IF(AND(N104="Aplicar identificación avanzada-condición aceptable para cada tipo de factor de riesgo identificado",G104="SI"),VLOOKUP(A104,'2'!$B$12:$M$212,8,FALSE)," ")</f>
        <v>0</v>
      </c>
      <c r="U104" s="19">
        <f>IF(AND(N104="Aplicar identificación avanzada-condición aceptable para cada tipo de factor de riesgo identificado",G104="SI"),VLOOKUP(A104,'2'!$B$12:$M$212,9,FALSE)," ")</f>
        <v>0</v>
      </c>
      <c r="V104" s="19">
        <f>IF(AND(N104="Aplicar identificación avanzada-condición aceptable para cada tipo de factor de riesgo identificado",G104="SI"),VLOOKUP(A104,'2'!$B$12:$M$212,10,FALSE)," ")</f>
        <v>0</v>
      </c>
      <c r="W104" s="31" t="str">
        <f>IF(AND(N104="Aplicar identificación avanzada-condición aceptable para cada tipo de factor de riesgo identificado",H104="SI"),VLOOKUP(A104,'2'!$B$12:$M$212,2,FALSE)," ")</f>
        <v>area 100</v>
      </c>
      <c r="X104" s="31" t="str">
        <f>IF(AND(N104="Aplicar identificación avanzada-condición aceptable para cada tipo de factor de riesgo identificado",H104="SI"),VLOOKUP(A104,'2'!$B$12:$M$212,3,FALSE)," ")</f>
        <v>puesto 100</v>
      </c>
      <c r="Y104" s="31" t="str">
        <f>IF(AND(N104="Aplicar identificación avanzada-condición aceptable para cada tipo de factor de riesgo identificado",H104="SI"),VLOOKUP(A104,'2'!$B$12:$M$212,4,FALSE)," ")</f>
        <v>tarea 100</v>
      </c>
      <c r="Z104" s="31" t="str">
        <f>IF(AND(N104="Aplicar identificación avanzada-condición aceptable para cada tipo de factor de riesgo identificado",H104="SI"),VLOOKUP(A104,'2'!$B$12:$M$212,4,FALSE)," ")</f>
        <v>tarea 100</v>
      </c>
      <c r="AA104" s="31">
        <f>IF(AND(N104="Aplicar identificación avanzada-condición aceptable para cada tipo de factor de riesgo identificado",H104="SI"),VLOOKUP(A104,'2'!$B$12:$M$212,7,FALSE)," ")</f>
        <v>0</v>
      </c>
      <c r="AB104" s="31">
        <f>IF(AND(N104="Aplicar identificación avanzada-condición aceptable para cada tipo de factor de riesgo identificado",H104="SI"),VLOOKUP(A104,'2'!$B$12:$M$212,8,FALSE)," ")</f>
        <v>0</v>
      </c>
      <c r="AC104" s="31">
        <f>IF(AND(N104="Aplicar identificación avanzada-condición aceptable para cada tipo de factor de riesgo identificado",H104="SI"),VLOOKUP(A104,'2'!$B$12:$M$212,9,FALSE)," ")</f>
        <v>0</v>
      </c>
      <c r="AD104" s="31">
        <f>IF(AND(N104="Aplicar identificación avanzada-condición aceptable para cada tipo de factor de riesgo identificado",H104="SI"),VLOOKUP(A104,'2'!$B$12:$M$212,10,FALSE)," ")</f>
        <v>0</v>
      </c>
      <c r="AE104" s="34" t="str">
        <f>IF(AND(N104="Aplicar identificación avanzada-condición aceptable para cada tipo de factor de riesgo identificado",I104="SI"),VLOOKUP(A104,'2'!$B$12:$M$212,2,FALSE)," ")</f>
        <v>area 100</v>
      </c>
      <c r="AF104" s="34" t="str">
        <f>IF(AND(N104="Aplicar identificación avanzada-condición aceptable para cada tipo de factor de riesgo identificado",I104="SI"),VLOOKUP(A104,'2'!$B$12:$M$212,3,FALSE)," ")</f>
        <v>puesto 100</v>
      </c>
      <c r="AG104" s="34" t="str">
        <f>IF(AND(N104="Aplicar identificación avanzada-condición aceptable para cada tipo de factor de riesgo identificado",I104="SI"),VLOOKUP(A104,'2'!$B$12:$M$212,4,FALSE)," ")</f>
        <v>tarea 100</v>
      </c>
      <c r="AH104" s="34">
        <f>IF(AND(N104="Aplicar identificación avanzada-condición aceptable para cada tipo de factor de riesgo identificado",I104="SI"),VLOOKUP(A104,'2'!$B$12:$M$212,6,FALSE)," ")</f>
        <v>0</v>
      </c>
      <c r="AI104" s="34">
        <f>IF(AND(N104="Aplicar identificación avanzada-condición aceptable para cada tipo de factor de riesgo identificado",I104="SI"),VLOOKUP(A104,'2'!$B$12:$M$212,7,FALSE)," ")</f>
        <v>0</v>
      </c>
      <c r="AJ104" s="34">
        <f>IF(AND(N104="Aplicar identificación avanzada-condición aceptable para cada tipo de factor de riesgo identificado",I104="SI"),VLOOKUP(A104,'2'!$B$12:$M$212,8,FALSE)," ")</f>
        <v>0</v>
      </c>
      <c r="AK104" s="34">
        <f>IF(AND(N104="Aplicar identificación avanzada-condición aceptable para cada tipo de factor de riesgo identificado",I104="SI"),VLOOKUP(A104,'2'!$B$12:$M$212,9,FALSE)," ")</f>
        <v>0</v>
      </c>
      <c r="AL104" s="34">
        <f>IF(AND(N104="Aplicar identificación avanzada-condición aceptable para cada tipo de factor de riesgo identificado",I104="SI"),VLOOKUP(A104,'2'!$B$12:$M$212,10,FALSE)," ")</f>
        <v>0</v>
      </c>
      <c r="AM104" s="40" t="str">
        <f>IF(AND(N104="Aplicar identificación avanzada-condición aceptable para cada tipo de factor de riesgo identificado",J104="SI"),VLOOKUP(A104,'2'!$B$12:$M$212,2,FALSE)," ")</f>
        <v>area 100</v>
      </c>
      <c r="AN104" s="40" t="str">
        <f>IF(AND(N104="Aplicar identificación avanzada-condición aceptable para cada tipo de factor de riesgo identificado",J104="SI"),VLOOKUP(A104,'2'!$B$12:$M$212,3,FALSE)," ")</f>
        <v>puesto 100</v>
      </c>
      <c r="AO104" s="40" t="str">
        <f>IF(AND(N104="Aplicar identificación avanzada-condición aceptable para cada tipo de factor de riesgo identificado",J104="SI"),VLOOKUP(A104,'2'!$B$12:$M$212,4,FALSE)," ")</f>
        <v>tarea 100</v>
      </c>
      <c r="AP104" s="40">
        <f>IF(AND(N104="Aplicar identificación avanzada-condición aceptable para cada tipo de factor de riesgo identificado",J104="SI"),VLOOKUP(A104,'2'!$B$12:$M$212,6,FALSE)," ")</f>
        <v>0</v>
      </c>
      <c r="AQ104" s="40">
        <f>IF(AND(N104="Aplicar identificación avanzada-condición aceptable para cada tipo de factor de riesgo identificado",J104="SI"),VLOOKUP(A104,'2'!$B$12:$M$212,7,FALSE)," ")</f>
        <v>0</v>
      </c>
      <c r="AR104" s="40">
        <f>IF(AND(N104="Aplicar identificación avanzada-condición aceptable para cada tipo de factor de riesgo identificado",J104="SI"),VLOOKUP(A104,'2'!$B$12:$M$212,8,FALSE)," ")</f>
        <v>0</v>
      </c>
      <c r="AS104" s="40">
        <f>IF(AND(N104="Aplicar identificación avanzada-condición aceptable para cada tipo de factor de riesgo identificado",J104="SI"),VLOOKUP(A104,'2'!$B$12:$M$212,9,FALSE)," ")</f>
        <v>0</v>
      </c>
      <c r="AT104" s="40">
        <f>IF(AND(N104="Aplicar identificación avanzada-condición aceptable para cada tipo de factor de riesgo identificado",J104="SI"),VLOOKUP(A104,'2'!$B$12:$M$212,10,FALSE)," ")</f>
        <v>0</v>
      </c>
      <c r="AU104" s="51" t="str">
        <f>IF(AND(N104="Aplicar identificación avanzada-condición aceptable para cada tipo de factor de riesgo identificado",K104="SI"),VLOOKUP(A104,'2'!$B$12:$M$212,2,FALSE)," ")</f>
        <v>area 100</v>
      </c>
      <c r="AV104" s="51" t="str">
        <f>IF(AND(N104="Aplicar identificación avanzada-condición aceptable para cada tipo de factor de riesgo identificado",K104="SI"),VLOOKUP(A104,'2'!$B$12:$M$212,3,FALSE)," ")</f>
        <v>puesto 100</v>
      </c>
      <c r="AW104" s="51" t="str">
        <f>IF(AND(N104="Aplicar identificación avanzada-condición aceptable para cada tipo de factor de riesgo identificado",K104="SI"),VLOOKUP(A104,'2'!$B$12:$M$212,4,FALSE)," ")</f>
        <v>tarea 100</v>
      </c>
      <c r="AX104" s="51">
        <f>IF(AND(N104="Aplicar identificación avanzada-condición aceptable para cada tipo de factor de riesgo identificado",K104="SI"),VLOOKUP(A104,'2'!$B$12:$M$212,6,FALSE)," ")</f>
        <v>0</v>
      </c>
      <c r="AY104" s="51">
        <f>IF(AND(N104="Aplicar identificación avanzada-condición aceptable para cada tipo de factor de riesgo identificado",K104="SI"),VLOOKUP(A104,'2'!$B$12:$M$212,7,FALSE)," ")</f>
        <v>0</v>
      </c>
      <c r="AZ104" s="51">
        <f>IF(AND(N104="Aplicar identificación avanzada-condición aceptable para cada tipo de factor de riesgo identificado",K104="SI"),VLOOKUP(A104,'2'!$B$12:$M$212,8,FALSE)," ")</f>
        <v>0</v>
      </c>
      <c r="BA104" s="51">
        <f>IF(AND(N104="Aplicar identificación avanzada-condición aceptable para cada tipo de factor de riesgo identificado",K104="SI"),VLOOKUP(A104,'2'!$B$12:$M$212,9,FALSE)," ")</f>
        <v>0</v>
      </c>
      <c r="BB104" s="51">
        <f>IF(AND(N104="Aplicar identificación avanzada-condición aceptable para cada tipo de factor de riesgo identificado",K104="SI"),VLOOKUP(A104,'2'!$B$12:$M$212,10,FALSE)," ")</f>
        <v>0</v>
      </c>
      <c r="BC104" s="44" t="str">
        <f>IF(AND(N104="Aplicar identificación avanzada-condición aceptable para cada tipo de factor de riesgo identificado",L104="SI"),VLOOKUP(A104,'2'!$B$12:$M$212,2,FALSE)," ")</f>
        <v>area 100</v>
      </c>
      <c r="BD104" s="44" t="str">
        <f>IF(AND(N104="Aplicar identificación avanzada-condición aceptable para cada tipo de factor de riesgo identificado",L104="SI"),VLOOKUP(A104,'2'!$B$12:$M$212,3,FALSE)," ")</f>
        <v>puesto 100</v>
      </c>
      <c r="BE104" s="44" t="str">
        <f>IF(AND(N104="Aplicar identificación avanzada-condición aceptable para cada tipo de factor de riesgo identificado",L104="SI"),VLOOKUP(A104,'2'!$B$12:$M$212,4,FALSE)," ")</f>
        <v>tarea 100</v>
      </c>
      <c r="BF104" s="44">
        <f>IF(AND(N104="Aplicar identificación avanzada-condición aceptable para cada tipo de factor de riesgo identificado",L104="SI"),VLOOKUP(A104,'2'!$B$12:$M$212,6,FALSE)," ")</f>
        <v>0</v>
      </c>
      <c r="BG104" s="44">
        <f>IF(AND(N104="Aplicar identificación avanzada-condición aceptable para cada tipo de factor de riesgo identificado",L104="SI"),VLOOKUP(A104,'2'!$B$12:$M$212,7,FALSE)," ")</f>
        <v>0</v>
      </c>
      <c r="BH104" s="44">
        <f>IF(AND(N104="Aplicar identificación avanzada-condición aceptable para cada tipo de factor de riesgo identificado",L104="SI"),VLOOKUP(A104,'2'!$B$12:$M$212,8,FALSE)," ")</f>
        <v>0</v>
      </c>
      <c r="BI104" s="44">
        <f>IF(AND(N104="Aplicar identificación avanzada-condición aceptable para cada tipo de factor de riesgo identificado",L104="SI"),VLOOKUP(A104,'2'!$B$12:$M$212,9,FALSE)," ")</f>
        <v>0</v>
      </c>
      <c r="BJ104" s="44">
        <f>IF(AND(N104="Aplicar identificación avanzada-condición aceptable para cada tipo de factor de riesgo identificado",L104="SI"),VLOOKUP(A104,'2'!$B$12:$M$212,10,FALSE)," ")</f>
        <v>0</v>
      </c>
      <c r="BK104" s="48" t="str">
        <f>IF(AND(N104="Aplicar identificación avanzada-condición aceptable para cada tipo de factor de riesgo identificado",M104="SI"),VLOOKUP(A104,'2'!$B$12:$M$212,2,FALSE)," ")</f>
        <v>area 100</v>
      </c>
      <c r="BL104" s="48" t="str">
        <f>IF(AND(N104="Aplicar identificación avanzada-condición aceptable para cada tipo de factor de riesgo identificado",M104="SI"),VLOOKUP(A104,'2'!$B$12:$M$212,3,FALSE)," ")</f>
        <v>puesto 100</v>
      </c>
      <c r="BM104" s="48" t="str">
        <f>IF(AND(N104="Aplicar identificación avanzada-condición aceptable para cada tipo de factor de riesgo identificado",M104="SI"),VLOOKUP(A104,'2'!$B$12:$M$212,4,FALSE)," ")</f>
        <v>tarea 100</v>
      </c>
      <c r="BN104" s="48">
        <f>IF(AND(N104="Aplicar identificación avanzada-condición aceptable para cada tipo de factor de riesgo identificado",M104="SI"),VLOOKUP(A104,'2'!$B$12:$M$212,6,FALSE)," ")</f>
        <v>0</v>
      </c>
      <c r="BO104" s="48">
        <f>IF(AND(N104="Aplicar identificación avanzada-condición aceptable para cada tipo de factor de riesgo identificado",M104="SI"),VLOOKUP(A104,'2'!$B$12:$M$212,7,FALSE)," ")</f>
        <v>0</v>
      </c>
      <c r="BP104" s="48">
        <f>IF(AND(N104="Aplicar identificación avanzada-condición aceptable para cada tipo de factor de riesgo identificado",M104="SI"),VLOOKUP(A104,'2'!$B$12:$M$212,8,FALSE)," ")</f>
        <v>0</v>
      </c>
      <c r="BQ104" s="48">
        <f>IF(AND(N104="Aplicar identificación avanzada-condición aceptable para cada tipo de factor de riesgo identificado",M104="SI"),VLOOKUP(A104,'2'!$B$12:$M$212,9,FALSE)," ")</f>
        <v>0</v>
      </c>
      <c r="BR104" s="48">
        <f>IF(AND(N104="Aplicar identificación avanzada-condición aceptable para cada tipo de factor de riesgo identificado",M104="SI"),VLOOKUP(A104,'2'!$B$12:$M$212,10,FALSE)," ")</f>
        <v>0</v>
      </c>
    </row>
    <row r="105" spans="1:70">
      <c r="A105">
        <v>101</v>
      </c>
      <c r="B105" s="21" t="str">
        <f>'2'!C114</f>
        <v>area 101</v>
      </c>
      <c r="C105" s="21" t="str">
        <f>'2'!D114</f>
        <v>puesto 101</v>
      </c>
      <c r="D105" s="21" t="str">
        <v>puesto 101</v>
      </c>
      <c r="E105" s="21" t="str">
        <f>'2'!E114</f>
        <v>tarea 101</v>
      </c>
      <c r="F105" s="34" t="str">
        <f>'3'!D114</f>
        <v>tarea 101</v>
      </c>
      <c r="G105" s="27" t="str">
        <f>'3'!E114</f>
        <v>SI</v>
      </c>
      <c r="H105" s="21" t="str">
        <f>'3'!F114</f>
        <v>SI</v>
      </c>
      <c r="I105" s="27" t="str">
        <f>'3'!G114</f>
        <v>SI</v>
      </c>
      <c r="J105" s="21" t="str">
        <f>'3'!H114</f>
        <v>SI</v>
      </c>
      <c r="K105" s="27" t="str">
        <f>'3'!I114</f>
        <v>SI</v>
      </c>
      <c r="L105" s="21" t="str">
        <f>'3'!J114</f>
        <v>SI</v>
      </c>
      <c r="M105" s="27" t="str">
        <f>'3'!K114</f>
        <v>SI</v>
      </c>
      <c r="N105" s="34" t="str">
        <f>'3'!L114</f>
        <v>Aplicar identificación avanzada-condición aceptable para cada tipo de factor de riesgo identificado</v>
      </c>
      <c r="O105" s="19" t="str">
        <f>IF(AND(N105="Aplicar identificación avanzada-condición aceptable para cada tipo de factor de riesgo identificado",G105="SI"),VLOOKUP(A105,'2'!$B$12:$M$212,2,FALSE)," ")</f>
        <v>area 101</v>
      </c>
      <c r="P105" s="19" t="str">
        <f>IF(AND(N105="Aplicar identificación avanzada-condición aceptable para cada tipo de factor de riesgo identificado",G105="SI"),VLOOKUP(A105,'2'!$B$12:$M$212,3,FALSE)," ")</f>
        <v>puesto 101</v>
      </c>
      <c r="Q105" s="19" t="str">
        <f>IF(AND(N105="Aplicar identificación avanzada-condición aceptable para cada tipo de factor de riesgo identificado",G105="SI"),VLOOKUP(A105,'2'!$B$12:$M$212,4,FALSE)," ")</f>
        <v>tarea 101</v>
      </c>
      <c r="R105" s="19">
        <f>IF(AND(N105="Aplicar identificación avanzada-condición aceptable para cada tipo de factor de riesgo identificado",G105="SI"),VLOOKUP(A105,'2'!$B$12:$M$212,6,FALSE)," ")</f>
        <v>0</v>
      </c>
      <c r="S105" s="19">
        <f>IF(AND(N105="Aplicar identificación avanzada-condición aceptable para cada tipo de factor de riesgo identificado",G105="SI"),VLOOKUP(A105,'2'!$B$12:$M$212,7,FALSE)," ")</f>
        <v>0</v>
      </c>
      <c r="T105" s="19">
        <f>IF(AND(N105="Aplicar identificación avanzada-condición aceptable para cada tipo de factor de riesgo identificado",G105="SI"),VLOOKUP(A105,'2'!$B$12:$M$212,8,FALSE)," ")</f>
        <v>0</v>
      </c>
      <c r="U105" s="19">
        <f>IF(AND(N105="Aplicar identificación avanzada-condición aceptable para cada tipo de factor de riesgo identificado",G105="SI"),VLOOKUP(A105,'2'!$B$12:$M$212,9,FALSE)," ")</f>
        <v>0</v>
      </c>
      <c r="V105" s="19">
        <f>IF(AND(N105="Aplicar identificación avanzada-condición aceptable para cada tipo de factor de riesgo identificado",G105="SI"),VLOOKUP(A105,'2'!$B$12:$M$212,10,FALSE)," ")</f>
        <v>0</v>
      </c>
      <c r="W105" s="31" t="str">
        <f>IF(AND(N105="Aplicar identificación avanzada-condición aceptable para cada tipo de factor de riesgo identificado",H105="SI"),VLOOKUP(A105,'2'!$B$12:$M$212,2,FALSE)," ")</f>
        <v>area 101</v>
      </c>
      <c r="X105" s="31" t="str">
        <f>IF(AND(N105="Aplicar identificación avanzada-condición aceptable para cada tipo de factor de riesgo identificado",H105="SI"),VLOOKUP(A105,'2'!$B$12:$M$212,3,FALSE)," ")</f>
        <v>puesto 101</v>
      </c>
      <c r="Y105" s="31" t="str">
        <f>IF(AND(N105="Aplicar identificación avanzada-condición aceptable para cada tipo de factor de riesgo identificado",H105="SI"),VLOOKUP(A105,'2'!$B$12:$M$212,4,FALSE)," ")</f>
        <v>tarea 101</v>
      </c>
      <c r="Z105" s="31" t="str">
        <f>IF(AND(N105="Aplicar identificación avanzada-condición aceptable para cada tipo de factor de riesgo identificado",H105="SI"),VLOOKUP(A105,'2'!$B$12:$M$212,4,FALSE)," ")</f>
        <v>tarea 101</v>
      </c>
      <c r="AA105" s="31">
        <f>IF(AND(N105="Aplicar identificación avanzada-condición aceptable para cada tipo de factor de riesgo identificado",H105="SI"),VLOOKUP(A105,'2'!$B$12:$M$212,7,FALSE)," ")</f>
        <v>0</v>
      </c>
      <c r="AB105" s="31">
        <f>IF(AND(N105="Aplicar identificación avanzada-condición aceptable para cada tipo de factor de riesgo identificado",H105="SI"),VLOOKUP(A105,'2'!$B$12:$M$212,8,FALSE)," ")</f>
        <v>0</v>
      </c>
      <c r="AC105" s="31">
        <f>IF(AND(N105="Aplicar identificación avanzada-condición aceptable para cada tipo de factor de riesgo identificado",H105="SI"),VLOOKUP(A105,'2'!$B$12:$M$212,9,FALSE)," ")</f>
        <v>0</v>
      </c>
      <c r="AD105" s="31">
        <f>IF(AND(N105="Aplicar identificación avanzada-condición aceptable para cada tipo de factor de riesgo identificado",H105="SI"),VLOOKUP(A105,'2'!$B$12:$M$212,10,FALSE)," ")</f>
        <v>0</v>
      </c>
      <c r="AE105" s="34" t="str">
        <f>IF(AND(N105="Aplicar identificación avanzada-condición aceptable para cada tipo de factor de riesgo identificado",I105="SI"),VLOOKUP(A105,'2'!$B$12:$M$212,2,FALSE)," ")</f>
        <v>area 101</v>
      </c>
      <c r="AF105" s="34" t="str">
        <f>IF(AND(N105="Aplicar identificación avanzada-condición aceptable para cada tipo de factor de riesgo identificado",I105="SI"),VLOOKUP(A105,'2'!$B$12:$M$212,3,FALSE)," ")</f>
        <v>puesto 101</v>
      </c>
      <c r="AG105" s="34" t="str">
        <f>IF(AND(N105="Aplicar identificación avanzada-condición aceptable para cada tipo de factor de riesgo identificado",I105="SI"),VLOOKUP(A105,'2'!$B$12:$M$212,4,FALSE)," ")</f>
        <v>tarea 101</v>
      </c>
      <c r="AH105" s="34">
        <f>IF(AND(N105="Aplicar identificación avanzada-condición aceptable para cada tipo de factor de riesgo identificado",I105="SI"),VLOOKUP(A105,'2'!$B$12:$M$212,6,FALSE)," ")</f>
        <v>0</v>
      </c>
      <c r="AI105" s="34">
        <f>IF(AND(N105="Aplicar identificación avanzada-condición aceptable para cada tipo de factor de riesgo identificado",I105="SI"),VLOOKUP(A105,'2'!$B$12:$M$212,7,FALSE)," ")</f>
        <v>0</v>
      </c>
      <c r="AJ105" s="34">
        <f>IF(AND(N105="Aplicar identificación avanzada-condición aceptable para cada tipo de factor de riesgo identificado",I105="SI"),VLOOKUP(A105,'2'!$B$12:$M$212,8,FALSE)," ")</f>
        <v>0</v>
      </c>
      <c r="AK105" s="34">
        <f>IF(AND(N105="Aplicar identificación avanzada-condición aceptable para cada tipo de factor de riesgo identificado",I105="SI"),VLOOKUP(A105,'2'!$B$12:$M$212,9,FALSE)," ")</f>
        <v>0</v>
      </c>
      <c r="AL105" s="34">
        <f>IF(AND(N105="Aplicar identificación avanzada-condición aceptable para cada tipo de factor de riesgo identificado",I105="SI"),VLOOKUP(A105,'2'!$B$12:$M$212,10,FALSE)," ")</f>
        <v>0</v>
      </c>
      <c r="AM105" s="40" t="str">
        <f>IF(AND(N105="Aplicar identificación avanzada-condición aceptable para cada tipo de factor de riesgo identificado",J105="SI"),VLOOKUP(A105,'2'!$B$12:$M$212,2,FALSE)," ")</f>
        <v>area 101</v>
      </c>
      <c r="AN105" s="40" t="str">
        <f>IF(AND(N105="Aplicar identificación avanzada-condición aceptable para cada tipo de factor de riesgo identificado",J105="SI"),VLOOKUP(A105,'2'!$B$12:$M$212,3,FALSE)," ")</f>
        <v>puesto 101</v>
      </c>
      <c r="AO105" s="40" t="str">
        <f>IF(AND(N105="Aplicar identificación avanzada-condición aceptable para cada tipo de factor de riesgo identificado",J105="SI"),VLOOKUP(A105,'2'!$B$12:$M$212,4,FALSE)," ")</f>
        <v>tarea 101</v>
      </c>
      <c r="AP105" s="40">
        <f>IF(AND(N105="Aplicar identificación avanzada-condición aceptable para cada tipo de factor de riesgo identificado",J105="SI"),VLOOKUP(A105,'2'!$B$12:$M$212,6,FALSE)," ")</f>
        <v>0</v>
      </c>
      <c r="AQ105" s="40">
        <f>IF(AND(N105="Aplicar identificación avanzada-condición aceptable para cada tipo de factor de riesgo identificado",J105="SI"),VLOOKUP(A105,'2'!$B$12:$M$212,7,FALSE)," ")</f>
        <v>0</v>
      </c>
      <c r="AR105" s="40">
        <f>IF(AND(N105="Aplicar identificación avanzada-condición aceptable para cada tipo de factor de riesgo identificado",J105="SI"),VLOOKUP(A105,'2'!$B$12:$M$212,8,FALSE)," ")</f>
        <v>0</v>
      </c>
      <c r="AS105" s="40">
        <f>IF(AND(N105="Aplicar identificación avanzada-condición aceptable para cada tipo de factor de riesgo identificado",J105="SI"),VLOOKUP(A105,'2'!$B$12:$M$212,9,FALSE)," ")</f>
        <v>0</v>
      </c>
      <c r="AT105" s="40">
        <f>IF(AND(N105="Aplicar identificación avanzada-condición aceptable para cada tipo de factor de riesgo identificado",J105="SI"),VLOOKUP(A105,'2'!$B$12:$M$212,10,FALSE)," ")</f>
        <v>0</v>
      </c>
      <c r="AU105" s="51" t="str">
        <f>IF(AND(N105="Aplicar identificación avanzada-condición aceptable para cada tipo de factor de riesgo identificado",K105="SI"),VLOOKUP(A105,'2'!$B$12:$M$212,2,FALSE)," ")</f>
        <v>area 101</v>
      </c>
      <c r="AV105" s="51" t="str">
        <f>IF(AND(N105="Aplicar identificación avanzada-condición aceptable para cada tipo de factor de riesgo identificado",K105="SI"),VLOOKUP(A105,'2'!$B$12:$M$212,3,FALSE)," ")</f>
        <v>puesto 101</v>
      </c>
      <c r="AW105" s="51" t="str">
        <f>IF(AND(N105="Aplicar identificación avanzada-condición aceptable para cada tipo de factor de riesgo identificado",K105="SI"),VLOOKUP(A105,'2'!$B$12:$M$212,4,FALSE)," ")</f>
        <v>tarea 101</v>
      </c>
      <c r="AX105" s="51">
        <f>IF(AND(N105="Aplicar identificación avanzada-condición aceptable para cada tipo de factor de riesgo identificado",K105="SI"),VLOOKUP(A105,'2'!$B$12:$M$212,6,FALSE)," ")</f>
        <v>0</v>
      </c>
      <c r="AY105" s="51">
        <f>IF(AND(N105="Aplicar identificación avanzada-condición aceptable para cada tipo de factor de riesgo identificado",K105="SI"),VLOOKUP(A105,'2'!$B$12:$M$212,7,FALSE)," ")</f>
        <v>0</v>
      </c>
      <c r="AZ105" s="51">
        <f>IF(AND(N105="Aplicar identificación avanzada-condición aceptable para cada tipo de factor de riesgo identificado",K105="SI"),VLOOKUP(A105,'2'!$B$12:$M$212,8,FALSE)," ")</f>
        <v>0</v>
      </c>
      <c r="BA105" s="51">
        <f>IF(AND(N105="Aplicar identificación avanzada-condición aceptable para cada tipo de factor de riesgo identificado",K105="SI"),VLOOKUP(A105,'2'!$B$12:$M$212,9,FALSE)," ")</f>
        <v>0</v>
      </c>
      <c r="BB105" s="51">
        <f>IF(AND(N105="Aplicar identificación avanzada-condición aceptable para cada tipo de factor de riesgo identificado",K105="SI"),VLOOKUP(A105,'2'!$B$12:$M$212,10,FALSE)," ")</f>
        <v>0</v>
      </c>
      <c r="BC105" s="44" t="str">
        <f>IF(AND(N105="Aplicar identificación avanzada-condición aceptable para cada tipo de factor de riesgo identificado",L105="SI"),VLOOKUP(A105,'2'!$B$12:$M$212,2,FALSE)," ")</f>
        <v>area 101</v>
      </c>
      <c r="BD105" s="44" t="str">
        <f>IF(AND(N105="Aplicar identificación avanzada-condición aceptable para cada tipo de factor de riesgo identificado",L105="SI"),VLOOKUP(A105,'2'!$B$12:$M$212,3,FALSE)," ")</f>
        <v>puesto 101</v>
      </c>
      <c r="BE105" s="44" t="str">
        <f>IF(AND(N105="Aplicar identificación avanzada-condición aceptable para cada tipo de factor de riesgo identificado",L105="SI"),VLOOKUP(A105,'2'!$B$12:$M$212,4,FALSE)," ")</f>
        <v>tarea 101</v>
      </c>
      <c r="BF105" s="44">
        <f>IF(AND(N105="Aplicar identificación avanzada-condición aceptable para cada tipo de factor de riesgo identificado",L105="SI"),VLOOKUP(A105,'2'!$B$12:$M$212,6,FALSE)," ")</f>
        <v>0</v>
      </c>
      <c r="BG105" s="44">
        <f>IF(AND(N105="Aplicar identificación avanzada-condición aceptable para cada tipo de factor de riesgo identificado",L105="SI"),VLOOKUP(A105,'2'!$B$12:$M$212,7,FALSE)," ")</f>
        <v>0</v>
      </c>
      <c r="BH105" s="44">
        <f>IF(AND(N105="Aplicar identificación avanzada-condición aceptable para cada tipo de factor de riesgo identificado",L105="SI"),VLOOKUP(A105,'2'!$B$12:$M$212,8,FALSE)," ")</f>
        <v>0</v>
      </c>
      <c r="BI105" s="44">
        <f>IF(AND(N105="Aplicar identificación avanzada-condición aceptable para cada tipo de factor de riesgo identificado",L105="SI"),VLOOKUP(A105,'2'!$B$12:$M$212,9,FALSE)," ")</f>
        <v>0</v>
      </c>
      <c r="BJ105" s="44">
        <f>IF(AND(N105="Aplicar identificación avanzada-condición aceptable para cada tipo de factor de riesgo identificado",L105="SI"),VLOOKUP(A105,'2'!$B$12:$M$212,10,FALSE)," ")</f>
        <v>0</v>
      </c>
      <c r="BK105" s="48" t="str">
        <f>IF(AND(N105="Aplicar identificación avanzada-condición aceptable para cada tipo de factor de riesgo identificado",M105="SI"),VLOOKUP(A105,'2'!$B$12:$M$212,2,FALSE)," ")</f>
        <v>area 101</v>
      </c>
      <c r="BL105" s="48" t="str">
        <f>IF(AND(N105="Aplicar identificación avanzada-condición aceptable para cada tipo de factor de riesgo identificado",M105="SI"),VLOOKUP(A105,'2'!$B$12:$M$212,3,FALSE)," ")</f>
        <v>puesto 101</v>
      </c>
      <c r="BM105" s="48" t="str">
        <f>IF(AND(N105="Aplicar identificación avanzada-condición aceptable para cada tipo de factor de riesgo identificado",M105="SI"),VLOOKUP(A105,'2'!$B$12:$M$212,4,FALSE)," ")</f>
        <v>tarea 101</v>
      </c>
      <c r="BN105" s="48">
        <f>IF(AND(N105="Aplicar identificación avanzada-condición aceptable para cada tipo de factor de riesgo identificado",M105="SI"),VLOOKUP(A105,'2'!$B$12:$M$212,6,FALSE)," ")</f>
        <v>0</v>
      </c>
      <c r="BO105" s="48">
        <f>IF(AND(N105="Aplicar identificación avanzada-condición aceptable para cada tipo de factor de riesgo identificado",M105="SI"),VLOOKUP(A105,'2'!$B$12:$M$212,7,FALSE)," ")</f>
        <v>0</v>
      </c>
      <c r="BP105" s="48">
        <f>IF(AND(N105="Aplicar identificación avanzada-condición aceptable para cada tipo de factor de riesgo identificado",M105="SI"),VLOOKUP(A105,'2'!$B$12:$M$212,8,FALSE)," ")</f>
        <v>0</v>
      </c>
      <c r="BQ105" s="48">
        <f>IF(AND(N105="Aplicar identificación avanzada-condición aceptable para cada tipo de factor de riesgo identificado",M105="SI"),VLOOKUP(A105,'2'!$B$12:$M$212,9,FALSE)," ")</f>
        <v>0</v>
      </c>
      <c r="BR105" s="48">
        <f>IF(AND(N105="Aplicar identificación avanzada-condición aceptable para cada tipo de factor de riesgo identificado",M105="SI"),VLOOKUP(A105,'2'!$B$12:$M$212,10,FALSE)," ")</f>
        <v>0</v>
      </c>
    </row>
    <row r="106" spans="1:70">
      <c r="A106">
        <v>102</v>
      </c>
      <c r="B106" s="21" t="str">
        <f>'2'!C115</f>
        <v>area 102</v>
      </c>
      <c r="C106" s="21" t="str">
        <f>'2'!D115</f>
        <v>puesto 102</v>
      </c>
      <c r="D106" s="21" t="str">
        <v>puesto 102</v>
      </c>
      <c r="E106" s="21" t="str">
        <f>'2'!E115</f>
        <v>tarea 102</v>
      </c>
      <c r="F106" s="34" t="str">
        <f>'3'!D115</f>
        <v>tarea 102</v>
      </c>
      <c r="G106" s="27" t="str">
        <f>'3'!E115</f>
        <v>SI</v>
      </c>
      <c r="H106" s="21" t="str">
        <f>'3'!F115</f>
        <v>SI</v>
      </c>
      <c r="I106" s="27" t="str">
        <f>'3'!G115</f>
        <v>SI</v>
      </c>
      <c r="J106" s="21" t="str">
        <f>'3'!H115</f>
        <v>SI</v>
      </c>
      <c r="K106" s="27" t="str">
        <f>'3'!I115</f>
        <v>SI</v>
      </c>
      <c r="L106" s="21" t="str">
        <f>'3'!J115</f>
        <v>SI</v>
      </c>
      <c r="M106" s="27" t="str">
        <f>'3'!K115</f>
        <v>SI</v>
      </c>
      <c r="N106" s="34" t="str">
        <f>'3'!L115</f>
        <v>Aplicar identificación avanzada-condición aceptable para cada tipo de factor de riesgo identificado</v>
      </c>
      <c r="O106" s="19" t="str">
        <f>IF(AND(N106="Aplicar identificación avanzada-condición aceptable para cada tipo de factor de riesgo identificado",G106="SI"),VLOOKUP(A106,'2'!$B$12:$M$212,2,FALSE)," ")</f>
        <v>area 102</v>
      </c>
      <c r="P106" s="19" t="str">
        <f>IF(AND(N106="Aplicar identificación avanzada-condición aceptable para cada tipo de factor de riesgo identificado",G106="SI"),VLOOKUP(A106,'2'!$B$12:$M$212,3,FALSE)," ")</f>
        <v>puesto 102</v>
      </c>
      <c r="Q106" s="19" t="str">
        <f>IF(AND(N106="Aplicar identificación avanzada-condición aceptable para cada tipo de factor de riesgo identificado",G106="SI"),VLOOKUP(A106,'2'!$B$12:$M$212,4,FALSE)," ")</f>
        <v>tarea 102</v>
      </c>
      <c r="R106" s="19">
        <f>IF(AND(N106="Aplicar identificación avanzada-condición aceptable para cada tipo de factor de riesgo identificado",G106="SI"),VLOOKUP(A106,'2'!$B$12:$M$212,6,FALSE)," ")</f>
        <v>0</v>
      </c>
      <c r="S106" s="19">
        <f>IF(AND(N106="Aplicar identificación avanzada-condición aceptable para cada tipo de factor de riesgo identificado",G106="SI"),VLOOKUP(A106,'2'!$B$12:$M$212,7,FALSE)," ")</f>
        <v>0</v>
      </c>
      <c r="T106" s="19">
        <f>IF(AND(N106="Aplicar identificación avanzada-condición aceptable para cada tipo de factor de riesgo identificado",G106="SI"),VLOOKUP(A106,'2'!$B$12:$M$212,8,FALSE)," ")</f>
        <v>0</v>
      </c>
      <c r="U106" s="19">
        <f>IF(AND(N106="Aplicar identificación avanzada-condición aceptable para cada tipo de factor de riesgo identificado",G106="SI"),VLOOKUP(A106,'2'!$B$12:$M$212,9,FALSE)," ")</f>
        <v>0</v>
      </c>
      <c r="V106" s="19">
        <f>IF(AND(N106="Aplicar identificación avanzada-condición aceptable para cada tipo de factor de riesgo identificado",G106="SI"),VLOOKUP(A106,'2'!$B$12:$M$212,10,FALSE)," ")</f>
        <v>0</v>
      </c>
      <c r="W106" s="31" t="str">
        <f>IF(AND(N106="Aplicar identificación avanzada-condición aceptable para cada tipo de factor de riesgo identificado",H106="SI"),VLOOKUP(A106,'2'!$B$12:$M$212,2,FALSE)," ")</f>
        <v>area 102</v>
      </c>
      <c r="X106" s="31" t="str">
        <f>IF(AND(N106="Aplicar identificación avanzada-condición aceptable para cada tipo de factor de riesgo identificado",H106="SI"),VLOOKUP(A106,'2'!$B$12:$M$212,3,FALSE)," ")</f>
        <v>puesto 102</v>
      </c>
      <c r="Y106" s="31" t="str">
        <f>IF(AND(N106="Aplicar identificación avanzada-condición aceptable para cada tipo de factor de riesgo identificado",H106="SI"),VLOOKUP(A106,'2'!$B$12:$M$212,4,FALSE)," ")</f>
        <v>tarea 102</v>
      </c>
      <c r="Z106" s="31" t="str">
        <f>IF(AND(N106="Aplicar identificación avanzada-condición aceptable para cada tipo de factor de riesgo identificado",H106="SI"),VLOOKUP(A106,'2'!$B$12:$M$212,4,FALSE)," ")</f>
        <v>tarea 102</v>
      </c>
      <c r="AA106" s="31">
        <f>IF(AND(N106="Aplicar identificación avanzada-condición aceptable para cada tipo de factor de riesgo identificado",H106="SI"),VLOOKUP(A106,'2'!$B$12:$M$212,7,FALSE)," ")</f>
        <v>0</v>
      </c>
      <c r="AB106" s="31">
        <f>IF(AND(N106="Aplicar identificación avanzada-condición aceptable para cada tipo de factor de riesgo identificado",H106="SI"),VLOOKUP(A106,'2'!$B$12:$M$212,8,FALSE)," ")</f>
        <v>0</v>
      </c>
      <c r="AC106" s="31">
        <f>IF(AND(N106="Aplicar identificación avanzada-condición aceptable para cada tipo de factor de riesgo identificado",H106="SI"),VLOOKUP(A106,'2'!$B$12:$M$212,9,FALSE)," ")</f>
        <v>0</v>
      </c>
      <c r="AD106" s="31">
        <f>IF(AND(N106="Aplicar identificación avanzada-condición aceptable para cada tipo de factor de riesgo identificado",H106="SI"),VLOOKUP(A106,'2'!$B$12:$M$212,10,FALSE)," ")</f>
        <v>0</v>
      </c>
      <c r="AE106" s="34" t="str">
        <f>IF(AND(N106="Aplicar identificación avanzada-condición aceptable para cada tipo de factor de riesgo identificado",I106="SI"),VLOOKUP(A106,'2'!$B$12:$M$212,2,FALSE)," ")</f>
        <v>area 102</v>
      </c>
      <c r="AF106" s="34" t="str">
        <f>IF(AND(N106="Aplicar identificación avanzada-condición aceptable para cada tipo de factor de riesgo identificado",I106="SI"),VLOOKUP(A106,'2'!$B$12:$M$212,3,FALSE)," ")</f>
        <v>puesto 102</v>
      </c>
      <c r="AG106" s="34" t="str">
        <f>IF(AND(N106="Aplicar identificación avanzada-condición aceptable para cada tipo de factor de riesgo identificado",I106="SI"),VLOOKUP(A106,'2'!$B$12:$M$212,4,FALSE)," ")</f>
        <v>tarea 102</v>
      </c>
      <c r="AH106" s="34">
        <f>IF(AND(N106="Aplicar identificación avanzada-condición aceptable para cada tipo de factor de riesgo identificado",I106="SI"),VLOOKUP(A106,'2'!$B$12:$M$212,6,FALSE)," ")</f>
        <v>0</v>
      </c>
      <c r="AI106" s="34">
        <f>IF(AND(N106="Aplicar identificación avanzada-condición aceptable para cada tipo de factor de riesgo identificado",I106="SI"),VLOOKUP(A106,'2'!$B$12:$M$212,7,FALSE)," ")</f>
        <v>0</v>
      </c>
      <c r="AJ106" s="34">
        <f>IF(AND(N106="Aplicar identificación avanzada-condición aceptable para cada tipo de factor de riesgo identificado",I106="SI"),VLOOKUP(A106,'2'!$B$12:$M$212,8,FALSE)," ")</f>
        <v>0</v>
      </c>
      <c r="AK106" s="34">
        <f>IF(AND(N106="Aplicar identificación avanzada-condición aceptable para cada tipo de factor de riesgo identificado",I106="SI"),VLOOKUP(A106,'2'!$B$12:$M$212,9,FALSE)," ")</f>
        <v>0</v>
      </c>
      <c r="AL106" s="34">
        <f>IF(AND(N106="Aplicar identificación avanzada-condición aceptable para cada tipo de factor de riesgo identificado",I106="SI"),VLOOKUP(A106,'2'!$B$12:$M$212,10,FALSE)," ")</f>
        <v>0</v>
      </c>
      <c r="AM106" s="40" t="str">
        <f>IF(AND(N106="Aplicar identificación avanzada-condición aceptable para cada tipo de factor de riesgo identificado",J106="SI"),VLOOKUP(A106,'2'!$B$12:$M$212,2,FALSE)," ")</f>
        <v>area 102</v>
      </c>
      <c r="AN106" s="40" t="str">
        <f>IF(AND(N106="Aplicar identificación avanzada-condición aceptable para cada tipo de factor de riesgo identificado",J106="SI"),VLOOKUP(A106,'2'!$B$12:$M$212,3,FALSE)," ")</f>
        <v>puesto 102</v>
      </c>
      <c r="AO106" s="40" t="str">
        <f>IF(AND(N106="Aplicar identificación avanzada-condición aceptable para cada tipo de factor de riesgo identificado",J106="SI"),VLOOKUP(A106,'2'!$B$12:$M$212,4,FALSE)," ")</f>
        <v>tarea 102</v>
      </c>
      <c r="AP106" s="40">
        <f>IF(AND(N106="Aplicar identificación avanzada-condición aceptable para cada tipo de factor de riesgo identificado",J106="SI"),VLOOKUP(A106,'2'!$B$12:$M$212,6,FALSE)," ")</f>
        <v>0</v>
      </c>
      <c r="AQ106" s="40">
        <f>IF(AND(N106="Aplicar identificación avanzada-condición aceptable para cada tipo de factor de riesgo identificado",J106="SI"),VLOOKUP(A106,'2'!$B$12:$M$212,7,FALSE)," ")</f>
        <v>0</v>
      </c>
      <c r="AR106" s="40">
        <f>IF(AND(N106="Aplicar identificación avanzada-condición aceptable para cada tipo de factor de riesgo identificado",J106="SI"),VLOOKUP(A106,'2'!$B$12:$M$212,8,FALSE)," ")</f>
        <v>0</v>
      </c>
      <c r="AS106" s="40">
        <f>IF(AND(N106="Aplicar identificación avanzada-condición aceptable para cada tipo de factor de riesgo identificado",J106="SI"),VLOOKUP(A106,'2'!$B$12:$M$212,9,FALSE)," ")</f>
        <v>0</v>
      </c>
      <c r="AT106" s="40">
        <f>IF(AND(N106="Aplicar identificación avanzada-condición aceptable para cada tipo de factor de riesgo identificado",J106="SI"),VLOOKUP(A106,'2'!$B$12:$M$212,10,FALSE)," ")</f>
        <v>0</v>
      </c>
      <c r="AU106" s="51" t="str">
        <f>IF(AND(N106="Aplicar identificación avanzada-condición aceptable para cada tipo de factor de riesgo identificado",K106="SI"),VLOOKUP(A106,'2'!$B$12:$M$212,2,FALSE)," ")</f>
        <v>area 102</v>
      </c>
      <c r="AV106" s="51" t="str">
        <f>IF(AND(N106="Aplicar identificación avanzada-condición aceptable para cada tipo de factor de riesgo identificado",K106="SI"),VLOOKUP(A106,'2'!$B$12:$M$212,3,FALSE)," ")</f>
        <v>puesto 102</v>
      </c>
      <c r="AW106" s="51" t="str">
        <f>IF(AND(N106="Aplicar identificación avanzada-condición aceptable para cada tipo de factor de riesgo identificado",K106="SI"),VLOOKUP(A106,'2'!$B$12:$M$212,4,FALSE)," ")</f>
        <v>tarea 102</v>
      </c>
      <c r="AX106" s="51">
        <f>IF(AND(N106="Aplicar identificación avanzada-condición aceptable para cada tipo de factor de riesgo identificado",K106="SI"),VLOOKUP(A106,'2'!$B$12:$M$212,6,FALSE)," ")</f>
        <v>0</v>
      </c>
      <c r="AY106" s="51">
        <f>IF(AND(N106="Aplicar identificación avanzada-condición aceptable para cada tipo de factor de riesgo identificado",K106="SI"),VLOOKUP(A106,'2'!$B$12:$M$212,7,FALSE)," ")</f>
        <v>0</v>
      </c>
      <c r="AZ106" s="51">
        <f>IF(AND(N106="Aplicar identificación avanzada-condición aceptable para cada tipo de factor de riesgo identificado",K106="SI"),VLOOKUP(A106,'2'!$B$12:$M$212,8,FALSE)," ")</f>
        <v>0</v>
      </c>
      <c r="BA106" s="51">
        <f>IF(AND(N106="Aplicar identificación avanzada-condición aceptable para cada tipo de factor de riesgo identificado",K106="SI"),VLOOKUP(A106,'2'!$B$12:$M$212,9,FALSE)," ")</f>
        <v>0</v>
      </c>
      <c r="BB106" s="51">
        <f>IF(AND(N106="Aplicar identificación avanzada-condición aceptable para cada tipo de factor de riesgo identificado",K106="SI"),VLOOKUP(A106,'2'!$B$12:$M$212,10,FALSE)," ")</f>
        <v>0</v>
      </c>
      <c r="BC106" s="44" t="str">
        <f>IF(AND(N106="Aplicar identificación avanzada-condición aceptable para cada tipo de factor de riesgo identificado",L106="SI"),VLOOKUP(A106,'2'!$B$12:$M$212,2,FALSE)," ")</f>
        <v>area 102</v>
      </c>
      <c r="BD106" s="44" t="str">
        <f>IF(AND(N106="Aplicar identificación avanzada-condición aceptable para cada tipo de factor de riesgo identificado",L106="SI"),VLOOKUP(A106,'2'!$B$12:$M$212,3,FALSE)," ")</f>
        <v>puesto 102</v>
      </c>
      <c r="BE106" s="44" t="str">
        <f>IF(AND(N106="Aplicar identificación avanzada-condición aceptable para cada tipo de factor de riesgo identificado",L106="SI"),VLOOKUP(A106,'2'!$B$12:$M$212,4,FALSE)," ")</f>
        <v>tarea 102</v>
      </c>
      <c r="BF106" s="44">
        <f>IF(AND(N106="Aplicar identificación avanzada-condición aceptable para cada tipo de factor de riesgo identificado",L106="SI"),VLOOKUP(A106,'2'!$B$12:$M$212,6,FALSE)," ")</f>
        <v>0</v>
      </c>
      <c r="BG106" s="44">
        <f>IF(AND(N106="Aplicar identificación avanzada-condición aceptable para cada tipo de factor de riesgo identificado",L106="SI"),VLOOKUP(A106,'2'!$B$12:$M$212,7,FALSE)," ")</f>
        <v>0</v>
      </c>
      <c r="BH106" s="44">
        <f>IF(AND(N106="Aplicar identificación avanzada-condición aceptable para cada tipo de factor de riesgo identificado",L106="SI"),VLOOKUP(A106,'2'!$B$12:$M$212,8,FALSE)," ")</f>
        <v>0</v>
      </c>
      <c r="BI106" s="44">
        <f>IF(AND(N106="Aplicar identificación avanzada-condición aceptable para cada tipo de factor de riesgo identificado",L106="SI"),VLOOKUP(A106,'2'!$B$12:$M$212,9,FALSE)," ")</f>
        <v>0</v>
      </c>
      <c r="BJ106" s="44">
        <f>IF(AND(N106="Aplicar identificación avanzada-condición aceptable para cada tipo de factor de riesgo identificado",L106="SI"),VLOOKUP(A106,'2'!$B$12:$M$212,10,FALSE)," ")</f>
        <v>0</v>
      </c>
      <c r="BK106" s="48" t="str">
        <f>IF(AND(N106="Aplicar identificación avanzada-condición aceptable para cada tipo de factor de riesgo identificado",M106="SI"),VLOOKUP(A106,'2'!$B$12:$M$212,2,FALSE)," ")</f>
        <v>area 102</v>
      </c>
      <c r="BL106" s="48" t="str">
        <f>IF(AND(N106="Aplicar identificación avanzada-condición aceptable para cada tipo de factor de riesgo identificado",M106="SI"),VLOOKUP(A106,'2'!$B$12:$M$212,3,FALSE)," ")</f>
        <v>puesto 102</v>
      </c>
      <c r="BM106" s="48" t="str">
        <f>IF(AND(N106="Aplicar identificación avanzada-condición aceptable para cada tipo de factor de riesgo identificado",M106="SI"),VLOOKUP(A106,'2'!$B$12:$M$212,4,FALSE)," ")</f>
        <v>tarea 102</v>
      </c>
      <c r="BN106" s="48">
        <f>IF(AND(N106="Aplicar identificación avanzada-condición aceptable para cada tipo de factor de riesgo identificado",M106="SI"),VLOOKUP(A106,'2'!$B$12:$M$212,6,FALSE)," ")</f>
        <v>0</v>
      </c>
      <c r="BO106" s="48">
        <f>IF(AND(N106="Aplicar identificación avanzada-condición aceptable para cada tipo de factor de riesgo identificado",M106="SI"),VLOOKUP(A106,'2'!$B$12:$M$212,7,FALSE)," ")</f>
        <v>0</v>
      </c>
      <c r="BP106" s="48">
        <f>IF(AND(N106="Aplicar identificación avanzada-condición aceptable para cada tipo de factor de riesgo identificado",M106="SI"),VLOOKUP(A106,'2'!$B$12:$M$212,8,FALSE)," ")</f>
        <v>0</v>
      </c>
      <c r="BQ106" s="48">
        <f>IF(AND(N106="Aplicar identificación avanzada-condición aceptable para cada tipo de factor de riesgo identificado",M106="SI"),VLOOKUP(A106,'2'!$B$12:$M$212,9,FALSE)," ")</f>
        <v>0</v>
      </c>
      <c r="BR106" s="48">
        <f>IF(AND(N106="Aplicar identificación avanzada-condición aceptable para cada tipo de factor de riesgo identificado",M106="SI"),VLOOKUP(A106,'2'!$B$12:$M$212,10,FALSE)," ")</f>
        <v>0</v>
      </c>
    </row>
    <row r="107" spans="1:70">
      <c r="A107">
        <v>103</v>
      </c>
      <c r="B107" s="21" t="str">
        <f>'2'!C116</f>
        <v>area 103</v>
      </c>
      <c r="C107" s="21" t="str">
        <f>'2'!D116</f>
        <v>puesto 103</v>
      </c>
      <c r="D107" s="21" t="str">
        <v>puesto 103</v>
      </c>
      <c r="E107" s="21" t="str">
        <f>'2'!E116</f>
        <v>tarea 103</v>
      </c>
      <c r="F107" s="34" t="str">
        <f>'3'!D116</f>
        <v>tarea 103</v>
      </c>
      <c r="G107" s="27" t="str">
        <f>'3'!E116</f>
        <v>SI</v>
      </c>
      <c r="H107" s="21" t="str">
        <f>'3'!F116</f>
        <v>SI</v>
      </c>
      <c r="I107" s="27" t="str">
        <f>'3'!G116</f>
        <v>SI</v>
      </c>
      <c r="J107" s="21" t="str">
        <f>'3'!H116</f>
        <v>SI</v>
      </c>
      <c r="K107" s="27" t="str">
        <f>'3'!I116</f>
        <v>SI</v>
      </c>
      <c r="L107" s="21" t="str">
        <f>'3'!J116</f>
        <v>SI</v>
      </c>
      <c r="M107" s="27" t="str">
        <f>'3'!K116</f>
        <v>SI</v>
      </c>
      <c r="N107" s="34" t="str">
        <f>'3'!L116</f>
        <v>Aplicar identificación avanzada-condición aceptable para cada tipo de factor de riesgo identificado</v>
      </c>
      <c r="O107" s="19" t="str">
        <f>IF(AND(N107="Aplicar identificación avanzada-condición aceptable para cada tipo de factor de riesgo identificado",G107="SI"),VLOOKUP(A107,'2'!$B$12:$M$212,2,FALSE)," ")</f>
        <v>area 103</v>
      </c>
      <c r="P107" s="19" t="str">
        <f>IF(AND(N107="Aplicar identificación avanzada-condición aceptable para cada tipo de factor de riesgo identificado",G107="SI"),VLOOKUP(A107,'2'!$B$12:$M$212,3,FALSE)," ")</f>
        <v>puesto 103</v>
      </c>
      <c r="Q107" s="19" t="str">
        <f>IF(AND(N107="Aplicar identificación avanzada-condición aceptable para cada tipo de factor de riesgo identificado",G107="SI"),VLOOKUP(A107,'2'!$B$12:$M$212,4,FALSE)," ")</f>
        <v>tarea 103</v>
      </c>
      <c r="R107" s="19">
        <f>IF(AND(N107="Aplicar identificación avanzada-condición aceptable para cada tipo de factor de riesgo identificado",G107="SI"),VLOOKUP(A107,'2'!$B$12:$M$212,6,FALSE)," ")</f>
        <v>0</v>
      </c>
      <c r="S107" s="19">
        <f>IF(AND(N107="Aplicar identificación avanzada-condición aceptable para cada tipo de factor de riesgo identificado",G107="SI"),VLOOKUP(A107,'2'!$B$12:$M$212,7,FALSE)," ")</f>
        <v>0</v>
      </c>
      <c r="T107" s="19">
        <f>IF(AND(N107="Aplicar identificación avanzada-condición aceptable para cada tipo de factor de riesgo identificado",G107="SI"),VLOOKUP(A107,'2'!$B$12:$M$212,8,FALSE)," ")</f>
        <v>0</v>
      </c>
      <c r="U107" s="19">
        <f>IF(AND(N107="Aplicar identificación avanzada-condición aceptable para cada tipo de factor de riesgo identificado",G107="SI"),VLOOKUP(A107,'2'!$B$12:$M$212,9,FALSE)," ")</f>
        <v>0</v>
      </c>
      <c r="V107" s="19">
        <f>IF(AND(N107="Aplicar identificación avanzada-condición aceptable para cada tipo de factor de riesgo identificado",G107="SI"),VLOOKUP(A107,'2'!$B$12:$M$212,10,FALSE)," ")</f>
        <v>0</v>
      </c>
      <c r="W107" s="31" t="str">
        <f>IF(AND(N107="Aplicar identificación avanzada-condición aceptable para cada tipo de factor de riesgo identificado",H107="SI"),VLOOKUP(A107,'2'!$B$12:$M$212,2,FALSE)," ")</f>
        <v>area 103</v>
      </c>
      <c r="X107" s="31" t="str">
        <f>IF(AND(N107="Aplicar identificación avanzada-condición aceptable para cada tipo de factor de riesgo identificado",H107="SI"),VLOOKUP(A107,'2'!$B$12:$M$212,3,FALSE)," ")</f>
        <v>puesto 103</v>
      </c>
      <c r="Y107" s="31" t="str">
        <f>IF(AND(N107="Aplicar identificación avanzada-condición aceptable para cada tipo de factor de riesgo identificado",H107="SI"),VLOOKUP(A107,'2'!$B$12:$M$212,4,FALSE)," ")</f>
        <v>tarea 103</v>
      </c>
      <c r="Z107" s="31" t="str">
        <f>IF(AND(N107="Aplicar identificación avanzada-condición aceptable para cada tipo de factor de riesgo identificado",H107="SI"),VLOOKUP(A107,'2'!$B$12:$M$212,4,FALSE)," ")</f>
        <v>tarea 103</v>
      </c>
      <c r="AA107" s="31">
        <f>IF(AND(N107="Aplicar identificación avanzada-condición aceptable para cada tipo de factor de riesgo identificado",H107="SI"),VLOOKUP(A107,'2'!$B$12:$M$212,7,FALSE)," ")</f>
        <v>0</v>
      </c>
      <c r="AB107" s="31">
        <f>IF(AND(N107="Aplicar identificación avanzada-condición aceptable para cada tipo de factor de riesgo identificado",H107="SI"),VLOOKUP(A107,'2'!$B$12:$M$212,8,FALSE)," ")</f>
        <v>0</v>
      </c>
      <c r="AC107" s="31">
        <f>IF(AND(N107="Aplicar identificación avanzada-condición aceptable para cada tipo de factor de riesgo identificado",H107="SI"),VLOOKUP(A107,'2'!$B$12:$M$212,9,FALSE)," ")</f>
        <v>0</v>
      </c>
      <c r="AD107" s="31">
        <f>IF(AND(N107="Aplicar identificación avanzada-condición aceptable para cada tipo de factor de riesgo identificado",H107="SI"),VLOOKUP(A107,'2'!$B$12:$M$212,10,FALSE)," ")</f>
        <v>0</v>
      </c>
      <c r="AE107" s="34" t="str">
        <f>IF(AND(N107="Aplicar identificación avanzada-condición aceptable para cada tipo de factor de riesgo identificado",I107="SI"),VLOOKUP(A107,'2'!$B$12:$M$212,2,FALSE)," ")</f>
        <v>area 103</v>
      </c>
      <c r="AF107" s="34" t="str">
        <f>IF(AND(N107="Aplicar identificación avanzada-condición aceptable para cada tipo de factor de riesgo identificado",I107="SI"),VLOOKUP(A107,'2'!$B$12:$M$212,3,FALSE)," ")</f>
        <v>puesto 103</v>
      </c>
      <c r="AG107" s="34" t="str">
        <f>IF(AND(N107="Aplicar identificación avanzada-condición aceptable para cada tipo de factor de riesgo identificado",I107="SI"),VLOOKUP(A107,'2'!$B$12:$M$212,4,FALSE)," ")</f>
        <v>tarea 103</v>
      </c>
      <c r="AH107" s="34">
        <f>IF(AND(N107="Aplicar identificación avanzada-condición aceptable para cada tipo de factor de riesgo identificado",I107="SI"),VLOOKUP(A107,'2'!$B$12:$M$212,6,FALSE)," ")</f>
        <v>0</v>
      </c>
      <c r="AI107" s="34">
        <f>IF(AND(N107="Aplicar identificación avanzada-condición aceptable para cada tipo de factor de riesgo identificado",I107="SI"),VLOOKUP(A107,'2'!$B$12:$M$212,7,FALSE)," ")</f>
        <v>0</v>
      </c>
      <c r="AJ107" s="34">
        <f>IF(AND(N107="Aplicar identificación avanzada-condición aceptable para cada tipo de factor de riesgo identificado",I107="SI"),VLOOKUP(A107,'2'!$B$12:$M$212,8,FALSE)," ")</f>
        <v>0</v>
      </c>
      <c r="AK107" s="34">
        <f>IF(AND(N107="Aplicar identificación avanzada-condición aceptable para cada tipo de factor de riesgo identificado",I107="SI"),VLOOKUP(A107,'2'!$B$12:$M$212,9,FALSE)," ")</f>
        <v>0</v>
      </c>
      <c r="AL107" s="34">
        <f>IF(AND(N107="Aplicar identificación avanzada-condición aceptable para cada tipo de factor de riesgo identificado",I107="SI"),VLOOKUP(A107,'2'!$B$12:$M$212,10,FALSE)," ")</f>
        <v>0</v>
      </c>
      <c r="AM107" s="40" t="str">
        <f>IF(AND(N107="Aplicar identificación avanzada-condición aceptable para cada tipo de factor de riesgo identificado",J107="SI"),VLOOKUP(A107,'2'!$B$12:$M$212,2,FALSE)," ")</f>
        <v>area 103</v>
      </c>
      <c r="AN107" s="40" t="str">
        <f>IF(AND(N107="Aplicar identificación avanzada-condición aceptable para cada tipo de factor de riesgo identificado",J107="SI"),VLOOKUP(A107,'2'!$B$12:$M$212,3,FALSE)," ")</f>
        <v>puesto 103</v>
      </c>
      <c r="AO107" s="40" t="str">
        <f>IF(AND(N107="Aplicar identificación avanzada-condición aceptable para cada tipo de factor de riesgo identificado",J107="SI"),VLOOKUP(A107,'2'!$B$12:$M$212,4,FALSE)," ")</f>
        <v>tarea 103</v>
      </c>
      <c r="AP107" s="40">
        <f>IF(AND(N107="Aplicar identificación avanzada-condición aceptable para cada tipo de factor de riesgo identificado",J107="SI"),VLOOKUP(A107,'2'!$B$12:$M$212,6,FALSE)," ")</f>
        <v>0</v>
      </c>
      <c r="AQ107" s="40">
        <f>IF(AND(N107="Aplicar identificación avanzada-condición aceptable para cada tipo de factor de riesgo identificado",J107="SI"),VLOOKUP(A107,'2'!$B$12:$M$212,7,FALSE)," ")</f>
        <v>0</v>
      </c>
      <c r="AR107" s="40">
        <f>IF(AND(N107="Aplicar identificación avanzada-condición aceptable para cada tipo de factor de riesgo identificado",J107="SI"),VLOOKUP(A107,'2'!$B$12:$M$212,8,FALSE)," ")</f>
        <v>0</v>
      </c>
      <c r="AS107" s="40">
        <f>IF(AND(N107="Aplicar identificación avanzada-condición aceptable para cada tipo de factor de riesgo identificado",J107="SI"),VLOOKUP(A107,'2'!$B$12:$M$212,9,FALSE)," ")</f>
        <v>0</v>
      </c>
      <c r="AT107" s="40">
        <f>IF(AND(N107="Aplicar identificación avanzada-condición aceptable para cada tipo de factor de riesgo identificado",J107="SI"),VLOOKUP(A107,'2'!$B$12:$M$212,10,FALSE)," ")</f>
        <v>0</v>
      </c>
      <c r="AU107" s="51" t="str">
        <f>IF(AND(N107="Aplicar identificación avanzada-condición aceptable para cada tipo de factor de riesgo identificado",K107="SI"),VLOOKUP(A107,'2'!$B$12:$M$212,2,FALSE)," ")</f>
        <v>area 103</v>
      </c>
      <c r="AV107" s="51" t="str">
        <f>IF(AND(N107="Aplicar identificación avanzada-condición aceptable para cada tipo de factor de riesgo identificado",K107="SI"),VLOOKUP(A107,'2'!$B$12:$M$212,3,FALSE)," ")</f>
        <v>puesto 103</v>
      </c>
      <c r="AW107" s="51" t="str">
        <f>IF(AND(N107="Aplicar identificación avanzada-condición aceptable para cada tipo de factor de riesgo identificado",K107="SI"),VLOOKUP(A107,'2'!$B$12:$M$212,4,FALSE)," ")</f>
        <v>tarea 103</v>
      </c>
      <c r="AX107" s="51">
        <f>IF(AND(N107="Aplicar identificación avanzada-condición aceptable para cada tipo de factor de riesgo identificado",K107="SI"),VLOOKUP(A107,'2'!$B$12:$M$212,6,FALSE)," ")</f>
        <v>0</v>
      </c>
      <c r="AY107" s="51">
        <f>IF(AND(N107="Aplicar identificación avanzada-condición aceptable para cada tipo de factor de riesgo identificado",K107="SI"),VLOOKUP(A107,'2'!$B$12:$M$212,7,FALSE)," ")</f>
        <v>0</v>
      </c>
      <c r="AZ107" s="51">
        <f>IF(AND(N107="Aplicar identificación avanzada-condición aceptable para cada tipo de factor de riesgo identificado",K107="SI"),VLOOKUP(A107,'2'!$B$12:$M$212,8,FALSE)," ")</f>
        <v>0</v>
      </c>
      <c r="BA107" s="51">
        <f>IF(AND(N107="Aplicar identificación avanzada-condición aceptable para cada tipo de factor de riesgo identificado",K107="SI"),VLOOKUP(A107,'2'!$B$12:$M$212,9,FALSE)," ")</f>
        <v>0</v>
      </c>
      <c r="BB107" s="51">
        <f>IF(AND(N107="Aplicar identificación avanzada-condición aceptable para cada tipo de factor de riesgo identificado",K107="SI"),VLOOKUP(A107,'2'!$B$12:$M$212,10,FALSE)," ")</f>
        <v>0</v>
      </c>
      <c r="BC107" s="44" t="str">
        <f>IF(AND(N107="Aplicar identificación avanzada-condición aceptable para cada tipo de factor de riesgo identificado",L107="SI"),VLOOKUP(A107,'2'!$B$12:$M$212,2,FALSE)," ")</f>
        <v>area 103</v>
      </c>
      <c r="BD107" s="44" t="str">
        <f>IF(AND(N107="Aplicar identificación avanzada-condición aceptable para cada tipo de factor de riesgo identificado",L107="SI"),VLOOKUP(A107,'2'!$B$12:$M$212,3,FALSE)," ")</f>
        <v>puesto 103</v>
      </c>
      <c r="BE107" s="44" t="str">
        <f>IF(AND(N107="Aplicar identificación avanzada-condición aceptable para cada tipo de factor de riesgo identificado",L107="SI"),VLOOKUP(A107,'2'!$B$12:$M$212,4,FALSE)," ")</f>
        <v>tarea 103</v>
      </c>
      <c r="BF107" s="44">
        <f>IF(AND(N107="Aplicar identificación avanzada-condición aceptable para cada tipo de factor de riesgo identificado",L107="SI"),VLOOKUP(A107,'2'!$B$12:$M$212,6,FALSE)," ")</f>
        <v>0</v>
      </c>
      <c r="BG107" s="44">
        <f>IF(AND(N107="Aplicar identificación avanzada-condición aceptable para cada tipo de factor de riesgo identificado",L107="SI"),VLOOKUP(A107,'2'!$B$12:$M$212,7,FALSE)," ")</f>
        <v>0</v>
      </c>
      <c r="BH107" s="44">
        <f>IF(AND(N107="Aplicar identificación avanzada-condición aceptable para cada tipo de factor de riesgo identificado",L107="SI"),VLOOKUP(A107,'2'!$B$12:$M$212,8,FALSE)," ")</f>
        <v>0</v>
      </c>
      <c r="BI107" s="44">
        <f>IF(AND(N107="Aplicar identificación avanzada-condición aceptable para cada tipo de factor de riesgo identificado",L107="SI"),VLOOKUP(A107,'2'!$B$12:$M$212,9,FALSE)," ")</f>
        <v>0</v>
      </c>
      <c r="BJ107" s="44">
        <f>IF(AND(N107="Aplicar identificación avanzada-condición aceptable para cada tipo de factor de riesgo identificado",L107="SI"),VLOOKUP(A107,'2'!$B$12:$M$212,10,FALSE)," ")</f>
        <v>0</v>
      </c>
      <c r="BK107" s="48" t="str">
        <f>IF(AND(N107="Aplicar identificación avanzada-condición aceptable para cada tipo de factor de riesgo identificado",M107="SI"),VLOOKUP(A107,'2'!$B$12:$M$212,2,FALSE)," ")</f>
        <v>area 103</v>
      </c>
      <c r="BL107" s="48" t="str">
        <f>IF(AND(N107="Aplicar identificación avanzada-condición aceptable para cada tipo de factor de riesgo identificado",M107="SI"),VLOOKUP(A107,'2'!$B$12:$M$212,3,FALSE)," ")</f>
        <v>puesto 103</v>
      </c>
      <c r="BM107" s="48" t="str">
        <f>IF(AND(N107="Aplicar identificación avanzada-condición aceptable para cada tipo de factor de riesgo identificado",M107="SI"),VLOOKUP(A107,'2'!$B$12:$M$212,4,FALSE)," ")</f>
        <v>tarea 103</v>
      </c>
      <c r="BN107" s="48">
        <f>IF(AND(N107="Aplicar identificación avanzada-condición aceptable para cada tipo de factor de riesgo identificado",M107="SI"),VLOOKUP(A107,'2'!$B$12:$M$212,6,FALSE)," ")</f>
        <v>0</v>
      </c>
      <c r="BO107" s="48">
        <f>IF(AND(N107="Aplicar identificación avanzada-condición aceptable para cada tipo de factor de riesgo identificado",M107="SI"),VLOOKUP(A107,'2'!$B$12:$M$212,7,FALSE)," ")</f>
        <v>0</v>
      </c>
      <c r="BP107" s="48">
        <f>IF(AND(N107="Aplicar identificación avanzada-condición aceptable para cada tipo de factor de riesgo identificado",M107="SI"),VLOOKUP(A107,'2'!$B$12:$M$212,8,FALSE)," ")</f>
        <v>0</v>
      </c>
      <c r="BQ107" s="48">
        <f>IF(AND(N107="Aplicar identificación avanzada-condición aceptable para cada tipo de factor de riesgo identificado",M107="SI"),VLOOKUP(A107,'2'!$B$12:$M$212,9,FALSE)," ")</f>
        <v>0</v>
      </c>
      <c r="BR107" s="48">
        <f>IF(AND(N107="Aplicar identificación avanzada-condición aceptable para cada tipo de factor de riesgo identificado",M107="SI"),VLOOKUP(A107,'2'!$B$12:$M$212,10,FALSE)," ")</f>
        <v>0</v>
      </c>
    </row>
    <row r="108" spans="1:70">
      <c r="A108">
        <v>104</v>
      </c>
      <c r="B108" s="21" t="str">
        <f>'2'!C117</f>
        <v>area 104</v>
      </c>
      <c r="C108" s="21" t="str">
        <f>'2'!D117</f>
        <v>puesto 104</v>
      </c>
      <c r="D108" s="21" t="str">
        <v>puesto 104</v>
      </c>
      <c r="E108" s="21" t="str">
        <f>'2'!E117</f>
        <v>tarea 104</v>
      </c>
      <c r="F108" s="34" t="str">
        <f>'3'!D117</f>
        <v>tarea 104</v>
      </c>
      <c r="G108" s="27" t="str">
        <f>'3'!E117</f>
        <v>SI</v>
      </c>
      <c r="H108" s="21" t="str">
        <f>'3'!F117</f>
        <v>SI</v>
      </c>
      <c r="I108" s="27" t="str">
        <f>'3'!G117</f>
        <v>SI</v>
      </c>
      <c r="J108" s="21" t="str">
        <f>'3'!H117</f>
        <v>SI</v>
      </c>
      <c r="K108" s="27" t="str">
        <f>'3'!I117</f>
        <v>SI</v>
      </c>
      <c r="L108" s="21" t="str">
        <f>'3'!J117</f>
        <v>SI</v>
      </c>
      <c r="M108" s="27" t="str">
        <f>'3'!K117</f>
        <v>SI</v>
      </c>
      <c r="N108" s="34" t="str">
        <f>'3'!L117</f>
        <v>Aplicar identificación avanzada-condición aceptable para cada tipo de factor de riesgo identificado</v>
      </c>
      <c r="O108" s="19" t="str">
        <f>IF(AND(N108="Aplicar identificación avanzada-condición aceptable para cada tipo de factor de riesgo identificado",G108="SI"),VLOOKUP(A108,'2'!$B$12:$M$212,2,FALSE)," ")</f>
        <v>area 104</v>
      </c>
      <c r="P108" s="19" t="str">
        <f>IF(AND(N108="Aplicar identificación avanzada-condición aceptable para cada tipo de factor de riesgo identificado",G108="SI"),VLOOKUP(A108,'2'!$B$12:$M$212,3,FALSE)," ")</f>
        <v>puesto 104</v>
      </c>
      <c r="Q108" s="19" t="str">
        <f>IF(AND(N108="Aplicar identificación avanzada-condición aceptable para cada tipo de factor de riesgo identificado",G108="SI"),VLOOKUP(A108,'2'!$B$12:$M$212,4,FALSE)," ")</f>
        <v>tarea 104</v>
      </c>
      <c r="R108" s="19">
        <f>IF(AND(N108="Aplicar identificación avanzada-condición aceptable para cada tipo de factor de riesgo identificado",G108="SI"),VLOOKUP(A108,'2'!$B$12:$M$212,6,FALSE)," ")</f>
        <v>0</v>
      </c>
      <c r="S108" s="19">
        <f>IF(AND(N108="Aplicar identificación avanzada-condición aceptable para cada tipo de factor de riesgo identificado",G108="SI"),VLOOKUP(A108,'2'!$B$12:$M$212,7,FALSE)," ")</f>
        <v>0</v>
      </c>
      <c r="T108" s="19">
        <f>IF(AND(N108="Aplicar identificación avanzada-condición aceptable para cada tipo de factor de riesgo identificado",G108="SI"),VLOOKUP(A108,'2'!$B$12:$M$212,8,FALSE)," ")</f>
        <v>0</v>
      </c>
      <c r="U108" s="19">
        <f>IF(AND(N108="Aplicar identificación avanzada-condición aceptable para cada tipo de factor de riesgo identificado",G108="SI"),VLOOKUP(A108,'2'!$B$12:$M$212,9,FALSE)," ")</f>
        <v>0</v>
      </c>
      <c r="V108" s="19">
        <f>IF(AND(N108="Aplicar identificación avanzada-condición aceptable para cada tipo de factor de riesgo identificado",G108="SI"),VLOOKUP(A108,'2'!$B$12:$M$212,10,FALSE)," ")</f>
        <v>0</v>
      </c>
      <c r="W108" s="31" t="str">
        <f>IF(AND(N108="Aplicar identificación avanzada-condición aceptable para cada tipo de factor de riesgo identificado",H108="SI"),VLOOKUP(A108,'2'!$B$12:$M$212,2,FALSE)," ")</f>
        <v>area 104</v>
      </c>
      <c r="X108" s="31" t="str">
        <f>IF(AND(N108="Aplicar identificación avanzada-condición aceptable para cada tipo de factor de riesgo identificado",H108="SI"),VLOOKUP(A108,'2'!$B$12:$M$212,3,FALSE)," ")</f>
        <v>puesto 104</v>
      </c>
      <c r="Y108" s="31" t="str">
        <f>IF(AND(N108="Aplicar identificación avanzada-condición aceptable para cada tipo de factor de riesgo identificado",H108="SI"),VLOOKUP(A108,'2'!$B$12:$M$212,4,FALSE)," ")</f>
        <v>tarea 104</v>
      </c>
      <c r="Z108" s="31" t="str">
        <f>IF(AND(N108="Aplicar identificación avanzada-condición aceptable para cada tipo de factor de riesgo identificado",H108="SI"),VLOOKUP(A108,'2'!$B$12:$M$212,4,FALSE)," ")</f>
        <v>tarea 104</v>
      </c>
      <c r="AA108" s="31">
        <f>IF(AND(N108="Aplicar identificación avanzada-condición aceptable para cada tipo de factor de riesgo identificado",H108="SI"),VLOOKUP(A108,'2'!$B$12:$M$212,7,FALSE)," ")</f>
        <v>0</v>
      </c>
      <c r="AB108" s="31">
        <f>IF(AND(N108="Aplicar identificación avanzada-condición aceptable para cada tipo de factor de riesgo identificado",H108="SI"),VLOOKUP(A108,'2'!$B$12:$M$212,8,FALSE)," ")</f>
        <v>0</v>
      </c>
      <c r="AC108" s="31">
        <f>IF(AND(N108="Aplicar identificación avanzada-condición aceptable para cada tipo de factor de riesgo identificado",H108="SI"),VLOOKUP(A108,'2'!$B$12:$M$212,9,FALSE)," ")</f>
        <v>0</v>
      </c>
      <c r="AD108" s="31">
        <f>IF(AND(N108="Aplicar identificación avanzada-condición aceptable para cada tipo de factor de riesgo identificado",H108="SI"),VLOOKUP(A108,'2'!$B$12:$M$212,10,FALSE)," ")</f>
        <v>0</v>
      </c>
      <c r="AE108" s="34" t="str">
        <f>IF(AND(N108="Aplicar identificación avanzada-condición aceptable para cada tipo de factor de riesgo identificado",I108="SI"),VLOOKUP(A108,'2'!$B$12:$M$212,2,FALSE)," ")</f>
        <v>area 104</v>
      </c>
      <c r="AF108" s="34" t="str">
        <f>IF(AND(N108="Aplicar identificación avanzada-condición aceptable para cada tipo de factor de riesgo identificado",I108="SI"),VLOOKUP(A108,'2'!$B$12:$M$212,3,FALSE)," ")</f>
        <v>puesto 104</v>
      </c>
      <c r="AG108" s="34" t="str">
        <f>IF(AND(N108="Aplicar identificación avanzada-condición aceptable para cada tipo de factor de riesgo identificado",I108="SI"),VLOOKUP(A108,'2'!$B$12:$M$212,4,FALSE)," ")</f>
        <v>tarea 104</v>
      </c>
      <c r="AH108" s="34">
        <f>IF(AND(N108="Aplicar identificación avanzada-condición aceptable para cada tipo de factor de riesgo identificado",I108="SI"),VLOOKUP(A108,'2'!$B$12:$M$212,6,FALSE)," ")</f>
        <v>0</v>
      </c>
      <c r="AI108" s="34">
        <f>IF(AND(N108="Aplicar identificación avanzada-condición aceptable para cada tipo de factor de riesgo identificado",I108="SI"),VLOOKUP(A108,'2'!$B$12:$M$212,7,FALSE)," ")</f>
        <v>0</v>
      </c>
      <c r="AJ108" s="34">
        <f>IF(AND(N108="Aplicar identificación avanzada-condición aceptable para cada tipo de factor de riesgo identificado",I108="SI"),VLOOKUP(A108,'2'!$B$12:$M$212,8,FALSE)," ")</f>
        <v>0</v>
      </c>
      <c r="AK108" s="34">
        <f>IF(AND(N108="Aplicar identificación avanzada-condición aceptable para cada tipo de factor de riesgo identificado",I108="SI"),VLOOKUP(A108,'2'!$B$12:$M$212,9,FALSE)," ")</f>
        <v>0</v>
      </c>
      <c r="AL108" s="34">
        <f>IF(AND(N108="Aplicar identificación avanzada-condición aceptable para cada tipo de factor de riesgo identificado",I108="SI"),VLOOKUP(A108,'2'!$B$12:$M$212,10,FALSE)," ")</f>
        <v>0</v>
      </c>
      <c r="AM108" s="40" t="str">
        <f>IF(AND(N108="Aplicar identificación avanzada-condición aceptable para cada tipo de factor de riesgo identificado",J108="SI"),VLOOKUP(A108,'2'!$B$12:$M$212,2,FALSE)," ")</f>
        <v>area 104</v>
      </c>
      <c r="AN108" s="40" t="str">
        <f>IF(AND(N108="Aplicar identificación avanzada-condición aceptable para cada tipo de factor de riesgo identificado",J108="SI"),VLOOKUP(A108,'2'!$B$12:$M$212,3,FALSE)," ")</f>
        <v>puesto 104</v>
      </c>
      <c r="AO108" s="40" t="str">
        <f>IF(AND(N108="Aplicar identificación avanzada-condición aceptable para cada tipo de factor de riesgo identificado",J108="SI"),VLOOKUP(A108,'2'!$B$12:$M$212,4,FALSE)," ")</f>
        <v>tarea 104</v>
      </c>
      <c r="AP108" s="40">
        <f>IF(AND(N108="Aplicar identificación avanzada-condición aceptable para cada tipo de factor de riesgo identificado",J108="SI"),VLOOKUP(A108,'2'!$B$12:$M$212,6,FALSE)," ")</f>
        <v>0</v>
      </c>
      <c r="AQ108" s="40">
        <f>IF(AND(N108="Aplicar identificación avanzada-condición aceptable para cada tipo de factor de riesgo identificado",J108="SI"),VLOOKUP(A108,'2'!$B$12:$M$212,7,FALSE)," ")</f>
        <v>0</v>
      </c>
      <c r="AR108" s="40">
        <f>IF(AND(N108="Aplicar identificación avanzada-condición aceptable para cada tipo de factor de riesgo identificado",J108="SI"),VLOOKUP(A108,'2'!$B$12:$M$212,8,FALSE)," ")</f>
        <v>0</v>
      </c>
      <c r="AS108" s="40">
        <f>IF(AND(N108="Aplicar identificación avanzada-condición aceptable para cada tipo de factor de riesgo identificado",J108="SI"),VLOOKUP(A108,'2'!$B$12:$M$212,9,FALSE)," ")</f>
        <v>0</v>
      </c>
      <c r="AT108" s="40">
        <f>IF(AND(N108="Aplicar identificación avanzada-condición aceptable para cada tipo de factor de riesgo identificado",J108="SI"),VLOOKUP(A108,'2'!$B$12:$M$212,10,FALSE)," ")</f>
        <v>0</v>
      </c>
      <c r="AU108" s="51" t="str">
        <f>IF(AND(N108="Aplicar identificación avanzada-condición aceptable para cada tipo de factor de riesgo identificado",K108="SI"),VLOOKUP(A108,'2'!$B$12:$M$212,2,FALSE)," ")</f>
        <v>area 104</v>
      </c>
      <c r="AV108" s="51" t="str">
        <f>IF(AND(N108="Aplicar identificación avanzada-condición aceptable para cada tipo de factor de riesgo identificado",K108="SI"),VLOOKUP(A108,'2'!$B$12:$M$212,3,FALSE)," ")</f>
        <v>puesto 104</v>
      </c>
      <c r="AW108" s="51" t="str">
        <f>IF(AND(N108="Aplicar identificación avanzada-condición aceptable para cada tipo de factor de riesgo identificado",K108="SI"),VLOOKUP(A108,'2'!$B$12:$M$212,4,FALSE)," ")</f>
        <v>tarea 104</v>
      </c>
      <c r="AX108" s="51">
        <f>IF(AND(N108="Aplicar identificación avanzada-condición aceptable para cada tipo de factor de riesgo identificado",K108="SI"),VLOOKUP(A108,'2'!$B$12:$M$212,6,FALSE)," ")</f>
        <v>0</v>
      </c>
      <c r="AY108" s="51">
        <f>IF(AND(N108="Aplicar identificación avanzada-condición aceptable para cada tipo de factor de riesgo identificado",K108="SI"),VLOOKUP(A108,'2'!$B$12:$M$212,7,FALSE)," ")</f>
        <v>0</v>
      </c>
      <c r="AZ108" s="51">
        <f>IF(AND(N108="Aplicar identificación avanzada-condición aceptable para cada tipo de factor de riesgo identificado",K108="SI"),VLOOKUP(A108,'2'!$B$12:$M$212,8,FALSE)," ")</f>
        <v>0</v>
      </c>
      <c r="BA108" s="51">
        <f>IF(AND(N108="Aplicar identificación avanzada-condición aceptable para cada tipo de factor de riesgo identificado",K108="SI"),VLOOKUP(A108,'2'!$B$12:$M$212,9,FALSE)," ")</f>
        <v>0</v>
      </c>
      <c r="BB108" s="51">
        <f>IF(AND(N108="Aplicar identificación avanzada-condición aceptable para cada tipo de factor de riesgo identificado",K108="SI"),VLOOKUP(A108,'2'!$B$12:$M$212,10,FALSE)," ")</f>
        <v>0</v>
      </c>
      <c r="BC108" s="44" t="str">
        <f>IF(AND(N108="Aplicar identificación avanzada-condición aceptable para cada tipo de factor de riesgo identificado",L108="SI"),VLOOKUP(A108,'2'!$B$12:$M$212,2,FALSE)," ")</f>
        <v>area 104</v>
      </c>
      <c r="BD108" s="44" t="str">
        <f>IF(AND(N108="Aplicar identificación avanzada-condición aceptable para cada tipo de factor de riesgo identificado",L108="SI"),VLOOKUP(A108,'2'!$B$12:$M$212,3,FALSE)," ")</f>
        <v>puesto 104</v>
      </c>
      <c r="BE108" s="44" t="str">
        <f>IF(AND(N108="Aplicar identificación avanzada-condición aceptable para cada tipo de factor de riesgo identificado",L108="SI"),VLOOKUP(A108,'2'!$B$12:$M$212,4,FALSE)," ")</f>
        <v>tarea 104</v>
      </c>
      <c r="BF108" s="44">
        <f>IF(AND(N108="Aplicar identificación avanzada-condición aceptable para cada tipo de factor de riesgo identificado",L108="SI"),VLOOKUP(A108,'2'!$B$12:$M$212,6,FALSE)," ")</f>
        <v>0</v>
      </c>
      <c r="BG108" s="44">
        <f>IF(AND(N108="Aplicar identificación avanzada-condición aceptable para cada tipo de factor de riesgo identificado",L108="SI"),VLOOKUP(A108,'2'!$B$12:$M$212,7,FALSE)," ")</f>
        <v>0</v>
      </c>
      <c r="BH108" s="44">
        <f>IF(AND(N108="Aplicar identificación avanzada-condición aceptable para cada tipo de factor de riesgo identificado",L108="SI"),VLOOKUP(A108,'2'!$B$12:$M$212,8,FALSE)," ")</f>
        <v>0</v>
      </c>
      <c r="BI108" s="44">
        <f>IF(AND(N108="Aplicar identificación avanzada-condición aceptable para cada tipo de factor de riesgo identificado",L108="SI"),VLOOKUP(A108,'2'!$B$12:$M$212,9,FALSE)," ")</f>
        <v>0</v>
      </c>
      <c r="BJ108" s="44">
        <f>IF(AND(N108="Aplicar identificación avanzada-condición aceptable para cada tipo de factor de riesgo identificado",L108="SI"),VLOOKUP(A108,'2'!$B$12:$M$212,10,FALSE)," ")</f>
        <v>0</v>
      </c>
      <c r="BK108" s="48" t="str">
        <f>IF(AND(N108="Aplicar identificación avanzada-condición aceptable para cada tipo de factor de riesgo identificado",M108="SI"),VLOOKUP(A108,'2'!$B$12:$M$212,2,FALSE)," ")</f>
        <v>area 104</v>
      </c>
      <c r="BL108" s="48" t="str">
        <f>IF(AND(N108="Aplicar identificación avanzada-condición aceptable para cada tipo de factor de riesgo identificado",M108="SI"),VLOOKUP(A108,'2'!$B$12:$M$212,3,FALSE)," ")</f>
        <v>puesto 104</v>
      </c>
      <c r="BM108" s="48" t="str">
        <f>IF(AND(N108="Aplicar identificación avanzada-condición aceptable para cada tipo de factor de riesgo identificado",M108="SI"),VLOOKUP(A108,'2'!$B$12:$M$212,4,FALSE)," ")</f>
        <v>tarea 104</v>
      </c>
      <c r="BN108" s="48">
        <f>IF(AND(N108="Aplicar identificación avanzada-condición aceptable para cada tipo de factor de riesgo identificado",M108="SI"),VLOOKUP(A108,'2'!$B$12:$M$212,6,FALSE)," ")</f>
        <v>0</v>
      </c>
      <c r="BO108" s="48">
        <f>IF(AND(N108="Aplicar identificación avanzada-condición aceptable para cada tipo de factor de riesgo identificado",M108="SI"),VLOOKUP(A108,'2'!$B$12:$M$212,7,FALSE)," ")</f>
        <v>0</v>
      </c>
      <c r="BP108" s="48">
        <f>IF(AND(N108="Aplicar identificación avanzada-condición aceptable para cada tipo de factor de riesgo identificado",M108="SI"),VLOOKUP(A108,'2'!$B$12:$M$212,8,FALSE)," ")</f>
        <v>0</v>
      </c>
      <c r="BQ108" s="48">
        <f>IF(AND(N108="Aplicar identificación avanzada-condición aceptable para cada tipo de factor de riesgo identificado",M108="SI"),VLOOKUP(A108,'2'!$B$12:$M$212,9,FALSE)," ")</f>
        <v>0</v>
      </c>
      <c r="BR108" s="48">
        <f>IF(AND(N108="Aplicar identificación avanzada-condición aceptable para cada tipo de factor de riesgo identificado",M108="SI"),VLOOKUP(A108,'2'!$B$12:$M$212,10,FALSE)," ")</f>
        <v>0</v>
      </c>
    </row>
    <row r="109" spans="1:70">
      <c r="A109">
        <v>105</v>
      </c>
      <c r="B109" s="21" t="str">
        <f>'2'!C118</f>
        <v>area 105</v>
      </c>
      <c r="C109" s="21" t="str">
        <f>'2'!D118</f>
        <v>puesto 105</v>
      </c>
      <c r="D109" s="21" t="str">
        <v>puesto 105</v>
      </c>
      <c r="E109" s="21" t="str">
        <f>'2'!E118</f>
        <v>tarea 105</v>
      </c>
      <c r="F109" s="34" t="str">
        <f>'3'!D118</f>
        <v>tarea 105</v>
      </c>
      <c r="G109" s="27" t="str">
        <f>'3'!E118</f>
        <v>SI</v>
      </c>
      <c r="H109" s="21" t="str">
        <f>'3'!F118</f>
        <v>SI</v>
      </c>
      <c r="I109" s="27" t="str">
        <f>'3'!G118</f>
        <v>SI</v>
      </c>
      <c r="J109" s="21" t="str">
        <f>'3'!H118</f>
        <v>SI</v>
      </c>
      <c r="K109" s="27" t="str">
        <f>'3'!I118</f>
        <v>SI</v>
      </c>
      <c r="L109" s="21" t="str">
        <f>'3'!J118</f>
        <v>SI</v>
      </c>
      <c r="M109" s="27" t="str">
        <f>'3'!K118</f>
        <v>SI</v>
      </c>
      <c r="N109" s="34" t="str">
        <f>'3'!L118</f>
        <v>Aplicar identificación avanzada-condición aceptable para cada tipo de factor de riesgo identificado</v>
      </c>
      <c r="O109" s="19" t="str">
        <f>IF(AND(N109="Aplicar identificación avanzada-condición aceptable para cada tipo de factor de riesgo identificado",G109="SI"),VLOOKUP(A109,'2'!$B$12:$M$212,2,FALSE)," ")</f>
        <v>area 105</v>
      </c>
      <c r="P109" s="19" t="str">
        <f>IF(AND(N109="Aplicar identificación avanzada-condición aceptable para cada tipo de factor de riesgo identificado",G109="SI"),VLOOKUP(A109,'2'!$B$12:$M$212,3,FALSE)," ")</f>
        <v>puesto 105</v>
      </c>
      <c r="Q109" s="19" t="str">
        <f>IF(AND(N109="Aplicar identificación avanzada-condición aceptable para cada tipo de factor de riesgo identificado",G109="SI"),VLOOKUP(A109,'2'!$B$12:$M$212,4,FALSE)," ")</f>
        <v>tarea 105</v>
      </c>
      <c r="R109" s="19">
        <f>IF(AND(N109="Aplicar identificación avanzada-condición aceptable para cada tipo de factor de riesgo identificado",G109="SI"),VLOOKUP(A109,'2'!$B$12:$M$212,6,FALSE)," ")</f>
        <v>0</v>
      </c>
      <c r="S109" s="19">
        <f>IF(AND(N109="Aplicar identificación avanzada-condición aceptable para cada tipo de factor de riesgo identificado",G109="SI"),VLOOKUP(A109,'2'!$B$12:$M$212,7,FALSE)," ")</f>
        <v>0</v>
      </c>
      <c r="T109" s="19">
        <f>IF(AND(N109="Aplicar identificación avanzada-condición aceptable para cada tipo de factor de riesgo identificado",G109="SI"),VLOOKUP(A109,'2'!$B$12:$M$212,8,FALSE)," ")</f>
        <v>0</v>
      </c>
      <c r="U109" s="19">
        <f>IF(AND(N109="Aplicar identificación avanzada-condición aceptable para cada tipo de factor de riesgo identificado",G109="SI"),VLOOKUP(A109,'2'!$B$12:$M$212,9,FALSE)," ")</f>
        <v>0</v>
      </c>
      <c r="V109" s="19">
        <f>IF(AND(N109="Aplicar identificación avanzada-condición aceptable para cada tipo de factor de riesgo identificado",G109="SI"),VLOOKUP(A109,'2'!$B$12:$M$212,10,FALSE)," ")</f>
        <v>0</v>
      </c>
      <c r="W109" s="31" t="str">
        <f>IF(AND(N109="Aplicar identificación avanzada-condición aceptable para cada tipo de factor de riesgo identificado",H109="SI"),VLOOKUP(A109,'2'!$B$12:$M$212,2,FALSE)," ")</f>
        <v>area 105</v>
      </c>
      <c r="X109" s="31" t="str">
        <f>IF(AND(N109="Aplicar identificación avanzada-condición aceptable para cada tipo de factor de riesgo identificado",H109="SI"),VLOOKUP(A109,'2'!$B$12:$M$212,3,FALSE)," ")</f>
        <v>puesto 105</v>
      </c>
      <c r="Y109" s="31" t="str">
        <f>IF(AND(N109="Aplicar identificación avanzada-condición aceptable para cada tipo de factor de riesgo identificado",H109="SI"),VLOOKUP(A109,'2'!$B$12:$M$212,4,FALSE)," ")</f>
        <v>tarea 105</v>
      </c>
      <c r="Z109" s="31" t="str">
        <f>IF(AND(N109="Aplicar identificación avanzada-condición aceptable para cada tipo de factor de riesgo identificado",H109="SI"),VLOOKUP(A109,'2'!$B$12:$M$212,4,FALSE)," ")</f>
        <v>tarea 105</v>
      </c>
      <c r="AA109" s="31">
        <f>IF(AND(N109="Aplicar identificación avanzada-condición aceptable para cada tipo de factor de riesgo identificado",H109="SI"),VLOOKUP(A109,'2'!$B$12:$M$212,7,FALSE)," ")</f>
        <v>0</v>
      </c>
      <c r="AB109" s="31">
        <f>IF(AND(N109="Aplicar identificación avanzada-condición aceptable para cada tipo de factor de riesgo identificado",H109="SI"),VLOOKUP(A109,'2'!$B$12:$M$212,8,FALSE)," ")</f>
        <v>0</v>
      </c>
      <c r="AC109" s="31">
        <f>IF(AND(N109="Aplicar identificación avanzada-condición aceptable para cada tipo de factor de riesgo identificado",H109="SI"),VLOOKUP(A109,'2'!$B$12:$M$212,9,FALSE)," ")</f>
        <v>0</v>
      </c>
      <c r="AD109" s="31">
        <f>IF(AND(N109="Aplicar identificación avanzada-condición aceptable para cada tipo de factor de riesgo identificado",H109="SI"),VLOOKUP(A109,'2'!$B$12:$M$212,10,FALSE)," ")</f>
        <v>0</v>
      </c>
      <c r="AE109" s="34" t="str">
        <f>IF(AND(N109="Aplicar identificación avanzada-condición aceptable para cada tipo de factor de riesgo identificado",I109="SI"),VLOOKUP(A109,'2'!$B$12:$M$212,2,FALSE)," ")</f>
        <v>area 105</v>
      </c>
      <c r="AF109" s="34" t="str">
        <f>IF(AND(N109="Aplicar identificación avanzada-condición aceptable para cada tipo de factor de riesgo identificado",I109="SI"),VLOOKUP(A109,'2'!$B$12:$M$212,3,FALSE)," ")</f>
        <v>puesto 105</v>
      </c>
      <c r="AG109" s="34" t="str">
        <f>IF(AND(N109="Aplicar identificación avanzada-condición aceptable para cada tipo de factor de riesgo identificado",I109="SI"),VLOOKUP(A109,'2'!$B$12:$M$212,4,FALSE)," ")</f>
        <v>tarea 105</v>
      </c>
      <c r="AH109" s="34">
        <f>IF(AND(N109="Aplicar identificación avanzada-condición aceptable para cada tipo de factor de riesgo identificado",I109="SI"),VLOOKUP(A109,'2'!$B$12:$M$212,6,FALSE)," ")</f>
        <v>0</v>
      </c>
      <c r="AI109" s="34">
        <f>IF(AND(N109="Aplicar identificación avanzada-condición aceptable para cada tipo de factor de riesgo identificado",I109="SI"),VLOOKUP(A109,'2'!$B$12:$M$212,7,FALSE)," ")</f>
        <v>0</v>
      </c>
      <c r="AJ109" s="34">
        <f>IF(AND(N109="Aplicar identificación avanzada-condición aceptable para cada tipo de factor de riesgo identificado",I109="SI"),VLOOKUP(A109,'2'!$B$12:$M$212,8,FALSE)," ")</f>
        <v>0</v>
      </c>
      <c r="AK109" s="34">
        <f>IF(AND(N109="Aplicar identificación avanzada-condición aceptable para cada tipo de factor de riesgo identificado",I109="SI"),VLOOKUP(A109,'2'!$B$12:$M$212,9,FALSE)," ")</f>
        <v>0</v>
      </c>
      <c r="AL109" s="34">
        <f>IF(AND(N109="Aplicar identificación avanzada-condición aceptable para cada tipo de factor de riesgo identificado",I109="SI"),VLOOKUP(A109,'2'!$B$12:$M$212,10,FALSE)," ")</f>
        <v>0</v>
      </c>
      <c r="AM109" s="40" t="str">
        <f>IF(AND(N109="Aplicar identificación avanzada-condición aceptable para cada tipo de factor de riesgo identificado",J109="SI"),VLOOKUP(A109,'2'!$B$12:$M$212,2,FALSE)," ")</f>
        <v>area 105</v>
      </c>
      <c r="AN109" s="40" t="str">
        <f>IF(AND(N109="Aplicar identificación avanzada-condición aceptable para cada tipo de factor de riesgo identificado",J109="SI"),VLOOKUP(A109,'2'!$B$12:$M$212,3,FALSE)," ")</f>
        <v>puesto 105</v>
      </c>
      <c r="AO109" s="40" t="str">
        <f>IF(AND(N109="Aplicar identificación avanzada-condición aceptable para cada tipo de factor de riesgo identificado",J109="SI"),VLOOKUP(A109,'2'!$B$12:$M$212,4,FALSE)," ")</f>
        <v>tarea 105</v>
      </c>
      <c r="AP109" s="40">
        <f>IF(AND(N109="Aplicar identificación avanzada-condición aceptable para cada tipo de factor de riesgo identificado",J109="SI"),VLOOKUP(A109,'2'!$B$12:$M$212,6,FALSE)," ")</f>
        <v>0</v>
      </c>
      <c r="AQ109" s="40">
        <f>IF(AND(N109="Aplicar identificación avanzada-condición aceptable para cada tipo de factor de riesgo identificado",J109="SI"),VLOOKUP(A109,'2'!$B$12:$M$212,7,FALSE)," ")</f>
        <v>0</v>
      </c>
      <c r="AR109" s="40">
        <f>IF(AND(N109="Aplicar identificación avanzada-condición aceptable para cada tipo de factor de riesgo identificado",J109="SI"),VLOOKUP(A109,'2'!$B$12:$M$212,8,FALSE)," ")</f>
        <v>0</v>
      </c>
      <c r="AS109" s="40">
        <f>IF(AND(N109="Aplicar identificación avanzada-condición aceptable para cada tipo de factor de riesgo identificado",J109="SI"),VLOOKUP(A109,'2'!$B$12:$M$212,9,FALSE)," ")</f>
        <v>0</v>
      </c>
      <c r="AT109" s="40">
        <f>IF(AND(N109="Aplicar identificación avanzada-condición aceptable para cada tipo de factor de riesgo identificado",J109="SI"),VLOOKUP(A109,'2'!$B$12:$M$212,10,FALSE)," ")</f>
        <v>0</v>
      </c>
      <c r="AU109" s="51" t="str">
        <f>IF(AND(N109="Aplicar identificación avanzada-condición aceptable para cada tipo de factor de riesgo identificado",K109="SI"),VLOOKUP(A109,'2'!$B$12:$M$212,2,FALSE)," ")</f>
        <v>area 105</v>
      </c>
      <c r="AV109" s="51" t="str">
        <f>IF(AND(N109="Aplicar identificación avanzada-condición aceptable para cada tipo de factor de riesgo identificado",K109="SI"),VLOOKUP(A109,'2'!$B$12:$M$212,3,FALSE)," ")</f>
        <v>puesto 105</v>
      </c>
      <c r="AW109" s="51" t="str">
        <f>IF(AND(N109="Aplicar identificación avanzada-condición aceptable para cada tipo de factor de riesgo identificado",K109="SI"),VLOOKUP(A109,'2'!$B$12:$M$212,4,FALSE)," ")</f>
        <v>tarea 105</v>
      </c>
      <c r="AX109" s="51">
        <f>IF(AND(N109="Aplicar identificación avanzada-condición aceptable para cada tipo de factor de riesgo identificado",K109="SI"),VLOOKUP(A109,'2'!$B$12:$M$212,6,FALSE)," ")</f>
        <v>0</v>
      </c>
      <c r="AY109" s="51">
        <f>IF(AND(N109="Aplicar identificación avanzada-condición aceptable para cada tipo de factor de riesgo identificado",K109="SI"),VLOOKUP(A109,'2'!$B$12:$M$212,7,FALSE)," ")</f>
        <v>0</v>
      </c>
      <c r="AZ109" s="51">
        <f>IF(AND(N109="Aplicar identificación avanzada-condición aceptable para cada tipo de factor de riesgo identificado",K109="SI"),VLOOKUP(A109,'2'!$B$12:$M$212,8,FALSE)," ")</f>
        <v>0</v>
      </c>
      <c r="BA109" s="51">
        <f>IF(AND(N109="Aplicar identificación avanzada-condición aceptable para cada tipo de factor de riesgo identificado",K109="SI"),VLOOKUP(A109,'2'!$B$12:$M$212,9,FALSE)," ")</f>
        <v>0</v>
      </c>
      <c r="BB109" s="51">
        <f>IF(AND(N109="Aplicar identificación avanzada-condición aceptable para cada tipo de factor de riesgo identificado",K109="SI"),VLOOKUP(A109,'2'!$B$12:$M$212,10,FALSE)," ")</f>
        <v>0</v>
      </c>
      <c r="BC109" s="44" t="str">
        <f>IF(AND(N109="Aplicar identificación avanzada-condición aceptable para cada tipo de factor de riesgo identificado",L109="SI"),VLOOKUP(A109,'2'!$B$12:$M$212,2,FALSE)," ")</f>
        <v>area 105</v>
      </c>
      <c r="BD109" s="44" t="str">
        <f>IF(AND(N109="Aplicar identificación avanzada-condición aceptable para cada tipo de factor de riesgo identificado",L109="SI"),VLOOKUP(A109,'2'!$B$12:$M$212,3,FALSE)," ")</f>
        <v>puesto 105</v>
      </c>
      <c r="BE109" s="44" t="str">
        <f>IF(AND(N109="Aplicar identificación avanzada-condición aceptable para cada tipo de factor de riesgo identificado",L109="SI"),VLOOKUP(A109,'2'!$B$12:$M$212,4,FALSE)," ")</f>
        <v>tarea 105</v>
      </c>
      <c r="BF109" s="44">
        <f>IF(AND(N109="Aplicar identificación avanzada-condición aceptable para cada tipo de factor de riesgo identificado",L109="SI"),VLOOKUP(A109,'2'!$B$12:$M$212,6,FALSE)," ")</f>
        <v>0</v>
      </c>
      <c r="BG109" s="44">
        <f>IF(AND(N109="Aplicar identificación avanzada-condición aceptable para cada tipo de factor de riesgo identificado",L109="SI"),VLOOKUP(A109,'2'!$B$12:$M$212,7,FALSE)," ")</f>
        <v>0</v>
      </c>
      <c r="BH109" s="44">
        <f>IF(AND(N109="Aplicar identificación avanzada-condición aceptable para cada tipo de factor de riesgo identificado",L109="SI"),VLOOKUP(A109,'2'!$B$12:$M$212,8,FALSE)," ")</f>
        <v>0</v>
      </c>
      <c r="BI109" s="44">
        <f>IF(AND(N109="Aplicar identificación avanzada-condición aceptable para cada tipo de factor de riesgo identificado",L109="SI"),VLOOKUP(A109,'2'!$B$12:$M$212,9,FALSE)," ")</f>
        <v>0</v>
      </c>
      <c r="BJ109" s="44">
        <f>IF(AND(N109="Aplicar identificación avanzada-condición aceptable para cada tipo de factor de riesgo identificado",L109="SI"),VLOOKUP(A109,'2'!$B$12:$M$212,10,FALSE)," ")</f>
        <v>0</v>
      </c>
      <c r="BK109" s="48" t="str">
        <f>IF(AND(N109="Aplicar identificación avanzada-condición aceptable para cada tipo de factor de riesgo identificado",M109="SI"),VLOOKUP(A109,'2'!$B$12:$M$212,2,FALSE)," ")</f>
        <v>area 105</v>
      </c>
      <c r="BL109" s="48" t="str">
        <f>IF(AND(N109="Aplicar identificación avanzada-condición aceptable para cada tipo de factor de riesgo identificado",M109="SI"),VLOOKUP(A109,'2'!$B$12:$M$212,3,FALSE)," ")</f>
        <v>puesto 105</v>
      </c>
      <c r="BM109" s="48" t="str">
        <f>IF(AND(N109="Aplicar identificación avanzada-condición aceptable para cada tipo de factor de riesgo identificado",M109="SI"),VLOOKUP(A109,'2'!$B$12:$M$212,4,FALSE)," ")</f>
        <v>tarea 105</v>
      </c>
      <c r="BN109" s="48">
        <f>IF(AND(N109="Aplicar identificación avanzada-condición aceptable para cada tipo de factor de riesgo identificado",M109="SI"),VLOOKUP(A109,'2'!$B$12:$M$212,6,FALSE)," ")</f>
        <v>0</v>
      </c>
      <c r="BO109" s="48">
        <f>IF(AND(N109="Aplicar identificación avanzada-condición aceptable para cada tipo de factor de riesgo identificado",M109="SI"),VLOOKUP(A109,'2'!$B$12:$M$212,7,FALSE)," ")</f>
        <v>0</v>
      </c>
      <c r="BP109" s="48">
        <f>IF(AND(N109="Aplicar identificación avanzada-condición aceptable para cada tipo de factor de riesgo identificado",M109="SI"),VLOOKUP(A109,'2'!$B$12:$M$212,8,FALSE)," ")</f>
        <v>0</v>
      </c>
      <c r="BQ109" s="48">
        <f>IF(AND(N109="Aplicar identificación avanzada-condición aceptable para cada tipo de factor de riesgo identificado",M109="SI"),VLOOKUP(A109,'2'!$B$12:$M$212,9,FALSE)," ")</f>
        <v>0</v>
      </c>
      <c r="BR109" s="48">
        <f>IF(AND(N109="Aplicar identificación avanzada-condición aceptable para cada tipo de factor de riesgo identificado",M109="SI"),VLOOKUP(A109,'2'!$B$12:$M$212,10,FALSE)," ")</f>
        <v>0</v>
      </c>
    </row>
    <row r="110" spans="1:70">
      <c r="A110">
        <v>106</v>
      </c>
      <c r="B110" s="21" t="str">
        <f>'2'!C119</f>
        <v>area 106</v>
      </c>
      <c r="C110" s="21" t="str">
        <f>'2'!D119</f>
        <v>puesto 106</v>
      </c>
      <c r="D110" s="21" t="str">
        <v>puesto 106</v>
      </c>
      <c r="E110" s="21" t="str">
        <f>'2'!E119</f>
        <v>tarea 106</v>
      </c>
      <c r="F110" s="34" t="str">
        <f>'3'!D119</f>
        <v>tarea 106</v>
      </c>
      <c r="G110" s="27" t="str">
        <f>'3'!E119</f>
        <v>SI</v>
      </c>
      <c r="H110" s="21" t="str">
        <f>'3'!F119</f>
        <v>SI</v>
      </c>
      <c r="I110" s="27" t="str">
        <f>'3'!G119</f>
        <v>SI</v>
      </c>
      <c r="J110" s="21" t="str">
        <f>'3'!H119</f>
        <v>SI</v>
      </c>
      <c r="K110" s="27" t="str">
        <f>'3'!I119</f>
        <v>SI</v>
      </c>
      <c r="L110" s="21" t="str">
        <f>'3'!J119</f>
        <v>SI</v>
      </c>
      <c r="M110" s="27" t="str">
        <f>'3'!K119</f>
        <v>SI</v>
      </c>
      <c r="N110" s="34" t="str">
        <f>'3'!L119</f>
        <v>Aplicar identificación avanzada-condición aceptable para cada tipo de factor de riesgo identificado</v>
      </c>
      <c r="O110" s="19" t="str">
        <f>IF(AND(N110="Aplicar identificación avanzada-condición aceptable para cada tipo de factor de riesgo identificado",G110="SI"),VLOOKUP(A110,'2'!$B$12:$M$212,2,FALSE)," ")</f>
        <v>area 106</v>
      </c>
      <c r="P110" s="19" t="str">
        <f>IF(AND(N110="Aplicar identificación avanzada-condición aceptable para cada tipo de factor de riesgo identificado",G110="SI"),VLOOKUP(A110,'2'!$B$12:$M$212,3,FALSE)," ")</f>
        <v>puesto 106</v>
      </c>
      <c r="Q110" s="19" t="str">
        <f>IF(AND(N110="Aplicar identificación avanzada-condición aceptable para cada tipo de factor de riesgo identificado",G110="SI"),VLOOKUP(A110,'2'!$B$12:$M$212,4,FALSE)," ")</f>
        <v>tarea 106</v>
      </c>
      <c r="R110" s="19">
        <f>IF(AND(N110="Aplicar identificación avanzada-condición aceptable para cada tipo de factor de riesgo identificado",G110="SI"),VLOOKUP(A110,'2'!$B$12:$M$212,6,FALSE)," ")</f>
        <v>0</v>
      </c>
      <c r="S110" s="19">
        <f>IF(AND(N110="Aplicar identificación avanzada-condición aceptable para cada tipo de factor de riesgo identificado",G110="SI"),VLOOKUP(A110,'2'!$B$12:$M$212,7,FALSE)," ")</f>
        <v>0</v>
      </c>
      <c r="T110" s="19">
        <f>IF(AND(N110="Aplicar identificación avanzada-condición aceptable para cada tipo de factor de riesgo identificado",G110="SI"),VLOOKUP(A110,'2'!$B$12:$M$212,8,FALSE)," ")</f>
        <v>0</v>
      </c>
      <c r="U110" s="19">
        <f>IF(AND(N110="Aplicar identificación avanzada-condición aceptable para cada tipo de factor de riesgo identificado",G110="SI"),VLOOKUP(A110,'2'!$B$12:$M$212,9,FALSE)," ")</f>
        <v>0</v>
      </c>
      <c r="V110" s="19">
        <f>IF(AND(N110="Aplicar identificación avanzada-condición aceptable para cada tipo de factor de riesgo identificado",G110="SI"),VLOOKUP(A110,'2'!$B$12:$M$212,10,FALSE)," ")</f>
        <v>0</v>
      </c>
      <c r="W110" s="31" t="str">
        <f>IF(AND(N110="Aplicar identificación avanzada-condición aceptable para cada tipo de factor de riesgo identificado",H110="SI"),VLOOKUP(A110,'2'!$B$12:$M$212,2,FALSE)," ")</f>
        <v>area 106</v>
      </c>
      <c r="X110" s="31" t="str">
        <f>IF(AND(N110="Aplicar identificación avanzada-condición aceptable para cada tipo de factor de riesgo identificado",H110="SI"),VLOOKUP(A110,'2'!$B$12:$M$212,3,FALSE)," ")</f>
        <v>puesto 106</v>
      </c>
      <c r="Y110" s="31" t="str">
        <f>IF(AND(N110="Aplicar identificación avanzada-condición aceptable para cada tipo de factor de riesgo identificado",H110="SI"),VLOOKUP(A110,'2'!$B$12:$M$212,4,FALSE)," ")</f>
        <v>tarea 106</v>
      </c>
      <c r="Z110" s="31" t="str">
        <f>IF(AND(N110="Aplicar identificación avanzada-condición aceptable para cada tipo de factor de riesgo identificado",H110="SI"),VLOOKUP(A110,'2'!$B$12:$M$212,4,FALSE)," ")</f>
        <v>tarea 106</v>
      </c>
      <c r="AA110" s="31">
        <f>IF(AND(N110="Aplicar identificación avanzada-condición aceptable para cada tipo de factor de riesgo identificado",H110="SI"),VLOOKUP(A110,'2'!$B$12:$M$212,7,FALSE)," ")</f>
        <v>0</v>
      </c>
      <c r="AB110" s="31">
        <f>IF(AND(N110="Aplicar identificación avanzada-condición aceptable para cada tipo de factor de riesgo identificado",H110="SI"),VLOOKUP(A110,'2'!$B$12:$M$212,8,FALSE)," ")</f>
        <v>0</v>
      </c>
      <c r="AC110" s="31">
        <f>IF(AND(N110="Aplicar identificación avanzada-condición aceptable para cada tipo de factor de riesgo identificado",H110="SI"),VLOOKUP(A110,'2'!$B$12:$M$212,9,FALSE)," ")</f>
        <v>0</v>
      </c>
      <c r="AD110" s="31">
        <f>IF(AND(N110="Aplicar identificación avanzada-condición aceptable para cada tipo de factor de riesgo identificado",H110="SI"),VLOOKUP(A110,'2'!$B$12:$M$212,10,FALSE)," ")</f>
        <v>0</v>
      </c>
      <c r="AE110" s="34" t="str">
        <f>IF(AND(N110="Aplicar identificación avanzada-condición aceptable para cada tipo de factor de riesgo identificado",I110="SI"),VLOOKUP(A110,'2'!$B$12:$M$212,2,FALSE)," ")</f>
        <v>area 106</v>
      </c>
      <c r="AF110" s="34" t="str">
        <f>IF(AND(N110="Aplicar identificación avanzada-condición aceptable para cada tipo de factor de riesgo identificado",I110="SI"),VLOOKUP(A110,'2'!$B$12:$M$212,3,FALSE)," ")</f>
        <v>puesto 106</v>
      </c>
      <c r="AG110" s="34" t="str">
        <f>IF(AND(N110="Aplicar identificación avanzada-condición aceptable para cada tipo de factor de riesgo identificado",I110="SI"),VLOOKUP(A110,'2'!$B$12:$M$212,4,FALSE)," ")</f>
        <v>tarea 106</v>
      </c>
      <c r="AH110" s="34">
        <f>IF(AND(N110="Aplicar identificación avanzada-condición aceptable para cada tipo de factor de riesgo identificado",I110="SI"),VLOOKUP(A110,'2'!$B$12:$M$212,6,FALSE)," ")</f>
        <v>0</v>
      </c>
      <c r="AI110" s="34">
        <f>IF(AND(N110="Aplicar identificación avanzada-condición aceptable para cada tipo de factor de riesgo identificado",I110="SI"),VLOOKUP(A110,'2'!$B$12:$M$212,7,FALSE)," ")</f>
        <v>0</v>
      </c>
      <c r="AJ110" s="34">
        <f>IF(AND(N110="Aplicar identificación avanzada-condición aceptable para cada tipo de factor de riesgo identificado",I110="SI"),VLOOKUP(A110,'2'!$B$12:$M$212,8,FALSE)," ")</f>
        <v>0</v>
      </c>
      <c r="AK110" s="34">
        <f>IF(AND(N110="Aplicar identificación avanzada-condición aceptable para cada tipo de factor de riesgo identificado",I110="SI"),VLOOKUP(A110,'2'!$B$12:$M$212,9,FALSE)," ")</f>
        <v>0</v>
      </c>
      <c r="AL110" s="34">
        <f>IF(AND(N110="Aplicar identificación avanzada-condición aceptable para cada tipo de factor de riesgo identificado",I110="SI"),VLOOKUP(A110,'2'!$B$12:$M$212,10,FALSE)," ")</f>
        <v>0</v>
      </c>
      <c r="AM110" s="40" t="str">
        <f>IF(AND(N110="Aplicar identificación avanzada-condición aceptable para cada tipo de factor de riesgo identificado",J110="SI"),VLOOKUP(A110,'2'!$B$12:$M$212,2,FALSE)," ")</f>
        <v>area 106</v>
      </c>
      <c r="AN110" s="40" t="str">
        <f>IF(AND(N110="Aplicar identificación avanzada-condición aceptable para cada tipo de factor de riesgo identificado",J110="SI"),VLOOKUP(A110,'2'!$B$12:$M$212,3,FALSE)," ")</f>
        <v>puesto 106</v>
      </c>
      <c r="AO110" s="40" t="str">
        <f>IF(AND(N110="Aplicar identificación avanzada-condición aceptable para cada tipo de factor de riesgo identificado",J110="SI"),VLOOKUP(A110,'2'!$B$12:$M$212,4,FALSE)," ")</f>
        <v>tarea 106</v>
      </c>
      <c r="AP110" s="40">
        <f>IF(AND(N110="Aplicar identificación avanzada-condición aceptable para cada tipo de factor de riesgo identificado",J110="SI"),VLOOKUP(A110,'2'!$B$12:$M$212,6,FALSE)," ")</f>
        <v>0</v>
      </c>
      <c r="AQ110" s="40">
        <f>IF(AND(N110="Aplicar identificación avanzada-condición aceptable para cada tipo de factor de riesgo identificado",J110="SI"),VLOOKUP(A110,'2'!$B$12:$M$212,7,FALSE)," ")</f>
        <v>0</v>
      </c>
      <c r="AR110" s="40">
        <f>IF(AND(N110="Aplicar identificación avanzada-condición aceptable para cada tipo de factor de riesgo identificado",J110="SI"),VLOOKUP(A110,'2'!$B$12:$M$212,8,FALSE)," ")</f>
        <v>0</v>
      </c>
      <c r="AS110" s="40">
        <f>IF(AND(N110="Aplicar identificación avanzada-condición aceptable para cada tipo de factor de riesgo identificado",J110="SI"),VLOOKUP(A110,'2'!$B$12:$M$212,9,FALSE)," ")</f>
        <v>0</v>
      </c>
      <c r="AT110" s="40">
        <f>IF(AND(N110="Aplicar identificación avanzada-condición aceptable para cada tipo de factor de riesgo identificado",J110="SI"),VLOOKUP(A110,'2'!$B$12:$M$212,10,FALSE)," ")</f>
        <v>0</v>
      </c>
      <c r="AU110" s="51" t="str">
        <f>IF(AND(N110="Aplicar identificación avanzada-condición aceptable para cada tipo de factor de riesgo identificado",K110="SI"),VLOOKUP(A110,'2'!$B$12:$M$212,2,FALSE)," ")</f>
        <v>area 106</v>
      </c>
      <c r="AV110" s="51" t="str">
        <f>IF(AND(N110="Aplicar identificación avanzada-condición aceptable para cada tipo de factor de riesgo identificado",K110="SI"),VLOOKUP(A110,'2'!$B$12:$M$212,3,FALSE)," ")</f>
        <v>puesto 106</v>
      </c>
      <c r="AW110" s="51" t="str">
        <f>IF(AND(N110="Aplicar identificación avanzada-condición aceptable para cada tipo de factor de riesgo identificado",K110="SI"),VLOOKUP(A110,'2'!$B$12:$M$212,4,FALSE)," ")</f>
        <v>tarea 106</v>
      </c>
      <c r="AX110" s="51">
        <f>IF(AND(N110="Aplicar identificación avanzada-condición aceptable para cada tipo de factor de riesgo identificado",K110="SI"),VLOOKUP(A110,'2'!$B$12:$M$212,6,FALSE)," ")</f>
        <v>0</v>
      </c>
      <c r="AY110" s="51">
        <f>IF(AND(N110="Aplicar identificación avanzada-condición aceptable para cada tipo de factor de riesgo identificado",K110="SI"),VLOOKUP(A110,'2'!$B$12:$M$212,7,FALSE)," ")</f>
        <v>0</v>
      </c>
      <c r="AZ110" s="51">
        <f>IF(AND(N110="Aplicar identificación avanzada-condición aceptable para cada tipo de factor de riesgo identificado",K110="SI"),VLOOKUP(A110,'2'!$B$12:$M$212,8,FALSE)," ")</f>
        <v>0</v>
      </c>
      <c r="BA110" s="51">
        <f>IF(AND(N110="Aplicar identificación avanzada-condición aceptable para cada tipo de factor de riesgo identificado",K110="SI"),VLOOKUP(A110,'2'!$B$12:$M$212,9,FALSE)," ")</f>
        <v>0</v>
      </c>
      <c r="BB110" s="51">
        <f>IF(AND(N110="Aplicar identificación avanzada-condición aceptable para cada tipo de factor de riesgo identificado",K110="SI"),VLOOKUP(A110,'2'!$B$12:$M$212,10,FALSE)," ")</f>
        <v>0</v>
      </c>
      <c r="BC110" s="44" t="str">
        <f>IF(AND(N110="Aplicar identificación avanzada-condición aceptable para cada tipo de factor de riesgo identificado",L110="SI"),VLOOKUP(A110,'2'!$B$12:$M$212,2,FALSE)," ")</f>
        <v>area 106</v>
      </c>
      <c r="BD110" s="44" t="str">
        <f>IF(AND(N110="Aplicar identificación avanzada-condición aceptable para cada tipo de factor de riesgo identificado",L110="SI"),VLOOKUP(A110,'2'!$B$12:$M$212,3,FALSE)," ")</f>
        <v>puesto 106</v>
      </c>
      <c r="BE110" s="44" t="str">
        <f>IF(AND(N110="Aplicar identificación avanzada-condición aceptable para cada tipo de factor de riesgo identificado",L110="SI"),VLOOKUP(A110,'2'!$B$12:$M$212,4,FALSE)," ")</f>
        <v>tarea 106</v>
      </c>
      <c r="BF110" s="44">
        <f>IF(AND(N110="Aplicar identificación avanzada-condición aceptable para cada tipo de factor de riesgo identificado",L110="SI"),VLOOKUP(A110,'2'!$B$12:$M$212,6,FALSE)," ")</f>
        <v>0</v>
      </c>
      <c r="BG110" s="44">
        <f>IF(AND(N110="Aplicar identificación avanzada-condición aceptable para cada tipo de factor de riesgo identificado",L110="SI"),VLOOKUP(A110,'2'!$B$12:$M$212,7,FALSE)," ")</f>
        <v>0</v>
      </c>
      <c r="BH110" s="44">
        <f>IF(AND(N110="Aplicar identificación avanzada-condición aceptable para cada tipo de factor de riesgo identificado",L110="SI"),VLOOKUP(A110,'2'!$B$12:$M$212,8,FALSE)," ")</f>
        <v>0</v>
      </c>
      <c r="BI110" s="44">
        <f>IF(AND(N110="Aplicar identificación avanzada-condición aceptable para cada tipo de factor de riesgo identificado",L110="SI"),VLOOKUP(A110,'2'!$B$12:$M$212,9,FALSE)," ")</f>
        <v>0</v>
      </c>
      <c r="BJ110" s="44">
        <f>IF(AND(N110="Aplicar identificación avanzada-condición aceptable para cada tipo de factor de riesgo identificado",L110="SI"),VLOOKUP(A110,'2'!$B$12:$M$212,10,FALSE)," ")</f>
        <v>0</v>
      </c>
      <c r="BK110" s="48" t="str">
        <f>IF(AND(N110="Aplicar identificación avanzada-condición aceptable para cada tipo de factor de riesgo identificado",M110="SI"),VLOOKUP(A110,'2'!$B$12:$M$212,2,FALSE)," ")</f>
        <v>area 106</v>
      </c>
      <c r="BL110" s="48" t="str">
        <f>IF(AND(N110="Aplicar identificación avanzada-condición aceptable para cada tipo de factor de riesgo identificado",M110="SI"),VLOOKUP(A110,'2'!$B$12:$M$212,3,FALSE)," ")</f>
        <v>puesto 106</v>
      </c>
      <c r="BM110" s="48" t="str">
        <f>IF(AND(N110="Aplicar identificación avanzada-condición aceptable para cada tipo de factor de riesgo identificado",M110="SI"),VLOOKUP(A110,'2'!$B$12:$M$212,4,FALSE)," ")</f>
        <v>tarea 106</v>
      </c>
      <c r="BN110" s="48">
        <f>IF(AND(N110="Aplicar identificación avanzada-condición aceptable para cada tipo de factor de riesgo identificado",M110="SI"),VLOOKUP(A110,'2'!$B$12:$M$212,6,FALSE)," ")</f>
        <v>0</v>
      </c>
      <c r="BO110" s="48">
        <f>IF(AND(N110="Aplicar identificación avanzada-condición aceptable para cada tipo de factor de riesgo identificado",M110="SI"),VLOOKUP(A110,'2'!$B$12:$M$212,7,FALSE)," ")</f>
        <v>0</v>
      </c>
      <c r="BP110" s="48">
        <f>IF(AND(N110="Aplicar identificación avanzada-condición aceptable para cada tipo de factor de riesgo identificado",M110="SI"),VLOOKUP(A110,'2'!$B$12:$M$212,8,FALSE)," ")</f>
        <v>0</v>
      </c>
      <c r="BQ110" s="48">
        <f>IF(AND(N110="Aplicar identificación avanzada-condición aceptable para cada tipo de factor de riesgo identificado",M110="SI"),VLOOKUP(A110,'2'!$B$12:$M$212,9,FALSE)," ")</f>
        <v>0</v>
      </c>
      <c r="BR110" s="48">
        <f>IF(AND(N110="Aplicar identificación avanzada-condición aceptable para cada tipo de factor de riesgo identificado",M110="SI"),VLOOKUP(A110,'2'!$B$12:$M$212,10,FALSE)," ")</f>
        <v>0</v>
      </c>
    </row>
    <row r="111" spans="1:70">
      <c r="A111">
        <v>107</v>
      </c>
      <c r="B111" s="21" t="str">
        <f>'2'!C120</f>
        <v>area 107</v>
      </c>
      <c r="C111" s="21" t="str">
        <f>'2'!D120</f>
        <v>puesto 107</v>
      </c>
      <c r="D111" s="21" t="str">
        <v>puesto 107</v>
      </c>
      <c r="E111" s="21" t="str">
        <f>'2'!E120</f>
        <v>tarea 107</v>
      </c>
      <c r="F111" s="34" t="str">
        <f>'3'!D120</f>
        <v>tarea 107</v>
      </c>
      <c r="G111" s="27" t="str">
        <f>'3'!E120</f>
        <v>SI</v>
      </c>
      <c r="H111" s="21" t="str">
        <f>'3'!F120</f>
        <v>SI</v>
      </c>
      <c r="I111" s="27" t="str">
        <f>'3'!G120</f>
        <v>SI</v>
      </c>
      <c r="J111" s="21" t="str">
        <f>'3'!H120</f>
        <v>SI</v>
      </c>
      <c r="K111" s="27" t="str">
        <f>'3'!I120</f>
        <v>SI</v>
      </c>
      <c r="L111" s="21" t="str">
        <f>'3'!J120</f>
        <v>SI</v>
      </c>
      <c r="M111" s="27" t="str">
        <f>'3'!K120</f>
        <v>SI</v>
      </c>
      <c r="N111" s="34" t="str">
        <f>'3'!L120</f>
        <v>Aplicar identificación avanzada-condición aceptable para cada tipo de factor de riesgo identificado</v>
      </c>
      <c r="O111" s="19" t="str">
        <f>IF(AND(N111="Aplicar identificación avanzada-condición aceptable para cada tipo de factor de riesgo identificado",G111="SI"),VLOOKUP(A111,'2'!$B$12:$M$212,2,FALSE)," ")</f>
        <v>area 107</v>
      </c>
      <c r="P111" s="19" t="str">
        <f>IF(AND(N111="Aplicar identificación avanzada-condición aceptable para cada tipo de factor de riesgo identificado",G111="SI"),VLOOKUP(A111,'2'!$B$12:$M$212,3,FALSE)," ")</f>
        <v>puesto 107</v>
      </c>
      <c r="Q111" s="19" t="str">
        <f>IF(AND(N111="Aplicar identificación avanzada-condición aceptable para cada tipo de factor de riesgo identificado",G111="SI"),VLOOKUP(A111,'2'!$B$12:$M$212,4,FALSE)," ")</f>
        <v>tarea 107</v>
      </c>
      <c r="R111" s="19">
        <f>IF(AND(N111="Aplicar identificación avanzada-condición aceptable para cada tipo de factor de riesgo identificado",G111="SI"),VLOOKUP(A111,'2'!$B$12:$M$212,6,FALSE)," ")</f>
        <v>0</v>
      </c>
      <c r="S111" s="19">
        <f>IF(AND(N111="Aplicar identificación avanzada-condición aceptable para cada tipo de factor de riesgo identificado",G111="SI"),VLOOKUP(A111,'2'!$B$12:$M$212,7,FALSE)," ")</f>
        <v>0</v>
      </c>
      <c r="T111" s="19">
        <f>IF(AND(N111="Aplicar identificación avanzada-condición aceptable para cada tipo de factor de riesgo identificado",G111="SI"),VLOOKUP(A111,'2'!$B$12:$M$212,8,FALSE)," ")</f>
        <v>0</v>
      </c>
      <c r="U111" s="19">
        <f>IF(AND(N111="Aplicar identificación avanzada-condición aceptable para cada tipo de factor de riesgo identificado",G111="SI"),VLOOKUP(A111,'2'!$B$12:$M$212,9,FALSE)," ")</f>
        <v>0</v>
      </c>
      <c r="V111" s="19">
        <f>IF(AND(N111="Aplicar identificación avanzada-condición aceptable para cada tipo de factor de riesgo identificado",G111="SI"),VLOOKUP(A111,'2'!$B$12:$M$212,10,FALSE)," ")</f>
        <v>0</v>
      </c>
      <c r="W111" s="31" t="str">
        <f>IF(AND(N111="Aplicar identificación avanzada-condición aceptable para cada tipo de factor de riesgo identificado",H111="SI"),VLOOKUP(A111,'2'!$B$12:$M$212,2,FALSE)," ")</f>
        <v>area 107</v>
      </c>
      <c r="X111" s="31" t="str">
        <f>IF(AND(N111="Aplicar identificación avanzada-condición aceptable para cada tipo de factor de riesgo identificado",H111="SI"),VLOOKUP(A111,'2'!$B$12:$M$212,3,FALSE)," ")</f>
        <v>puesto 107</v>
      </c>
      <c r="Y111" s="31" t="str">
        <f>IF(AND(N111="Aplicar identificación avanzada-condición aceptable para cada tipo de factor de riesgo identificado",H111="SI"),VLOOKUP(A111,'2'!$B$12:$M$212,4,FALSE)," ")</f>
        <v>tarea 107</v>
      </c>
      <c r="Z111" s="31" t="str">
        <f>IF(AND(N111="Aplicar identificación avanzada-condición aceptable para cada tipo de factor de riesgo identificado",H111="SI"),VLOOKUP(A111,'2'!$B$12:$M$212,4,FALSE)," ")</f>
        <v>tarea 107</v>
      </c>
      <c r="AA111" s="31">
        <f>IF(AND(N111="Aplicar identificación avanzada-condición aceptable para cada tipo de factor de riesgo identificado",H111="SI"),VLOOKUP(A111,'2'!$B$12:$M$212,7,FALSE)," ")</f>
        <v>0</v>
      </c>
      <c r="AB111" s="31">
        <f>IF(AND(N111="Aplicar identificación avanzada-condición aceptable para cada tipo de factor de riesgo identificado",H111="SI"),VLOOKUP(A111,'2'!$B$12:$M$212,8,FALSE)," ")</f>
        <v>0</v>
      </c>
      <c r="AC111" s="31">
        <f>IF(AND(N111="Aplicar identificación avanzada-condición aceptable para cada tipo de factor de riesgo identificado",H111="SI"),VLOOKUP(A111,'2'!$B$12:$M$212,9,FALSE)," ")</f>
        <v>0</v>
      </c>
      <c r="AD111" s="31">
        <f>IF(AND(N111="Aplicar identificación avanzada-condición aceptable para cada tipo de factor de riesgo identificado",H111="SI"),VLOOKUP(A111,'2'!$B$12:$M$212,10,FALSE)," ")</f>
        <v>0</v>
      </c>
      <c r="AE111" s="34" t="str">
        <f>IF(AND(N111="Aplicar identificación avanzada-condición aceptable para cada tipo de factor de riesgo identificado",I111="SI"),VLOOKUP(A111,'2'!$B$12:$M$212,2,FALSE)," ")</f>
        <v>area 107</v>
      </c>
      <c r="AF111" s="34" t="str">
        <f>IF(AND(N111="Aplicar identificación avanzada-condición aceptable para cada tipo de factor de riesgo identificado",I111="SI"),VLOOKUP(A111,'2'!$B$12:$M$212,3,FALSE)," ")</f>
        <v>puesto 107</v>
      </c>
      <c r="AG111" s="34" t="str">
        <f>IF(AND(N111="Aplicar identificación avanzada-condición aceptable para cada tipo de factor de riesgo identificado",I111="SI"),VLOOKUP(A111,'2'!$B$12:$M$212,4,FALSE)," ")</f>
        <v>tarea 107</v>
      </c>
      <c r="AH111" s="34">
        <f>IF(AND(N111="Aplicar identificación avanzada-condición aceptable para cada tipo de factor de riesgo identificado",I111="SI"),VLOOKUP(A111,'2'!$B$12:$M$212,6,FALSE)," ")</f>
        <v>0</v>
      </c>
      <c r="AI111" s="34">
        <f>IF(AND(N111="Aplicar identificación avanzada-condición aceptable para cada tipo de factor de riesgo identificado",I111="SI"),VLOOKUP(A111,'2'!$B$12:$M$212,7,FALSE)," ")</f>
        <v>0</v>
      </c>
      <c r="AJ111" s="34">
        <f>IF(AND(N111="Aplicar identificación avanzada-condición aceptable para cada tipo de factor de riesgo identificado",I111="SI"),VLOOKUP(A111,'2'!$B$12:$M$212,8,FALSE)," ")</f>
        <v>0</v>
      </c>
      <c r="AK111" s="34">
        <f>IF(AND(N111="Aplicar identificación avanzada-condición aceptable para cada tipo de factor de riesgo identificado",I111="SI"),VLOOKUP(A111,'2'!$B$12:$M$212,9,FALSE)," ")</f>
        <v>0</v>
      </c>
      <c r="AL111" s="34">
        <f>IF(AND(N111="Aplicar identificación avanzada-condición aceptable para cada tipo de factor de riesgo identificado",I111="SI"),VLOOKUP(A111,'2'!$B$12:$M$212,10,FALSE)," ")</f>
        <v>0</v>
      </c>
      <c r="AM111" s="40" t="str">
        <f>IF(AND(N111="Aplicar identificación avanzada-condición aceptable para cada tipo de factor de riesgo identificado",J111="SI"),VLOOKUP(A111,'2'!$B$12:$M$212,2,FALSE)," ")</f>
        <v>area 107</v>
      </c>
      <c r="AN111" s="40" t="str">
        <f>IF(AND(N111="Aplicar identificación avanzada-condición aceptable para cada tipo de factor de riesgo identificado",J111="SI"),VLOOKUP(A111,'2'!$B$12:$M$212,3,FALSE)," ")</f>
        <v>puesto 107</v>
      </c>
      <c r="AO111" s="40" t="str">
        <f>IF(AND(N111="Aplicar identificación avanzada-condición aceptable para cada tipo de factor de riesgo identificado",J111="SI"),VLOOKUP(A111,'2'!$B$12:$M$212,4,FALSE)," ")</f>
        <v>tarea 107</v>
      </c>
      <c r="AP111" s="40">
        <f>IF(AND(N111="Aplicar identificación avanzada-condición aceptable para cada tipo de factor de riesgo identificado",J111="SI"),VLOOKUP(A111,'2'!$B$12:$M$212,6,FALSE)," ")</f>
        <v>0</v>
      </c>
      <c r="AQ111" s="40">
        <f>IF(AND(N111="Aplicar identificación avanzada-condición aceptable para cada tipo de factor de riesgo identificado",J111="SI"),VLOOKUP(A111,'2'!$B$12:$M$212,7,FALSE)," ")</f>
        <v>0</v>
      </c>
      <c r="AR111" s="40">
        <f>IF(AND(N111="Aplicar identificación avanzada-condición aceptable para cada tipo de factor de riesgo identificado",J111="SI"),VLOOKUP(A111,'2'!$B$12:$M$212,8,FALSE)," ")</f>
        <v>0</v>
      </c>
      <c r="AS111" s="40">
        <f>IF(AND(N111="Aplicar identificación avanzada-condición aceptable para cada tipo de factor de riesgo identificado",J111="SI"),VLOOKUP(A111,'2'!$B$12:$M$212,9,FALSE)," ")</f>
        <v>0</v>
      </c>
      <c r="AT111" s="40">
        <f>IF(AND(N111="Aplicar identificación avanzada-condición aceptable para cada tipo de factor de riesgo identificado",J111="SI"),VLOOKUP(A111,'2'!$B$12:$M$212,10,FALSE)," ")</f>
        <v>0</v>
      </c>
      <c r="AU111" s="51" t="str">
        <f>IF(AND(N111="Aplicar identificación avanzada-condición aceptable para cada tipo de factor de riesgo identificado",K111="SI"),VLOOKUP(A111,'2'!$B$12:$M$212,2,FALSE)," ")</f>
        <v>area 107</v>
      </c>
      <c r="AV111" s="51" t="str">
        <f>IF(AND(N111="Aplicar identificación avanzada-condición aceptable para cada tipo de factor de riesgo identificado",K111="SI"),VLOOKUP(A111,'2'!$B$12:$M$212,3,FALSE)," ")</f>
        <v>puesto 107</v>
      </c>
      <c r="AW111" s="51" t="str">
        <f>IF(AND(N111="Aplicar identificación avanzada-condición aceptable para cada tipo de factor de riesgo identificado",K111="SI"),VLOOKUP(A111,'2'!$B$12:$M$212,4,FALSE)," ")</f>
        <v>tarea 107</v>
      </c>
      <c r="AX111" s="51">
        <f>IF(AND(N111="Aplicar identificación avanzada-condición aceptable para cada tipo de factor de riesgo identificado",K111="SI"),VLOOKUP(A111,'2'!$B$12:$M$212,6,FALSE)," ")</f>
        <v>0</v>
      </c>
      <c r="AY111" s="51">
        <f>IF(AND(N111="Aplicar identificación avanzada-condición aceptable para cada tipo de factor de riesgo identificado",K111="SI"),VLOOKUP(A111,'2'!$B$12:$M$212,7,FALSE)," ")</f>
        <v>0</v>
      </c>
      <c r="AZ111" s="51">
        <f>IF(AND(N111="Aplicar identificación avanzada-condición aceptable para cada tipo de factor de riesgo identificado",K111="SI"),VLOOKUP(A111,'2'!$B$12:$M$212,8,FALSE)," ")</f>
        <v>0</v>
      </c>
      <c r="BA111" s="51">
        <f>IF(AND(N111="Aplicar identificación avanzada-condición aceptable para cada tipo de factor de riesgo identificado",K111="SI"),VLOOKUP(A111,'2'!$B$12:$M$212,9,FALSE)," ")</f>
        <v>0</v>
      </c>
      <c r="BB111" s="51">
        <f>IF(AND(N111="Aplicar identificación avanzada-condición aceptable para cada tipo de factor de riesgo identificado",K111="SI"),VLOOKUP(A111,'2'!$B$12:$M$212,10,FALSE)," ")</f>
        <v>0</v>
      </c>
      <c r="BC111" s="44" t="str">
        <f>IF(AND(N111="Aplicar identificación avanzada-condición aceptable para cada tipo de factor de riesgo identificado",L111="SI"),VLOOKUP(A111,'2'!$B$12:$M$212,2,FALSE)," ")</f>
        <v>area 107</v>
      </c>
      <c r="BD111" s="44" t="str">
        <f>IF(AND(N111="Aplicar identificación avanzada-condición aceptable para cada tipo de factor de riesgo identificado",L111="SI"),VLOOKUP(A111,'2'!$B$12:$M$212,3,FALSE)," ")</f>
        <v>puesto 107</v>
      </c>
      <c r="BE111" s="44" t="str">
        <f>IF(AND(N111="Aplicar identificación avanzada-condición aceptable para cada tipo de factor de riesgo identificado",L111="SI"),VLOOKUP(A111,'2'!$B$12:$M$212,4,FALSE)," ")</f>
        <v>tarea 107</v>
      </c>
      <c r="BF111" s="44">
        <f>IF(AND(N111="Aplicar identificación avanzada-condición aceptable para cada tipo de factor de riesgo identificado",L111="SI"),VLOOKUP(A111,'2'!$B$12:$M$212,6,FALSE)," ")</f>
        <v>0</v>
      </c>
      <c r="BG111" s="44">
        <f>IF(AND(N111="Aplicar identificación avanzada-condición aceptable para cada tipo de factor de riesgo identificado",L111="SI"),VLOOKUP(A111,'2'!$B$12:$M$212,7,FALSE)," ")</f>
        <v>0</v>
      </c>
      <c r="BH111" s="44">
        <f>IF(AND(N111="Aplicar identificación avanzada-condición aceptable para cada tipo de factor de riesgo identificado",L111="SI"),VLOOKUP(A111,'2'!$B$12:$M$212,8,FALSE)," ")</f>
        <v>0</v>
      </c>
      <c r="BI111" s="44">
        <f>IF(AND(N111="Aplicar identificación avanzada-condición aceptable para cada tipo de factor de riesgo identificado",L111="SI"),VLOOKUP(A111,'2'!$B$12:$M$212,9,FALSE)," ")</f>
        <v>0</v>
      </c>
      <c r="BJ111" s="44">
        <f>IF(AND(N111="Aplicar identificación avanzada-condición aceptable para cada tipo de factor de riesgo identificado",L111="SI"),VLOOKUP(A111,'2'!$B$12:$M$212,10,FALSE)," ")</f>
        <v>0</v>
      </c>
      <c r="BK111" s="48" t="str">
        <f>IF(AND(N111="Aplicar identificación avanzada-condición aceptable para cada tipo de factor de riesgo identificado",M111="SI"),VLOOKUP(A111,'2'!$B$12:$M$212,2,FALSE)," ")</f>
        <v>area 107</v>
      </c>
      <c r="BL111" s="48" t="str">
        <f>IF(AND(N111="Aplicar identificación avanzada-condición aceptable para cada tipo de factor de riesgo identificado",M111="SI"),VLOOKUP(A111,'2'!$B$12:$M$212,3,FALSE)," ")</f>
        <v>puesto 107</v>
      </c>
      <c r="BM111" s="48" t="str">
        <f>IF(AND(N111="Aplicar identificación avanzada-condición aceptable para cada tipo de factor de riesgo identificado",M111="SI"),VLOOKUP(A111,'2'!$B$12:$M$212,4,FALSE)," ")</f>
        <v>tarea 107</v>
      </c>
      <c r="BN111" s="48">
        <f>IF(AND(N111="Aplicar identificación avanzada-condición aceptable para cada tipo de factor de riesgo identificado",M111="SI"),VLOOKUP(A111,'2'!$B$12:$M$212,6,FALSE)," ")</f>
        <v>0</v>
      </c>
      <c r="BO111" s="48">
        <f>IF(AND(N111="Aplicar identificación avanzada-condición aceptable para cada tipo de factor de riesgo identificado",M111="SI"),VLOOKUP(A111,'2'!$B$12:$M$212,7,FALSE)," ")</f>
        <v>0</v>
      </c>
      <c r="BP111" s="48">
        <f>IF(AND(N111="Aplicar identificación avanzada-condición aceptable para cada tipo de factor de riesgo identificado",M111="SI"),VLOOKUP(A111,'2'!$B$12:$M$212,8,FALSE)," ")</f>
        <v>0</v>
      </c>
      <c r="BQ111" s="48">
        <f>IF(AND(N111="Aplicar identificación avanzada-condición aceptable para cada tipo de factor de riesgo identificado",M111="SI"),VLOOKUP(A111,'2'!$B$12:$M$212,9,FALSE)," ")</f>
        <v>0</v>
      </c>
      <c r="BR111" s="48">
        <f>IF(AND(N111="Aplicar identificación avanzada-condición aceptable para cada tipo de factor de riesgo identificado",M111="SI"),VLOOKUP(A111,'2'!$B$12:$M$212,10,FALSE)," ")</f>
        <v>0</v>
      </c>
    </row>
    <row r="112" spans="1:70">
      <c r="A112">
        <v>108</v>
      </c>
      <c r="B112" s="21" t="str">
        <f>'2'!C121</f>
        <v>area 108</v>
      </c>
      <c r="C112" s="21" t="str">
        <f>'2'!D121</f>
        <v>puesto 108</v>
      </c>
      <c r="D112" s="21" t="str">
        <v>puesto 108</v>
      </c>
      <c r="E112" s="21" t="str">
        <f>'2'!E121</f>
        <v>tarea 108</v>
      </c>
      <c r="F112" s="34" t="str">
        <f>'3'!D121</f>
        <v>tarea 108</v>
      </c>
      <c r="G112" s="27" t="str">
        <f>'3'!E121</f>
        <v>SI</v>
      </c>
      <c r="H112" s="21" t="str">
        <f>'3'!F121</f>
        <v>SI</v>
      </c>
      <c r="I112" s="27" t="str">
        <f>'3'!G121</f>
        <v>SI</v>
      </c>
      <c r="J112" s="21" t="str">
        <f>'3'!H121</f>
        <v>SI</v>
      </c>
      <c r="K112" s="27" t="str">
        <f>'3'!I121</f>
        <v>SI</v>
      </c>
      <c r="L112" s="21" t="str">
        <f>'3'!J121</f>
        <v>SI</v>
      </c>
      <c r="M112" s="27" t="str">
        <f>'3'!K121</f>
        <v>SI</v>
      </c>
      <c r="N112" s="34" t="str">
        <f>'3'!L121</f>
        <v>Aplicar identificación avanzada-condición aceptable para cada tipo de factor de riesgo identificado</v>
      </c>
      <c r="O112" s="19" t="str">
        <f>IF(AND(N112="Aplicar identificación avanzada-condición aceptable para cada tipo de factor de riesgo identificado",G112="SI"),VLOOKUP(A112,'2'!$B$12:$M$212,2,FALSE)," ")</f>
        <v>area 108</v>
      </c>
      <c r="P112" s="19" t="str">
        <f>IF(AND(N112="Aplicar identificación avanzada-condición aceptable para cada tipo de factor de riesgo identificado",G112="SI"),VLOOKUP(A112,'2'!$B$12:$M$212,3,FALSE)," ")</f>
        <v>puesto 108</v>
      </c>
      <c r="Q112" s="19" t="str">
        <f>IF(AND(N112="Aplicar identificación avanzada-condición aceptable para cada tipo de factor de riesgo identificado",G112="SI"),VLOOKUP(A112,'2'!$B$12:$M$212,4,FALSE)," ")</f>
        <v>tarea 108</v>
      </c>
      <c r="R112" s="19">
        <f>IF(AND(N112="Aplicar identificación avanzada-condición aceptable para cada tipo de factor de riesgo identificado",G112="SI"),VLOOKUP(A112,'2'!$B$12:$M$212,6,FALSE)," ")</f>
        <v>0</v>
      </c>
      <c r="S112" s="19">
        <f>IF(AND(N112="Aplicar identificación avanzada-condición aceptable para cada tipo de factor de riesgo identificado",G112="SI"),VLOOKUP(A112,'2'!$B$12:$M$212,7,FALSE)," ")</f>
        <v>0</v>
      </c>
      <c r="T112" s="19">
        <f>IF(AND(N112="Aplicar identificación avanzada-condición aceptable para cada tipo de factor de riesgo identificado",G112="SI"),VLOOKUP(A112,'2'!$B$12:$M$212,8,FALSE)," ")</f>
        <v>0</v>
      </c>
      <c r="U112" s="19">
        <f>IF(AND(N112="Aplicar identificación avanzada-condición aceptable para cada tipo de factor de riesgo identificado",G112="SI"),VLOOKUP(A112,'2'!$B$12:$M$212,9,FALSE)," ")</f>
        <v>0</v>
      </c>
      <c r="V112" s="19">
        <f>IF(AND(N112="Aplicar identificación avanzada-condición aceptable para cada tipo de factor de riesgo identificado",G112="SI"),VLOOKUP(A112,'2'!$B$12:$M$212,10,FALSE)," ")</f>
        <v>0</v>
      </c>
      <c r="W112" s="31" t="str">
        <f>IF(AND(N112="Aplicar identificación avanzada-condición aceptable para cada tipo de factor de riesgo identificado",H112="SI"),VLOOKUP(A112,'2'!$B$12:$M$212,2,FALSE)," ")</f>
        <v>area 108</v>
      </c>
      <c r="X112" s="31" t="str">
        <f>IF(AND(N112="Aplicar identificación avanzada-condición aceptable para cada tipo de factor de riesgo identificado",H112="SI"),VLOOKUP(A112,'2'!$B$12:$M$212,3,FALSE)," ")</f>
        <v>puesto 108</v>
      </c>
      <c r="Y112" s="31" t="str">
        <f>IF(AND(N112="Aplicar identificación avanzada-condición aceptable para cada tipo de factor de riesgo identificado",H112="SI"),VLOOKUP(A112,'2'!$B$12:$M$212,4,FALSE)," ")</f>
        <v>tarea 108</v>
      </c>
      <c r="Z112" s="31" t="str">
        <f>IF(AND(N112="Aplicar identificación avanzada-condición aceptable para cada tipo de factor de riesgo identificado",H112="SI"),VLOOKUP(A112,'2'!$B$12:$M$212,4,FALSE)," ")</f>
        <v>tarea 108</v>
      </c>
      <c r="AA112" s="31">
        <f>IF(AND(N112="Aplicar identificación avanzada-condición aceptable para cada tipo de factor de riesgo identificado",H112="SI"),VLOOKUP(A112,'2'!$B$12:$M$212,7,FALSE)," ")</f>
        <v>0</v>
      </c>
      <c r="AB112" s="31">
        <f>IF(AND(N112="Aplicar identificación avanzada-condición aceptable para cada tipo de factor de riesgo identificado",H112="SI"),VLOOKUP(A112,'2'!$B$12:$M$212,8,FALSE)," ")</f>
        <v>0</v>
      </c>
      <c r="AC112" s="31">
        <f>IF(AND(N112="Aplicar identificación avanzada-condición aceptable para cada tipo de factor de riesgo identificado",H112="SI"),VLOOKUP(A112,'2'!$B$12:$M$212,9,FALSE)," ")</f>
        <v>0</v>
      </c>
      <c r="AD112" s="31">
        <f>IF(AND(N112="Aplicar identificación avanzada-condición aceptable para cada tipo de factor de riesgo identificado",H112="SI"),VLOOKUP(A112,'2'!$B$12:$M$212,10,FALSE)," ")</f>
        <v>0</v>
      </c>
      <c r="AE112" s="34" t="str">
        <f>IF(AND(N112="Aplicar identificación avanzada-condición aceptable para cada tipo de factor de riesgo identificado",I112="SI"),VLOOKUP(A112,'2'!$B$12:$M$212,2,FALSE)," ")</f>
        <v>area 108</v>
      </c>
      <c r="AF112" s="34" t="str">
        <f>IF(AND(N112="Aplicar identificación avanzada-condición aceptable para cada tipo de factor de riesgo identificado",I112="SI"),VLOOKUP(A112,'2'!$B$12:$M$212,3,FALSE)," ")</f>
        <v>puesto 108</v>
      </c>
      <c r="AG112" s="34" t="str">
        <f>IF(AND(N112="Aplicar identificación avanzada-condición aceptable para cada tipo de factor de riesgo identificado",I112="SI"),VLOOKUP(A112,'2'!$B$12:$M$212,4,FALSE)," ")</f>
        <v>tarea 108</v>
      </c>
      <c r="AH112" s="34">
        <f>IF(AND(N112="Aplicar identificación avanzada-condición aceptable para cada tipo de factor de riesgo identificado",I112="SI"),VLOOKUP(A112,'2'!$B$12:$M$212,6,FALSE)," ")</f>
        <v>0</v>
      </c>
      <c r="AI112" s="34">
        <f>IF(AND(N112="Aplicar identificación avanzada-condición aceptable para cada tipo de factor de riesgo identificado",I112="SI"),VLOOKUP(A112,'2'!$B$12:$M$212,7,FALSE)," ")</f>
        <v>0</v>
      </c>
      <c r="AJ112" s="34">
        <f>IF(AND(N112="Aplicar identificación avanzada-condición aceptable para cada tipo de factor de riesgo identificado",I112="SI"),VLOOKUP(A112,'2'!$B$12:$M$212,8,FALSE)," ")</f>
        <v>0</v>
      </c>
      <c r="AK112" s="34">
        <f>IF(AND(N112="Aplicar identificación avanzada-condición aceptable para cada tipo de factor de riesgo identificado",I112="SI"),VLOOKUP(A112,'2'!$B$12:$M$212,9,FALSE)," ")</f>
        <v>0</v>
      </c>
      <c r="AL112" s="34">
        <f>IF(AND(N112="Aplicar identificación avanzada-condición aceptable para cada tipo de factor de riesgo identificado",I112="SI"),VLOOKUP(A112,'2'!$B$12:$M$212,10,FALSE)," ")</f>
        <v>0</v>
      </c>
      <c r="AM112" s="40" t="str">
        <f>IF(AND(N112="Aplicar identificación avanzada-condición aceptable para cada tipo de factor de riesgo identificado",J112="SI"),VLOOKUP(A112,'2'!$B$12:$M$212,2,FALSE)," ")</f>
        <v>area 108</v>
      </c>
      <c r="AN112" s="40" t="str">
        <f>IF(AND(N112="Aplicar identificación avanzada-condición aceptable para cada tipo de factor de riesgo identificado",J112="SI"),VLOOKUP(A112,'2'!$B$12:$M$212,3,FALSE)," ")</f>
        <v>puesto 108</v>
      </c>
      <c r="AO112" s="40" t="str">
        <f>IF(AND(N112="Aplicar identificación avanzada-condición aceptable para cada tipo de factor de riesgo identificado",J112="SI"),VLOOKUP(A112,'2'!$B$12:$M$212,4,FALSE)," ")</f>
        <v>tarea 108</v>
      </c>
      <c r="AP112" s="40">
        <f>IF(AND(N112="Aplicar identificación avanzada-condición aceptable para cada tipo de factor de riesgo identificado",J112="SI"),VLOOKUP(A112,'2'!$B$12:$M$212,6,FALSE)," ")</f>
        <v>0</v>
      </c>
      <c r="AQ112" s="40">
        <f>IF(AND(N112="Aplicar identificación avanzada-condición aceptable para cada tipo de factor de riesgo identificado",J112="SI"),VLOOKUP(A112,'2'!$B$12:$M$212,7,FALSE)," ")</f>
        <v>0</v>
      </c>
      <c r="AR112" s="40">
        <f>IF(AND(N112="Aplicar identificación avanzada-condición aceptable para cada tipo de factor de riesgo identificado",J112="SI"),VLOOKUP(A112,'2'!$B$12:$M$212,8,FALSE)," ")</f>
        <v>0</v>
      </c>
      <c r="AS112" s="40">
        <f>IF(AND(N112="Aplicar identificación avanzada-condición aceptable para cada tipo de factor de riesgo identificado",J112="SI"),VLOOKUP(A112,'2'!$B$12:$M$212,9,FALSE)," ")</f>
        <v>0</v>
      </c>
      <c r="AT112" s="40">
        <f>IF(AND(N112="Aplicar identificación avanzada-condición aceptable para cada tipo de factor de riesgo identificado",J112="SI"),VLOOKUP(A112,'2'!$B$12:$M$212,10,FALSE)," ")</f>
        <v>0</v>
      </c>
      <c r="AU112" s="51" t="str">
        <f>IF(AND(N112="Aplicar identificación avanzada-condición aceptable para cada tipo de factor de riesgo identificado",K112="SI"),VLOOKUP(A112,'2'!$B$12:$M$212,2,FALSE)," ")</f>
        <v>area 108</v>
      </c>
      <c r="AV112" s="51" t="str">
        <f>IF(AND(N112="Aplicar identificación avanzada-condición aceptable para cada tipo de factor de riesgo identificado",K112="SI"),VLOOKUP(A112,'2'!$B$12:$M$212,3,FALSE)," ")</f>
        <v>puesto 108</v>
      </c>
      <c r="AW112" s="51" t="str">
        <f>IF(AND(N112="Aplicar identificación avanzada-condición aceptable para cada tipo de factor de riesgo identificado",K112="SI"),VLOOKUP(A112,'2'!$B$12:$M$212,4,FALSE)," ")</f>
        <v>tarea 108</v>
      </c>
      <c r="AX112" s="51">
        <f>IF(AND(N112="Aplicar identificación avanzada-condición aceptable para cada tipo de factor de riesgo identificado",K112="SI"),VLOOKUP(A112,'2'!$B$12:$M$212,6,FALSE)," ")</f>
        <v>0</v>
      </c>
      <c r="AY112" s="51">
        <f>IF(AND(N112="Aplicar identificación avanzada-condición aceptable para cada tipo de factor de riesgo identificado",K112="SI"),VLOOKUP(A112,'2'!$B$12:$M$212,7,FALSE)," ")</f>
        <v>0</v>
      </c>
      <c r="AZ112" s="51">
        <f>IF(AND(N112="Aplicar identificación avanzada-condición aceptable para cada tipo de factor de riesgo identificado",K112="SI"),VLOOKUP(A112,'2'!$B$12:$M$212,8,FALSE)," ")</f>
        <v>0</v>
      </c>
      <c r="BA112" s="51">
        <f>IF(AND(N112="Aplicar identificación avanzada-condición aceptable para cada tipo de factor de riesgo identificado",K112="SI"),VLOOKUP(A112,'2'!$B$12:$M$212,9,FALSE)," ")</f>
        <v>0</v>
      </c>
      <c r="BB112" s="51">
        <f>IF(AND(N112="Aplicar identificación avanzada-condición aceptable para cada tipo de factor de riesgo identificado",K112="SI"),VLOOKUP(A112,'2'!$B$12:$M$212,10,FALSE)," ")</f>
        <v>0</v>
      </c>
      <c r="BC112" s="44" t="str">
        <f>IF(AND(N112="Aplicar identificación avanzada-condición aceptable para cada tipo de factor de riesgo identificado",L112="SI"),VLOOKUP(A112,'2'!$B$12:$M$212,2,FALSE)," ")</f>
        <v>area 108</v>
      </c>
      <c r="BD112" s="44" t="str">
        <f>IF(AND(N112="Aplicar identificación avanzada-condición aceptable para cada tipo de factor de riesgo identificado",L112="SI"),VLOOKUP(A112,'2'!$B$12:$M$212,3,FALSE)," ")</f>
        <v>puesto 108</v>
      </c>
      <c r="BE112" s="44" t="str">
        <f>IF(AND(N112="Aplicar identificación avanzada-condición aceptable para cada tipo de factor de riesgo identificado",L112="SI"),VLOOKUP(A112,'2'!$B$12:$M$212,4,FALSE)," ")</f>
        <v>tarea 108</v>
      </c>
      <c r="BF112" s="44">
        <f>IF(AND(N112="Aplicar identificación avanzada-condición aceptable para cada tipo de factor de riesgo identificado",L112="SI"),VLOOKUP(A112,'2'!$B$12:$M$212,6,FALSE)," ")</f>
        <v>0</v>
      </c>
      <c r="BG112" s="44">
        <f>IF(AND(N112="Aplicar identificación avanzada-condición aceptable para cada tipo de factor de riesgo identificado",L112="SI"),VLOOKUP(A112,'2'!$B$12:$M$212,7,FALSE)," ")</f>
        <v>0</v>
      </c>
      <c r="BH112" s="44">
        <f>IF(AND(N112="Aplicar identificación avanzada-condición aceptable para cada tipo de factor de riesgo identificado",L112="SI"),VLOOKUP(A112,'2'!$B$12:$M$212,8,FALSE)," ")</f>
        <v>0</v>
      </c>
      <c r="BI112" s="44">
        <f>IF(AND(N112="Aplicar identificación avanzada-condición aceptable para cada tipo de factor de riesgo identificado",L112="SI"),VLOOKUP(A112,'2'!$B$12:$M$212,9,FALSE)," ")</f>
        <v>0</v>
      </c>
      <c r="BJ112" s="44">
        <f>IF(AND(N112="Aplicar identificación avanzada-condición aceptable para cada tipo de factor de riesgo identificado",L112="SI"),VLOOKUP(A112,'2'!$B$12:$M$212,10,FALSE)," ")</f>
        <v>0</v>
      </c>
      <c r="BK112" s="48" t="str">
        <f>IF(AND(N112="Aplicar identificación avanzada-condición aceptable para cada tipo de factor de riesgo identificado",M112="SI"),VLOOKUP(A112,'2'!$B$12:$M$212,2,FALSE)," ")</f>
        <v>area 108</v>
      </c>
      <c r="BL112" s="48" t="str">
        <f>IF(AND(N112="Aplicar identificación avanzada-condición aceptable para cada tipo de factor de riesgo identificado",M112="SI"),VLOOKUP(A112,'2'!$B$12:$M$212,3,FALSE)," ")</f>
        <v>puesto 108</v>
      </c>
      <c r="BM112" s="48" t="str">
        <f>IF(AND(N112="Aplicar identificación avanzada-condición aceptable para cada tipo de factor de riesgo identificado",M112="SI"),VLOOKUP(A112,'2'!$B$12:$M$212,4,FALSE)," ")</f>
        <v>tarea 108</v>
      </c>
      <c r="BN112" s="48">
        <f>IF(AND(N112="Aplicar identificación avanzada-condición aceptable para cada tipo de factor de riesgo identificado",M112="SI"),VLOOKUP(A112,'2'!$B$12:$M$212,6,FALSE)," ")</f>
        <v>0</v>
      </c>
      <c r="BO112" s="48">
        <f>IF(AND(N112="Aplicar identificación avanzada-condición aceptable para cada tipo de factor de riesgo identificado",M112="SI"),VLOOKUP(A112,'2'!$B$12:$M$212,7,FALSE)," ")</f>
        <v>0</v>
      </c>
      <c r="BP112" s="48">
        <f>IF(AND(N112="Aplicar identificación avanzada-condición aceptable para cada tipo de factor de riesgo identificado",M112="SI"),VLOOKUP(A112,'2'!$B$12:$M$212,8,FALSE)," ")</f>
        <v>0</v>
      </c>
      <c r="BQ112" s="48">
        <f>IF(AND(N112="Aplicar identificación avanzada-condición aceptable para cada tipo de factor de riesgo identificado",M112="SI"),VLOOKUP(A112,'2'!$B$12:$M$212,9,FALSE)," ")</f>
        <v>0</v>
      </c>
      <c r="BR112" s="48">
        <f>IF(AND(N112="Aplicar identificación avanzada-condición aceptable para cada tipo de factor de riesgo identificado",M112="SI"),VLOOKUP(A112,'2'!$B$12:$M$212,10,FALSE)," ")</f>
        <v>0</v>
      </c>
    </row>
    <row r="113" spans="1:70">
      <c r="A113">
        <v>109</v>
      </c>
      <c r="B113" s="21" t="str">
        <f>'2'!C122</f>
        <v>area 109</v>
      </c>
      <c r="C113" s="21" t="str">
        <f>'2'!D122</f>
        <v>puesto 109</v>
      </c>
      <c r="D113" s="21" t="str">
        <v>puesto 109</v>
      </c>
      <c r="E113" s="21" t="str">
        <f>'2'!E122</f>
        <v>tarea 109</v>
      </c>
      <c r="F113" s="34" t="str">
        <f>'3'!D122</f>
        <v>tarea 109</v>
      </c>
      <c r="G113" s="27" t="str">
        <f>'3'!E122</f>
        <v>SI</v>
      </c>
      <c r="H113" s="21" t="str">
        <f>'3'!F122</f>
        <v>SI</v>
      </c>
      <c r="I113" s="27" t="str">
        <f>'3'!G122</f>
        <v>SI</v>
      </c>
      <c r="J113" s="21" t="str">
        <f>'3'!H122</f>
        <v>SI</v>
      </c>
      <c r="K113" s="27" t="str">
        <f>'3'!I122</f>
        <v>SI</v>
      </c>
      <c r="L113" s="21" t="str">
        <f>'3'!J122</f>
        <v>SI</v>
      </c>
      <c r="M113" s="27" t="str">
        <f>'3'!K122</f>
        <v>SI</v>
      </c>
      <c r="N113" s="34" t="str">
        <f>'3'!L122</f>
        <v>Aplicar identificación avanzada-condición aceptable para cada tipo de factor de riesgo identificado</v>
      </c>
      <c r="O113" s="19" t="str">
        <f>IF(AND(N113="Aplicar identificación avanzada-condición aceptable para cada tipo de factor de riesgo identificado",G113="SI"),VLOOKUP(A113,'2'!$B$12:$M$212,2,FALSE)," ")</f>
        <v>area 109</v>
      </c>
      <c r="P113" s="19" t="str">
        <f>IF(AND(N113="Aplicar identificación avanzada-condición aceptable para cada tipo de factor de riesgo identificado",G113="SI"),VLOOKUP(A113,'2'!$B$12:$M$212,3,FALSE)," ")</f>
        <v>puesto 109</v>
      </c>
      <c r="Q113" s="19" t="str">
        <f>IF(AND(N113="Aplicar identificación avanzada-condición aceptable para cada tipo de factor de riesgo identificado",G113="SI"),VLOOKUP(A113,'2'!$B$12:$M$212,4,FALSE)," ")</f>
        <v>tarea 109</v>
      </c>
      <c r="R113" s="19">
        <f>IF(AND(N113="Aplicar identificación avanzada-condición aceptable para cada tipo de factor de riesgo identificado",G113="SI"),VLOOKUP(A113,'2'!$B$12:$M$212,6,FALSE)," ")</f>
        <v>0</v>
      </c>
      <c r="S113" s="19">
        <f>IF(AND(N113="Aplicar identificación avanzada-condición aceptable para cada tipo de factor de riesgo identificado",G113="SI"),VLOOKUP(A113,'2'!$B$12:$M$212,7,FALSE)," ")</f>
        <v>0</v>
      </c>
      <c r="T113" s="19">
        <f>IF(AND(N113="Aplicar identificación avanzada-condición aceptable para cada tipo de factor de riesgo identificado",G113="SI"),VLOOKUP(A113,'2'!$B$12:$M$212,8,FALSE)," ")</f>
        <v>0</v>
      </c>
      <c r="U113" s="19">
        <f>IF(AND(N113="Aplicar identificación avanzada-condición aceptable para cada tipo de factor de riesgo identificado",G113="SI"),VLOOKUP(A113,'2'!$B$12:$M$212,9,FALSE)," ")</f>
        <v>0</v>
      </c>
      <c r="V113" s="19">
        <f>IF(AND(N113="Aplicar identificación avanzada-condición aceptable para cada tipo de factor de riesgo identificado",G113="SI"),VLOOKUP(A113,'2'!$B$12:$M$212,10,FALSE)," ")</f>
        <v>0</v>
      </c>
      <c r="W113" s="31" t="str">
        <f>IF(AND(N113="Aplicar identificación avanzada-condición aceptable para cada tipo de factor de riesgo identificado",H113="SI"),VLOOKUP(A113,'2'!$B$12:$M$212,2,FALSE)," ")</f>
        <v>area 109</v>
      </c>
      <c r="X113" s="31" t="str">
        <f>IF(AND(N113="Aplicar identificación avanzada-condición aceptable para cada tipo de factor de riesgo identificado",H113="SI"),VLOOKUP(A113,'2'!$B$12:$M$212,3,FALSE)," ")</f>
        <v>puesto 109</v>
      </c>
      <c r="Y113" s="31" t="str">
        <f>IF(AND(N113="Aplicar identificación avanzada-condición aceptable para cada tipo de factor de riesgo identificado",H113="SI"),VLOOKUP(A113,'2'!$B$12:$M$212,4,FALSE)," ")</f>
        <v>tarea 109</v>
      </c>
      <c r="Z113" s="31" t="str">
        <f>IF(AND(N113="Aplicar identificación avanzada-condición aceptable para cada tipo de factor de riesgo identificado",H113="SI"),VLOOKUP(A113,'2'!$B$12:$M$212,4,FALSE)," ")</f>
        <v>tarea 109</v>
      </c>
      <c r="AA113" s="31">
        <f>IF(AND(N113="Aplicar identificación avanzada-condición aceptable para cada tipo de factor de riesgo identificado",H113="SI"),VLOOKUP(A113,'2'!$B$12:$M$212,7,FALSE)," ")</f>
        <v>0</v>
      </c>
      <c r="AB113" s="31">
        <f>IF(AND(N113="Aplicar identificación avanzada-condición aceptable para cada tipo de factor de riesgo identificado",H113="SI"),VLOOKUP(A113,'2'!$B$12:$M$212,8,FALSE)," ")</f>
        <v>0</v>
      </c>
      <c r="AC113" s="31">
        <f>IF(AND(N113="Aplicar identificación avanzada-condición aceptable para cada tipo de factor de riesgo identificado",H113="SI"),VLOOKUP(A113,'2'!$B$12:$M$212,9,FALSE)," ")</f>
        <v>0</v>
      </c>
      <c r="AD113" s="31">
        <f>IF(AND(N113="Aplicar identificación avanzada-condición aceptable para cada tipo de factor de riesgo identificado",H113="SI"),VLOOKUP(A113,'2'!$B$12:$M$212,10,FALSE)," ")</f>
        <v>0</v>
      </c>
      <c r="AE113" s="34" t="str">
        <f>IF(AND(N113="Aplicar identificación avanzada-condición aceptable para cada tipo de factor de riesgo identificado",I113="SI"),VLOOKUP(A113,'2'!$B$12:$M$212,2,FALSE)," ")</f>
        <v>area 109</v>
      </c>
      <c r="AF113" s="34" t="str">
        <f>IF(AND(N113="Aplicar identificación avanzada-condición aceptable para cada tipo de factor de riesgo identificado",I113="SI"),VLOOKUP(A113,'2'!$B$12:$M$212,3,FALSE)," ")</f>
        <v>puesto 109</v>
      </c>
      <c r="AG113" s="34" t="str">
        <f>IF(AND(N113="Aplicar identificación avanzada-condición aceptable para cada tipo de factor de riesgo identificado",I113="SI"),VLOOKUP(A113,'2'!$B$12:$M$212,4,FALSE)," ")</f>
        <v>tarea 109</v>
      </c>
      <c r="AH113" s="34">
        <f>IF(AND(N113="Aplicar identificación avanzada-condición aceptable para cada tipo de factor de riesgo identificado",I113="SI"),VLOOKUP(A113,'2'!$B$12:$M$212,6,FALSE)," ")</f>
        <v>0</v>
      </c>
      <c r="AI113" s="34">
        <f>IF(AND(N113="Aplicar identificación avanzada-condición aceptable para cada tipo de factor de riesgo identificado",I113="SI"),VLOOKUP(A113,'2'!$B$12:$M$212,7,FALSE)," ")</f>
        <v>0</v>
      </c>
      <c r="AJ113" s="34">
        <f>IF(AND(N113="Aplicar identificación avanzada-condición aceptable para cada tipo de factor de riesgo identificado",I113="SI"),VLOOKUP(A113,'2'!$B$12:$M$212,8,FALSE)," ")</f>
        <v>0</v>
      </c>
      <c r="AK113" s="34">
        <f>IF(AND(N113="Aplicar identificación avanzada-condición aceptable para cada tipo de factor de riesgo identificado",I113="SI"),VLOOKUP(A113,'2'!$B$12:$M$212,9,FALSE)," ")</f>
        <v>0</v>
      </c>
      <c r="AL113" s="34">
        <f>IF(AND(N113="Aplicar identificación avanzada-condición aceptable para cada tipo de factor de riesgo identificado",I113="SI"),VLOOKUP(A113,'2'!$B$12:$M$212,10,FALSE)," ")</f>
        <v>0</v>
      </c>
      <c r="AM113" s="40" t="str">
        <f>IF(AND(N113="Aplicar identificación avanzada-condición aceptable para cada tipo de factor de riesgo identificado",J113="SI"),VLOOKUP(A113,'2'!$B$12:$M$212,2,FALSE)," ")</f>
        <v>area 109</v>
      </c>
      <c r="AN113" s="40" t="str">
        <f>IF(AND(N113="Aplicar identificación avanzada-condición aceptable para cada tipo de factor de riesgo identificado",J113="SI"),VLOOKUP(A113,'2'!$B$12:$M$212,3,FALSE)," ")</f>
        <v>puesto 109</v>
      </c>
      <c r="AO113" s="40" t="str">
        <f>IF(AND(N113="Aplicar identificación avanzada-condición aceptable para cada tipo de factor de riesgo identificado",J113="SI"),VLOOKUP(A113,'2'!$B$12:$M$212,4,FALSE)," ")</f>
        <v>tarea 109</v>
      </c>
      <c r="AP113" s="40">
        <f>IF(AND(N113="Aplicar identificación avanzada-condición aceptable para cada tipo de factor de riesgo identificado",J113="SI"),VLOOKUP(A113,'2'!$B$12:$M$212,6,FALSE)," ")</f>
        <v>0</v>
      </c>
      <c r="AQ113" s="40">
        <f>IF(AND(N113="Aplicar identificación avanzada-condición aceptable para cada tipo de factor de riesgo identificado",J113="SI"),VLOOKUP(A113,'2'!$B$12:$M$212,7,FALSE)," ")</f>
        <v>0</v>
      </c>
      <c r="AR113" s="40">
        <f>IF(AND(N113="Aplicar identificación avanzada-condición aceptable para cada tipo de factor de riesgo identificado",J113="SI"),VLOOKUP(A113,'2'!$B$12:$M$212,8,FALSE)," ")</f>
        <v>0</v>
      </c>
      <c r="AS113" s="40">
        <f>IF(AND(N113="Aplicar identificación avanzada-condición aceptable para cada tipo de factor de riesgo identificado",J113="SI"),VLOOKUP(A113,'2'!$B$12:$M$212,9,FALSE)," ")</f>
        <v>0</v>
      </c>
      <c r="AT113" s="40">
        <f>IF(AND(N113="Aplicar identificación avanzada-condición aceptable para cada tipo de factor de riesgo identificado",J113="SI"),VLOOKUP(A113,'2'!$B$12:$M$212,10,FALSE)," ")</f>
        <v>0</v>
      </c>
      <c r="AU113" s="51" t="str">
        <f>IF(AND(N113="Aplicar identificación avanzada-condición aceptable para cada tipo de factor de riesgo identificado",K113="SI"),VLOOKUP(A113,'2'!$B$12:$M$212,2,FALSE)," ")</f>
        <v>area 109</v>
      </c>
      <c r="AV113" s="51" t="str">
        <f>IF(AND(N113="Aplicar identificación avanzada-condición aceptable para cada tipo de factor de riesgo identificado",K113="SI"),VLOOKUP(A113,'2'!$B$12:$M$212,3,FALSE)," ")</f>
        <v>puesto 109</v>
      </c>
      <c r="AW113" s="51" t="str">
        <f>IF(AND(N113="Aplicar identificación avanzada-condición aceptable para cada tipo de factor de riesgo identificado",K113="SI"),VLOOKUP(A113,'2'!$B$12:$M$212,4,FALSE)," ")</f>
        <v>tarea 109</v>
      </c>
      <c r="AX113" s="51">
        <f>IF(AND(N113="Aplicar identificación avanzada-condición aceptable para cada tipo de factor de riesgo identificado",K113="SI"),VLOOKUP(A113,'2'!$B$12:$M$212,6,FALSE)," ")</f>
        <v>0</v>
      </c>
      <c r="AY113" s="51">
        <f>IF(AND(N113="Aplicar identificación avanzada-condición aceptable para cada tipo de factor de riesgo identificado",K113="SI"),VLOOKUP(A113,'2'!$B$12:$M$212,7,FALSE)," ")</f>
        <v>0</v>
      </c>
      <c r="AZ113" s="51">
        <f>IF(AND(N113="Aplicar identificación avanzada-condición aceptable para cada tipo de factor de riesgo identificado",K113="SI"),VLOOKUP(A113,'2'!$B$12:$M$212,8,FALSE)," ")</f>
        <v>0</v>
      </c>
      <c r="BA113" s="51">
        <f>IF(AND(N113="Aplicar identificación avanzada-condición aceptable para cada tipo de factor de riesgo identificado",K113="SI"),VLOOKUP(A113,'2'!$B$12:$M$212,9,FALSE)," ")</f>
        <v>0</v>
      </c>
      <c r="BB113" s="51">
        <f>IF(AND(N113="Aplicar identificación avanzada-condición aceptable para cada tipo de factor de riesgo identificado",K113="SI"),VLOOKUP(A113,'2'!$B$12:$M$212,10,FALSE)," ")</f>
        <v>0</v>
      </c>
      <c r="BC113" s="44" t="str">
        <f>IF(AND(N113="Aplicar identificación avanzada-condición aceptable para cada tipo de factor de riesgo identificado",L113="SI"),VLOOKUP(A113,'2'!$B$12:$M$212,2,FALSE)," ")</f>
        <v>area 109</v>
      </c>
      <c r="BD113" s="44" t="str">
        <f>IF(AND(N113="Aplicar identificación avanzada-condición aceptable para cada tipo de factor de riesgo identificado",L113="SI"),VLOOKUP(A113,'2'!$B$12:$M$212,3,FALSE)," ")</f>
        <v>puesto 109</v>
      </c>
      <c r="BE113" s="44" t="str">
        <f>IF(AND(N113="Aplicar identificación avanzada-condición aceptable para cada tipo de factor de riesgo identificado",L113="SI"),VLOOKUP(A113,'2'!$B$12:$M$212,4,FALSE)," ")</f>
        <v>tarea 109</v>
      </c>
      <c r="BF113" s="44">
        <f>IF(AND(N113="Aplicar identificación avanzada-condición aceptable para cada tipo de factor de riesgo identificado",L113="SI"),VLOOKUP(A113,'2'!$B$12:$M$212,6,FALSE)," ")</f>
        <v>0</v>
      </c>
      <c r="BG113" s="44">
        <f>IF(AND(N113="Aplicar identificación avanzada-condición aceptable para cada tipo de factor de riesgo identificado",L113="SI"),VLOOKUP(A113,'2'!$B$12:$M$212,7,FALSE)," ")</f>
        <v>0</v>
      </c>
      <c r="BH113" s="44">
        <f>IF(AND(N113="Aplicar identificación avanzada-condición aceptable para cada tipo de factor de riesgo identificado",L113="SI"),VLOOKUP(A113,'2'!$B$12:$M$212,8,FALSE)," ")</f>
        <v>0</v>
      </c>
      <c r="BI113" s="44">
        <f>IF(AND(N113="Aplicar identificación avanzada-condición aceptable para cada tipo de factor de riesgo identificado",L113="SI"),VLOOKUP(A113,'2'!$B$12:$M$212,9,FALSE)," ")</f>
        <v>0</v>
      </c>
      <c r="BJ113" s="44">
        <f>IF(AND(N113="Aplicar identificación avanzada-condición aceptable para cada tipo de factor de riesgo identificado",L113="SI"),VLOOKUP(A113,'2'!$B$12:$M$212,10,FALSE)," ")</f>
        <v>0</v>
      </c>
      <c r="BK113" s="48" t="str">
        <f>IF(AND(N113="Aplicar identificación avanzada-condición aceptable para cada tipo de factor de riesgo identificado",M113="SI"),VLOOKUP(A113,'2'!$B$12:$M$212,2,FALSE)," ")</f>
        <v>area 109</v>
      </c>
      <c r="BL113" s="48" t="str">
        <f>IF(AND(N113="Aplicar identificación avanzada-condición aceptable para cada tipo de factor de riesgo identificado",M113="SI"),VLOOKUP(A113,'2'!$B$12:$M$212,3,FALSE)," ")</f>
        <v>puesto 109</v>
      </c>
      <c r="BM113" s="48" t="str">
        <f>IF(AND(N113="Aplicar identificación avanzada-condición aceptable para cada tipo de factor de riesgo identificado",M113="SI"),VLOOKUP(A113,'2'!$B$12:$M$212,4,FALSE)," ")</f>
        <v>tarea 109</v>
      </c>
      <c r="BN113" s="48">
        <f>IF(AND(N113="Aplicar identificación avanzada-condición aceptable para cada tipo de factor de riesgo identificado",M113="SI"),VLOOKUP(A113,'2'!$B$12:$M$212,6,FALSE)," ")</f>
        <v>0</v>
      </c>
      <c r="BO113" s="48">
        <f>IF(AND(N113="Aplicar identificación avanzada-condición aceptable para cada tipo de factor de riesgo identificado",M113="SI"),VLOOKUP(A113,'2'!$B$12:$M$212,7,FALSE)," ")</f>
        <v>0</v>
      </c>
      <c r="BP113" s="48">
        <f>IF(AND(N113="Aplicar identificación avanzada-condición aceptable para cada tipo de factor de riesgo identificado",M113="SI"),VLOOKUP(A113,'2'!$B$12:$M$212,8,FALSE)," ")</f>
        <v>0</v>
      </c>
      <c r="BQ113" s="48">
        <f>IF(AND(N113="Aplicar identificación avanzada-condición aceptable para cada tipo de factor de riesgo identificado",M113="SI"),VLOOKUP(A113,'2'!$B$12:$M$212,9,FALSE)," ")</f>
        <v>0</v>
      </c>
      <c r="BR113" s="48">
        <f>IF(AND(N113="Aplicar identificación avanzada-condición aceptable para cada tipo de factor de riesgo identificado",M113="SI"),VLOOKUP(A113,'2'!$B$12:$M$212,10,FALSE)," ")</f>
        <v>0</v>
      </c>
    </row>
    <row r="114" spans="1:70">
      <c r="A114">
        <v>110</v>
      </c>
      <c r="B114" s="21" t="str">
        <f>'2'!C123</f>
        <v>area 110</v>
      </c>
      <c r="C114" s="21" t="str">
        <f>'2'!D123</f>
        <v>puesto 110</v>
      </c>
      <c r="D114" s="21" t="str">
        <v>puesto 110</v>
      </c>
      <c r="E114" s="21" t="str">
        <f>'2'!E123</f>
        <v>tarea 110</v>
      </c>
      <c r="F114" s="34" t="str">
        <f>'3'!D123</f>
        <v>tarea 110</v>
      </c>
      <c r="G114" s="27" t="str">
        <f>'3'!E123</f>
        <v>SI</v>
      </c>
      <c r="H114" s="21" t="str">
        <f>'3'!F123</f>
        <v>SI</v>
      </c>
      <c r="I114" s="27" t="str">
        <f>'3'!G123</f>
        <v>SI</v>
      </c>
      <c r="J114" s="21" t="str">
        <f>'3'!H123</f>
        <v>SI</v>
      </c>
      <c r="K114" s="27" t="str">
        <f>'3'!I123</f>
        <v>SI</v>
      </c>
      <c r="L114" s="21" t="str">
        <f>'3'!J123</f>
        <v>SI</v>
      </c>
      <c r="M114" s="27" t="str">
        <f>'3'!K123</f>
        <v>SI</v>
      </c>
      <c r="N114" s="34" t="str">
        <f>'3'!L123</f>
        <v>Aplicar identificación avanzada-condición aceptable para cada tipo de factor de riesgo identificado</v>
      </c>
      <c r="O114" s="19" t="str">
        <f>IF(AND(N114="Aplicar identificación avanzada-condición aceptable para cada tipo de factor de riesgo identificado",G114="SI"),VLOOKUP(A114,'2'!$B$12:$M$212,2,FALSE)," ")</f>
        <v>area 110</v>
      </c>
      <c r="P114" s="19" t="str">
        <f>IF(AND(N114="Aplicar identificación avanzada-condición aceptable para cada tipo de factor de riesgo identificado",G114="SI"),VLOOKUP(A114,'2'!$B$12:$M$212,3,FALSE)," ")</f>
        <v>puesto 110</v>
      </c>
      <c r="Q114" s="19" t="str">
        <f>IF(AND(N114="Aplicar identificación avanzada-condición aceptable para cada tipo de factor de riesgo identificado",G114="SI"),VLOOKUP(A114,'2'!$B$12:$M$212,4,FALSE)," ")</f>
        <v>tarea 110</v>
      </c>
      <c r="R114" s="19">
        <f>IF(AND(N114="Aplicar identificación avanzada-condición aceptable para cada tipo de factor de riesgo identificado",G114="SI"),VLOOKUP(A114,'2'!$B$12:$M$212,6,FALSE)," ")</f>
        <v>0</v>
      </c>
      <c r="S114" s="19">
        <f>IF(AND(N114="Aplicar identificación avanzada-condición aceptable para cada tipo de factor de riesgo identificado",G114="SI"),VLOOKUP(A114,'2'!$B$12:$M$212,7,FALSE)," ")</f>
        <v>0</v>
      </c>
      <c r="T114" s="19">
        <f>IF(AND(N114="Aplicar identificación avanzada-condición aceptable para cada tipo de factor de riesgo identificado",G114="SI"),VLOOKUP(A114,'2'!$B$12:$M$212,8,FALSE)," ")</f>
        <v>0</v>
      </c>
      <c r="U114" s="19">
        <f>IF(AND(N114="Aplicar identificación avanzada-condición aceptable para cada tipo de factor de riesgo identificado",G114="SI"),VLOOKUP(A114,'2'!$B$12:$M$212,9,FALSE)," ")</f>
        <v>0</v>
      </c>
      <c r="V114" s="19">
        <f>IF(AND(N114="Aplicar identificación avanzada-condición aceptable para cada tipo de factor de riesgo identificado",G114="SI"),VLOOKUP(A114,'2'!$B$12:$M$212,10,FALSE)," ")</f>
        <v>0</v>
      </c>
      <c r="W114" s="31" t="str">
        <f>IF(AND(N114="Aplicar identificación avanzada-condición aceptable para cada tipo de factor de riesgo identificado",H114="SI"),VLOOKUP(A114,'2'!$B$12:$M$212,2,FALSE)," ")</f>
        <v>area 110</v>
      </c>
      <c r="X114" s="31" t="str">
        <f>IF(AND(N114="Aplicar identificación avanzada-condición aceptable para cada tipo de factor de riesgo identificado",H114="SI"),VLOOKUP(A114,'2'!$B$12:$M$212,3,FALSE)," ")</f>
        <v>puesto 110</v>
      </c>
      <c r="Y114" s="31" t="str">
        <f>IF(AND(N114="Aplicar identificación avanzada-condición aceptable para cada tipo de factor de riesgo identificado",H114="SI"),VLOOKUP(A114,'2'!$B$12:$M$212,4,FALSE)," ")</f>
        <v>tarea 110</v>
      </c>
      <c r="Z114" s="31" t="str">
        <f>IF(AND(N114="Aplicar identificación avanzada-condición aceptable para cada tipo de factor de riesgo identificado",H114="SI"),VLOOKUP(A114,'2'!$B$12:$M$212,4,FALSE)," ")</f>
        <v>tarea 110</v>
      </c>
      <c r="AA114" s="31">
        <f>IF(AND(N114="Aplicar identificación avanzada-condición aceptable para cada tipo de factor de riesgo identificado",H114="SI"),VLOOKUP(A114,'2'!$B$12:$M$212,7,FALSE)," ")</f>
        <v>0</v>
      </c>
      <c r="AB114" s="31">
        <f>IF(AND(N114="Aplicar identificación avanzada-condición aceptable para cada tipo de factor de riesgo identificado",H114="SI"),VLOOKUP(A114,'2'!$B$12:$M$212,8,FALSE)," ")</f>
        <v>0</v>
      </c>
      <c r="AC114" s="31">
        <f>IF(AND(N114="Aplicar identificación avanzada-condición aceptable para cada tipo de factor de riesgo identificado",H114="SI"),VLOOKUP(A114,'2'!$B$12:$M$212,9,FALSE)," ")</f>
        <v>0</v>
      </c>
      <c r="AD114" s="31">
        <f>IF(AND(N114="Aplicar identificación avanzada-condición aceptable para cada tipo de factor de riesgo identificado",H114="SI"),VLOOKUP(A114,'2'!$B$12:$M$212,10,FALSE)," ")</f>
        <v>0</v>
      </c>
      <c r="AE114" s="34" t="str">
        <f>IF(AND(N114="Aplicar identificación avanzada-condición aceptable para cada tipo de factor de riesgo identificado",I114="SI"),VLOOKUP(A114,'2'!$B$12:$M$212,2,FALSE)," ")</f>
        <v>area 110</v>
      </c>
      <c r="AF114" s="34" t="str">
        <f>IF(AND(N114="Aplicar identificación avanzada-condición aceptable para cada tipo de factor de riesgo identificado",I114="SI"),VLOOKUP(A114,'2'!$B$12:$M$212,3,FALSE)," ")</f>
        <v>puesto 110</v>
      </c>
      <c r="AG114" s="34" t="str">
        <f>IF(AND(N114="Aplicar identificación avanzada-condición aceptable para cada tipo de factor de riesgo identificado",I114="SI"),VLOOKUP(A114,'2'!$B$12:$M$212,4,FALSE)," ")</f>
        <v>tarea 110</v>
      </c>
      <c r="AH114" s="34">
        <f>IF(AND(N114="Aplicar identificación avanzada-condición aceptable para cada tipo de factor de riesgo identificado",I114="SI"),VLOOKUP(A114,'2'!$B$12:$M$212,6,FALSE)," ")</f>
        <v>0</v>
      </c>
      <c r="AI114" s="34">
        <f>IF(AND(N114="Aplicar identificación avanzada-condición aceptable para cada tipo de factor de riesgo identificado",I114="SI"),VLOOKUP(A114,'2'!$B$12:$M$212,7,FALSE)," ")</f>
        <v>0</v>
      </c>
      <c r="AJ114" s="34">
        <f>IF(AND(N114="Aplicar identificación avanzada-condición aceptable para cada tipo de factor de riesgo identificado",I114="SI"),VLOOKUP(A114,'2'!$B$12:$M$212,8,FALSE)," ")</f>
        <v>0</v>
      </c>
      <c r="AK114" s="34">
        <f>IF(AND(N114="Aplicar identificación avanzada-condición aceptable para cada tipo de factor de riesgo identificado",I114="SI"),VLOOKUP(A114,'2'!$B$12:$M$212,9,FALSE)," ")</f>
        <v>0</v>
      </c>
      <c r="AL114" s="34">
        <f>IF(AND(N114="Aplicar identificación avanzada-condición aceptable para cada tipo de factor de riesgo identificado",I114="SI"),VLOOKUP(A114,'2'!$B$12:$M$212,10,FALSE)," ")</f>
        <v>0</v>
      </c>
      <c r="AM114" s="40" t="str">
        <f>IF(AND(N114="Aplicar identificación avanzada-condición aceptable para cada tipo de factor de riesgo identificado",J114="SI"),VLOOKUP(A114,'2'!$B$12:$M$212,2,FALSE)," ")</f>
        <v>area 110</v>
      </c>
      <c r="AN114" s="40" t="str">
        <f>IF(AND(N114="Aplicar identificación avanzada-condición aceptable para cada tipo de factor de riesgo identificado",J114="SI"),VLOOKUP(A114,'2'!$B$12:$M$212,3,FALSE)," ")</f>
        <v>puesto 110</v>
      </c>
      <c r="AO114" s="40" t="str">
        <f>IF(AND(N114="Aplicar identificación avanzada-condición aceptable para cada tipo de factor de riesgo identificado",J114="SI"),VLOOKUP(A114,'2'!$B$12:$M$212,4,FALSE)," ")</f>
        <v>tarea 110</v>
      </c>
      <c r="AP114" s="40">
        <f>IF(AND(N114="Aplicar identificación avanzada-condición aceptable para cada tipo de factor de riesgo identificado",J114="SI"),VLOOKUP(A114,'2'!$B$12:$M$212,6,FALSE)," ")</f>
        <v>0</v>
      </c>
      <c r="AQ114" s="40">
        <f>IF(AND(N114="Aplicar identificación avanzada-condición aceptable para cada tipo de factor de riesgo identificado",J114="SI"),VLOOKUP(A114,'2'!$B$12:$M$212,7,FALSE)," ")</f>
        <v>0</v>
      </c>
      <c r="AR114" s="40">
        <f>IF(AND(N114="Aplicar identificación avanzada-condición aceptable para cada tipo de factor de riesgo identificado",J114="SI"),VLOOKUP(A114,'2'!$B$12:$M$212,8,FALSE)," ")</f>
        <v>0</v>
      </c>
      <c r="AS114" s="40">
        <f>IF(AND(N114="Aplicar identificación avanzada-condición aceptable para cada tipo de factor de riesgo identificado",J114="SI"),VLOOKUP(A114,'2'!$B$12:$M$212,9,FALSE)," ")</f>
        <v>0</v>
      </c>
      <c r="AT114" s="40">
        <f>IF(AND(N114="Aplicar identificación avanzada-condición aceptable para cada tipo de factor de riesgo identificado",J114="SI"),VLOOKUP(A114,'2'!$B$12:$M$212,10,FALSE)," ")</f>
        <v>0</v>
      </c>
      <c r="AU114" s="51" t="str">
        <f>IF(AND(N114="Aplicar identificación avanzada-condición aceptable para cada tipo de factor de riesgo identificado",K114="SI"),VLOOKUP(A114,'2'!$B$12:$M$212,2,FALSE)," ")</f>
        <v>area 110</v>
      </c>
      <c r="AV114" s="51" t="str">
        <f>IF(AND(N114="Aplicar identificación avanzada-condición aceptable para cada tipo de factor de riesgo identificado",K114="SI"),VLOOKUP(A114,'2'!$B$12:$M$212,3,FALSE)," ")</f>
        <v>puesto 110</v>
      </c>
      <c r="AW114" s="51" t="str">
        <f>IF(AND(N114="Aplicar identificación avanzada-condición aceptable para cada tipo de factor de riesgo identificado",K114="SI"),VLOOKUP(A114,'2'!$B$12:$M$212,4,FALSE)," ")</f>
        <v>tarea 110</v>
      </c>
      <c r="AX114" s="51">
        <f>IF(AND(N114="Aplicar identificación avanzada-condición aceptable para cada tipo de factor de riesgo identificado",K114="SI"),VLOOKUP(A114,'2'!$B$12:$M$212,6,FALSE)," ")</f>
        <v>0</v>
      </c>
      <c r="AY114" s="51">
        <f>IF(AND(N114="Aplicar identificación avanzada-condición aceptable para cada tipo de factor de riesgo identificado",K114="SI"),VLOOKUP(A114,'2'!$B$12:$M$212,7,FALSE)," ")</f>
        <v>0</v>
      </c>
      <c r="AZ114" s="51">
        <f>IF(AND(N114="Aplicar identificación avanzada-condición aceptable para cada tipo de factor de riesgo identificado",K114="SI"),VLOOKUP(A114,'2'!$B$12:$M$212,8,FALSE)," ")</f>
        <v>0</v>
      </c>
      <c r="BA114" s="51">
        <f>IF(AND(N114="Aplicar identificación avanzada-condición aceptable para cada tipo de factor de riesgo identificado",K114="SI"),VLOOKUP(A114,'2'!$B$12:$M$212,9,FALSE)," ")</f>
        <v>0</v>
      </c>
      <c r="BB114" s="51">
        <f>IF(AND(N114="Aplicar identificación avanzada-condición aceptable para cada tipo de factor de riesgo identificado",K114="SI"),VLOOKUP(A114,'2'!$B$12:$M$212,10,FALSE)," ")</f>
        <v>0</v>
      </c>
      <c r="BC114" s="44" t="str">
        <f>IF(AND(N114="Aplicar identificación avanzada-condición aceptable para cada tipo de factor de riesgo identificado",L114="SI"),VLOOKUP(A114,'2'!$B$12:$M$212,2,FALSE)," ")</f>
        <v>area 110</v>
      </c>
      <c r="BD114" s="44" t="str">
        <f>IF(AND(N114="Aplicar identificación avanzada-condición aceptable para cada tipo de factor de riesgo identificado",L114="SI"),VLOOKUP(A114,'2'!$B$12:$M$212,3,FALSE)," ")</f>
        <v>puesto 110</v>
      </c>
      <c r="BE114" s="44" t="str">
        <f>IF(AND(N114="Aplicar identificación avanzada-condición aceptable para cada tipo de factor de riesgo identificado",L114="SI"),VLOOKUP(A114,'2'!$B$12:$M$212,4,FALSE)," ")</f>
        <v>tarea 110</v>
      </c>
      <c r="BF114" s="44">
        <f>IF(AND(N114="Aplicar identificación avanzada-condición aceptable para cada tipo de factor de riesgo identificado",L114="SI"),VLOOKUP(A114,'2'!$B$12:$M$212,6,FALSE)," ")</f>
        <v>0</v>
      </c>
      <c r="BG114" s="44">
        <f>IF(AND(N114="Aplicar identificación avanzada-condición aceptable para cada tipo de factor de riesgo identificado",L114="SI"),VLOOKUP(A114,'2'!$B$12:$M$212,7,FALSE)," ")</f>
        <v>0</v>
      </c>
      <c r="BH114" s="44">
        <f>IF(AND(N114="Aplicar identificación avanzada-condición aceptable para cada tipo de factor de riesgo identificado",L114="SI"),VLOOKUP(A114,'2'!$B$12:$M$212,8,FALSE)," ")</f>
        <v>0</v>
      </c>
      <c r="BI114" s="44">
        <f>IF(AND(N114="Aplicar identificación avanzada-condición aceptable para cada tipo de factor de riesgo identificado",L114="SI"),VLOOKUP(A114,'2'!$B$12:$M$212,9,FALSE)," ")</f>
        <v>0</v>
      </c>
      <c r="BJ114" s="44">
        <f>IF(AND(N114="Aplicar identificación avanzada-condición aceptable para cada tipo de factor de riesgo identificado",L114="SI"),VLOOKUP(A114,'2'!$B$12:$M$212,10,FALSE)," ")</f>
        <v>0</v>
      </c>
      <c r="BK114" s="48" t="str">
        <f>IF(AND(N114="Aplicar identificación avanzada-condición aceptable para cada tipo de factor de riesgo identificado",M114="SI"),VLOOKUP(A114,'2'!$B$12:$M$212,2,FALSE)," ")</f>
        <v>area 110</v>
      </c>
      <c r="BL114" s="48" t="str">
        <f>IF(AND(N114="Aplicar identificación avanzada-condición aceptable para cada tipo de factor de riesgo identificado",M114="SI"),VLOOKUP(A114,'2'!$B$12:$M$212,3,FALSE)," ")</f>
        <v>puesto 110</v>
      </c>
      <c r="BM114" s="48" t="str">
        <f>IF(AND(N114="Aplicar identificación avanzada-condición aceptable para cada tipo de factor de riesgo identificado",M114="SI"),VLOOKUP(A114,'2'!$B$12:$M$212,4,FALSE)," ")</f>
        <v>tarea 110</v>
      </c>
      <c r="BN114" s="48">
        <f>IF(AND(N114="Aplicar identificación avanzada-condición aceptable para cada tipo de factor de riesgo identificado",M114="SI"),VLOOKUP(A114,'2'!$B$12:$M$212,6,FALSE)," ")</f>
        <v>0</v>
      </c>
      <c r="BO114" s="48">
        <f>IF(AND(N114="Aplicar identificación avanzada-condición aceptable para cada tipo de factor de riesgo identificado",M114="SI"),VLOOKUP(A114,'2'!$B$12:$M$212,7,FALSE)," ")</f>
        <v>0</v>
      </c>
      <c r="BP114" s="48">
        <f>IF(AND(N114="Aplicar identificación avanzada-condición aceptable para cada tipo de factor de riesgo identificado",M114="SI"),VLOOKUP(A114,'2'!$B$12:$M$212,8,FALSE)," ")</f>
        <v>0</v>
      </c>
      <c r="BQ114" s="48">
        <f>IF(AND(N114="Aplicar identificación avanzada-condición aceptable para cada tipo de factor de riesgo identificado",M114="SI"),VLOOKUP(A114,'2'!$B$12:$M$212,9,FALSE)," ")</f>
        <v>0</v>
      </c>
      <c r="BR114" s="48">
        <f>IF(AND(N114="Aplicar identificación avanzada-condición aceptable para cada tipo de factor de riesgo identificado",M114="SI"),VLOOKUP(A114,'2'!$B$12:$M$212,10,FALSE)," ")</f>
        <v>0</v>
      </c>
    </row>
    <row r="115" spans="1:70">
      <c r="A115">
        <v>111</v>
      </c>
      <c r="B115" s="21" t="str">
        <f>'2'!C124</f>
        <v>area 111</v>
      </c>
      <c r="C115" s="21" t="str">
        <f>'2'!D124</f>
        <v>puesto 111</v>
      </c>
      <c r="D115" s="21" t="str">
        <v>puesto 111</v>
      </c>
      <c r="E115" s="21" t="str">
        <f>'2'!E124</f>
        <v>tarea 111</v>
      </c>
      <c r="F115" s="34" t="str">
        <f>'3'!D124</f>
        <v>tarea 111</v>
      </c>
      <c r="G115" s="27" t="str">
        <f>'3'!E124</f>
        <v>SI</v>
      </c>
      <c r="H115" s="21" t="str">
        <f>'3'!F124</f>
        <v>SI</v>
      </c>
      <c r="I115" s="27" t="str">
        <f>'3'!G124</f>
        <v>SI</v>
      </c>
      <c r="J115" s="21" t="str">
        <f>'3'!H124</f>
        <v>SI</v>
      </c>
      <c r="K115" s="27" t="str">
        <f>'3'!I124</f>
        <v>SI</v>
      </c>
      <c r="L115" s="21" t="str">
        <f>'3'!J124</f>
        <v>SI</v>
      </c>
      <c r="M115" s="27" t="str">
        <f>'3'!K124</f>
        <v>SI</v>
      </c>
      <c r="N115" s="34" t="str">
        <f>'3'!L124</f>
        <v>Aplicar identificación avanzada-condición aceptable para cada tipo de factor de riesgo identificado</v>
      </c>
      <c r="O115" s="19" t="str">
        <f>IF(AND(N115="Aplicar identificación avanzada-condición aceptable para cada tipo de factor de riesgo identificado",G115="SI"),VLOOKUP(A115,'2'!$B$12:$M$212,2,FALSE)," ")</f>
        <v>area 111</v>
      </c>
      <c r="P115" s="19" t="str">
        <f>IF(AND(N115="Aplicar identificación avanzada-condición aceptable para cada tipo de factor de riesgo identificado",G115="SI"),VLOOKUP(A115,'2'!$B$12:$M$212,3,FALSE)," ")</f>
        <v>puesto 111</v>
      </c>
      <c r="Q115" s="19" t="str">
        <f>IF(AND(N115="Aplicar identificación avanzada-condición aceptable para cada tipo de factor de riesgo identificado",G115="SI"),VLOOKUP(A115,'2'!$B$12:$M$212,4,FALSE)," ")</f>
        <v>tarea 111</v>
      </c>
      <c r="R115" s="19">
        <f>IF(AND(N115="Aplicar identificación avanzada-condición aceptable para cada tipo de factor de riesgo identificado",G115="SI"),VLOOKUP(A115,'2'!$B$12:$M$212,6,FALSE)," ")</f>
        <v>0</v>
      </c>
      <c r="S115" s="19">
        <f>IF(AND(N115="Aplicar identificación avanzada-condición aceptable para cada tipo de factor de riesgo identificado",G115="SI"),VLOOKUP(A115,'2'!$B$12:$M$212,7,FALSE)," ")</f>
        <v>0</v>
      </c>
      <c r="T115" s="19">
        <f>IF(AND(N115="Aplicar identificación avanzada-condición aceptable para cada tipo de factor de riesgo identificado",G115="SI"),VLOOKUP(A115,'2'!$B$12:$M$212,8,FALSE)," ")</f>
        <v>0</v>
      </c>
      <c r="U115" s="19">
        <f>IF(AND(N115="Aplicar identificación avanzada-condición aceptable para cada tipo de factor de riesgo identificado",G115="SI"),VLOOKUP(A115,'2'!$B$12:$M$212,9,FALSE)," ")</f>
        <v>0</v>
      </c>
      <c r="V115" s="19">
        <f>IF(AND(N115="Aplicar identificación avanzada-condición aceptable para cada tipo de factor de riesgo identificado",G115="SI"),VLOOKUP(A115,'2'!$B$12:$M$212,10,FALSE)," ")</f>
        <v>0</v>
      </c>
      <c r="W115" s="31" t="str">
        <f>IF(AND(N115="Aplicar identificación avanzada-condición aceptable para cada tipo de factor de riesgo identificado",H115="SI"),VLOOKUP(A115,'2'!$B$12:$M$212,2,FALSE)," ")</f>
        <v>area 111</v>
      </c>
      <c r="X115" s="31" t="str">
        <f>IF(AND(N115="Aplicar identificación avanzada-condición aceptable para cada tipo de factor de riesgo identificado",H115="SI"),VLOOKUP(A115,'2'!$B$12:$M$212,3,FALSE)," ")</f>
        <v>puesto 111</v>
      </c>
      <c r="Y115" s="31" t="str">
        <f>IF(AND(N115="Aplicar identificación avanzada-condición aceptable para cada tipo de factor de riesgo identificado",H115="SI"),VLOOKUP(A115,'2'!$B$12:$M$212,4,FALSE)," ")</f>
        <v>tarea 111</v>
      </c>
      <c r="Z115" s="31" t="str">
        <f>IF(AND(N115="Aplicar identificación avanzada-condición aceptable para cada tipo de factor de riesgo identificado",H115="SI"),VLOOKUP(A115,'2'!$B$12:$M$212,4,FALSE)," ")</f>
        <v>tarea 111</v>
      </c>
      <c r="AA115" s="31">
        <f>IF(AND(N115="Aplicar identificación avanzada-condición aceptable para cada tipo de factor de riesgo identificado",H115="SI"),VLOOKUP(A115,'2'!$B$12:$M$212,7,FALSE)," ")</f>
        <v>0</v>
      </c>
      <c r="AB115" s="31">
        <f>IF(AND(N115="Aplicar identificación avanzada-condición aceptable para cada tipo de factor de riesgo identificado",H115="SI"),VLOOKUP(A115,'2'!$B$12:$M$212,8,FALSE)," ")</f>
        <v>0</v>
      </c>
      <c r="AC115" s="31">
        <f>IF(AND(N115="Aplicar identificación avanzada-condición aceptable para cada tipo de factor de riesgo identificado",H115="SI"),VLOOKUP(A115,'2'!$B$12:$M$212,9,FALSE)," ")</f>
        <v>0</v>
      </c>
      <c r="AD115" s="31">
        <f>IF(AND(N115="Aplicar identificación avanzada-condición aceptable para cada tipo de factor de riesgo identificado",H115="SI"),VLOOKUP(A115,'2'!$B$12:$M$212,10,FALSE)," ")</f>
        <v>0</v>
      </c>
      <c r="AE115" s="34" t="str">
        <f>IF(AND(N115="Aplicar identificación avanzada-condición aceptable para cada tipo de factor de riesgo identificado",I115="SI"),VLOOKUP(A115,'2'!$B$12:$M$212,2,FALSE)," ")</f>
        <v>area 111</v>
      </c>
      <c r="AF115" s="34" t="str">
        <f>IF(AND(N115="Aplicar identificación avanzada-condición aceptable para cada tipo de factor de riesgo identificado",I115="SI"),VLOOKUP(A115,'2'!$B$12:$M$212,3,FALSE)," ")</f>
        <v>puesto 111</v>
      </c>
      <c r="AG115" s="34" t="str">
        <f>IF(AND(N115="Aplicar identificación avanzada-condición aceptable para cada tipo de factor de riesgo identificado",I115="SI"),VLOOKUP(A115,'2'!$B$12:$M$212,4,FALSE)," ")</f>
        <v>tarea 111</v>
      </c>
      <c r="AH115" s="34">
        <f>IF(AND(N115="Aplicar identificación avanzada-condición aceptable para cada tipo de factor de riesgo identificado",I115="SI"),VLOOKUP(A115,'2'!$B$12:$M$212,6,FALSE)," ")</f>
        <v>0</v>
      </c>
      <c r="AI115" s="34">
        <f>IF(AND(N115="Aplicar identificación avanzada-condición aceptable para cada tipo de factor de riesgo identificado",I115="SI"),VLOOKUP(A115,'2'!$B$12:$M$212,7,FALSE)," ")</f>
        <v>0</v>
      </c>
      <c r="AJ115" s="34">
        <f>IF(AND(N115="Aplicar identificación avanzada-condición aceptable para cada tipo de factor de riesgo identificado",I115="SI"),VLOOKUP(A115,'2'!$B$12:$M$212,8,FALSE)," ")</f>
        <v>0</v>
      </c>
      <c r="AK115" s="34">
        <f>IF(AND(N115="Aplicar identificación avanzada-condición aceptable para cada tipo de factor de riesgo identificado",I115="SI"),VLOOKUP(A115,'2'!$B$12:$M$212,9,FALSE)," ")</f>
        <v>0</v>
      </c>
      <c r="AL115" s="34">
        <f>IF(AND(N115="Aplicar identificación avanzada-condición aceptable para cada tipo de factor de riesgo identificado",I115="SI"),VLOOKUP(A115,'2'!$B$12:$M$212,10,FALSE)," ")</f>
        <v>0</v>
      </c>
      <c r="AM115" s="40" t="str">
        <f>IF(AND(N115="Aplicar identificación avanzada-condición aceptable para cada tipo de factor de riesgo identificado",J115="SI"),VLOOKUP(A115,'2'!$B$12:$M$212,2,FALSE)," ")</f>
        <v>area 111</v>
      </c>
      <c r="AN115" s="40" t="str">
        <f>IF(AND(N115="Aplicar identificación avanzada-condición aceptable para cada tipo de factor de riesgo identificado",J115="SI"),VLOOKUP(A115,'2'!$B$12:$M$212,3,FALSE)," ")</f>
        <v>puesto 111</v>
      </c>
      <c r="AO115" s="40" t="str">
        <f>IF(AND(N115="Aplicar identificación avanzada-condición aceptable para cada tipo de factor de riesgo identificado",J115="SI"),VLOOKUP(A115,'2'!$B$12:$M$212,4,FALSE)," ")</f>
        <v>tarea 111</v>
      </c>
      <c r="AP115" s="40">
        <f>IF(AND(N115="Aplicar identificación avanzada-condición aceptable para cada tipo de factor de riesgo identificado",J115="SI"),VLOOKUP(A115,'2'!$B$12:$M$212,6,FALSE)," ")</f>
        <v>0</v>
      </c>
      <c r="AQ115" s="40">
        <f>IF(AND(N115="Aplicar identificación avanzada-condición aceptable para cada tipo de factor de riesgo identificado",J115="SI"),VLOOKUP(A115,'2'!$B$12:$M$212,7,FALSE)," ")</f>
        <v>0</v>
      </c>
      <c r="AR115" s="40">
        <f>IF(AND(N115="Aplicar identificación avanzada-condición aceptable para cada tipo de factor de riesgo identificado",J115="SI"),VLOOKUP(A115,'2'!$B$12:$M$212,8,FALSE)," ")</f>
        <v>0</v>
      </c>
      <c r="AS115" s="40">
        <f>IF(AND(N115="Aplicar identificación avanzada-condición aceptable para cada tipo de factor de riesgo identificado",J115="SI"),VLOOKUP(A115,'2'!$B$12:$M$212,9,FALSE)," ")</f>
        <v>0</v>
      </c>
      <c r="AT115" s="40">
        <f>IF(AND(N115="Aplicar identificación avanzada-condición aceptable para cada tipo de factor de riesgo identificado",J115="SI"),VLOOKUP(A115,'2'!$B$12:$M$212,10,FALSE)," ")</f>
        <v>0</v>
      </c>
      <c r="AU115" s="51" t="str">
        <f>IF(AND(N115="Aplicar identificación avanzada-condición aceptable para cada tipo de factor de riesgo identificado",K115="SI"),VLOOKUP(A115,'2'!$B$12:$M$212,2,FALSE)," ")</f>
        <v>area 111</v>
      </c>
      <c r="AV115" s="51" t="str">
        <f>IF(AND(N115="Aplicar identificación avanzada-condición aceptable para cada tipo de factor de riesgo identificado",K115="SI"),VLOOKUP(A115,'2'!$B$12:$M$212,3,FALSE)," ")</f>
        <v>puesto 111</v>
      </c>
      <c r="AW115" s="51" t="str">
        <f>IF(AND(N115="Aplicar identificación avanzada-condición aceptable para cada tipo de factor de riesgo identificado",K115="SI"),VLOOKUP(A115,'2'!$B$12:$M$212,4,FALSE)," ")</f>
        <v>tarea 111</v>
      </c>
      <c r="AX115" s="51">
        <f>IF(AND(N115="Aplicar identificación avanzada-condición aceptable para cada tipo de factor de riesgo identificado",K115="SI"),VLOOKUP(A115,'2'!$B$12:$M$212,6,FALSE)," ")</f>
        <v>0</v>
      </c>
      <c r="AY115" s="51">
        <f>IF(AND(N115="Aplicar identificación avanzada-condición aceptable para cada tipo de factor de riesgo identificado",K115="SI"),VLOOKUP(A115,'2'!$B$12:$M$212,7,FALSE)," ")</f>
        <v>0</v>
      </c>
      <c r="AZ115" s="51">
        <f>IF(AND(N115="Aplicar identificación avanzada-condición aceptable para cada tipo de factor de riesgo identificado",K115="SI"),VLOOKUP(A115,'2'!$B$12:$M$212,8,FALSE)," ")</f>
        <v>0</v>
      </c>
      <c r="BA115" s="51">
        <f>IF(AND(N115="Aplicar identificación avanzada-condición aceptable para cada tipo de factor de riesgo identificado",K115="SI"),VLOOKUP(A115,'2'!$B$12:$M$212,9,FALSE)," ")</f>
        <v>0</v>
      </c>
      <c r="BB115" s="51">
        <f>IF(AND(N115="Aplicar identificación avanzada-condición aceptable para cada tipo de factor de riesgo identificado",K115="SI"),VLOOKUP(A115,'2'!$B$12:$M$212,10,FALSE)," ")</f>
        <v>0</v>
      </c>
      <c r="BC115" s="44" t="str">
        <f>IF(AND(N115="Aplicar identificación avanzada-condición aceptable para cada tipo de factor de riesgo identificado",L115="SI"),VLOOKUP(A115,'2'!$B$12:$M$212,2,FALSE)," ")</f>
        <v>area 111</v>
      </c>
      <c r="BD115" s="44" t="str">
        <f>IF(AND(N115="Aplicar identificación avanzada-condición aceptable para cada tipo de factor de riesgo identificado",L115="SI"),VLOOKUP(A115,'2'!$B$12:$M$212,3,FALSE)," ")</f>
        <v>puesto 111</v>
      </c>
      <c r="BE115" s="44" t="str">
        <f>IF(AND(N115="Aplicar identificación avanzada-condición aceptable para cada tipo de factor de riesgo identificado",L115="SI"),VLOOKUP(A115,'2'!$B$12:$M$212,4,FALSE)," ")</f>
        <v>tarea 111</v>
      </c>
      <c r="BF115" s="44">
        <f>IF(AND(N115="Aplicar identificación avanzada-condición aceptable para cada tipo de factor de riesgo identificado",L115="SI"),VLOOKUP(A115,'2'!$B$12:$M$212,6,FALSE)," ")</f>
        <v>0</v>
      </c>
      <c r="BG115" s="44">
        <f>IF(AND(N115="Aplicar identificación avanzada-condición aceptable para cada tipo de factor de riesgo identificado",L115="SI"),VLOOKUP(A115,'2'!$B$12:$M$212,7,FALSE)," ")</f>
        <v>0</v>
      </c>
      <c r="BH115" s="44">
        <f>IF(AND(N115="Aplicar identificación avanzada-condición aceptable para cada tipo de factor de riesgo identificado",L115="SI"),VLOOKUP(A115,'2'!$B$12:$M$212,8,FALSE)," ")</f>
        <v>0</v>
      </c>
      <c r="BI115" s="44">
        <f>IF(AND(N115="Aplicar identificación avanzada-condición aceptable para cada tipo de factor de riesgo identificado",L115="SI"),VLOOKUP(A115,'2'!$B$12:$M$212,9,FALSE)," ")</f>
        <v>0</v>
      </c>
      <c r="BJ115" s="44">
        <f>IF(AND(N115="Aplicar identificación avanzada-condición aceptable para cada tipo de factor de riesgo identificado",L115="SI"),VLOOKUP(A115,'2'!$B$12:$M$212,10,FALSE)," ")</f>
        <v>0</v>
      </c>
      <c r="BK115" s="48" t="str">
        <f>IF(AND(N115="Aplicar identificación avanzada-condición aceptable para cada tipo de factor de riesgo identificado",M115="SI"),VLOOKUP(A115,'2'!$B$12:$M$212,2,FALSE)," ")</f>
        <v>area 111</v>
      </c>
      <c r="BL115" s="48" t="str">
        <f>IF(AND(N115="Aplicar identificación avanzada-condición aceptable para cada tipo de factor de riesgo identificado",M115="SI"),VLOOKUP(A115,'2'!$B$12:$M$212,3,FALSE)," ")</f>
        <v>puesto 111</v>
      </c>
      <c r="BM115" s="48" t="str">
        <f>IF(AND(N115="Aplicar identificación avanzada-condición aceptable para cada tipo de factor de riesgo identificado",M115="SI"),VLOOKUP(A115,'2'!$B$12:$M$212,4,FALSE)," ")</f>
        <v>tarea 111</v>
      </c>
      <c r="BN115" s="48">
        <f>IF(AND(N115="Aplicar identificación avanzada-condición aceptable para cada tipo de factor de riesgo identificado",M115="SI"),VLOOKUP(A115,'2'!$B$12:$M$212,6,FALSE)," ")</f>
        <v>0</v>
      </c>
      <c r="BO115" s="48">
        <f>IF(AND(N115="Aplicar identificación avanzada-condición aceptable para cada tipo de factor de riesgo identificado",M115="SI"),VLOOKUP(A115,'2'!$B$12:$M$212,7,FALSE)," ")</f>
        <v>0</v>
      </c>
      <c r="BP115" s="48">
        <f>IF(AND(N115="Aplicar identificación avanzada-condición aceptable para cada tipo de factor de riesgo identificado",M115="SI"),VLOOKUP(A115,'2'!$B$12:$M$212,8,FALSE)," ")</f>
        <v>0</v>
      </c>
      <c r="BQ115" s="48">
        <f>IF(AND(N115="Aplicar identificación avanzada-condición aceptable para cada tipo de factor de riesgo identificado",M115="SI"),VLOOKUP(A115,'2'!$B$12:$M$212,9,FALSE)," ")</f>
        <v>0</v>
      </c>
      <c r="BR115" s="48">
        <f>IF(AND(N115="Aplicar identificación avanzada-condición aceptable para cada tipo de factor de riesgo identificado",M115="SI"),VLOOKUP(A115,'2'!$B$12:$M$212,10,FALSE)," ")</f>
        <v>0</v>
      </c>
    </row>
    <row r="116" spans="1:70">
      <c r="A116">
        <v>112</v>
      </c>
      <c r="B116" s="21" t="str">
        <f>'2'!C125</f>
        <v>area 112</v>
      </c>
      <c r="C116" s="21" t="str">
        <f>'2'!D125</f>
        <v>puesto 112</v>
      </c>
      <c r="D116" s="21" t="str">
        <v>puesto 112</v>
      </c>
      <c r="E116" s="21" t="str">
        <f>'2'!E125</f>
        <v>tarea 112</v>
      </c>
      <c r="F116" s="34" t="str">
        <f>'3'!D125</f>
        <v>tarea 112</v>
      </c>
      <c r="G116" s="27" t="str">
        <f>'3'!E125</f>
        <v>SI</v>
      </c>
      <c r="H116" s="21" t="str">
        <f>'3'!F125</f>
        <v>SI</v>
      </c>
      <c r="I116" s="27" t="str">
        <f>'3'!G125</f>
        <v>SI</v>
      </c>
      <c r="J116" s="21" t="str">
        <f>'3'!H125</f>
        <v>SI</v>
      </c>
      <c r="K116" s="27" t="str">
        <f>'3'!I125</f>
        <v>SI</v>
      </c>
      <c r="L116" s="21" t="str">
        <f>'3'!J125</f>
        <v>SI</v>
      </c>
      <c r="M116" s="27" t="str">
        <f>'3'!K125</f>
        <v>SI</v>
      </c>
      <c r="N116" s="34" t="str">
        <f>'3'!L125</f>
        <v>Aplicar identificación avanzada-condición aceptable para cada tipo de factor de riesgo identificado</v>
      </c>
      <c r="O116" s="19" t="str">
        <f>IF(AND(N116="Aplicar identificación avanzada-condición aceptable para cada tipo de factor de riesgo identificado",G116="SI"),VLOOKUP(A116,'2'!$B$12:$M$212,2,FALSE)," ")</f>
        <v>area 112</v>
      </c>
      <c r="P116" s="19" t="str">
        <f>IF(AND(N116="Aplicar identificación avanzada-condición aceptable para cada tipo de factor de riesgo identificado",G116="SI"),VLOOKUP(A116,'2'!$B$12:$M$212,3,FALSE)," ")</f>
        <v>puesto 112</v>
      </c>
      <c r="Q116" s="19" t="str">
        <f>IF(AND(N116="Aplicar identificación avanzada-condición aceptable para cada tipo de factor de riesgo identificado",G116="SI"),VLOOKUP(A116,'2'!$B$12:$M$212,4,FALSE)," ")</f>
        <v>tarea 112</v>
      </c>
      <c r="R116" s="19">
        <f>IF(AND(N116="Aplicar identificación avanzada-condición aceptable para cada tipo de factor de riesgo identificado",G116="SI"),VLOOKUP(A116,'2'!$B$12:$M$212,6,FALSE)," ")</f>
        <v>0</v>
      </c>
      <c r="S116" s="19">
        <f>IF(AND(N116="Aplicar identificación avanzada-condición aceptable para cada tipo de factor de riesgo identificado",G116="SI"),VLOOKUP(A116,'2'!$B$12:$M$212,7,FALSE)," ")</f>
        <v>0</v>
      </c>
      <c r="T116" s="19">
        <f>IF(AND(N116="Aplicar identificación avanzada-condición aceptable para cada tipo de factor de riesgo identificado",G116="SI"),VLOOKUP(A116,'2'!$B$12:$M$212,8,FALSE)," ")</f>
        <v>0</v>
      </c>
      <c r="U116" s="19">
        <f>IF(AND(N116="Aplicar identificación avanzada-condición aceptable para cada tipo de factor de riesgo identificado",G116="SI"),VLOOKUP(A116,'2'!$B$12:$M$212,9,FALSE)," ")</f>
        <v>0</v>
      </c>
      <c r="V116" s="19">
        <f>IF(AND(N116="Aplicar identificación avanzada-condición aceptable para cada tipo de factor de riesgo identificado",G116="SI"),VLOOKUP(A116,'2'!$B$12:$M$212,10,FALSE)," ")</f>
        <v>0</v>
      </c>
      <c r="W116" s="31" t="str">
        <f>IF(AND(N116="Aplicar identificación avanzada-condición aceptable para cada tipo de factor de riesgo identificado",H116="SI"),VLOOKUP(A116,'2'!$B$12:$M$212,2,FALSE)," ")</f>
        <v>area 112</v>
      </c>
      <c r="X116" s="31" t="str">
        <f>IF(AND(N116="Aplicar identificación avanzada-condición aceptable para cada tipo de factor de riesgo identificado",H116="SI"),VLOOKUP(A116,'2'!$B$12:$M$212,3,FALSE)," ")</f>
        <v>puesto 112</v>
      </c>
      <c r="Y116" s="31" t="str">
        <f>IF(AND(N116="Aplicar identificación avanzada-condición aceptable para cada tipo de factor de riesgo identificado",H116="SI"),VLOOKUP(A116,'2'!$B$12:$M$212,4,FALSE)," ")</f>
        <v>tarea 112</v>
      </c>
      <c r="Z116" s="31" t="str">
        <f>IF(AND(N116="Aplicar identificación avanzada-condición aceptable para cada tipo de factor de riesgo identificado",H116="SI"),VLOOKUP(A116,'2'!$B$12:$M$212,4,FALSE)," ")</f>
        <v>tarea 112</v>
      </c>
      <c r="AA116" s="31">
        <f>IF(AND(N116="Aplicar identificación avanzada-condición aceptable para cada tipo de factor de riesgo identificado",H116="SI"),VLOOKUP(A116,'2'!$B$12:$M$212,7,FALSE)," ")</f>
        <v>0</v>
      </c>
      <c r="AB116" s="31">
        <f>IF(AND(N116="Aplicar identificación avanzada-condición aceptable para cada tipo de factor de riesgo identificado",H116="SI"),VLOOKUP(A116,'2'!$B$12:$M$212,8,FALSE)," ")</f>
        <v>0</v>
      </c>
      <c r="AC116" s="31">
        <f>IF(AND(N116="Aplicar identificación avanzada-condición aceptable para cada tipo de factor de riesgo identificado",H116="SI"),VLOOKUP(A116,'2'!$B$12:$M$212,9,FALSE)," ")</f>
        <v>0</v>
      </c>
      <c r="AD116" s="31">
        <f>IF(AND(N116="Aplicar identificación avanzada-condición aceptable para cada tipo de factor de riesgo identificado",H116="SI"),VLOOKUP(A116,'2'!$B$12:$M$212,10,FALSE)," ")</f>
        <v>0</v>
      </c>
      <c r="AE116" s="34" t="str">
        <f>IF(AND(N116="Aplicar identificación avanzada-condición aceptable para cada tipo de factor de riesgo identificado",I116="SI"),VLOOKUP(A116,'2'!$B$12:$M$212,2,FALSE)," ")</f>
        <v>area 112</v>
      </c>
      <c r="AF116" s="34" t="str">
        <f>IF(AND(N116="Aplicar identificación avanzada-condición aceptable para cada tipo de factor de riesgo identificado",I116="SI"),VLOOKUP(A116,'2'!$B$12:$M$212,3,FALSE)," ")</f>
        <v>puesto 112</v>
      </c>
      <c r="AG116" s="34" t="str">
        <f>IF(AND(N116="Aplicar identificación avanzada-condición aceptable para cada tipo de factor de riesgo identificado",I116="SI"),VLOOKUP(A116,'2'!$B$12:$M$212,4,FALSE)," ")</f>
        <v>tarea 112</v>
      </c>
      <c r="AH116" s="34">
        <f>IF(AND(N116="Aplicar identificación avanzada-condición aceptable para cada tipo de factor de riesgo identificado",I116="SI"),VLOOKUP(A116,'2'!$B$12:$M$212,6,FALSE)," ")</f>
        <v>0</v>
      </c>
      <c r="AI116" s="34">
        <f>IF(AND(N116="Aplicar identificación avanzada-condición aceptable para cada tipo de factor de riesgo identificado",I116="SI"),VLOOKUP(A116,'2'!$B$12:$M$212,7,FALSE)," ")</f>
        <v>0</v>
      </c>
      <c r="AJ116" s="34">
        <f>IF(AND(N116="Aplicar identificación avanzada-condición aceptable para cada tipo de factor de riesgo identificado",I116="SI"),VLOOKUP(A116,'2'!$B$12:$M$212,8,FALSE)," ")</f>
        <v>0</v>
      </c>
      <c r="AK116" s="34">
        <f>IF(AND(N116="Aplicar identificación avanzada-condición aceptable para cada tipo de factor de riesgo identificado",I116="SI"),VLOOKUP(A116,'2'!$B$12:$M$212,9,FALSE)," ")</f>
        <v>0</v>
      </c>
      <c r="AL116" s="34">
        <f>IF(AND(N116="Aplicar identificación avanzada-condición aceptable para cada tipo de factor de riesgo identificado",I116="SI"),VLOOKUP(A116,'2'!$B$12:$M$212,10,FALSE)," ")</f>
        <v>0</v>
      </c>
      <c r="AM116" s="40" t="str">
        <f>IF(AND(N116="Aplicar identificación avanzada-condición aceptable para cada tipo de factor de riesgo identificado",J116="SI"),VLOOKUP(A116,'2'!$B$12:$M$212,2,FALSE)," ")</f>
        <v>area 112</v>
      </c>
      <c r="AN116" s="40" t="str">
        <f>IF(AND(N116="Aplicar identificación avanzada-condición aceptable para cada tipo de factor de riesgo identificado",J116="SI"),VLOOKUP(A116,'2'!$B$12:$M$212,3,FALSE)," ")</f>
        <v>puesto 112</v>
      </c>
      <c r="AO116" s="40" t="str">
        <f>IF(AND(N116="Aplicar identificación avanzada-condición aceptable para cada tipo de factor de riesgo identificado",J116="SI"),VLOOKUP(A116,'2'!$B$12:$M$212,4,FALSE)," ")</f>
        <v>tarea 112</v>
      </c>
      <c r="AP116" s="40">
        <f>IF(AND(N116="Aplicar identificación avanzada-condición aceptable para cada tipo de factor de riesgo identificado",J116="SI"),VLOOKUP(A116,'2'!$B$12:$M$212,6,FALSE)," ")</f>
        <v>0</v>
      </c>
      <c r="AQ116" s="40">
        <f>IF(AND(N116="Aplicar identificación avanzada-condición aceptable para cada tipo de factor de riesgo identificado",J116="SI"),VLOOKUP(A116,'2'!$B$12:$M$212,7,FALSE)," ")</f>
        <v>0</v>
      </c>
      <c r="AR116" s="40">
        <f>IF(AND(N116="Aplicar identificación avanzada-condición aceptable para cada tipo de factor de riesgo identificado",J116="SI"),VLOOKUP(A116,'2'!$B$12:$M$212,8,FALSE)," ")</f>
        <v>0</v>
      </c>
      <c r="AS116" s="40">
        <f>IF(AND(N116="Aplicar identificación avanzada-condición aceptable para cada tipo de factor de riesgo identificado",J116="SI"),VLOOKUP(A116,'2'!$B$12:$M$212,9,FALSE)," ")</f>
        <v>0</v>
      </c>
      <c r="AT116" s="40">
        <f>IF(AND(N116="Aplicar identificación avanzada-condición aceptable para cada tipo de factor de riesgo identificado",J116="SI"),VLOOKUP(A116,'2'!$B$12:$M$212,10,FALSE)," ")</f>
        <v>0</v>
      </c>
      <c r="AU116" s="51" t="str">
        <f>IF(AND(N116="Aplicar identificación avanzada-condición aceptable para cada tipo de factor de riesgo identificado",K116="SI"),VLOOKUP(A116,'2'!$B$12:$M$212,2,FALSE)," ")</f>
        <v>area 112</v>
      </c>
      <c r="AV116" s="51" t="str">
        <f>IF(AND(N116="Aplicar identificación avanzada-condición aceptable para cada tipo de factor de riesgo identificado",K116="SI"),VLOOKUP(A116,'2'!$B$12:$M$212,3,FALSE)," ")</f>
        <v>puesto 112</v>
      </c>
      <c r="AW116" s="51" t="str">
        <f>IF(AND(N116="Aplicar identificación avanzada-condición aceptable para cada tipo de factor de riesgo identificado",K116="SI"),VLOOKUP(A116,'2'!$B$12:$M$212,4,FALSE)," ")</f>
        <v>tarea 112</v>
      </c>
      <c r="AX116" s="51">
        <f>IF(AND(N116="Aplicar identificación avanzada-condición aceptable para cada tipo de factor de riesgo identificado",K116="SI"),VLOOKUP(A116,'2'!$B$12:$M$212,6,FALSE)," ")</f>
        <v>0</v>
      </c>
      <c r="AY116" s="51">
        <f>IF(AND(N116="Aplicar identificación avanzada-condición aceptable para cada tipo de factor de riesgo identificado",K116="SI"),VLOOKUP(A116,'2'!$B$12:$M$212,7,FALSE)," ")</f>
        <v>0</v>
      </c>
      <c r="AZ116" s="51">
        <f>IF(AND(N116="Aplicar identificación avanzada-condición aceptable para cada tipo de factor de riesgo identificado",K116="SI"),VLOOKUP(A116,'2'!$B$12:$M$212,8,FALSE)," ")</f>
        <v>0</v>
      </c>
      <c r="BA116" s="51">
        <f>IF(AND(N116="Aplicar identificación avanzada-condición aceptable para cada tipo de factor de riesgo identificado",K116="SI"),VLOOKUP(A116,'2'!$B$12:$M$212,9,FALSE)," ")</f>
        <v>0</v>
      </c>
      <c r="BB116" s="51">
        <f>IF(AND(N116="Aplicar identificación avanzada-condición aceptable para cada tipo de factor de riesgo identificado",K116="SI"),VLOOKUP(A116,'2'!$B$12:$M$212,10,FALSE)," ")</f>
        <v>0</v>
      </c>
      <c r="BC116" s="44" t="str">
        <f>IF(AND(N116="Aplicar identificación avanzada-condición aceptable para cada tipo de factor de riesgo identificado",L116="SI"),VLOOKUP(A116,'2'!$B$12:$M$212,2,FALSE)," ")</f>
        <v>area 112</v>
      </c>
      <c r="BD116" s="44" t="str">
        <f>IF(AND(N116="Aplicar identificación avanzada-condición aceptable para cada tipo de factor de riesgo identificado",L116="SI"),VLOOKUP(A116,'2'!$B$12:$M$212,3,FALSE)," ")</f>
        <v>puesto 112</v>
      </c>
      <c r="BE116" s="44" t="str">
        <f>IF(AND(N116="Aplicar identificación avanzada-condición aceptable para cada tipo de factor de riesgo identificado",L116="SI"),VLOOKUP(A116,'2'!$B$12:$M$212,4,FALSE)," ")</f>
        <v>tarea 112</v>
      </c>
      <c r="BF116" s="44">
        <f>IF(AND(N116="Aplicar identificación avanzada-condición aceptable para cada tipo de factor de riesgo identificado",L116="SI"),VLOOKUP(A116,'2'!$B$12:$M$212,6,FALSE)," ")</f>
        <v>0</v>
      </c>
      <c r="BG116" s="44">
        <f>IF(AND(N116="Aplicar identificación avanzada-condición aceptable para cada tipo de factor de riesgo identificado",L116="SI"),VLOOKUP(A116,'2'!$B$12:$M$212,7,FALSE)," ")</f>
        <v>0</v>
      </c>
      <c r="BH116" s="44">
        <f>IF(AND(N116="Aplicar identificación avanzada-condición aceptable para cada tipo de factor de riesgo identificado",L116="SI"),VLOOKUP(A116,'2'!$B$12:$M$212,8,FALSE)," ")</f>
        <v>0</v>
      </c>
      <c r="BI116" s="44">
        <f>IF(AND(N116="Aplicar identificación avanzada-condición aceptable para cada tipo de factor de riesgo identificado",L116="SI"),VLOOKUP(A116,'2'!$B$12:$M$212,9,FALSE)," ")</f>
        <v>0</v>
      </c>
      <c r="BJ116" s="44">
        <f>IF(AND(N116="Aplicar identificación avanzada-condición aceptable para cada tipo de factor de riesgo identificado",L116="SI"),VLOOKUP(A116,'2'!$B$12:$M$212,10,FALSE)," ")</f>
        <v>0</v>
      </c>
      <c r="BK116" s="48" t="str">
        <f>IF(AND(N116="Aplicar identificación avanzada-condición aceptable para cada tipo de factor de riesgo identificado",M116="SI"),VLOOKUP(A116,'2'!$B$12:$M$212,2,FALSE)," ")</f>
        <v>area 112</v>
      </c>
      <c r="BL116" s="48" t="str">
        <f>IF(AND(N116="Aplicar identificación avanzada-condición aceptable para cada tipo de factor de riesgo identificado",M116="SI"),VLOOKUP(A116,'2'!$B$12:$M$212,3,FALSE)," ")</f>
        <v>puesto 112</v>
      </c>
      <c r="BM116" s="48" t="str">
        <f>IF(AND(N116="Aplicar identificación avanzada-condición aceptable para cada tipo de factor de riesgo identificado",M116="SI"),VLOOKUP(A116,'2'!$B$12:$M$212,4,FALSE)," ")</f>
        <v>tarea 112</v>
      </c>
      <c r="BN116" s="48">
        <f>IF(AND(N116="Aplicar identificación avanzada-condición aceptable para cada tipo de factor de riesgo identificado",M116="SI"),VLOOKUP(A116,'2'!$B$12:$M$212,6,FALSE)," ")</f>
        <v>0</v>
      </c>
      <c r="BO116" s="48">
        <f>IF(AND(N116="Aplicar identificación avanzada-condición aceptable para cada tipo de factor de riesgo identificado",M116="SI"),VLOOKUP(A116,'2'!$B$12:$M$212,7,FALSE)," ")</f>
        <v>0</v>
      </c>
      <c r="BP116" s="48">
        <f>IF(AND(N116="Aplicar identificación avanzada-condición aceptable para cada tipo de factor de riesgo identificado",M116="SI"),VLOOKUP(A116,'2'!$B$12:$M$212,8,FALSE)," ")</f>
        <v>0</v>
      </c>
      <c r="BQ116" s="48">
        <f>IF(AND(N116="Aplicar identificación avanzada-condición aceptable para cada tipo de factor de riesgo identificado",M116="SI"),VLOOKUP(A116,'2'!$B$12:$M$212,9,FALSE)," ")</f>
        <v>0</v>
      </c>
      <c r="BR116" s="48">
        <f>IF(AND(N116="Aplicar identificación avanzada-condición aceptable para cada tipo de factor de riesgo identificado",M116="SI"),VLOOKUP(A116,'2'!$B$12:$M$212,10,FALSE)," ")</f>
        <v>0</v>
      </c>
    </row>
    <row r="117" spans="1:70">
      <c r="A117">
        <v>113</v>
      </c>
      <c r="B117" s="21" t="str">
        <f>'2'!C126</f>
        <v>area 113</v>
      </c>
      <c r="C117" s="21" t="str">
        <f>'2'!D126</f>
        <v>puesto 113</v>
      </c>
      <c r="D117" s="21" t="str">
        <v>puesto 113</v>
      </c>
      <c r="E117" s="21" t="str">
        <f>'2'!E126</f>
        <v>tarea 113</v>
      </c>
      <c r="F117" s="34" t="str">
        <f>'3'!D126</f>
        <v>tarea 113</v>
      </c>
      <c r="G117" s="27" t="str">
        <f>'3'!E126</f>
        <v>SI</v>
      </c>
      <c r="H117" s="21" t="str">
        <f>'3'!F126</f>
        <v>SI</v>
      </c>
      <c r="I117" s="27" t="str">
        <f>'3'!G126</f>
        <v>SI</v>
      </c>
      <c r="J117" s="21" t="str">
        <f>'3'!H126</f>
        <v>SI</v>
      </c>
      <c r="K117" s="27" t="str">
        <f>'3'!I126</f>
        <v>SI</v>
      </c>
      <c r="L117" s="21" t="str">
        <f>'3'!J126</f>
        <v>SI</v>
      </c>
      <c r="M117" s="27" t="str">
        <f>'3'!K126</f>
        <v>SI</v>
      </c>
      <c r="N117" s="34" t="str">
        <f>'3'!L126</f>
        <v>Aplicar identificación avanzada-condición aceptable para cada tipo de factor de riesgo identificado</v>
      </c>
      <c r="O117" s="19" t="str">
        <f>IF(AND(N117="Aplicar identificación avanzada-condición aceptable para cada tipo de factor de riesgo identificado",G117="SI"),VLOOKUP(A117,'2'!$B$12:$M$212,2,FALSE)," ")</f>
        <v>area 113</v>
      </c>
      <c r="P117" s="19" t="str">
        <f>IF(AND(N117="Aplicar identificación avanzada-condición aceptable para cada tipo de factor de riesgo identificado",G117="SI"),VLOOKUP(A117,'2'!$B$12:$M$212,3,FALSE)," ")</f>
        <v>puesto 113</v>
      </c>
      <c r="Q117" s="19" t="str">
        <f>IF(AND(N117="Aplicar identificación avanzada-condición aceptable para cada tipo de factor de riesgo identificado",G117="SI"),VLOOKUP(A117,'2'!$B$12:$M$212,4,FALSE)," ")</f>
        <v>tarea 113</v>
      </c>
      <c r="R117" s="19">
        <f>IF(AND(N117="Aplicar identificación avanzada-condición aceptable para cada tipo de factor de riesgo identificado",G117="SI"),VLOOKUP(A117,'2'!$B$12:$M$212,6,FALSE)," ")</f>
        <v>0</v>
      </c>
      <c r="S117" s="19">
        <f>IF(AND(N117="Aplicar identificación avanzada-condición aceptable para cada tipo de factor de riesgo identificado",G117="SI"),VLOOKUP(A117,'2'!$B$12:$M$212,7,FALSE)," ")</f>
        <v>0</v>
      </c>
      <c r="T117" s="19">
        <f>IF(AND(N117="Aplicar identificación avanzada-condición aceptable para cada tipo de factor de riesgo identificado",G117="SI"),VLOOKUP(A117,'2'!$B$12:$M$212,8,FALSE)," ")</f>
        <v>0</v>
      </c>
      <c r="U117" s="19">
        <f>IF(AND(N117="Aplicar identificación avanzada-condición aceptable para cada tipo de factor de riesgo identificado",G117="SI"),VLOOKUP(A117,'2'!$B$12:$M$212,9,FALSE)," ")</f>
        <v>0</v>
      </c>
      <c r="V117" s="19">
        <f>IF(AND(N117="Aplicar identificación avanzada-condición aceptable para cada tipo de factor de riesgo identificado",G117="SI"),VLOOKUP(A117,'2'!$B$12:$M$212,10,FALSE)," ")</f>
        <v>0</v>
      </c>
      <c r="W117" s="31" t="str">
        <f>IF(AND(N117="Aplicar identificación avanzada-condición aceptable para cada tipo de factor de riesgo identificado",H117="SI"),VLOOKUP(A117,'2'!$B$12:$M$212,2,FALSE)," ")</f>
        <v>area 113</v>
      </c>
      <c r="X117" s="31" t="str">
        <f>IF(AND(N117="Aplicar identificación avanzada-condición aceptable para cada tipo de factor de riesgo identificado",H117="SI"),VLOOKUP(A117,'2'!$B$12:$M$212,3,FALSE)," ")</f>
        <v>puesto 113</v>
      </c>
      <c r="Y117" s="31" t="str">
        <f>IF(AND(N117="Aplicar identificación avanzada-condición aceptable para cada tipo de factor de riesgo identificado",H117="SI"),VLOOKUP(A117,'2'!$B$12:$M$212,4,FALSE)," ")</f>
        <v>tarea 113</v>
      </c>
      <c r="Z117" s="31" t="str">
        <f>IF(AND(N117="Aplicar identificación avanzada-condición aceptable para cada tipo de factor de riesgo identificado",H117="SI"),VLOOKUP(A117,'2'!$B$12:$M$212,4,FALSE)," ")</f>
        <v>tarea 113</v>
      </c>
      <c r="AA117" s="31">
        <f>IF(AND(N117="Aplicar identificación avanzada-condición aceptable para cada tipo de factor de riesgo identificado",H117="SI"),VLOOKUP(A117,'2'!$B$12:$M$212,7,FALSE)," ")</f>
        <v>0</v>
      </c>
      <c r="AB117" s="31">
        <f>IF(AND(N117="Aplicar identificación avanzada-condición aceptable para cada tipo de factor de riesgo identificado",H117="SI"),VLOOKUP(A117,'2'!$B$12:$M$212,8,FALSE)," ")</f>
        <v>0</v>
      </c>
      <c r="AC117" s="31">
        <f>IF(AND(N117="Aplicar identificación avanzada-condición aceptable para cada tipo de factor de riesgo identificado",H117="SI"),VLOOKUP(A117,'2'!$B$12:$M$212,9,FALSE)," ")</f>
        <v>0</v>
      </c>
      <c r="AD117" s="31">
        <f>IF(AND(N117="Aplicar identificación avanzada-condición aceptable para cada tipo de factor de riesgo identificado",H117="SI"),VLOOKUP(A117,'2'!$B$12:$M$212,10,FALSE)," ")</f>
        <v>0</v>
      </c>
      <c r="AE117" s="34" t="str">
        <f>IF(AND(N117="Aplicar identificación avanzada-condición aceptable para cada tipo de factor de riesgo identificado",I117="SI"),VLOOKUP(A117,'2'!$B$12:$M$212,2,FALSE)," ")</f>
        <v>area 113</v>
      </c>
      <c r="AF117" s="34" t="str">
        <f>IF(AND(N117="Aplicar identificación avanzada-condición aceptable para cada tipo de factor de riesgo identificado",I117="SI"),VLOOKUP(A117,'2'!$B$12:$M$212,3,FALSE)," ")</f>
        <v>puesto 113</v>
      </c>
      <c r="AG117" s="34" t="str">
        <f>IF(AND(N117="Aplicar identificación avanzada-condición aceptable para cada tipo de factor de riesgo identificado",I117="SI"),VLOOKUP(A117,'2'!$B$12:$M$212,4,FALSE)," ")</f>
        <v>tarea 113</v>
      </c>
      <c r="AH117" s="34">
        <f>IF(AND(N117="Aplicar identificación avanzada-condición aceptable para cada tipo de factor de riesgo identificado",I117="SI"),VLOOKUP(A117,'2'!$B$12:$M$212,6,FALSE)," ")</f>
        <v>0</v>
      </c>
      <c r="AI117" s="34">
        <f>IF(AND(N117="Aplicar identificación avanzada-condición aceptable para cada tipo de factor de riesgo identificado",I117="SI"),VLOOKUP(A117,'2'!$B$12:$M$212,7,FALSE)," ")</f>
        <v>0</v>
      </c>
      <c r="AJ117" s="34">
        <f>IF(AND(N117="Aplicar identificación avanzada-condición aceptable para cada tipo de factor de riesgo identificado",I117="SI"),VLOOKUP(A117,'2'!$B$12:$M$212,8,FALSE)," ")</f>
        <v>0</v>
      </c>
      <c r="AK117" s="34">
        <f>IF(AND(N117="Aplicar identificación avanzada-condición aceptable para cada tipo de factor de riesgo identificado",I117="SI"),VLOOKUP(A117,'2'!$B$12:$M$212,9,FALSE)," ")</f>
        <v>0</v>
      </c>
      <c r="AL117" s="34">
        <f>IF(AND(N117="Aplicar identificación avanzada-condición aceptable para cada tipo de factor de riesgo identificado",I117="SI"),VLOOKUP(A117,'2'!$B$12:$M$212,10,FALSE)," ")</f>
        <v>0</v>
      </c>
      <c r="AM117" s="40" t="str">
        <f>IF(AND(N117="Aplicar identificación avanzada-condición aceptable para cada tipo de factor de riesgo identificado",J117="SI"),VLOOKUP(A117,'2'!$B$12:$M$212,2,FALSE)," ")</f>
        <v>area 113</v>
      </c>
      <c r="AN117" s="40" t="str">
        <f>IF(AND(N117="Aplicar identificación avanzada-condición aceptable para cada tipo de factor de riesgo identificado",J117="SI"),VLOOKUP(A117,'2'!$B$12:$M$212,3,FALSE)," ")</f>
        <v>puesto 113</v>
      </c>
      <c r="AO117" s="40" t="str">
        <f>IF(AND(N117="Aplicar identificación avanzada-condición aceptable para cada tipo de factor de riesgo identificado",J117="SI"),VLOOKUP(A117,'2'!$B$12:$M$212,4,FALSE)," ")</f>
        <v>tarea 113</v>
      </c>
      <c r="AP117" s="40">
        <f>IF(AND(N117="Aplicar identificación avanzada-condición aceptable para cada tipo de factor de riesgo identificado",J117="SI"),VLOOKUP(A117,'2'!$B$12:$M$212,6,FALSE)," ")</f>
        <v>0</v>
      </c>
      <c r="AQ117" s="40">
        <f>IF(AND(N117="Aplicar identificación avanzada-condición aceptable para cada tipo de factor de riesgo identificado",J117="SI"),VLOOKUP(A117,'2'!$B$12:$M$212,7,FALSE)," ")</f>
        <v>0</v>
      </c>
      <c r="AR117" s="40">
        <f>IF(AND(N117="Aplicar identificación avanzada-condición aceptable para cada tipo de factor de riesgo identificado",J117="SI"),VLOOKUP(A117,'2'!$B$12:$M$212,8,FALSE)," ")</f>
        <v>0</v>
      </c>
      <c r="AS117" s="40">
        <f>IF(AND(N117="Aplicar identificación avanzada-condición aceptable para cada tipo de factor de riesgo identificado",J117="SI"),VLOOKUP(A117,'2'!$B$12:$M$212,9,FALSE)," ")</f>
        <v>0</v>
      </c>
      <c r="AT117" s="40">
        <f>IF(AND(N117="Aplicar identificación avanzada-condición aceptable para cada tipo de factor de riesgo identificado",J117="SI"),VLOOKUP(A117,'2'!$B$12:$M$212,10,FALSE)," ")</f>
        <v>0</v>
      </c>
      <c r="AU117" s="51" t="str">
        <f>IF(AND(N117="Aplicar identificación avanzada-condición aceptable para cada tipo de factor de riesgo identificado",K117="SI"),VLOOKUP(A117,'2'!$B$12:$M$212,2,FALSE)," ")</f>
        <v>area 113</v>
      </c>
      <c r="AV117" s="51" t="str">
        <f>IF(AND(N117="Aplicar identificación avanzada-condición aceptable para cada tipo de factor de riesgo identificado",K117="SI"),VLOOKUP(A117,'2'!$B$12:$M$212,3,FALSE)," ")</f>
        <v>puesto 113</v>
      </c>
      <c r="AW117" s="51" t="str">
        <f>IF(AND(N117="Aplicar identificación avanzada-condición aceptable para cada tipo de factor de riesgo identificado",K117="SI"),VLOOKUP(A117,'2'!$B$12:$M$212,4,FALSE)," ")</f>
        <v>tarea 113</v>
      </c>
      <c r="AX117" s="51">
        <f>IF(AND(N117="Aplicar identificación avanzada-condición aceptable para cada tipo de factor de riesgo identificado",K117="SI"),VLOOKUP(A117,'2'!$B$12:$M$212,6,FALSE)," ")</f>
        <v>0</v>
      </c>
      <c r="AY117" s="51">
        <f>IF(AND(N117="Aplicar identificación avanzada-condición aceptable para cada tipo de factor de riesgo identificado",K117="SI"),VLOOKUP(A117,'2'!$B$12:$M$212,7,FALSE)," ")</f>
        <v>0</v>
      </c>
      <c r="AZ117" s="51">
        <f>IF(AND(N117="Aplicar identificación avanzada-condición aceptable para cada tipo de factor de riesgo identificado",K117="SI"),VLOOKUP(A117,'2'!$B$12:$M$212,8,FALSE)," ")</f>
        <v>0</v>
      </c>
      <c r="BA117" s="51">
        <f>IF(AND(N117="Aplicar identificación avanzada-condición aceptable para cada tipo de factor de riesgo identificado",K117="SI"),VLOOKUP(A117,'2'!$B$12:$M$212,9,FALSE)," ")</f>
        <v>0</v>
      </c>
      <c r="BB117" s="51">
        <f>IF(AND(N117="Aplicar identificación avanzada-condición aceptable para cada tipo de factor de riesgo identificado",K117="SI"),VLOOKUP(A117,'2'!$B$12:$M$212,10,FALSE)," ")</f>
        <v>0</v>
      </c>
      <c r="BC117" s="44" t="str">
        <f>IF(AND(N117="Aplicar identificación avanzada-condición aceptable para cada tipo de factor de riesgo identificado",L117="SI"),VLOOKUP(A117,'2'!$B$12:$M$212,2,FALSE)," ")</f>
        <v>area 113</v>
      </c>
      <c r="BD117" s="44" t="str">
        <f>IF(AND(N117="Aplicar identificación avanzada-condición aceptable para cada tipo de factor de riesgo identificado",L117="SI"),VLOOKUP(A117,'2'!$B$12:$M$212,3,FALSE)," ")</f>
        <v>puesto 113</v>
      </c>
      <c r="BE117" s="44" t="str">
        <f>IF(AND(N117="Aplicar identificación avanzada-condición aceptable para cada tipo de factor de riesgo identificado",L117="SI"),VLOOKUP(A117,'2'!$B$12:$M$212,4,FALSE)," ")</f>
        <v>tarea 113</v>
      </c>
      <c r="BF117" s="44">
        <f>IF(AND(N117="Aplicar identificación avanzada-condición aceptable para cada tipo de factor de riesgo identificado",L117="SI"),VLOOKUP(A117,'2'!$B$12:$M$212,6,FALSE)," ")</f>
        <v>0</v>
      </c>
      <c r="BG117" s="44">
        <f>IF(AND(N117="Aplicar identificación avanzada-condición aceptable para cada tipo de factor de riesgo identificado",L117="SI"),VLOOKUP(A117,'2'!$B$12:$M$212,7,FALSE)," ")</f>
        <v>0</v>
      </c>
      <c r="BH117" s="44">
        <f>IF(AND(N117="Aplicar identificación avanzada-condición aceptable para cada tipo de factor de riesgo identificado",L117="SI"),VLOOKUP(A117,'2'!$B$12:$M$212,8,FALSE)," ")</f>
        <v>0</v>
      </c>
      <c r="BI117" s="44">
        <f>IF(AND(N117="Aplicar identificación avanzada-condición aceptable para cada tipo de factor de riesgo identificado",L117="SI"),VLOOKUP(A117,'2'!$B$12:$M$212,9,FALSE)," ")</f>
        <v>0</v>
      </c>
      <c r="BJ117" s="44">
        <f>IF(AND(N117="Aplicar identificación avanzada-condición aceptable para cada tipo de factor de riesgo identificado",L117="SI"),VLOOKUP(A117,'2'!$B$12:$M$212,10,FALSE)," ")</f>
        <v>0</v>
      </c>
      <c r="BK117" s="48" t="str">
        <f>IF(AND(N117="Aplicar identificación avanzada-condición aceptable para cada tipo de factor de riesgo identificado",M117="SI"),VLOOKUP(A117,'2'!$B$12:$M$212,2,FALSE)," ")</f>
        <v>area 113</v>
      </c>
      <c r="BL117" s="48" t="str">
        <f>IF(AND(N117="Aplicar identificación avanzada-condición aceptable para cada tipo de factor de riesgo identificado",M117="SI"),VLOOKUP(A117,'2'!$B$12:$M$212,3,FALSE)," ")</f>
        <v>puesto 113</v>
      </c>
      <c r="BM117" s="48" t="str">
        <f>IF(AND(N117="Aplicar identificación avanzada-condición aceptable para cada tipo de factor de riesgo identificado",M117="SI"),VLOOKUP(A117,'2'!$B$12:$M$212,4,FALSE)," ")</f>
        <v>tarea 113</v>
      </c>
      <c r="BN117" s="48">
        <f>IF(AND(N117="Aplicar identificación avanzada-condición aceptable para cada tipo de factor de riesgo identificado",M117="SI"),VLOOKUP(A117,'2'!$B$12:$M$212,6,FALSE)," ")</f>
        <v>0</v>
      </c>
      <c r="BO117" s="48">
        <f>IF(AND(N117="Aplicar identificación avanzada-condición aceptable para cada tipo de factor de riesgo identificado",M117="SI"),VLOOKUP(A117,'2'!$B$12:$M$212,7,FALSE)," ")</f>
        <v>0</v>
      </c>
      <c r="BP117" s="48">
        <f>IF(AND(N117="Aplicar identificación avanzada-condición aceptable para cada tipo de factor de riesgo identificado",M117="SI"),VLOOKUP(A117,'2'!$B$12:$M$212,8,FALSE)," ")</f>
        <v>0</v>
      </c>
      <c r="BQ117" s="48">
        <f>IF(AND(N117="Aplicar identificación avanzada-condición aceptable para cada tipo de factor de riesgo identificado",M117="SI"),VLOOKUP(A117,'2'!$B$12:$M$212,9,FALSE)," ")</f>
        <v>0</v>
      </c>
      <c r="BR117" s="48">
        <f>IF(AND(N117="Aplicar identificación avanzada-condición aceptable para cada tipo de factor de riesgo identificado",M117="SI"),VLOOKUP(A117,'2'!$B$12:$M$212,10,FALSE)," ")</f>
        <v>0</v>
      </c>
    </row>
    <row r="118" spans="1:70">
      <c r="A118">
        <v>114</v>
      </c>
      <c r="B118" s="21" t="str">
        <f>'2'!C127</f>
        <v>area 114</v>
      </c>
      <c r="C118" s="21" t="str">
        <f>'2'!D127</f>
        <v>puesto 114</v>
      </c>
      <c r="D118" s="21" t="str">
        <v>puesto 114</v>
      </c>
      <c r="E118" s="21" t="str">
        <f>'2'!E127</f>
        <v>tarea 114</v>
      </c>
      <c r="F118" s="34" t="str">
        <f>'3'!D127</f>
        <v>tarea 114</v>
      </c>
      <c r="G118" s="27" t="str">
        <f>'3'!E127</f>
        <v>SI</v>
      </c>
      <c r="H118" s="21" t="str">
        <f>'3'!F127</f>
        <v>SI</v>
      </c>
      <c r="I118" s="27" t="str">
        <f>'3'!G127</f>
        <v>SI</v>
      </c>
      <c r="J118" s="21" t="str">
        <f>'3'!H127</f>
        <v>SI</v>
      </c>
      <c r="K118" s="27" t="str">
        <f>'3'!I127</f>
        <v>SI</v>
      </c>
      <c r="L118" s="21" t="str">
        <f>'3'!J127</f>
        <v>SI</v>
      </c>
      <c r="M118" s="27" t="str">
        <f>'3'!K127</f>
        <v>SI</v>
      </c>
      <c r="N118" s="34" t="str">
        <f>'3'!L127</f>
        <v>Aplicar identificación avanzada-condición aceptable para cada tipo de factor de riesgo identificado</v>
      </c>
      <c r="O118" s="19" t="str">
        <f>IF(AND(N118="Aplicar identificación avanzada-condición aceptable para cada tipo de factor de riesgo identificado",G118="SI"),VLOOKUP(A118,'2'!$B$12:$M$212,2,FALSE)," ")</f>
        <v>area 114</v>
      </c>
      <c r="P118" s="19" t="str">
        <f>IF(AND(N118="Aplicar identificación avanzada-condición aceptable para cada tipo de factor de riesgo identificado",G118="SI"),VLOOKUP(A118,'2'!$B$12:$M$212,3,FALSE)," ")</f>
        <v>puesto 114</v>
      </c>
      <c r="Q118" s="19" t="str">
        <f>IF(AND(N118="Aplicar identificación avanzada-condición aceptable para cada tipo de factor de riesgo identificado",G118="SI"),VLOOKUP(A118,'2'!$B$12:$M$212,4,FALSE)," ")</f>
        <v>tarea 114</v>
      </c>
      <c r="R118" s="19">
        <f>IF(AND(N118="Aplicar identificación avanzada-condición aceptable para cada tipo de factor de riesgo identificado",G118="SI"),VLOOKUP(A118,'2'!$B$12:$M$212,6,FALSE)," ")</f>
        <v>0</v>
      </c>
      <c r="S118" s="19">
        <f>IF(AND(N118="Aplicar identificación avanzada-condición aceptable para cada tipo de factor de riesgo identificado",G118="SI"),VLOOKUP(A118,'2'!$B$12:$M$212,7,FALSE)," ")</f>
        <v>0</v>
      </c>
      <c r="T118" s="19">
        <f>IF(AND(N118="Aplicar identificación avanzada-condición aceptable para cada tipo de factor de riesgo identificado",G118="SI"),VLOOKUP(A118,'2'!$B$12:$M$212,8,FALSE)," ")</f>
        <v>0</v>
      </c>
      <c r="U118" s="19">
        <f>IF(AND(N118="Aplicar identificación avanzada-condición aceptable para cada tipo de factor de riesgo identificado",G118="SI"),VLOOKUP(A118,'2'!$B$12:$M$212,9,FALSE)," ")</f>
        <v>0</v>
      </c>
      <c r="V118" s="19">
        <f>IF(AND(N118="Aplicar identificación avanzada-condición aceptable para cada tipo de factor de riesgo identificado",G118="SI"),VLOOKUP(A118,'2'!$B$12:$M$212,10,FALSE)," ")</f>
        <v>0</v>
      </c>
      <c r="W118" s="31" t="str">
        <f>IF(AND(N118="Aplicar identificación avanzada-condición aceptable para cada tipo de factor de riesgo identificado",H118="SI"),VLOOKUP(A118,'2'!$B$12:$M$212,2,FALSE)," ")</f>
        <v>area 114</v>
      </c>
      <c r="X118" s="31" t="str">
        <f>IF(AND(N118="Aplicar identificación avanzada-condición aceptable para cada tipo de factor de riesgo identificado",H118="SI"),VLOOKUP(A118,'2'!$B$12:$M$212,3,FALSE)," ")</f>
        <v>puesto 114</v>
      </c>
      <c r="Y118" s="31" t="str">
        <f>IF(AND(N118="Aplicar identificación avanzada-condición aceptable para cada tipo de factor de riesgo identificado",H118="SI"),VLOOKUP(A118,'2'!$B$12:$M$212,4,FALSE)," ")</f>
        <v>tarea 114</v>
      </c>
      <c r="Z118" s="31" t="str">
        <f>IF(AND(N118="Aplicar identificación avanzada-condición aceptable para cada tipo de factor de riesgo identificado",H118="SI"),VLOOKUP(A118,'2'!$B$12:$M$212,4,FALSE)," ")</f>
        <v>tarea 114</v>
      </c>
      <c r="AA118" s="31">
        <f>IF(AND(N118="Aplicar identificación avanzada-condición aceptable para cada tipo de factor de riesgo identificado",H118="SI"),VLOOKUP(A118,'2'!$B$12:$M$212,7,FALSE)," ")</f>
        <v>0</v>
      </c>
      <c r="AB118" s="31">
        <f>IF(AND(N118="Aplicar identificación avanzada-condición aceptable para cada tipo de factor de riesgo identificado",H118="SI"),VLOOKUP(A118,'2'!$B$12:$M$212,8,FALSE)," ")</f>
        <v>0</v>
      </c>
      <c r="AC118" s="31">
        <f>IF(AND(N118="Aplicar identificación avanzada-condición aceptable para cada tipo de factor de riesgo identificado",H118="SI"),VLOOKUP(A118,'2'!$B$12:$M$212,9,FALSE)," ")</f>
        <v>0</v>
      </c>
      <c r="AD118" s="31">
        <f>IF(AND(N118="Aplicar identificación avanzada-condición aceptable para cada tipo de factor de riesgo identificado",H118="SI"),VLOOKUP(A118,'2'!$B$12:$M$212,10,FALSE)," ")</f>
        <v>0</v>
      </c>
      <c r="AE118" s="34" t="str">
        <f>IF(AND(N118="Aplicar identificación avanzada-condición aceptable para cada tipo de factor de riesgo identificado",I118="SI"),VLOOKUP(A118,'2'!$B$12:$M$212,2,FALSE)," ")</f>
        <v>area 114</v>
      </c>
      <c r="AF118" s="34" t="str">
        <f>IF(AND(N118="Aplicar identificación avanzada-condición aceptable para cada tipo de factor de riesgo identificado",I118="SI"),VLOOKUP(A118,'2'!$B$12:$M$212,3,FALSE)," ")</f>
        <v>puesto 114</v>
      </c>
      <c r="AG118" s="34" t="str">
        <f>IF(AND(N118="Aplicar identificación avanzada-condición aceptable para cada tipo de factor de riesgo identificado",I118="SI"),VLOOKUP(A118,'2'!$B$12:$M$212,4,FALSE)," ")</f>
        <v>tarea 114</v>
      </c>
      <c r="AH118" s="34">
        <f>IF(AND(N118="Aplicar identificación avanzada-condición aceptable para cada tipo de factor de riesgo identificado",I118="SI"),VLOOKUP(A118,'2'!$B$12:$M$212,6,FALSE)," ")</f>
        <v>0</v>
      </c>
      <c r="AI118" s="34">
        <f>IF(AND(N118="Aplicar identificación avanzada-condición aceptable para cada tipo de factor de riesgo identificado",I118="SI"),VLOOKUP(A118,'2'!$B$12:$M$212,7,FALSE)," ")</f>
        <v>0</v>
      </c>
      <c r="AJ118" s="34">
        <f>IF(AND(N118="Aplicar identificación avanzada-condición aceptable para cada tipo de factor de riesgo identificado",I118="SI"),VLOOKUP(A118,'2'!$B$12:$M$212,8,FALSE)," ")</f>
        <v>0</v>
      </c>
      <c r="AK118" s="34">
        <f>IF(AND(N118="Aplicar identificación avanzada-condición aceptable para cada tipo de factor de riesgo identificado",I118="SI"),VLOOKUP(A118,'2'!$B$12:$M$212,9,FALSE)," ")</f>
        <v>0</v>
      </c>
      <c r="AL118" s="34">
        <f>IF(AND(N118="Aplicar identificación avanzada-condición aceptable para cada tipo de factor de riesgo identificado",I118="SI"),VLOOKUP(A118,'2'!$B$12:$M$212,10,FALSE)," ")</f>
        <v>0</v>
      </c>
      <c r="AM118" s="40" t="str">
        <f>IF(AND(N118="Aplicar identificación avanzada-condición aceptable para cada tipo de factor de riesgo identificado",J118="SI"),VLOOKUP(A118,'2'!$B$12:$M$212,2,FALSE)," ")</f>
        <v>area 114</v>
      </c>
      <c r="AN118" s="40" t="str">
        <f>IF(AND(N118="Aplicar identificación avanzada-condición aceptable para cada tipo de factor de riesgo identificado",J118="SI"),VLOOKUP(A118,'2'!$B$12:$M$212,3,FALSE)," ")</f>
        <v>puesto 114</v>
      </c>
      <c r="AO118" s="40" t="str">
        <f>IF(AND(N118="Aplicar identificación avanzada-condición aceptable para cada tipo de factor de riesgo identificado",J118="SI"),VLOOKUP(A118,'2'!$B$12:$M$212,4,FALSE)," ")</f>
        <v>tarea 114</v>
      </c>
      <c r="AP118" s="40">
        <f>IF(AND(N118="Aplicar identificación avanzada-condición aceptable para cada tipo de factor de riesgo identificado",J118="SI"),VLOOKUP(A118,'2'!$B$12:$M$212,6,FALSE)," ")</f>
        <v>0</v>
      </c>
      <c r="AQ118" s="40">
        <f>IF(AND(N118="Aplicar identificación avanzada-condición aceptable para cada tipo de factor de riesgo identificado",J118="SI"),VLOOKUP(A118,'2'!$B$12:$M$212,7,FALSE)," ")</f>
        <v>0</v>
      </c>
      <c r="AR118" s="40">
        <f>IF(AND(N118="Aplicar identificación avanzada-condición aceptable para cada tipo de factor de riesgo identificado",J118="SI"),VLOOKUP(A118,'2'!$B$12:$M$212,8,FALSE)," ")</f>
        <v>0</v>
      </c>
      <c r="AS118" s="40">
        <f>IF(AND(N118="Aplicar identificación avanzada-condición aceptable para cada tipo de factor de riesgo identificado",J118="SI"),VLOOKUP(A118,'2'!$B$12:$M$212,9,FALSE)," ")</f>
        <v>0</v>
      </c>
      <c r="AT118" s="40">
        <f>IF(AND(N118="Aplicar identificación avanzada-condición aceptable para cada tipo de factor de riesgo identificado",J118="SI"),VLOOKUP(A118,'2'!$B$12:$M$212,10,FALSE)," ")</f>
        <v>0</v>
      </c>
      <c r="AU118" s="51" t="str">
        <f>IF(AND(N118="Aplicar identificación avanzada-condición aceptable para cada tipo de factor de riesgo identificado",K118="SI"),VLOOKUP(A118,'2'!$B$12:$M$212,2,FALSE)," ")</f>
        <v>area 114</v>
      </c>
      <c r="AV118" s="51" t="str">
        <f>IF(AND(N118="Aplicar identificación avanzada-condición aceptable para cada tipo de factor de riesgo identificado",K118="SI"),VLOOKUP(A118,'2'!$B$12:$M$212,3,FALSE)," ")</f>
        <v>puesto 114</v>
      </c>
      <c r="AW118" s="51" t="str">
        <f>IF(AND(N118="Aplicar identificación avanzada-condición aceptable para cada tipo de factor de riesgo identificado",K118="SI"),VLOOKUP(A118,'2'!$B$12:$M$212,4,FALSE)," ")</f>
        <v>tarea 114</v>
      </c>
      <c r="AX118" s="51">
        <f>IF(AND(N118="Aplicar identificación avanzada-condición aceptable para cada tipo de factor de riesgo identificado",K118="SI"),VLOOKUP(A118,'2'!$B$12:$M$212,6,FALSE)," ")</f>
        <v>0</v>
      </c>
      <c r="AY118" s="51">
        <f>IF(AND(N118="Aplicar identificación avanzada-condición aceptable para cada tipo de factor de riesgo identificado",K118="SI"),VLOOKUP(A118,'2'!$B$12:$M$212,7,FALSE)," ")</f>
        <v>0</v>
      </c>
      <c r="AZ118" s="51">
        <f>IF(AND(N118="Aplicar identificación avanzada-condición aceptable para cada tipo de factor de riesgo identificado",K118="SI"),VLOOKUP(A118,'2'!$B$12:$M$212,8,FALSE)," ")</f>
        <v>0</v>
      </c>
      <c r="BA118" s="51">
        <f>IF(AND(N118="Aplicar identificación avanzada-condición aceptable para cada tipo de factor de riesgo identificado",K118="SI"),VLOOKUP(A118,'2'!$B$12:$M$212,9,FALSE)," ")</f>
        <v>0</v>
      </c>
      <c r="BB118" s="51">
        <f>IF(AND(N118="Aplicar identificación avanzada-condición aceptable para cada tipo de factor de riesgo identificado",K118="SI"),VLOOKUP(A118,'2'!$B$12:$M$212,10,FALSE)," ")</f>
        <v>0</v>
      </c>
      <c r="BC118" s="44" t="str">
        <f>IF(AND(N118="Aplicar identificación avanzada-condición aceptable para cada tipo de factor de riesgo identificado",L118="SI"),VLOOKUP(A118,'2'!$B$12:$M$212,2,FALSE)," ")</f>
        <v>area 114</v>
      </c>
      <c r="BD118" s="44" t="str">
        <f>IF(AND(N118="Aplicar identificación avanzada-condición aceptable para cada tipo de factor de riesgo identificado",L118="SI"),VLOOKUP(A118,'2'!$B$12:$M$212,3,FALSE)," ")</f>
        <v>puesto 114</v>
      </c>
      <c r="BE118" s="44" t="str">
        <f>IF(AND(N118="Aplicar identificación avanzada-condición aceptable para cada tipo de factor de riesgo identificado",L118="SI"),VLOOKUP(A118,'2'!$B$12:$M$212,4,FALSE)," ")</f>
        <v>tarea 114</v>
      </c>
      <c r="BF118" s="44">
        <f>IF(AND(N118="Aplicar identificación avanzada-condición aceptable para cada tipo de factor de riesgo identificado",L118="SI"),VLOOKUP(A118,'2'!$B$12:$M$212,6,FALSE)," ")</f>
        <v>0</v>
      </c>
      <c r="BG118" s="44">
        <f>IF(AND(N118="Aplicar identificación avanzada-condición aceptable para cada tipo de factor de riesgo identificado",L118="SI"),VLOOKUP(A118,'2'!$B$12:$M$212,7,FALSE)," ")</f>
        <v>0</v>
      </c>
      <c r="BH118" s="44">
        <f>IF(AND(N118="Aplicar identificación avanzada-condición aceptable para cada tipo de factor de riesgo identificado",L118="SI"),VLOOKUP(A118,'2'!$B$12:$M$212,8,FALSE)," ")</f>
        <v>0</v>
      </c>
      <c r="BI118" s="44">
        <f>IF(AND(N118="Aplicar identificación avanzada-condición aceptable para cada tipo de factor de riesgo identificado",L118="SI"),VLOOKUP(A118,'2'!$B$12:$M$212,9,FALSE)," ")</f>
        <v>0</v>
      </c>
      <c r="BJ118" s="44">
        <f>IF(AND(N118="Aplicar identificación avanzada-condición aceptable para cada tipo de factor de riesgo identificado",L118="SI"),VLOOKUP(A118,'2'!$B$12:$M$212,10,FALSE)," ")</f>
        <v>0</v>
      </c>
      <c r="BK118" s="48" t="str">
        <f>IF(AND(N118="Aplicar identificación avanzada-condición aceptable para cada tipo de factor de riesgo identificado",M118="SI"),VLOOKUP(A118,'2'!$B$12:$M$212,2,FALSE)," ")</f>
        <v>area 114</v>
      </c>
      <c r="BL118" s="48" t="str">
        <f>IF(AND(N118="Aplicar identificación avanzada-condición aceptable para cada tipo de factor de riesgo identificado",M118="SI"),VLOOKUP(A118,'2'!$B$12:$M$212,3,FALSE)," ")</f>
        <v>puesto 114</v>
      </c>
      <c r="BM118" s="48" t="str">
        <f>IF(AND(N118="Aplicar identificación avanzada-condición aceptable para cada tipo de factor de riesgo identificado",M118="SI"),VLOOKUP(A118,'2'!$B$12:$M$212,4,FALSE)," ")</f>
        <v>tarea 114</v>
      </c>
      <c r="BN118" s="48">
        <f>IF(AND(N118="Aplicar identificación avanzada-condición aceptable para cada tipo de factor de riesgo identificado",M118="SI"),VLOOKUP(A118,'2'!$B$12:$M$212,6,FALSE)," ")</f>
        <v>0</v>
      </c>
      <c r="BO118" s="48">
        <f>IF(AND(N118="Aplicar identificación avanzada-condición aceptable para cada tipo de factor de riesgo identificado",M118="SI"),VLOOKUP(A118,'2'!$B$12:$M$212,7,FALSE)," ")</f>
        <v>0</v>
      </c>
      <c r="BP118" s="48">
        <f>IF(AND(N118="Aplicar identificación avanzada-condición aceptable para cada tipo de factor de riesgo identificado",M118="SI"),VLOOKUP(A118,'2'!$B$12:$M$212,8,FALSE)," ")</f>
        <v>0</v>
      </c>
      <c r="BQ118" s="48">
        <f>IF(AND(N118="Aplicar identificación avanzada-condición aceptable para cada tipo de factor de riesgo identificado",M118="SI"),VLOOKUP(A118,'2'!$B$12:$M$212,9,FALSE)," ")</f>
        <v>0</v>
      </c>
      <c r="BR118" s="48">
        <f>IF(AND(N118="Aplicar identificación avanzada-condición aceptable para cada tipo de factor de riesgo identificado",M118="SI"),VLOOKUP(A118,'2'!$B$12:$M$212,10,FALSE)," ")</f>
        <v>0</v>
      </c>
    </row>
    <row r="119" spans="1:70">
      <c r="A119">
        <v>115</v>
      </c>
      <c r="B119" s="21" t="str">
        <f>'2'!C128</f>
        <v>area 115</v>
      </c>
      <c r="C119" s="21" t="str">
        <f>'2'!D128</f>
        <v>puesto 115</v>
      </c>
      <c r="D119" s="21" t="str">
        <v>puesto 115</v>
      </c>
      <c r="E119" s="21" t="str">
        <f>'2'!E128</f>
        <v>tarea 115</v>
      </c>
      <c r="F119" s="34" t="str">
        <f>'3'!D128</f>
        <v>tarea 115</v>
      </c>
      <c r="G119" s="27" t="str">
        <f>'3'!E128</f>
        <v>SI</v>
      </c>
      <c r="H119" s="21" t="str">
        <f>'3'!F128</f>
        <v>SI</v>
      </c>
      <c r="I119" s="27" t="str">
        <f>'3'!G128</f>
        <v>SI</v>
      </c>
      <c r="J119" s="21" t="str">
        <f>'3'!H128</f>
        <v>SI</v>
      </c>
      <c r="K119" s="27" t="str">
        <f>'3'!I128</f>
        <v>SI</v>
      </c>
      <c r="L119" s="21" t="str">
        <f>'3'!J128</f>
        <v>SI</v>
      </c>
      <c r="M119" s="27" t="str">
        <f>'3'!K128</f>
        <v>SI</v>
      </c>
      <c r="N119" s="34" t="str">
        <f>'3'!L128</f>
        <v>Aplicar identificación avanzada-condición aceptable para cada tipo de factor de riesgo identificado</v>
      </c>
      <c r="O119" s="19" t="str">
        <f>IF(AND(N119="Aplicar identificación avanzada-condición aceptable para cada tipo de factor de riesgo identificado",G119="SI"),VLOOKUP(A119,'2'!$B$12:$M$212,2,FALSE)," ")</f>
        <v>area 115</v>
      </c>
      <c r="P119" s="19" t="str">
        <f>IF(AND(N119="Aplicar identificación avanzada-condición aceptable para cada tipo de factor de riesgo identificado",G119="SI"),VLOOKUP(A119,'2'!$B$12:$M$212,3,FALSE)," ")</f>
        <v>puesto 115</v>
      </c>
      <c r="Q119" s="19" t="str">
        <f>IF(AND(N119="Aplicar identificación avanzada-condición aceptable para cada tipo de factor de riesgo identificado",G119="SI"),VLOOKUP(A119,'2'!$B$12:$M$212,4,FALSE)," ")</f>
        <v>tarea 115</v>
      </c>
      <c r="R119" s="19">
        <f>IF(AND(N119="Aplicar identificación avanzada-condición aceptable para cada tipo de factor de riesgo identificado",G119="SI"),VLOOKUP(A119,'2'!$B$12:$M$212,6,FALSE)," ")</f>
        <v>0</v>
      </c>
      <c r="S119" s="19">
        <f>IF(AND(N119="Aplicar identificación avanzada-condición aceptable para cada tipo de factor de riesgo identificado",G119="SI"),VLOOKUP(A119,'2'!$B$12:$M$212,7,FALSE)," ")</f>
        <v>0</v>
      </c>
      <c r="T119" s="19">
        <f>IF(AND(N119="Aplicar identificación avanzada-condición aceptable para cada tipo de factor de riesgo identificado",G119="SI"),VLOOKUP(A119,'2'!$B$12:$M$212,8,FALSE)," ")</f>
        <v>0</v>
      </c>
      <c r="U119" s="19">
        <f>IF(AND(N119="Aplicar identificación avanzada-condición aceptable para cada tipo de factor de riesgo identificado",G119="SI"),VLOOKUP(A119,'2'!$B$12:$M$212,9,FALSE)," ")</f>
        <v>0</v>
      </c>
      <c r="V119" s="19">
        <f>IF(AND(N119="Aplicar identificación avanzada-condición aceptable para cada tipo de factor de riesgo identificado",G119="SI"),VLOOKUP(A119,'2'!$B$12:$M$212,10,FALSE)," ")</f>
        <v>0</v>
      </c>
      <c r="W119" s="31" t="str">
        <f>IF(AND(N119="Aplicar identificación avanzada-condición aceptable para cada tipo de factor de riesgo identificado",H119="SI"),VLOOKUP(A119,'2'!$B$12:$M$212,2,FALSE)," ")</f>
        <v>area 115</v>
      </c>
      <c r="X119" s="31" t="str">
        <f>IF(AND(N119="Aplicar identificación avanzada-condición aceptable para cada tipo de factor de riesgo identificado",H119="SI"),VLOOKUP(A119,'2'!$B$12:$M$212,3,FALSE)," ")</f>
        <v>puesto 115</v>
      </c>
      <c r="Y119" s="31" t="str">
        <f>IF(AND(N119="Aplicar identificación avanzada-condición aceptable para cada tipo de factor de riesgo identificado",H119="SI"),VLOOKUP(A119,'2'!$B$12:$M$212,4,FALSE)," ")</f>
        <v>tarea 115</v>
      </c>
      <c r="Z119" s="31" t="str">
        <f>IF(AND(N119="Aplicar identificación avanzada-condición aceptable para cada tipo de factor de riesgo identificado",H119="SI"),VLOOKUP(A119,'2'!$B$12:$M$212,4,FALSE)," ")</f>
        <v>tarea 115</v>
      </c>
      <c r="AA119" s="31">
        <f>IF(AND(N119="Aplicar identificación avanzada-condición aceptable para cada tipo de factor de riesgo identificado",H119="SI"),VLOOKUP(A119,'2'!$B$12:$M$212,7,FALSE)," ")</f>
        <v>0</v>
      </c>
      <c r="AB119" s="31">
        <f>IF(AND(N119="Aplicar identificación avanzada-condición aceptable para cada tipo de factor de riesgo identificado",H119="SI"),VLOOKUP(A119,'2'!$B$12:$M$212,8,FALSE)," ")</f>
        <v>0</v>
      </c>
      <c r="AC119" s="31">
        <f>IF(AND(N119="Aplicar identificación avanzada-condición aceptable para cada tipo de factor de riesgo identificado",H119="SI"),VLOOKUP(A119,'2'!$B$12:$M$212,9,FALSE)," ")</f>
        <v>0</v>
      </c>
      <c r="AD119" s="31">
        <f>IF(AND(N119="Aplicar identificación avanzada-condición aceptable para cada tipo de factor de riesgo identificado",H119="SI"),VLOOKUP(A119,'2'!$B$12:$M$212,10,FALSE)," ")</f>
        <v>0</v>
      </c>
      <c r="AE119" s="34" t="str">
        <f>IF(AND(N119="Aplicar identificación avanzada-condición aceptable para cada tipo de factor de riesgo identificado",I119="SI"),VLOOKUP(A119,'2'!$B$12:$M$212,2,FALSE)," ")</f>
        <v>area 115</v>
      </c>
      <c r="AF119" s="34" t="str">
        <f>IF(AND(N119="Aplicar identificación avanzada-condición aceptable para cada tipo de factor de riesgo identificado",I119="SI"),VLOOKUP(A119,'2'!$B$12:$M$212,3,FALSE)," ")</f>
        <v>puesto 115</v>
      </c>
      <c r="AG119" s="34" t="str">
        <f>IF(AND(N119="Aplicar identificación avanzada-condición aceptable para cada tipo de factor de riesgo identificado",I119="SI"),VLOOKUP(A119,'2'!$B$12:$M$212,4,FALSE)," ")</f>
        <v>tarea 115</v>
      </c>
      <c r="AH119" s="34">
        <f>IF(AND(N119="Aplicar identificación avanzada-condición aceptable para cada tipo de factor de riesgo identificado",I119="SI"),VLOOKUP(A119,'2'!$B$12:$M$212,6,FALSE)," ")</f>
        <v>0</v>
      </c>
      <c r="AI119" s="34">
        <f>IF(AND(N119="Aplicar identificación avanzada-condición aceptable para cada tipo de factor de riesgo identificado",I119="SI"),VLOOKUP(A119,'2'!$B$12:$M$212,7,FALSE)," ")</f>
        <v>0</v>
      </c>
      <c r="AJ119" s="34">
        <f>IF(AND(N119="Aplicar identificación avanzada-condición aceptable para cada tipo de factor de riesgo identificado",I119="SI"),VLOOKUP(A119,'2'!$B$12:$M$212,8,FALSE)," ")</f>
        <v>0</v>
      </c>
      <c r="AK119" s="34">
        <f>IF(AND(N119="Aplicar identificación avanzada-condición aceptable para cada tipo de factor de riesgo identificado",I119="SI"),VLOOKUP(A119,'2'!$B$12:$M$212,9,FALSE)," ")</f>
        <v>0</v>
      </c>
      <c r="AL119" s="34">
        <f>IF(AND(N119="Aplicar identificación avanzada-condición aceptable para cada tipo de factor de riesgo identificado",I119="SI"),VLOOKUP(A119,'2'!$B$12:$M$212,10,FALSE)," ")</f>
        <v>0</v>
      </c>
      <c r="AM119" s="40" t="str">
        <f>IF(AND(N119="Aplicar identificación avanzada-condición aceptable para cada tipo de factor de riesgo identificado",J119="SI"),VLOOKUP(A119,'2'!$B$12:$M$212,2,FALSE)," ")</f>
        <v>area 115</v>
      </c>
      <c r="AN119" s="40" t="str">
        <f>IF(AND(N119="Aplicar identificación avanzada-condición aceptable para cada tipo de factor de riesgo identificado",J119="SI"),VLOOKUP(A119,'2'!$B$12:$M$212,3,FALSE)," ")</f>
        <v>puesto 115</v>
      </c>
      <c r="AO119" s="40" t="str">
        <f>IF(AND(N119="Aplicar identificación avanzada-condición aceptable para cada tipo de factor de riesgo identificado",J119="SI"),VLOOKUP(A119,'2'!$B$12:$M$212,4,FALSE)," ")</f>
        <v>tarea 115</v>
      </c>
      <c r="AP119" s="40">
        <f>IF(AND(N119="Aplicar identificación avanzada-condición aceptable para cada tipo de factor de riesgo identificado",J119="SI"),VLOOKUP(A119,'2'!$B$12:$M$212,6,FALSE)," ")</f>
        <v>0</v>
      </c>
      <c r="AQ119" s="40">
        <f>IF(AND(N119="Aplicar identificación avanzada-condición aceptable para cada tipo de factor de riesgo identificado",J119="SI"),VLOOKUP(A119,'2'!$B$12:$M$212,7,FALSE)," ")</f>
        <v>0</v>
      </c>
      <c r="AR119" s="40">
        <f>IF(AND(N119="Aplicar identificación avanzada-condición aceptable para cada tipo de factor de riesgo identificado",J119="SI"),VLOOKUP(A119,'2'!$B$12:$M$212,8,FALSE)," ")</f>
        <v>0</v>
      </c>
      <c r="AS119" s="40">
        <f>IF(AND(N119="Aplicar identificación avanzada-condición aceptable para cada tipo de factor de riesgo identificado",J119="SI"),VLOOKUP(A119,'2'!$B$12:$M$212,9,FALSE)," ")</f>
        <v>0</v>
      </c>
      <c r="AT119" s="40">
        <f>IF(AND(N119="Aplicar identificación avanzada-condición aceptable para cada tipo de factor de riesgo identificado",J119="SI"),VLOOKUP(A119,'2'!$B$12:$M$212,10,FALSE)," ")</f>
        <v>0</v>
      </c>
      <c r="AU119" s="51" t="str">
        <f>IF(AND(N119="Aplicar identificación avanzada-condición aceptable para cada tipo de factor de riesgo identificado",K119="SI"),VLOOKUP(A119,'2'!$B$12:$M$212,2,FALSE)," ")</f>
        <v>area 115</v>
      </c>
      <c r="AV119" s="51" t="str">
        <f>IF(AND(N119="Aplicar identificación avanzada-condición aceptable para cada tipo de factor de riesgo identificado",K119="SI"),VLOOKUP(A119,'2'!$B$12:$M$212,3,FALSE)," ")</f>
        <v>puesto 115</v>
      </c>
      <c r="AW119" s="51" t="str">
        <f>IF(AND(N119="Aplicar identificación avanzada-condición aceptable para cada tipo de factor de riesgo identificado",K119="SI"),VLOOKUP(A119,'2'!$B$12:$M$212,4,FALSE)," ")</f>
        <v>tarea 115</v>
      </c>
      <c r="AX119" s="51">
        <f>IF(AND(N119="Aplicar identificación avanzada-condición aceptable para cada tipo de factor de riesgo identificado",K119="SI"),VLOOKUP(A119,'2'!$B$12:$M$212,6,FALSE)," ")</f>
        <v>0</v>
      </c>
      <c r="AY119" s="51">
        <f>IF(AND(N119="Aplicar identificación avanzada-condición aceptable para cada tipo de factor de riesgo identificado",K119="SI"),VLOOKUP(A119,'2'!$B$12:$M$212,7,FALSE)," ")</f>
        <v>0</v>
      </c>
      <c r="AZ119" s="51">
        <f>IF(AND(N119="Aplicar identificación avanzada-condición aceptable para cada tipo de factor de riesgo identificado",K119="SI"),VLOOKUP(A119,'2'!$B$12:$M$212,8,FALSE)," ")</f>
        <v>0</v>
      </c>
      <c r="BA119" s="51">
        <f>IF(AND(N119="Aplicar identificación avanzada-condición aceptable para cada tipo de factor de riesgo identificado",K119="SI"),VLOOKUP(A119,'2'!$B$12:$M$212,9,FALSE)," ")</f>
        <v>0</v>
      </c>
      <c r="BB119" s="51">
        <f>IF(AND(N119="Aplicar identificación avanzada-condición aceptable para cada tipo de factor de riesgo identificado",K119="SI"),VLOOKUP(A119,'2'!$B$12:$M$212,10,FALSE)," ")</f>
        <v>0</v>
      </c>
      <c r="BC119" s="44" t="str">
        <f>IF(AND(N119="Aplicar identificación avanzada-condición aceptable para cada tipo de factor de riesgo identificado",L119="SI"),VLOOKUP(A119,'2'!$B$12:$M$212,2,FALSE)," ")</f>
        <v>area 115</v>
      </c>
      <c r="BD119" s="44" t="str">
        <f>IF(AND(N119="Aplicar identificación avanzada-condición aceptable para cada tipo de factor de riesgo identificado",L119="SI"),VLOOKUP(A119,'2'!$B$12:$M$212,3,FALSE)," ")</f>
        <v>puesto 115</v>
      </c>
      <c r="BE119" s="44" t="str">
        <f>IF(AND(N119="Aplicar identificación avanzada-condición aceptable para cada tipo de factor de riesgo identificado",L119="SI"),VLOOKUP(A119,'2'!$B$12:$M$212,4,FALSE)," ")</f>
        <v>tarea 115</v>
      </c>
      <c r="BF119" s="44">
        <f>IF(AND(N119="Aplicar identificación avanzada-condición aceptable para cada tipo de factor de riesgo identificado",L119="SI"),VLOOKUP(A119,'2'!$B$12:$M$212,6,FALSE)," ")</f>
        <v>0</v>
      </c>
      <c r="BG119" s="44">
        <f>IF(AND(N119="Aplicar identificación avanzada-condición aceptable para cada tipo de factor de riesgo identificado",L119="SI"),VLOOKUP(A119,'2'!$B$12:$M$212,7,FALSE)," ")</f>
        <v>0</v>
      </c>
      <c r="BH119" s="44">
        <f>IF(AND(N119="Aplicar identificación avanzada-condición aceptable para cada tipo de factor de riesgo identificado",L119="SI"),VLOOKUP(A119,'2'!$B$12:$M$212,8,FALSE)," ")</f>
        <v>0</v>
      </c>
      <c r="BI119" s="44">
        <f>IF(AND(N119="Aplicar identificación avanzada-condición aceptable para cada tipo de factor de riesgo identificado",L119="SI"),VLOOKUP(A119,'2'!$B$12:$M$212,9,FALSE)," ")</f>
        <v>0</v>
      </c>
      <c r="BJ119" s="44">
        <f>IF(AND(N119="Aplicar identificación avanzada-condición aceptable para cada tipo de factor de riesgo identificado",L119="SI"),VLOOKUP(A119,'2'!$B$12:$M$212,10,FALSE)," ")</f>
        <v>0</v>
      </c>
      <c r="BK119" s="48" t="str">
        <f>IF(AND(N119="Aplicar identificación avanzada-condición aceptable para cada tipo de factor de riesgo identificado",M119="SI"),VLOOKUP(A119,'2'!$B$12:$M$212,2,FALSE)," ")</f>
        <v>area 115</v>
      </c>
      <c r="BL119" s="48" t="str">
        <f>IF(AND(N119="Aplicar identificación avanzada-condición aceptable para cada tipo de factor de riesgo identificado",M119="SI"),VLOOKUP(A119,'2'!$B$12:$M$212,3,FALSE)," ")</f>
        <v>puesto 115</v>
      </c>
      <c r="BM119" s="48" t="str">
        <f>IF(AND(N119="Aplicar identificación avanzada-condición aceptable para cada tipo de factor de riesgo identificado",M119="SI"),VLOOKUP(A119,'2'!$B$12:$M$212,4,FALSE)," ")</f>
        <v>tarea 115</v>
      </c>
      <c r="BN119" s="48">
        <f>IF(AND(N119="Aplicar identificación avanzada-condición aceptable para cada tipo de factor de riesgo identificado",M119="SI"),VLOOKUP(A119,'2'!$B$12:$M$212,6,FALSE)," ")</f>
        <v>0</v>
      </c>
      <c r="BO119" s="48">
        <f>IF(AND(N119="Aplicar identificación avanzada-condición aceptable para cada tipo de factor de riesgo identificado",M119="SI"),VLOOKUP(A119,'2'!$B$12:$M$212,7,FALSE)," ")</f>
        <v>0</v>
      </c>
      <c r="BP119" s="48">
        <f>IF(AND(N119="Aplicar identificación avanzada-condición aceptable para cada tipo de factor de riesgo identificado",M119="SI"),VLOOKUP(A119,'2'!$B$12:$M$212,8,FALSE)," ")</f>
        <v>0</v>
      </c>
      <c r="BQ119" s="48">
        <f>IF(AND(N119="Aplicar identificación avanzada-condición aceptable para cada tipo de factor de riesgo identificado",M119="SI"),VLOOKUP(A119,'2'!$B$12:$M$212,9,FALSE)," ")</f>
        <v>0</v>
      </c>
      <c r="BR119" s="48">
        <f>IF(AND(N119="Aplicar identificación avanzada-condición aceptable para cada tipo de factor de riesgo identificado",M119="SI"),VLOOKUP(A119,'2'!$B$12:$M$212,10,FALSE)," ")</f>
        <v>0</v>
      </c>
    </row>
    <row r="120" spans="1:70">
      <c r="A120">
        <v>116</v>
      </c>
      <c r="B120" s="21" t="str">
        <f>'2'!C129</f>
        <v>area 116</v>
      </c>
      <c r="C120" s="21" t="str">
        <f>'2'!D129</f>
        <v>puesto 116</v>
      </c>
      <c r="D120" s="21" t="str">
        <v>puesto 116</v>
      </c>
      <c r="E120" s="21" t="str">
        <f>'2'!E129</f>
        <v>tarea 116</v>
      </c>
      <c r="F120" s="34" t="str">
        <f>'3'!D129</f>
        <v>tarea 116</v>
      </c>
      <c r="G120" s="27" t="str">
        <f>'3'!E129</f>
        <v>SI</v>
      </c>
      <c r="H120" s="21" t="str">
        <f>'3'!F129</f>
        <v>SI</v>
      </c>
      <c r="I120" s="27" t="str">
        <f>'3'!G129</f>
        <v>SI</v>
      </c>
      <c r="J120" s="21" t="str">
        <f>'3'!H129</f>
        <v>SI</v>
      </c>
      <c r="K120" s="27" t="str">
        <f>'3'!I129</f>
        <v>SI</v>
      </c>
      <c r="L120" s="21" t="str">
        <f>'3'!J129</f>
        <v>SI</v>
      </c>
      <c r="M120" s="27" t="str">
        <f>'3'!K129</f>
        <v>SI</v>
      </c>
      <c r="N120" s="34" t="str">
        <f>'3'!L129</f>
        <v>Aplicar identificación avanzada-condición aceptable para cada tipo de factor de riesgo identificado</v>
      </c>
      <c r="O120" s="19" t="str">
        <f>IF(AND(N120="Aplicar identificación avanzada-condición aceptable para cada tipo de factor de riesgo identificado",G120="SI"),VLOOKUP(A120,'2'!$B$12:$M$212,2,FALSE)," ")</f>
        <v>area 116</v>
      </c>
      <c r="P120" s="19" t="str">
        <f>IF(AND(N120="Aplicar identificación avanzada-condición aceptable para cada tipo de factor de riesgo identificado",G120="SI"),VLOOKUP(A120,'2'!$B$12:$M$212,3,FALSE)," ")</f>
        <v>puesto 116</v>
      </c>
      <c r="Q120" s="19" t="str">
        <f>IF(AND(N120="Aplicar identificación avanzada-condición aceptable para cada tipo de factor de riesgo identificado",G120="SI"),VLOOKUP(A120,'2'!$B$12:$M$212,4,FALSE)," ")</f>
        <v>tarea 116</v>
      </c>
      <c r="R120" s="19">
        <f>IF(AND(N120="Aplicar identificación avanzada-condición aceptable para cada tipo de factor de riesgo identificado",G120="SI"),VLOOKUP(A120,'2'!$B$12:$M$212,6,FALSE)," ")</f>
        <v>0</v>
      </c>
      <c r="S120" s="19">
        <f>IF(AND(N120="Aplicar identificación avanzada-condición aceptable para cada tipo de factor de riesgo identificado",G120="SI"),VLOOKUP(A120,'2'!$B$12:$M$212,7,FALSE)," ")</f>
        <v>0</v>
      </c>
      <c r="T120" s="19">
        <f>IF(AND(N120="Aplicar identificación avanzada-condición aceptable para cada tipo de factor de riesgo identificado",G120="SI"),VLOOKUP(A120,'2'!$B$12:$M$212,8,FALSE)," ")</f>
        <v>0</v>
      </c>
      <c r="U120" s="19">
        <f>IF(AND(N120="Aplicar identificación avanzada-condición aceptable para cada tipo de factor de riesgo identificado",G120="SI"),VLOOKUP(A120,'2'!$B$12:$M$212,9,FALSE)," ")</f>
        <v>0</v>
      </c>
      <c r="V120" s="19">
        <f>IF(AND(N120="Aplicar identificación avanzada-condición aceptable para cada tipo de factor de riesgo identificado",G120="SI"),VLOOKUP(A120,'2'!$B$12:$M$212,10,FALSE)," ")</f>
        <v>0</v>
      </c>
      <c r="W120" s="31" t="str">
        <f>IF(AND(N120="Aplicar identificación avanzada-condición aceptable para cada tipo de factor de riesgo identificado",H120="SI"),VLOOKUP(A120,'2'!$B$12:$M$212,2,FALSE)," ")</f>
        <v>area 116</v>
      </c>
      <c r="X120" s="31" t="str">
        <f>IF(AND(N120="Aplicar identificación avanzada-condición aceptable para cada tipo de factor de riesgo identificado",H120="SI"),VLOOKUP(A120,'2'!$B$12:$M$212,3,FALSE)," ")</f>
        <v>puesto 116</v>
      </c>
      <c r="Y120" s="31" t="str">
        <f>IF(AND(N120="Aplicar identificación avanzada-condición aceptable para cada tipo de factor de riesgo identificado",H120="SI"),VLOOKUP(A120,'2'!$B$12:$M$212,4,FALSE)," ")</f>
        <v>tarea 116</v>
      </c>
      <c r="Z120" s="31" t="str">
        <f>IF(AND(N120="Aplicar identificación avanzada-condición aceptable para cada tipo de factor de riesgo identificado",H120="SI"),VLOOKUP(A120,'2'!$B$12:$M$212,4,FALSE)," ")</f>
        <v>tarea 116</v>
      </c>
      <c r="AA120" s="31">
        <f>IF(AND(N120="Aplicar identificación avanzada-condición aceptable para cada tipo de factor de riesgo identificado",H120="SI"),VLOOKUP(A120,'2'!$B$12:$M$212,7,FALSE)," ")</f>
        <v>0</v>
      </c>
      <c r="AB120" s="31">
        <f>IF(AND(N120="Aplicar identificación avanzada-condición aceptable para cada tipo de factor de riesgo identificado",H120="SI"),VLOOKUP(A120,'2'!$B$12:$M$212,8,FALSE)," ")</f>
        <v>0</v>
      </c>
      <c r="AC120" s="31">
        <f>IF(AND(N120="Aplicar identificación avanzada-condición aceptable para cada tipo de factor de riesgo identificado",H120="SI"),VLOOKUP(A120,'2'!$B$12:$M$212,9,FALSE)," ")</f>
        <v>0</v>
      </c>
      <c r="AD120" s="31">
        <f>IF(AND(N120="Aplicar identificación avanzada-condición aceptable para cada tipo de factor de riesgo identificado",H120="SI"),VLOOKUP(A120,'2'!$B$12:$M$212,10,FALSE)," ")</f>
        <v>0</v>
      </c>
      <c r="AE120" s="34" t="str">
        <f>IF(AND(N120="Aplicar identificación avanzada-condición aceptable para cada tipo de factor de riesgo identificado",I120="SI"),VLOOKUP(A120,'2'!$B$12:$M$212,2,FALSE)," ")</f>
        <v>area 116</v>
      </c>
      <c r="AF120" s="34" t="str">
        <f>IF(AND(N120="Aplicar identificación avanzada-condición aceptable para cada tipo de factor de riesgo identificado",I120="SI"),VLOOKUP(A120,'2'!$B$12:$M$212,3,FALSE)," ")</f>
        <v>puesto 116</v>
      </c>
      <c r="AG120" s="34" t="str">
        <f>IF(AND(N120="Aplicar identificación avanzada-condición aceptable para cada tipo de factor de riesgo identificado",I120="SI"),VLOOKUP(A120,'2'!$B$12:$M$212,4,FALSE)," ")</f>
        <v>tarea 116</v>
      </c>
      <c r="AH120" s="34">
        <f>IF(AND(N120="Aplicar identificación avanzada-condición aceptable para cada tipo de factor de riesgo identificado",I120="SI"),VLOOKUP(A120,'2'!$B$12:$M$212,6,FALSE)," ")</f>
        <v>0</v>
      </c>
      <c r="AI120" s="34">
        <f>IF(AND(N120="Aplicar identificación avanzada-condición aceptable para cada tipo de factor de riesgo identificado",I120="SI"),VLOOKUP(A120,'2'!$B$12:$M$212,7,FALSE)," ")</f>
        <v>0</v>
      </c>
      <c r="AJ120" s="34">
        <f>IF(AND(N120="Aplicar identificación avanzada-condición aceptable para cada tipo de factor de riesgo identificado",I120="SI"),VLOOKUP(A120,'2'!$B$12:$M$212,8,FALSE)," ")</f>
        <v>0</v>
      </c>
      <c r="AK120" s="34">
        <f>IF(AND(N120="Aplicar identificación avanzada-condición aceptable para cada tipo de factor de riesgo identificado",I120="SI"),VLOOKUP(A120,'2'!$B$12:$M$212,9,FALSE)," ")</f>
        <v>0</v>
      </c>
      <c r="AL120" s="34">
        <f>IF(AND(N120="Aplicar identificación avanzada-condición aceptable para cada tipo de factor de riesgo identificado",I120="SI"),VLOOKUP(A120,'2'!$B$12:$M$212,10,FALSE)," ")</f>
        <v>0</v>
      </c>
      <c r="AM120" s="40" t="str">
        <f>IF(AND(N120="Aplicar identificación avanzada-condición aceptable para cada tipo de factor de riesgo identificado",J120="SI"),VLOOKUP(A120,'2'!$B$12:$M$212,2,FALSE)," ")</f>
        <v>area 116</v>
      </c>
      <c r="AN120" s="40" t="str">
        <f>IF(AND(N120="Aplicar identificación avanzada-condición aceptable para cada tipo de factor de riesgo identificado",J120="SI"),VLOOKUP(A120,'2'!$B$12:$M$212,3,FALSE)," ")</f>
        <v>puesto 116</v>
      </c>
      <c r="AO120" s="40" t="str">
        <f>IF(AND(N120="Aplicar identificación avanzada-condición aceptable para cada tipo de factor de riesgo identificado",J120="SI"),VLOOKUP(A120,'2'!$B$12:$M$212,4,FALSE)," ")</f>
        <v>tarea 116</v>
      </c>
      <c r="AP120" s="40">
        <f>IF(AND(N120="Aplicar identificación avanzada-condición aceptable para cada tipo de factor de riesgo identificado",J120="SI"),VLOOKUP(A120,'2'!$B$12:$M$212,6,FALSE)," ")</f>
        <v>0</v>
      </c>
      <c r="AQ120" s="40">
        <f>IF(AND(N120="Aplicar identificación avanzada-condición aceptable para cada tipo de factor de riesgo identificado",J120="SI"),VLOOKUP(A120,'2'!$B$12:$M$212,7,FALSE)," ")</f>
        <v>0</v>
      </c>
      <c r="AR120" s="40">
        <f>IF(AND(N120="Aplicar identificación avanzada-condición aceptable para cada tipo de factor de riesgo identificado",J120="SI"),VLOOKUP(A120,'2'!$B$12:$M$212,8,FALSE)," ")</f>
        <v>0</v>
      </c>
      <c r="AS120" s="40">
        <f>IF(AND(N120="Aplicar identificación avanzada-condición aceptable para cada tipo de factor de riesgo identificado",J120="SI"),VLOOKUP(A120,'2'!$B$12:$M$212,9,FALSE)," ")</f>
        <v>0</v>
      </c>
      <c r="AT120" s="40">
        <f>IF(AND(N120="Aplicar identificación avanzada-condición aceptable para cada tipo de factor de riesgo identificado",J120="SI"),VLOOKUP(A120,'2'!$B$12:$M$212,10,FALSE)," ")</f>
        <v>0</v>
      </c>
      <c r="AU120" s="51" t="str">
        <f>IF(AND(N120="Aplicar identificación avanzada-condición aceptable para cada tipo de factor de riesgo identificado",K120="SI"),VLOOKUP(A120,'2'!$B$12:$M$212,2,FALSE)," ")</f>
        <v>area 116</v>
      </c>
      <c r="AV120" s="51" t="str">
        <f>IF(AND(N120="Aplicar identificación avanzada-condición aceptable para cada tipo de factor de riesgo identificado",K120="SI"),VLOOKUP(A120,'2'!$B$12:$M$212,3,FALSE)," ")</f>
        <v>puesto 116</v>
      </c>
      <c r="AW120" s="51" t="str">
        <f>IF(AND(N120="Aplicar identificación avanzada-condición aceptable para cada tipo de factor de riesgo identificado",K120="SI"),VLOOKUP(A120,'2'!$B$12:$M$212,4,FALSE)," ")</f>
        <v>tarea 116</v>
      </c>
      <c r="AX120" s="51">
        <f>IF(AND(N120="Aplicar identificación avanzada-condición aceptable para cada tipo de factor de riesgo identificado",K120="SI"),VLOOKUP(A120,'2'!$B$12:$M$212,6,FALSE)," ")</f>
        <v>0</v>
      </c>
      <c r="AY120" s="51">
        <f>IF(AND(N120="Aplicar identificación avanzada-condición aceptable para cada tipo de factor de riesgo identificado",K120="SI"),VLOOKUP(A120,'2'!$B$12:$M$212,7,FALSE)," ")</f>
        <v>0</v>
      </c>
      <c r="AZ120" s="51">
        <f>IF(AND(N120="Aplicar identificación avanzada-condición aceptable para cada tipo de factor de riesgo identificado",K120="SI"),VLOOKUP(A120,'2'!$B$12:$M$212,8,FALSE)," ")</f>
        <v>0</v>
      </c>
      <c r="BA120" s="51">
        <f>IF(AND(N120="Aplicar identificación avanzada-condición aceptable para cada tipo de factor de riesgo identificado",K120="SI"),VLOOKUP(A120,'2'!$B$12:$M$212,9,FALSE)," ")</f>
        <v>0</v>
      </c>
      <c r="BB120" s="51">
        <f>IF(AND(N120="Aplicar identificación avanzada-condición aceptable para cada tipo de factor de riesgo identificado",K120="SI"),VLOOKUP(A120,'2'!$B$12:$M$212,10,FALSE)," ")</f>
        <v>0</v>
      </c>
      <c r="BC120" s="44" t="str">
        <f>IF(AND(N120="Aplicar identificación avanzada-condición aceptable para cada tipo de factor de riesgo identificado",L120="SI"),VLOOKUP(A120,'2'!$B$12:$M$212,2,FALSE)," ")</f>
        <v>area 116</v>
      </c>
      <c r="BD120" s="44" t="str">
        <f>IF(AND(N120="Aplicar identificación avanzada-condición aceptable para cada tipo de factor de riesgo identificado",L120="SI"),VLOOKUP(A120,'2'!$B$12:$M$212,3,FALSE)," ")</f>
        <v>puesto 116</v>
      </c>
      <c r="BE120" s="44" t="str">
        <f>IF(AND(N120="Aplicar identificación avanzada-condición aceptable para cada tipo de factor de riesgo identificado",L120="SI"),VLOOKUP(A120,'2'!$B$12:$M$212,4,FALSE)," ")</f>
        <v>tarea 116</v>
      </c>
      <c r="BF120" s="44">
        <f>IF(AND(N120="Aplicar identificación avanzada-condición aceptable para cada tipo de factor de riesgo identificado",L120="SI"),VLOOKUP(A120,'2'!$B$12:$M$212,6,FALSE)," ")</f>
        <v>0</v>
      </c>
      <c r="BG120" s="44">
        <f>IF(AND(N120="Aplicar identificación avanzada-condición aceptable para cada tipo de factor de riesgo identificado",L120="SI"),VLOOKUP(A120,'2'!$B$12:$M$212,7,FALSE)," ")</f>
        <v>0</v>
      </c>
      <c r="BH120" s="44">
        <f>IF(AND(N120="Aplicar identificación avanzada-condición aceptable para cada tipo de factor de riesgo identificado",L120="SI"),VLOOKUP(A120,'2'!$B$12:$M$212,8,FALSE)," ")</f>
        <v>0</v>
      </c>
      <c r="BI120" s="44">
        <f>IF(AND(N120="Aplicar identificación avanzada-condición aceptable para cada tipo de factor de riesgo identificado",L120="SI"),VLOOKUP(A120,'2'!$B$12:$M$212,9,FALSE)," ")</f>
        <v>0</v>
      </c>
      <c r="BJ120" s="44">
        <f>IF(AND(N120="Aplicar identificación avanzada-condición aceptable para cada tipo de factor de riesgo identificado",L120="SI"),VLOOKUP(A120,'2'!$B$12:$M$212,10,FALSE)," ")</f>
        <v>0</v>
      </c>
      <c r="BK120" s="48" t="str">
        <f>IF(AND(N120="Aplicar identificación avanzada-condición aceptable para cada tipo de factor de riesgo identificado",M120="SI"),VLOOKUP(A120,'2'!$B$12:$M$212,2,FALSE)," ")</f>
        <v>area 116</v>
      </c>
      <c r="BL120" s="48" t="str">
        <f>IF(AND(N120="Aplicar identificación avanzada-condición aceptable para cada tipo de factor de riesgo identificado",M120="SI"),VLOOKUP(A120,'2'!$B$12:$M$212,3,FALSE)," ")</f>
        <v>puesto 116</v>
      </c>
      <c r="BM120" s="48" t="str">
        <f>IF(AND(N120="Aplicar identificación avanzada-condición aceptable para cada tipo de factor de riesgo identificado",M120="SI"),VLOOKUP(A120,'2'!$B$12:$M$212,4,FALSE)," ")</f>
        <v>tarea 116</v>
      </c>
      <c r="BN120" s="48">
        <f>IF(AND(N120="Aplicar identificación avanzada-condición aceptable para cada tipo de factor de riesgo identificado",M120="SI"),VLOOKUP(A120,'2'!$B$12:$M$212,6,FALSE)," ")</f>
        <v>0</v>
      </c>
      <c r="BO120" s="48">
        <f>IF(AND(N120="Aplicar identificación avanzada-condición aceptable para cada tipo de factor de riesgo identificado",M120="SI"),VLOOKUP(A120,'2'!$B$12:$M$212,7,FALSE)," ")</f>
        <v>0</v>
      </c>
      <c r="BP120" s="48">
        <f>IF(AND(N120="Aplicar identificación avanzada-condición aceptable para cada tipo de factor de riesgo identificado",M120="SI"),VLOOKUP(A120,'2'!$B$12:$M$212,8,FALSE)," ")</f>
        <v>0</v>
      </c>
      <c r="BQ120" s="48">
        <f>IF(AND(N120="Aplicar identificación avanzada-condición aceptable para cada tipo de factor de riesgo identificado",M120="SI"),VLOOKUP(A120,'2'!$B$12:$M$212,9,FALSE)," ")</f>
        <v>0</v>
      </c>
      <c r="BR120" s="48">
        <f>IF(AND(N120="Aplicar identificación avanzada-condición aceptable para cada tipo de factor de riesgo identificado",M120="SI"),VLOOKUP(A120,'2'!$B$12:$M$212,10,FALSE)," ")</f>
        <v>0</v>
      </c>
    </row>
    <row r="121" spans="1:70">
      <c r="A121">
        <v>117</v>
      </c>
      <c r="B121" s="21" t="str">
        <f>'2'!C130</f>
        <v>area 117</v>
      </c>
      <c r="C121" s="21" t="str">
        <f>'2'!D130</f>
        <v>puesto 117</v>
      </c>
      <c r="D121" s="21" t="str">
        <v>puesto 117</v>
      </c>
      <c r="E121" s="21" t="str">
        <f>'2'!E130</f>
        <v>tarea 117</v>
      </c>
      <c r="F121" s="34" t="str">
        <f>'3'!D130</f>
        <v>tarea 117</v>
      </c>
      <c r="G121" s="27" t="str">
        <f>'3'!E130</f>
        <v>SI</v>
      </c>
      <c r="H121" s="21" t="str">
        <f>'3'!F130</f>
        <v>SI</v>
      </c>
      <c r="I121" s="27" t="str">
        <f>'3'!G130</f>
        <v>SI</v>
      </c>
      <c r="J121" s="21" t="str">
        <f>'3'!H130</f>
        <v>SI</v>
      </c>
      <c r="K121" s="27" t="str">
        <f>'3'!I130</f>
        <v>SI</v>
      </c>
      <c r="L121" s="21" t="str">
        <f>'3'!J130</f>
        <v>SI</v>
      </c>
      <c r="M121" s="27" t="str">
        <f>'3'!K130</f>
        <v>SI</v>
      </c>
      <c r="N121" s="34" t="str">
        <f>'3'!L130</f>
        <v>Aplicar identificación avanzada-condición aceptable para cada tipo de factor de riesgo identificado</v>
      </c>
      <c r="O121" s="19" t="str">
        <f>IF(AND(N121="Aplicar identificación avanzada-condición aceptable para cada tipo de factor de riesgo identificado",G121="SI"),VLOOKUP(A121,'2'!$B$12:$M$212,2,FALSE)," ")</f>
        <v>area 117</v>
      </c>
      <c r="P121" s="19" t="str">
        <f>IF(AND(N121="Aplicar identificación avanzada-condición aceptable para cada tipo de factor de riesgo identificado",G121="SI"),VLOOKUP(A121,'2'!$B$12:$M$212,3,FALSE)," ")</f>
        <v>puesto 117</v>
      </c>
      <c r="Q121" s="19" t="str">
        <f>IF(AND(N121="Aplicar identificación avanzada-condición aceptable para cada tipo de factor de riesgo identificado",G121="SI"),VLOOKUP(A121,'2'!$B$12:$M$212,4,FALSE)," ")</f>
        <v>tarea 117</v>
      </c>
      <c r="R121" s="19">
        <f>IF(AND(N121="Aplicar identificación avanzada-condición aceptable para cada tipo de factor de riesgo identificado",G121="SI"),VLOOKUP(A121,'2'!$B$12:$M$212,6,FALSE)," ")</f>
        <v>0</v>
      </c>
      <c r="S121" s="19">
        <f>IF(AND(N121="Aplicar identificación avanzada-condición aceptable para cada tipo de factor de riesgo identificado",G121="SI"),VLOOKUP(A121,'2'!$B$12:$M$212,7,FALSE)," ")</f>
        <v>0</v>
      </c>
      <c r="T121" s="19">
        <f>IF(AND(N121="Aplicar identificación avanzada-condición aceptable para cada tipo de factor de riesgo identificado",G121="SI"),VLOOKUP(A121,'2'!$B$12:$M$212,8,FALSE)," ")</f>
        <v>0</v>
      </c>
      <c r="U121" s="19">
        <f>IF(AND(N121="Aplicar identificación avanzada-condición aceptable para cada tipo de factor de riesgo identificado",G121="SI"),VLOOKUP(A121,'2'!$B$12:$M$212,9,FALSE)," ")</f>
        <v>0</v>
      </c>
      <c r="V121" s="19">
        <f>IF(AND(N121="Aplicar identificación avanzada-condición aceptable para cada tipo de factor de riesgo identificado",G121="SI"),VLOOKUP(A121,'2'!$B$12:$M$212,10,FALSE)," ")</f>
        <v>0</v>
      </c>
      <c r="W121" s="31" t="str">
        <f>IF(AND(N121="Aplicar identificación avanzada-condición aceptable para cada tipo de factor de riesgo identificado",H121="SI"),VLOOKUP(A121,'2'!$B$12:$M$212,2,FALSE)," ")</f>
        <v>area 117</v>
      </c>
      <c r="X121" s="31" t="str">
        <f>IF(AND(N121="Aplicar identificación avanzada-condición aceptable para cada tipo de factor de riesgo identificado",H121="SI"),VLOOKUP(A121,'2'!$B$12:$M$212,3,FALSE)," ")</f>
        <v>puesto 117</v>
      </c>
      <c r="Y121" s="31" t="str">
        <f>IF(AND(N121="Aplicar identificación avanzada-condición aceptable para cada tipo de factor de riesgo identificado",H121="SI"),VLOOKUP(A121,'2'!$B$12:$M$212,4,FALSE)," ")</f>
        <v>tarea 117</v>
      </c>
      <c r="Z121" s="31" t="str">
        <f>IF(AND(N121="Aplicar identificación avanzada-condición aceptable para cada tipo de factor de riesgo identificado",H121="SI"),VLOOKUP(A121,'2'!$B$12:$M$212,4,FALSE)," ")</f>
        <v>tarea 117</v>
      </c>
      <c r="AA121" s="31">
        <f>IF(AND(N121="Aplicar identificación avanzada-condición aceptable para cada tipo de factor de riesgo identificado",H121="SI"),VLOOKUP(A121,'2'!$B$12:$M$212,7,FALSE)," ")</f>
        <v>0</v>
      </c>
      <c r="AB121" s="31">
        <f>IF(AND(N121="Aplicar identificación avanzada-condición aceptable para cada tipo de factor de riesgo identificado",H121="SI"),VLOOKUP(A121,'2'!$B$12:$M$212,8,FALSE)," ")</f>
        <v>0</v>
      </c>
      <c r="AC121" s="31">
        <f>IF(AND(N121="Aplicar identificación avanzada-condición aceptable para cada tipo de factor de riesgo identificado",H121="SI"),VLOOKUP(A121,'2'!$B$12:$M$212,9,FALSE)," ")</f>
        <v>0</v>
      </c>
      <c r="AD121" s="31">
        <f>IF(AND(N121="Aplicar identificación avanzada-condición aceptable para cada tipo de factor de riesgo identificado",H121="SI"),VLOOKUP(A121,'2'!$B$12:$M$212,10,FALSE)," ")</f>
        <v>0</v>
      </c>
      <c r="AE121" s="34" t="str">
        <f>IF(AND(N121="Aplicar identificación avanzada-condición aceptable para cada tipo de factor de riesgo identificado",I121="SI"),VLOOKUP(A121,'2'!$B$12:$M$212,2,FALSE)," ")</f>
        <v>area 117</v>
      </c>
      <c r="AF121" s="34" t="str">
        <f>IF(AND(N121="Aplicar identificación avanzada-condición aceptable para cada tipo de factor de riesgo identificado",I121="SI"),VLOOKUP(A121,'2'!$B$12:$M$212,3,FALSE)," ")</f>
        <v>puesto 117</v>
      </c>
      <c r="AG121" s="34" t="str">
        <f>IF(AND(N121="Aplicar identificación avanzada-condición aceptable para cada tipo de factor de riesgo identificado",I121="SI"),VLOOKUP(A121,'2'!$B$12:$M$212,4,FALSE)," ")</f>
        <v>tarea 117</v>
      </c>
      <c r="AH121" s="34">
        <f>IF(AND(N121="Aplicar identificación avanzada-condición aceptable para cada tipo de factor de riesgo identificado",I121="SI"),VLOOKUP(A121,'2'!$B$12:$M$212,6,FALSE)," ")</f>
        <v>0</v>
      </c>
      <c r="AI121" s="34">
        <f>IF(AND(N121="Aplicar identificación avanzada-condición aceptable para cada tipo de factor de riesgo identificado",I121="SI"),VLOOKUP(A121,'2'!$B$12:$M$212,7,FALSE)," ")</f>
        <v>0</v>
      </c>
      <c r="AJ121" s="34">
        <f>IF(AND(N121="Aplicar identificación avanzada-condición aceptable para cada tipo de factor de riesgo identificado",I121="SI"),VLOOKUP(A121,'2'!$B$12:$M$212,8,FALSE)," ")</f>
        <v>0</v>
      </c>
      <c r="AK121" s="34">
        <f>IF(AND(N121="Aplicar identificación avanzada-condición aceptable para cada tipo de factor de riesgo identificado",I121="SI"),VLOOKUP(A121,'2'!$B$12:$M$212,9,FALSE)," ")</f>
        <v>0</v>
      </c>
      <c r="AL121" s="34">
        <f>IF(AND(N121="Aplicar identificación avanzada-condición aceptable para cada tipo de factor de riesgo identificado",I121="SI"),VLOOKUP(A121,'2'!$B$12:$M$212,10,FALSE)," ")</f>
        <v>0</v>
      </c>
      <c r="AM121" s="40" t="str">
        <f>IF(AND(N121="Aplicar identificación avanzada-condición aceptable para cada tipo de factor de riesgo identificado",J121="SI"),VLOOKUP(A121,'2'!$B$12:$M$212,2,FALSE)," ")</f>
        <v>area 117</v>
      </c>
      <c r="AN121" s="40" t="str">
        <f>IF(AND(N121="Aplicar identificación avanzada-condición aceptable para cada tipo de factor de riesgo identificado",J121="SI"),VLOOKUP(A121,'2'!$B$12:$M$212,3,FALSE)," ")</f>
        <v>puesto 117</v>
      </c>
      <c r="AO121" s="40" t="str">
        <f>IF(AND(N121="Aplicar identificación avanzada-condición aceptable para cada tipo de factor de riesgo identificado",J121="SI"),VLOOKUP(A121,'2'!$B$12:$M$212,4,FALSE)," ")</f>
        <v>tarea 117</v>
      </c>
      <c r="AP121" s="40">
        <f>IF(AND(N121="Aplicar identificación avanzada-condición aceptable para cada tipo de factor de riesgo identificado",J121="SI"),VLOOKUP(A121,'2'!$B$12:$M$212,6,FALSE)," ")</f>
        <v>0</v>
      </c>
      <c r="AQ121" s="40">
        <f>IF(AND(N121="Aplicar identificación avanzada-condición aceptable para cada tipo de factor de riesgo identificado",J121="SI"),VLOOKUP(A121,'2'!$B$12:$M$212,7,FALSE)," ")</f>
        <v>0</v>
      </c>
      <c r="AR121" s="40">
        <f>IF(AND(N121="Aplicar identificación avanzada-condición aceptable para cada tipo de factor de riesgo identificado",J121="SI"),VLOOKUP(A121,'2'!$B$12:$M$212,8,FALSE)," ")</f>
        <v>0</v>
      </c>
      <c r="AS121" s="40">
        <f>IF(AND(N121="Aplicar identificación avanzada-condición aceptable para cada tipo de factor de riesgo identificado",J121="SI"),VLOOKUP(A121,'2'!$B$12:$M$212,9,FALSE)," ")</f>
        <v>0</v>
      </c>
      <c r="AT121" s="40">
        <f>IF(AND(N121="Aplicar identificación avanzada-condición aceptable para cada tipo de factor de riesgo identificado",J121="SI"),VLOOKUP(A121,'2'!$B$12:$M$212,10,FALSE)," ")</f>
        <v>0</v>
      </c>
      <c r="AU121" s="51" t="str">
        <f>IF(AND(N121="Aplicar identificación avanzada-condición aceptable para cada tipo de factor de riesgo identificado",K121="SI"),VLOOKUP(A121,'2'!$B$12:$M$212,2,FALSE)," ")</f>
        <v>area 117</v>
      </c>
      <c r="AV121" s="51" t="str">
        <f>IF(AND(N121="Aplicar identificación avanzada-condición aceptable para cada tipo de factor de riesgo identificado",K121="SI"),VLOOKUP(A121,'2'!$B$12:$M$212,3,FALSE)," ")</f>
        <v>puesto 117</v>
      </c>
      <c r="AW121" s="51" t="str">
        <f>IF(AND(N121="Aplicar identificación avanzada-condición aceptable para cada tipo de factor de riesgo identificado",K121="SI"),VLOOKUP(A121,'2'!$B$12:$M$212,4,FALSE)," ")</f>
        <v>tarea 117</v>
      </c>
      <c r="AX121" s="51">
        <f>IF(AND(N121="Aplicar identificación avanzada-condición aceptable para cada tipo de factor de riesgo identificado",K121="SI"),VLOOKUP(A121,'2'!$B$12:$M$212,6,FALSE)," ")</f>
        <v>0</v>
      </c>
      <c r="AY121" s="51">
        <f>IF(AND(N121="Aplicar identificación avanzada-condición aceptable para cada tipo de factor de riesgo identificado",K121="SI"),VLOOKUP(A121,'2'!$B$12:$M$212,7,FALSE)," ")</f>
        <v>0</v>
      </c>
      <c r="AZ121" s="51">
        <f>IF(AND(N121="Aplicar identificación avanzada-condición aceptable para cada tipo de factor de riesgo identificado",K121="SI"),VLOOKUP(A121,'2'!$B$12:$M$212,8,FALSE)," ")</f>
        <v>0</v>
      </c>
      <c r="BA121" s="51">
        <f>IF(AND(N121="Aplicar identificación avanzada-condición aceptable para cada tipo de factor de riesgo identificado",K121="SI"),VLOOKUP(A121,'2'!$B$12:$M$212,9,FALSE)," ")</f>
        <v>0</v>
      </c>
      <c r="BB121" s="51">
        <f>IF(AND(N121="Aplicar identificación avanzada-condición aceptable para cada tipo de factor de riesgo identificado",K121="SI"),VLOOKUP(A121,'2'!$B$12:$M$212,10,FALSE)," ")</f>
        <v>0</v>
      </c>
      <c r="BC121" s="44" t="str">
        <f>IF(AND(N121="Aplicar identificación avanzada-condición aceptable para cada tipo de factor de riesgo identificado",L121="SI"),VLOOKUP(A121,'2'!$B$12:$M$212,2,FALSE)," ")</f>
        <v>area 117</v>
      </c>
      <c r="BD121" s="44" t="str">
        <f>IF(AND(N121="Aplicar identificación avanzada-condición aceptable para cada tipo de factor de riesgo identificado",L121="SI"),VLOOKUP(A121,'2'!$B$12:$M$212,3,FALSE)," ")</f>
        <v>puesto 117</v>
      </c>
      <c r="BE121" s="44" t="str">
        <f>IF(AND(N121="Aplicar identificación avanzada-condición aceptable para cada tipo de factor de riesgo identificado",L121="SI"),VLOOKUP(A121,'2'!$B$12:$M$212,4,FALSE)," ")</f>
        <v>tarea 117</v>
      </c>
      <c r="BF121" s="44">
        <f>IF(AND(N121="Aplicar identificación avanzada-condición aceptable para cada tipo de factor de riesgo identificado",L121="SI"),VLOOKUP(A121,'2'!$B$12:$M$212,6,FALSE)," ")</f>
        <v>0</v>
      </c>
      <c r="BG121" s="44">
        <f>IF(AND(N121="Aplicar identificación avanzada-condición aceptable para cada tipo de factor de riesgo identificado",L121="SI"),VLOOKUP(A121,'2'!$B$12:$M$212,7,FALSE)," ")</f>
        <v>0</v>
      </c>
      <c r="BH121" s="44">
        <f>IF(AND(N121="Aplicar identificación avanzada-condición aceptable para cada tipo de factor de riesgo identificado",L121="SI"),VLOOKUP(A121,'2'!$B$12:$M$212,8,FALSE)," ")</f>
        <v>0</v>
      </c>
      <c r="BI121" s="44">
        <f>IF(AND(N121="Aplicar identificación avanzada-condición aceptable para cada tipo de factor de riesgo identificado",L121="SI"),VLOOKUP(A121,'2'!$B$12:$M$212,9,FALSE)," ")</f>
        <v>0</v>
      </c>
      <c r="BJ121" s="44">
        <f>IF(AND(N121="Aplicar identificación avanzada-condición aceptable para cada tipo de factor de riesgo identificado",L121="SI"),VLOOKUP(A121,'2'!$B$12:$M$212,10,FALSE)," ")</f>
        <v>0</v>
      </c>
      <c r="BK121" s="48" t="str">
        <f>IF(AND(N121="Aplicar identificación avanzada-condición aceptable para cada tipo de factor de riesgo identificado",M121="SI"),VLOOKUP(A121,'2'!$B$12:$M$212,2,FALSE)," ")</f>
        <v>area 117</v>
      </c>
      <c r="BL121" s="48" t="str">
        <f>IF(AND(N121="Aplicar identificación avanzada-condición aceptable para cada tipo de factor de riesgo identificado",M121="SI"),VLOOKUP(A121,'2'!$B$12:$M$212,3,FALSE)," ")</f>
        <v>puesto 117</v>
      </c>
      <c r="BM121" s="48" t="str">
        <f>IF(AND(N121="Aplicar identificación avanzada-condición aceptable para cada tipo de factor de riesgo identificado",M121="SI"),VLOOKUP(A121,'2'!$B$12:$M$212,4,FALSE)," ")</f>
        <v>tarea 117</v>
      </c>
      <c r="BN121" s="48">
        <f>IF(AND(N121="Aplicar identificación avanzada-condición aceptable para cada tipo de factor de riesgo identificado",M121="SI"),VLOOKUP(A121,'2'!$B$12:$M$212,6,FALSE)," ")</f>
        <v>0</v>
      </c>
      <c r="BO121" s="48">
        <f>IF(AND(N121="Aplicar identificación avanzada-condición aceptable para cada tipo de factor de riesgo identificado",M121="SI"),VLOOKUP(A121,'2'!$B$12:$M$212,7,FALSE)," ")</f>
        <v>0</v>
      </c>
      <c r="BP121" s="48">
        <f>IF(AND(N121="Aplicar identificación avanzada-condición aceptable para cada tipo de factor de riesgo identificado",M121="SI"),VLOOKUP(A121,'2'!$B$12:$M$212,8,FALSE)," ")</f>
        <v>0</v>
      </c>
      <c r="BQ121" s="48">
        <f>IF(AND(N121="Aplicar identificación avanzada-condición aceptable para cada tipo de factor de riesgo identificado",M121="SI"),VLOOKUP(A121,'2'!$B$12:$M$212,9,FALSE)," ")</f>
        <v>0</v>
      </c>
      <c r="BR121" s="48">
        <f>IF(AND(N121="Aplicar identificación avanzada-condición aceptable para cada tipo de factor de riesgo identificado",M121="SI"),VLOOKUP(A121,'2'!$B$12:$M$212,10,FALSE)," ")</f>
        <v>0</v>
      </c>
    </row>
    <row r="122" spans="1:70">
      <c r="A122">
        <v>118</v>
      </c>
      <c r="B122" s="21" t="str">
        <f>'2'!C131</f>
        <v>area 118</v>
      </c>
      <c r="C122" s="21" t="str">
        <f>'2'!D131</f>
        <v>puesto 118</v>
      </c>
      <c r="D122" s="21" t="str">
        <v>puesto 118</v>
      </c>
      <c r="E122" s="21" t="str">
        <f>'2'!E131</f>
        <v>tarea 118</v>
      </c>
      <c r="F122" s="34" t="str">
        <f>'3'!D131</f>
        <v>tarea 118</v>
      </c>
      <c r="G122" s="27" t="str">
        <f>'3'!E131</f>
        <v>SI</v>
      </c>
      <c r="H122" s="21" t="str">
        <f>'3'!F131</f>
        <v>SI</v>
      </c>
      <c r="I122" s="27" t="str">
        <f>'3'!G131</f>
        <v>SI</v>
      </c>
      <c r="J122" s="21" t="str">
        <f>'3'!H131</f>
        <v>SI</v>
      </c>
      <c r="K122" s="27" t="str">
        <f>'3'!I131</f>
        <v>SI</v>
      </c>
      <c r="L122" s="21" t="str">
        <f>'3'!J131</f>
        <v>SI</v>
      </c>
      <c r="M122" s="27" t="str">
        <f>'3'!K131</f>
        <v>SI</v>
      </c>
      <c r="N122" s="34" t="str">
        <f>'3'!L131</f>
        <v>Aplicar identificación avanzada-condición aceptable para cada tipo de factor de riesgo identificado</v>
      </c>
      <c r="O122" s="19" t="str">
        <f>IF(AND(N122="Aplicar identificación avanzada-condición aceptable para cada tipo de factor de riesgo identificado",G122="SI"),VLOOKUP(A122,'2'!$B$12:$M$212,2,FALSE)," ")</f>
        <v>area 118</v>
      </c>
      <c r="P122" s="19" t="str">
        <f>IF(AND(N122="Aplicar identificación avanzada-condición aceptable para cada tipo de factor de riesgo identificado",G122="SI"),VLOOKUP(A122,'2'!$B$12:$M$212,3,FALSE)," ")</f>
        <v>puesto 118</v>
      </c>
      <c r="Q122" s="19" t="str">
        <f>IF(AND(N122="Aplicar identificación avanzada-condición aceptable para cada tipo de factor de riesgo identificado",G122="SI"),VLOOKUP(A122,'2'!$B$12:$M$212,4,FALSE)," ")</f>
        <v>tarea 118</v>
      </c>
      <c r="R122" s="19">
        <f>IF(AND(N122="Aplicar identificación avanzada-condición aceptable para cada tipo de factor de riesgo identificado",G122="SI"),VLOOKUP(A122,'2'!$B$12:$M$212,6,FALSE)," ")</f>
        <v>0</v>
      </c>
      <c r="S122" s="19">
        <f>IF(AND(N122="Aplicar identificación avanzada-condición aceptable para cada tipo de factor de riesgo identificado",G122="SI"),VLOOKUP(A122,'2'!$B$12:$M$212,7,FALSE)," ")</f>
        <v>0</v>
      </c>
      <c r="T122" s="19">
        <f>IF(AND(N122="Aplicar identificación avanzada-condición aceptable para cada tipo de factor de riesgo identificado",G122="SI"),VLOOKUP(A122,'2'!$B$12:$M$212,8,FALSE)," ")</f>
        <v>0</v>
      </c>
      <c r="U122" s="19">
        <f>IF(AND(N122="Aplicar identificación avanzada-condición aceptable para cada tipo de factor de riesgo identificado",G122="SI"),VLOOKUP(A122,'2'!$B$12:$M$212,9,FALSE)," ")</f>
        <v>0</v>
      </c>
      <c r="V122" s="19">
        <f>IF(AND(N122="Aplicar identificación avanzada-condición aceptable para cada tipo de factor de riesgo identificado",G122="SI"),VLOOKUP(A122,'2'!$B$12:$M$212,10,FALSE)," ")</f>
        <v>0</v>
      </c>
      <c r="W122" s="31" t="str">
        <f>IF(AND(N122="Aplicar identificación avanzada-condición aceptable para cada tipo de factor de riesgo identificado",H122="SI"),VLOOKUP(A122,'2'!$B$12:$M$212,2,FALSE)," ")</f>
        <v>area 118</v>
      </c>
      <c r="X122" s="31" t="str">
        <f>IF(AND(N122="Aplicar identificación avanzada-condición aceptable para cada tipo de factor de riesgo identificado",H122="SI"),VLOOKUP(A122,'2'!$B$12:$M$212,3,FALSE)," ")</f>
        <v>puesto 118</v>
      </c>
      <c r="Y122" s="31" t="str">
        <f>IF(AND(N122="Aplicar identificación avanzada-condición aceptable para cada tipo de factor de riesgo identificado",H122="SI"),VLOOKUP(A122,'2'!$B$12:$M$212,4,FALSE)," ")</f>
        <v>tarea 118</v>
      </c>
      <c r="Z122" s="31" t="str">
        <f>IF(AND(N122="Aplicar identificación avanzada-condición aceptable para cada tipo de factor de riesgo identificado",H122="SI"),VLOOKUP(A122,'2'!$B$12:$M$212,4,FALSE)," ")</f>
        <v>tarea 118</v>
      </c>
      <c r="AA122" s="31">
        <f>IF(AND(N122="Aplicar identificación avanzada-condición aceptable para cada tipo de factor de riesgo identificado",H122="SI"),VLOOKUP(A122,'2'!$B$12:$M$212,7,FALSE)," ")</f>
        <v>0</v>
      </c>
      <c r="AB122" s="31">
        <f>IF(AND(N122="Aplicar identificación avanzada-condición aceptable para cada tipo de factor de riesgo identificado",H122="SI"),VLOOKUP(A122,'2'!$B$12:$M$212,8,FALSE)," ")</f>
        <v>0</v>
      </c>
      <c r="AC122" s="31">
        <f>IF(AND(N122="Aplicar identificación avanzada-condición aceptable para cada tipo de factor de riesgo identificado",H122="SI"),VLOOKUP(A122,'2'!$B$12:$M$212,9,FALSE)," ")</f>
        <v>0</v>
      </c>
      <c r="AD122" s="31">
        <f>IF(AND(N122="Aplicar identificación avanzada-condición aceptable para cada tipo de factor de riesgo identificado",H122="SI"),VLOOKUP(A122,'2'!$B$12:$M$212,10,FALSE)," ")</f>
        <v>0</v>
      </c>
      <c r="AE122" s="34" t="str">
        <f>IF(AND(N122="Aplicar identificación avanzada-condición aceptable para cada tipo de factor de riesgo identificado",I122="SI"),VLOOKUP(A122,'2'!$B$12:$M$212,2,FALSE)," ")</f>
        <v>area 118</v>
      </c>
      <c r="AF122" s="34" t="str">
        <f>IF(AND(N122="Aplicar identificación avanzada-condición aceptable para cada tipo de factor de riesgo identificado",I122="SI"),VLOOKUP(A122,'2'!$B$12:$M$212,3,FALSE)," ")</f>
        <v>puesto 118</v>
      </c>
      <c r="AG122" s="34" t="str">
        <f>IF(AND(N122="Aplicar identificación avanzada-condición aceptable para cada tipo de factor de riesgo identificado",I122="SI"),VLOOKUP(A122,'2'!$B$12:$M$212,4,FALSE)," ")</f>
        <v>tarea 118</v>
      </c>
      <c r="AH122" s="34">
        <f>IF(AND(N122="Aplicar identificación avanzada-condición aceptable para cada tipo de factor de riesgo identificado",I122="SI"),VLOOKUP(A122,'2'!$B$12:$M$212,6,FALSE)," ")</f>
        <v>0</v>
      </c>
      <c r="AI122" s="34">
        <f>IF(AND(N122="Aplicar identificación avanzada-condición aceptable para cada tipo de factor de riesgo identificado",I122="SI"),VLOOKUP(A122,'2'!$B$12:$M$212,7,FALSE)," ")</f>
        <v>0</v>
      </c>
      <c r="AJ122" s="34">
        <f>IF(AND(N122="Aplicar identificación avanzada-condición aceptable para cada tipo de factor de riesgo identificado",I122="SI"),VLOOKUP(A122,'2'!$B$12:$M$212,8,FALSE)," ")</f>
        <v>0</v>
      </c>
      <c r="AK122" s="34">
        <f>IF(AND(N122="Aplicar identificación avanzada-condición aceptable para cada tipo de factor de riesgo identificado",I122="SI"),VLOOKUP(A122,'2'!$B$12:$M$212,9,FALSE)," ")</f>
        <v>0</v>
      </c>
      <c r="AL122" s="34">
        <f>IF(AND(N122="Aplicar identificación avanzada-condición aceptable para cada tipo de factor de riesgo identificado",I122="SI"),VLOOKUP(A122,'2'!$B$12:$M$212,10,FALSE)," ")</f>
        <v>0</v>
      </c>
      <c r="AM122" s="40" t="str">
        <f>IF(AND(N122="Aplicar identificación avanzada-condición aceptable para cada tipo de factor de riesgo identificado",J122="SI"),VLOOKUP(A122,'2'!$B$12:$M$212,2,FALSE)," ")</f>
        <v>area 118</v>
      </c>
      <c r="AN122" s="40" t="str">
        <f>IF(AND(N122="Aplicar identificación avanzada-condición aceptable para cada tipo de factor de riesgo identificado",J122="SI"),VLOOKUP(A122,'2'!$B$12:$M$212,3,FALSE)," ")</f>
        <v>puesto 118</v>
      </c>
      <c r="AO122" s="40" t="str">
        <f>IF(AND(N122="Aplicar identificación avanzada-condición aceptable para cada tipo de factor de riesgo identificado",J122="SI"),VLOOKUP(A122,'2'!$B$12:$M$212,4,FALSE)," ")</f>
        <v>tarea 118</v>
      </c>
      <c r="AP122" s="40">
        <f>IF(AND(N122="Aplicar identificación avanzada-condición aceptable para cada tipo de factor de riesgo identificado",J122="SI"),VLOOKUP(A122,'2'!$B$12:$M$212,6,FALSE)," ")</f>
        <v>0</v>
      </c>
      <c r="AQ122" s="40">
        <f>IF(AND(N122="Aplicar identificación avanzada-condición aceptable para cada tipo de factor de riesgo identificado",J122="SI"),VLOOKUP(A122,'2'!$B$12:$M$212,7,FALSE)," ")</f>
        <v>0</v>
      </c>
      <c r="AR122" s="40">
        <f>IF(AND(N122="Aplicar identificación avanzada-condición aceptable para cada tipo de factor de riesgo identificado",J122="SI"),VLOOKUP(A122,'2'!$B$12:$M$212,8,FALSE)," ")</f>
        <v>0</v>
      </c>
      <c r="AS122" s="40">
        <f>IF(AND(N122="Aplicar identificación avanzada-condición aceptable para cada tipo de factor de riesgo identificado",J122="SI"),VLOOKUP(A122,'2'!$B$12:$M$212,9,FALSE)," ")</f>
        <v>0</v>
      </c>
      <c r="AT122" s="40">
        <f>IF(AND(N122="Aplicar identificación avanzada-condición aceptable para cada tipo de factor de riesgo identificado",J122="SI"),VLOOKUP(A122,'2'!$B$12:$M$212,10,FALSE)," ")</f>
        <v>0</v>
      </c>
      <c r="AU122" s="51" t="str">
        <f>IF(AND(N122="Aplicar identificación avanzada-condición aceptable para cada tipo de factor de riesgo identificado",K122="SI"),VLOOKUP(A122,'2'!$B$12:$M$212,2,FALSE)," ")</f>
        <v>area 118</v>
      </c>
      <c r="AV122" s="51" t="str">
        <f>IF(AND(N122="Aplicar identificación avanzada-condición aceptable para cada tipo de factor de riesgo identificado",K122="SI"),VLOOKUP(A122,'2'!$B$12:$M$212,3,FALSE)," ")</f>
        <v>puesto 118</v>
      </c>
      <c r="AW122" s="51" t="str">
        <f>IF(AND(N122="Aplicar identificación avanzada-condición aceptable para cada tipo de factor de riesgo identificado",K122="SI"),VLOOKUP(A122,'2'!$B$12:$M$212,4,FALSE)," ")</f>
        <v>tarea 118</v>
      </c>
      <c r="AX122" s="51">
        <f>IF(AND(N122="Aplicar identificación avanzada-condición aceptable para cada tipo de factor de riesgo identificado",K122="SI"),VLOOKUP(A122,'2'!$B$12:$M$212,6,FALSE)," ")</f>
        <v>0</v>
      </c>
      <c r="AY122" s="51">
        <f>IF(AND(N122="Aplicar identificación avanzada-condición aceptable para cada tipo de factor de riesgo identificado",K122="SI"),VLOOKUP(A122,'2'!$B$12:$M$212,7,FALSE)," ")</f>
        <v>0</v>
      </c>
      <c r="AZ122" s="51">
        <f>IF(AND(N122="Aplicar identificación avanzada-condición aceptable para cada tipo de factor de riesgo identificado",K122="SI"),VLOOKUP(A122,'2'!$B$12:$M$212,8,FALSE)," ")</f>
        <v>0</v>
      </c>
      <c r="BA122" s="51">
        <f>IF(AND(N122="Aplicar identificación avanzada-condición aceptable para cada tipo de factor de riesgo identificado",K122="SI"),VLOOKUP(A122,'2'!$B$12:$M$212,9,FALSE)," ")</f>
        <v>0</v>
      </c>
      <c r="BB122" s="51">
        <f>IF(AND(N122="Aplicar identificación avanzada-condición aceptable para cada tipo de factor de riesgo identificado",K122="SI"),VLOOKUP(A122,'2'!$B$12:$M$212,10,FALSE)," ")</f>
        <v>0</v>
      </c>
      <c r="BC122" s="44" t="str">
        <f>IF(AND(N122="Aplicar identificación avanzada-condición aceptable para cada tipo de factor de riesgo identificado",L122="SI"),VLOOKUP(A122,'2'!$B$12:$M$212,2,FALSE)," ")</f>
        <v>area 118</v>
      </c>
      <c r="BD122" s="44" t="str">
        <f>IF(AND(N122="Aplicar identificación avanzada-condición aceptable para cada tipo de factor de riesgo identificado",L122="SI"),VLOOKUP(A122,'2'!$B$12:$M$212,3,FALSE)," ")</f>
        <v>puesto 118</v>
      </c>
      <c r="BE122" s="44" t="str">
        <f>IF(AND(N122="Aplicar identificación avanzada-condición aceptable para cada tipo de factor de riesgo identificado",L122="SI"),VLOOKUP(A122,'2'!$B$12:$M$212,4,FALSE)," ")</f>
        <v>tarea 118</v>
      </c>
      <c r="BF122" s="44">
        <f>IF(AND(N122="Aplicar identificación avanzada-condición aceptable para cada tipo de factor de riesgo identificado",L122="SI"),VLOOKUP(A122,'2'!$B$12:$M$212,6,FALSE)," ")</f>
        <v>0</v>
      </c>
      <c r="BG122" s="44">
        <f>IF(AND(N122="Aplicar identificación avanzada-condición aceptable para cada tipo de factor de riesgo identificado",L122="SI"),VLOOKUP(A122,'2'!$B$12:$M$212,7,FALSE)," ")</f>
        <v>0</v>
      </c>
      <c r="BH122" s="44">
        <f>IF(AND(N122="Aplicar identificación avanzada-condición aceptable para cada tipo de factor de riesgo identificado",L122="SI"),VLOOKUP(A122,'2'!$B$12:$M$212,8,FALSE)," ")</f>
        <v>0</v>
      </c>
      <c r="BI122" s="44">
        <f>IF(AND(N122="Aplicar identificación avanzada-condición aceptable para cada tipo de factor de riesgo identificado",L122="SI"),VLOOKUP(A122,'2'!$B$12:$M$212,9,FALSE)," ")</f>
        <v>0</v>
      </c>
      <c r="BJ122" s="44">
        <f>IF(AND(N122="Aplicar identificación avanzada-condición aceptable para cada tipo de factor de riesgo identificado",L122="SI"),VLOOKUP(A122,'2'!$B$12:$M$212,10,FALSE)," ")</f>
        <v>0</v>
      </c>
      <c r="BK122" s="48" t="str">
        <f>IF(AND(N122="Aplicar identificación avanzada-condición aceptable para cada tipo de factor de riesgo identificado",M122="SI"),VLOOKUP(A122,'2'!$B$12:$M$212,2,FALSE)," ")</f>
        <v>area 118</v>
      </c>
      <c r="BL122" s="48" t="str">
        <f>IF(AND(N122="Aplicar identificación avanzada-condición aceptable para cada tipo de factor de riesgo identificado",M122="SI"),VLOOKUP(A122,'2'!$B$12:$M$212,3,FALSE)," ")</f>
        <v>puesto 118</v>
      </c>
      <c r="BM122" s="48" t="str">
        <f>IF(AND(N122="Aplicar identificación avanzada-condición aceptable para cada tipo de factor de riesgo identificado",M122="SI"),VLOOKUP(A122,'2'!$B$12:$M$212,4,FALSE)," ")</f>
        <v>tarea 118</v>
      </c>
      <c r="BN122" s="48">
        <f>IF(AND(N122="Aplicar identificación avanzada-condición aceptable para cada tipo de factor de riesgo identificado",M122="SI"),VLOOKUP(A122,'2'!$B$12:$M$212,6,FALSE)," ")</f>
        <v>0</v>
      </c>
      <c r="BO122" s="48">
        <f>IF(AND(N122="Aplicar identificación avanzada-condición aceptable para cada tipo de factor de riesgo identificado",M122="SI"),VLOOKUP(A122,'2'!$B$12:$M$212,7,FALSE)," ")</f>
        <v>0</v>
      </c>
      <c r="BP122" s="48">
        <f>IF(AND(N122="Aplicar identificación avanzada-condición aceptable para cada tipo de factor de riesgo identificado",M122="SI"),VLOOKUP(A122,'2'!$B$12:$M$212,8,FALSE)," ")</f>
        <v>0</v>
      </c>
      <c r="BQ122" s="48">
        <f>IF(AND(N122="Aplicar identificación avanzada-condición aceptable para cada tipo de factor de riesgo identificado",M122="SI"),VLOOKUP(A122,'2'!$B$12:$M$212,9,FALSE)," ")</f>
        <v>0</v>
      </c>
      <c r="BR122" s="48">
        <f>IF(AND(N122="Aplicar identificación avanzada-condición aceptable para cada tipo de factor de riesgo identificado",M122="SI"),VLOOKUP(A122,'2'!$B$12:$M$212,10,FALSE)," ")</f>
        <v>0</v>
      </c>
    </row>
    <row r="123" spans="1:70">
      <c r="A123">
        <v>119</v>
      </c>
      <c r="B123" s="21" t="str">
        <f>'2'!C132</f>
        <v>area 119</v>
      </c>
      <c r="C123" s="21" t="str">
        <f>'2'!D132</f>
        <v>puesto 119</v>
      </c>
      <c r="D123" s="21" t="str">
        <v>puesto 119</v>
      </c>
      <c r="E123" s="21" t="str">
        <f>'2'!E132</f>
        <v>tarea 119</v>
      </c>
      <c r="F123" s="34" t="str">
        <f>'3'!D132</f>
        <v>tarea 119</v>
      </c>
      <c r="G123" s="27" t="str">
        <f>'3'!E132</f>
        <v>SI</v>
      </c>
      <c r="H123" s="21" t="str">
        <f>'3'!F132</f>
        <v>SI</v>
      </c>
      <c r="I123" s="27" t="str">
        <f>'3'!G132</f>
        <v>SI</v>
      </c>
      <c r="J123" s="21" t="str">
        <f>'3'!H132</f>
        <v>SI</v>
      </c>
      <c r="K123" s="27" t="str">
        <f>'3'!I132</f>
        <v>SI</v>
      </c>
      <c r="L123" s="21" t="str">
        <f>'3'!J132</f>
        <v>SI</v>
      </c>
      <c r="M123" s="27" t="str">
        <f>'3'!K132</f>
        <v>SI</v>
      </c>
      <c r="N123" s="34" t="str">
        <f>'3'!L132</f>
        <v>Aplicar identificación avanzada-condición aceptable para cada tipo de factor de riesgo identificado</v>
      </c>
      <c r="O123" s="19" t="str">
        <f>IF(AND(N123="Aplicar identificación avanzada-condición aceptable para cada tipo de factor de riesgo identificado",G123="SI"),VLOOKUP(A123,'2'!$B$12:$M$212,2,FALSE)," ")</f>
        <v>area 119</v>
      </c>
      <c r="P123" s="19" t="str">
        <f>IF(AND(N123="Aplicar identificación avanzada-condición aceptable para cada tipo de factor de riesgo identificado",G123="SI"),VLOOKUP(A123,'2'!$B$12:$M$212,3,FALSE)," ")</f>
        <v>puesto 119</v>
      </c>
      <c r="Q123" s="19" t="str">
        <f>IF(AND(N123="Aplicar identificación avanzada-condición aceptable para cada tipo de factor de riesgo identificado",G123="SI"),VLOOKUP(A123,'2'!$B$12:$M$212,4,FALSE)," ")</f>
        <v>tarea 119</v>
      </c>
      <c r="R123" s="19">
        <f>IF(AND(N123="Aplicar identificación avanzada-condición aceptable para cada tipo de factor de riesgo identificado",G123="SI"),VLOOKUP(A123,'2'!$B$12:$M$212,6,FALSE)," ")</f>
        <v>0</v>
      </c>
      <c r="S123" s="19">
        <f>IF(AND(N123="Aplicar identificación avanzada-condición aceptable para cada tipo de factor de riesgo identificado",G123="SI"),VLOOKUP(A123,'2'!$B$12:$M$212,7,FALSE)," ")</f>
        <v>0</v>
      </c>
      <c r="T123" s="19">
        <f>IF(AND(N123="Aplicar identificación avanzada-condición aceptable para cada tipo de factor de riesgo identificado",G123="SI"),VLOOKUP(A123,'2'!$B$12:$M$212,8,FALSE)," ")</f>
        <v>0</v>
      </c>
      <c r="U123" s="19">
        <f>IF(AND(N123="Aplicar identificación avanzada-condición aceptable para cada tipo de factor de riesgo identificado",G123="SI"),VLOOKUP(A123,'2'!$B$12:$M$212,9,FALSE)," ")</f>
        <v>0</v>
      </c>
      <c r="V123" s="19">
        <f>IF(AND(N123="Aplicar identificación avanzada-condición aceptable para cada tipo de factor de riesgo identificado",G123="SI"),VLOOKUP(A123,'2'!$B$12:$M$212,10,FALSE)," ")</f>
        <v>0</v>
      </c>
      <c r="W123" s="31" t="str">
        <f>IF(AND(N123="Aplicar identificación avanzada-condición aceptable para cada tipo de factor de riesgo identificado",H123="SI"),VLOOKUP(A123,'2'!$B$12:$M$212,2,FALSE)," ")</f>
        <v>area 119</v>
      </c>
      <c r="X123" s="31" t="str">
        <f>IF(AND(N123="Aplicar identificación avanzada-condición aceptable para cada tipo de factor de riesgo identificado",H123="SI"),VLOOKUP(A123,'2'!$B$12:$M$212,3,FALSE)," ")</f>
        <v>puesto 119</v>
      </c>
      <c r="Y123" s="31" t="str">
        <f>IF(AND(N123="Aplicar identificación avanzada-condición aceptable para cada tipo de factor de riesgo identificado",H123="SI"),VLOOKUP(A123,'2'!$B$12:$M$212,4,FALSE)," ")</f>
        <v>tarea 119</v>
      </c>
      <c r="Z123" s="31" t="str">
        <f>IF(AND(N123="Aplicar identificación avanzada-condición aceptable para cada tipo de factor de riesgo identificado",H123="SI"),VLOOKUP(A123,'2'!$B$12:$M$212,4,FALSE)," ")</f>
        <v>tarea 119</v>
      </c>
      <c r="AA123" s="31">
        <f>IF(AND(N123="Aplicar identificación avanzada-condición aceptable para cada tipo de factor de riesgo identificado",H123="SI"),VLOOKUP(A123,'2'!$B$12:$M$212,7,FALSE)," ")</f>
        <v>0</v>
      </c>
      <c r="AB123" s="31">
        <f>IF(AND(N123="Aplicar identificación avanzada-condición aceptable para cada tipo de factor de riesgo identificado",H123="SI"),VLOOKUP(A123,'2'!$B$12:$M$212,8,FALSE)," ")</f>
        <v>0</v>
      </c>
      <c r="AC123" s="31">
        <f>IF(AND(N123="Aplicar identificación avanzada-condición aceptable para cada tipo de factor de riesgo identificado",H123="SI"),VLOOKUP(A123,'2'!$B$12:$M$212,9,FALSE)," ")</f>
        <v>0</v>
      </c>
      <c r="AD123" s="31">
        <f>IF(AND(N123="Aplicar identificación avanzada-condición aceptable para cada tipo de factor de riesgo identificado",H123="SI"),VLOOKUP(A123,'2'!$B$12:$M$212,10,FALSE)," ")</f>
        <v>0</v>
      </c>
      <c r="AE123" s="34" t="str">
        <f>IF(AND(N123="Aplicar identificación avanzada-condición aceptable para cada tipo de factor de riesgo identificado",I123="SI"),VLOOKUP(A123,'2'!$B$12:$M$212,2,FALSE)," ")</f>
        <v>area 119</v>
      </c>
      <c r="AF123" s="34" t="str">
        <f>IF(AND(N123="Aplicar identificación avanzada-condición aceptable para cada tipo de factor de riesgo identificado",I123="SI"),VLOOKUP(A123,'2'!$B$12:$M$212,3,FALSE)," ")</f>
        <v>puesto 119</v>
      </c>
      <c r="AG123" s="34" t="str">
        <f>IF(AND(N123="Aplicar identificación avanzada-condición aceptable para cada tipo de factor de riesgo identificado",I123="SI"),VLOOKUP(A123,'2'!$B$12:$M$212,4,FALSE)," ")</f>
        <v>tarea 119</v>
      </c>
      <c r="AH123" s="34">
        <f>IF(AND(N123="Aplicar identificación avanzada-condición aceptable para cada tipo de factor de riesgo identificado",I123="SI"),VLOOKUP(A123,'2'!$B$12:$M$212,6,FALSE)," ")</f>
        <v>0</v>
      </c>
      <c r="AI123" s="34">
        <f>IF(AND(N123="Aplicar identificación avanzada-condición aceptable para cada tipo de factor de riesgo identificado",I123="SI"),VLOOKUP(A123,'2'!$B$12:$M$212,7,FALSE)," ")</f>
        <v>0</v>
      </c>
      <c r="AJ123" s="34">
        <f>IF(AND(N123="Aplicar identificación avanzada-condición aceptable para cada tipo de factor de riesgo identificado",I123="SI"),VLOOKUP(A123,'2'!$B$12:$M$212,8,FALSE)," ")</f>
        <v>0</v>
      </c>
      <c r="AK123" s="34">
        <f>IF(AND(N123="Aplicar identificación avanzada-condición aceptable para cada tipo de factor de riesgo identificado",I123="SI"),VLOOKUP(A123,'2'!$B$12:$M$212,9,FALSE)," ")</f>
        <v>0</v>
      </c>
      <c r="AL123" s="34">
        <f>IF(AND(N123="Aplicar identificación avanzada-condición aceptable para cada tipo de factor de riesgo identificado",I123="SI"),VLOOKUP(A123,'2'!$B$12:$M$212,10,FALSE)," ")</f>
        <v>0</v>
      </c>
      <c r="AM123" s="40" t="str">
        <f>IF(AND(N123="Aplicar identificación avanzada-condición aceptable para cada tipo de factor de riesgo identificado",J123="SI"),VLOOKUP(A123,'2'!$B$12:$M$212,2,FALSE)," ")</f>
        <v>area 119</v>
      </c>
      <c r="AN123" s="40" t="str">
        <f>IF(AND(N123="Aplicar identificación avanzada-condición aceptable para cada tipo de factor de riesgo identificado",J123="SI"),VLOOKUP(A123,'2'!$B$12:$M$212,3,FALSE)," ")</f>
        <v>puesto 119</v>
      </c>
      <c r="AO123" s="40" t="str">
        <f>IF(AND(N123="Aplicar identificación avanzada-condición aceptable para cada tipo de factor de riesgo identificado",J123="SI"),VLOOKUP(A123,'2'!$B$12:$M$212,4,FALSE)," ")</f>
        <v>tarea 119</v>
      </c>
      <c r="AP123" s="40">
        <f>IF(AND(N123="Aplicar identificación avanzada-condición aceptable para cada tipo de factor de riesgo identificado",J123="SI"),VLOOKUP(A123,'2'!$B$12:$M$212,6,FALSE)," ")</f>
        <v>0</v>
      </c>
      <c r="AQ123" s="40">
        <f>IF(AND(N123="Aplicar identificación avanzada-condición aceptable para cada tipo de factor de riesgo identificado",J123="SI"),VLOOKUP(A123,'2'!$B$12:$M$212,7,FALSE)," ")</f>
        <v>0</v>
      </c>
      <c r="AR123" s="40">
        <f>IF(AND(N123="Aplicar identificación avanzada-condición aceptable para cada tipo de factor de riesgo identificado",J123="SI"),VLOOKUP(A123,'2'!$B$12:$M$212,8,FALSE)," ")</f>
        <v>0</v>
      </c>
      <c r="AS123" s="40">
        <f>IF(AND(N123="Aplicar identificación avanzada-condición aceptable para cada tipo de factor de riesgo identificado",J123="SI"),VLOOKUP(A123,'2'!$B$12:$M$212,9,FALSE)," ")</f>
        <v>0</v>
      </c>
      <c r="AT123" s="40">
        <f>IF(AND(N123="Aplicar identificación avanzada-condición aceptable para cada tipo de factor de riesgo identificado",J123="SI"),VLOOKUP(A123,'2'!$B$12:$M$212,10,FALSE)," ")</f>
        <v>0</v>
      </c>
      <c r="AU123" s="51" t="str">
        <f>IF(AND(N123="Aplicar identificación avanzada-condición aceptable para cada tipo de factor de riesgo identificado",K123="SI"),VLOOKUP(A123,'2'!$B$12:$M$212,2,FALSE)," ")</f>
        <v>area 119</v>
      </c>
      <c r="AV123" s="51" t="str">
        <f>IF(AND(N123="Aplicar identificación avanzada-condición aceptable para cada tipo de factor de riesgo identificado",K123="SI"),VLOOKUP(A123,'2'!$B$12:$M$212,3,FALSE)," ")</f>
        <v>puesto 119</v>
      </c>
      <c r="AW123" s="51" t="str">
        <f>IF(AND(N123="Aplicar identificación avanzada-condición aceptable para cada tipo de factor de riesgo identificado",K123="SI"),VLOOKUP(A123,'2'!$B$12:$M$212,4,FALSE)," ")</f>
        <v>tarea 119</v>
      </c>
      <c r="AX123" s="51">
        <f>IF(AND(N123="Aplicar identificación avanzada-condición aceptable para cada tipo de factor de riesgo identificado",K123="SI"),VLOOKUP(A123,'2'!$B$12:$M$212,6,FALSE)," ")</f>
        <v>0</v>
      </c>
      <c r="AY123" s="51">
        <f>IF(AND(N123="Aplicar identificación avanzada-condición aceptable para cada tipo de factor de riesgo identificado",K123="SI"),VLOOKUP(A123,'2'!$B$12:$M$212,7,FALSE)," ")</f>
        <v>0</v>
      </c>
      <c r="AZ123" s="51">
        <f>IF(AND(N123="Aplicar identificación avanzada-condición aceptable para cada tipo de factor de riesgo identificado",K123="SI"),VLOOKUP(A123,'2'!$B$12:$M$212,8,FALSE)," ")</f>
        <v>0</v>
      </c>
      <c r="BA123" s="51">
        <f>IF(AND(N123="Aplicar identificación avanzada-condición aceptable para cada tipo de factor de riesgo identificado",K123="SI"),VLOOKUP(A123,'2'!$B$12:$M$212,9,FALSE)," ")</f>
        <v>0</v>
      </c>
      <c r="BB123" s="51">
        <f>IF(AND(N123="Aplicar identificación avanzada-condición aceptable para cada tipo de factor de riesgo identificado",K123="SI"),VLOOKUP(A123,'2'!$B$12:$M$212,10,FALSE)," ")</f>
        <v>0</v>
      </c>
      <c r="BC123" s="44" t="str">
        <f>IF(AND(N123="Aplicar identificación avanzada-condición aceptable para cada tipo de factor de riesgo identificado",L123="SI"),VLOOKUP(A123,'2'!$B$12:$M$212,2,FALSE)," ")</f>
        <v>area 119</v>
      </c>
      <c r="BD123" s="44" t="str">
        <f>IF(AND(N123="Aplicar identificación avanzada-condición aceptable para cada tipo de factor de riesgo identificado",L123="SI"),VLOOKUP(A123,'2'!$B$12:$M$212,3,FALSE)," ")</f>
        <v>puesto 119</v>
      </c>
      <c r="BE123" s="44" t="str">
        <f>IF(AND(N123="Aplicar identificación avanzada-condición aceptable para cada tipo de factor de riesgo identificado",L123="SI"),VLOOKUP(A123,'2'!$B$12:$M$212,4,FALSE)," ")</f>
        <v>tarea 119</v>
      </c>
      <c r="BF123" s="44">
        <f>IF(AND(N123="Aplicar identificación avanzada-condición aceptable para cada tipo de factor de riesgo identificado",L123="SI"),VLOOKUP(A123,'2'!$B$12:$M$212,6,FALSE)," ")</f>
        <v>0</v>
      </c>
      <c r="BG123" s="44">
        <f>IF(AND(N123="Aplicar identificación avanzada-condición aceptable para cada tipo de factor de riesgo identificado",L123="SI"),VLOOKUP(A123,'2'!$B$12:$M$212,7,FALSE)," ")</f>
        <v>0</v>
      </c>
      <c r="BH123" s="44">
        <f>IF(AND(N123="Aplicar identificación avanzada-condición aceptable para cada tipo de factor de riesgo identificado",L123="SI"),VLOOKUP(A123,'2'!$B$12:$M$212,8,FALSE)," ")</f>
        <v>0</v>
      </c>
      <c r="BI123" s="44">
        <f>IF(AND(N123="Aplicar identificación avanzada-condición aceptable para cada tipo de factor de riesgo identificado",L123="SI"),VLOOKUP(A123,'2'!$B$12:$M$212,9,FALSE)," ")</f>
        <v>0</v>
      </c>
      <c r="BJ123" s="44">
        <f>IF(AND(N123="Aplicar identificación avanzada-condición aceptable para cada tipo de factor de riesgo identificado",L123="SI"),VLOOKUP(A123,'2'!$B$12:$M$212,10,FALSE)," ")</f>
        <v>0</v>
      </c>
      <c r="BK123" s="48" t="str">
        <f>IF(AND(N123="Aplicar identificación avanzada-condición aceptable para cada tipo de factor de riesgo identificado",M123="SI"),VLOOKUP(A123,'2'!$B$12:$M$212,2,FALSE)," ")</f>
        <v>area 119</v>
      </c>
      <c r="BL123" s="48" t="str">
        <f>IF(AND(N123="Aplicar identificación avanzada-condición aceptable para cada tipo de factor de riesgo identificado",M123="SI"),VLOOKUP(A123,'2'!$B$12:$M$212,3,FALSE)," ")</f>
        <v>puesto 119</v>
      </c>
      <c r="BM123" s="48" t="str">
        <f>IF(AND(N123="Aplicar identificación avanzada-condición aceptable para cada tipo de factor de riesgo identificado",M123="SI"),VLOOKUP(A123,'2'!$B$12:$M$212,4,FALSE)," ")</f>
        <v>tarea 119</v>
      </c>
      <c r="BN123" s="48">
        <f>IF(AND(N123="Aplicar identificación avanzada-condición aceptable para cada tipo de factor de riesgo identificado",M123="SI"),VLOOKUP(A123,'2'!$B$12:$M$212,6,FALSE)," ")</f>
        <v>0</v>
      </c>
      <c r="BO123" s="48">
        <f>IF(AND(N123="Aplicar identificación avanzada-condición aceptable para cada tipo de factor de riesgo identificado",M123="SI"),VLOOKUP(A123,'2'!$B$12:$M$212,7,FALSE)," ")</f>
        <v>0</v>
      </c>
      <c r="BP123" s="48">
        <f>IF(AND(N123="Aplicar identificación avanzada-condición aceptable para cada tipo de factor de riesgo identificado",M123="SI"),VLOOKUP(A123,'2'!$B$12:$M$212,8,FALSE)," ")</f>
        <v>0</v>
      </c>
      <c r="BQ123" s="48">
        <f>IF(AND(N123="Aplicar identificación avanzada-condición aceptable para cada tipo de factor de riesgo identificado",M123="SI"),VLOOKUP(A123,'2'!$B$12:$M$212,9,FALSE)," ")</f>
        <v>0</v>
      </c>
      <c r="BR123" s="48">
        <f>IF(AND(N123="Aplicar identificación avanzada-condición aceptable para cada tipo de factor de riesgo identificado",M123="SI"),VLOOKUP(A123,'2'!$B$12:$M$212,10,FALSE)," ")</f>
        <v>0</v>
      </c>
    </row>
    <row r="124" spans="1:70">
      <c r="A124">
        <v>120</v>
      </c>
      <c r="B124" s="21" t="str">
        <f>'2'!C133</f>
        <v>area 120</v>
      </c>
      <c r="C124" s="21" t="str">
        <f>'2'!D133</f>
        <v>puesto 120</v>
      </c>
      <c r="D124" s="21" t="str">
        <v>puesto 120</v>
      </c>
      <c r="E124" s="21" t="str">
        <f>'2'!E133</f>
        <v>tarea 120</v>
      </c>
      <c r="F124" s="34" t="str">
        <f>'3'!D133</f>
        <v>tarea 120</v>
      </c>
      <c r="G124" s="27" t="str">
        <f>'3'!E133</f>
        <v>SI</v>
      </c>
      <c r="H124" s="21" t="str">
        <f>'3'!F133</f>
        <v>SI</v>
      </c>
      <c r="I124" s="27" t="str">
        <f>'3'!G133</f>
        <v>SI</v>
      </c>
      <c r="J124" s="21" t="str">
        <f>'3'!H133</f>
        <v>SI</v>
      </c>
      <c r="K124" s="27" t="str">
        <f>'3'!I133</f>
        <v>SI</v>
      </c>
      <c r="L124" s="21" t="str">
        <f>'3'!J133</f>
        <v>SI</v>
      </c>
      <c r="M124" s="27" t="str">
        <f>'3'!K133</f>
        <v>SI</v>
      </c>
      <c r="N124" s="34" t="str">
        <f>'3'!L133</f>
        <v>Aplicar identificación avanzada-condición aceptable para cada tipo de factor de riesgo identificado</v>
      </c>
      <c r="O124" s="19" t="str">
        <f>IF(AND(N124="Aplicar identificación avanzada-condición aceptable para cada tipo de factor de riesgo identificado",G124="SI"),VLOOKUP(A124,'2'!$B$12:$M$212,2,FALSE)," ")</f>
        <v>area 120</v>
      </c>
      <c r="P124" s="19" t="str">
        <f>IF(AND(N124="Aplicar identificación avanzada-condición aceptable para cada tipo de factor de riesgo identificado",G124="SI"),VLOOKUP(A124,'2'!$B$12:$M$212,3,FALSE)," ")</f>
        <v>puesto 120</v>
      </c>
      <c r="Q124" s="19" t="str">
        <f>IF(AND(N124="Aplicar identificación avanzada-condición aceptable para cada tipo de factor de riesgo identificado",G124="SI"),VLOOKUP(A124,'2'!$B$12:$M$212,4,FALSE)," ")</f>
        <v>tarea 120</v>
      </c>
      <c r="R124" s="19">
        <f>IF(AND(N124="Aplicar identificación avanzada-condición aceptable para cada tipo de factor de riesgo identificado",G124="SI"),VLOOKUP(A124,'2'!$B$12:$M$212,6,FALSE)," ")</f>
        <v>0</v>
      </c>
      <c r="S124" s="19">
        <f>IF(AND(N124="Aplicar identificación avanzada-condición aceptable para cada tipo de factor de riesgo identificado",G124="SI"),VLOOKUP(A124,'2'!$B$12:$M$212,7,FALSE)," ")</f>
        <v>0</v>
      </c>
      <c r="T124" s="19">
        <f>IF(AND(N124="Aplicar identificación avanzada-condición aceptable para cada tipo de factor de riesgo identificado",G124="SI"),VLOOKUP(A124,'2'!$B$12:$M$212,8,FALSE)," ")</f>
        <v>0</v>
      </c>
      <c r="U124" s="19">
        <f>IF(AND(N124="Aplicar identificación avanzada-condición aceptable para cada tipo de factor de riesgo identificado",G124="SI"),VLOOKUP(A124,'2'!$B$12:$M$212,9,FALSE)," ")</f>
        <v>0</v>
      </c>
      <c r="V124" s="19">
        <f>IF(AND(N124="Aplicar identificación avanzada-condición aceptable para cada tipo de factor de riesgo identificado",G124="SI"),VLOOKUP(A124,'2'!$B$12:$M$212,10,FALSE)," ")</f>
        <v>0</v>
      </c>
      <c r="W124" s="31" t="str">
        <f>IF(AND(N124="Aplicar identificación avanzada-condición aceptable para cada tipo de factor de riesgo identificado",H124="SI"),VLOOKUP(A124,'2'!$B$12:$M$212,2,FALSE)," ")</f>
        <v>area 120</v>
      </c>
      <c r="X124" s="31" t="str">
        <f>IF(AND(N124="Aplicar identificación avanzada-condición aceptable para cada tipo de factor de riesgo identificado",H124="SI"),VLOOKUP(A124,'2'!$B$12:$M$212,3,FALSE)," ")</f>
        <v>puesto 120</v>
      </c>
      <c r="Y124" s="31" t="str">
        <f>IF(AND(N124="Aplicar identificación avanzada-condición aceptable para cada tipo de factor de riesgo identificado",H124="SI"),VLOOKUP(A124,'2'!$B$12:$M$212,4,FALSE)," ")</f>
        <v>tarea 120</v>
      </c>
      <c r="Z124" s="31" t="str">
        <f>IF(AND(N124="Aplicar identificación avanzada-condición aceptable para cada tipo de factor de riesgo identificado",H124="SI"),VLOOKUP(A124,'2'!$B$12:$M$212,4,FALSE)," ")</f>
        <v>tarea 120</v>
      </c>
      <c r="AA124" s="31">
        <f>IF(AND(N124="Aplicar identificación avanzada-condición aceptable para cada tipo de factor de riesgo identificado",H124="SI"),VLOOKUP(A124,'2'!$B$12:$M$212,7,FALSE)," ")</f>
        <v>0</v>
      </c>
      <c r="AB124" s="31">
        <f>IF(AND(N124="Aplicar identificación avanzada-condición aceptable para cada tipo de factor de riesgo identificado",H124="SI"),VLOOKUP(A124,'2'!$B$12:$M$212,8,FALSE)," ")</f>
        <v>0</v>
      </c>
      <c r="AC124" s="31">
        <f>IF(AND(N124="Aplicar identificación avanzada-condición aceptable para cada tipo de factor de riesgo identificado",H124="SI"),VLOOKUP(A124,'2'!$B$12:$M$212,9,FALSE)," ")</f>
        <v>0</v>
      </c>
      <c r="AD124" s="31">
        <f>IF(AND(N124="Aplicar identificación avanzada-condición aceptable para cada tipo de factor de riesgo identificado",H124="SI"),VLOOKUP(A124,'2'!$B$12:$M$212,10,FALSE)," ")</f>
        <v>0</v>
      </c>
      <c r="AE124" s="34" t="str">
        <f>IF(AND(N124="Aplicar identificación avanzada-condición aceptable para cada tipo de factor de riesgo identificado",I124="SI"),VLOOKUP(A124,'2'!$B$12:$M$212,2,FALSE)," ")</f>
        <v>area 120</v>
      </c>
      <c r="AF124" s="34" t="str">
        <f>IF(AND(N124="Aplicar identificación avanzada-condición aceptable para cada tipo de factor de riesgo identificado",I124="SI"),VLOOKUP(A124,'2'!$B$12:$M$212,3,FALSE)," ")</f>
        <v>puesto 120</v>
      </c>
      <c r="AG124" s="34" t="str">
        <f>IF(AND(N124="Aplicar identificación avanzada-condición aceptable para cada tipo de factor de riesgo identificado",I124="SI"),VLOOKUP(A124,'2'!$B$12:$M$212,4,FALSE)," ")</f>
        <v>tarea 120</v>
      </c>
      <c r="AH124" s="34">
        <f>IF(AND(N124="Aplicar identificación avanzada-condición aceptable para cada tipo de factor de riesgo identificado",I124="SI"),VLOOKUP(A124,'2'!$B$12:$M$212,6,FALSE)," ")</f>
        <v>0</v>
      </c>
      <c r="AI124" s="34">
        <f>IF(AND(N124="Aplicar identificación avanzada-condición aceptable para cada tipo de factor de riesgo identificado",I124="SI"),VLOOKUP(A124,'2'!$B$12:$M$212,7,FALSE)," ")</f>
        <v>0</v>
      </c>
      <c r="AJ124" s="34">
        <f>IF(AND(N124="Aplicar identificación avanzada-condición aceptable para cada tipo de factor de riesgo identificado",I124="SI"),VLOOKUP(A124,'2'!$B$12:$M$212,8,FALSE)," ")</f>
        <v>0</v>
      </c>
      <c r="AK124" s="34">
        <f>IF(AND(N124="Aplicar identificación avanzada-condición aceptable para cada tipo de factor de riesgo identificado",I124="SI"),VLOOKUP(A124,'2'!$B$12:$M$212,9,FALSE)," ")</f>
        <v>0</v>
      </c>
      <c r="AL124" s="34">
        <f>IF(AND(N124="Aplicar identificación avanzada-condición aceptable para cada tipo de factor de riesgo identificado",I124="SI"),VLOOKUP(A124,'2'!$B$12:$M$212,10,FALSE)," ")</f>
        <v>0</v>
      </c>
      <c r="AM124" s="40" t="str">
        <f>IF(AND(N124="Aplicar identificación avanzada-condición aceptable para cada tipo de factor de riesgo identificado",J124="SI"),VLOOKUP(A124,'2'!$B$12:$M$212,2,FALSE)," ")</f>
        <v>area 120</v>
      </c>
      <c r="AN124" s="40" t="str">
        <f>IF(AND(N124="Aplicar identificación avanzada-condición aceptable para cada tipo de factor de riesgo identificado",J124="SI"),VLOOKUP(A124,'2'!$B$12:$M$212,3,FALSE)," ")</f>
        <v>puesto 120</v>
      </c>
      <c r="AO124" s="40" t="str">
        <f>IF(AND(N124="Aplicar identificación avanzada-condición aceptable para cada tipo de factor de riesgo identificado",J124="SI"),VLOOKUP(A124,'2'!$B$12:$M$212,4,FALSE)," ")</f>
        <v>tarea 120</v>
      </c>
      <c r="AP124" s="40">
        <f>IF(AND(N124="Aplicar identificación avanzada-condición aceptable para cada tipo de factor de riesgo identificado",J124="SI"),VLOOKUP(A124,'2'!$B$12:$M$212,6,FALSE)," ")</f>
        <v>0</v>
      </c>
      <c r="AQ124" s="40">
        <f>IF(AND(N124="Aplicar identificación avanzada-condición aceptable para cada tipo de factor de riesgo identificado",J124="SI"),VLOOKUP(A124,'2'!$B$12:$M$212,7,FALSE)," ")</f>
        <v>0</v>
      </c>
      <c r="AR124" s="40">
        <f>IF(AND(N124="Aplicar identificación avanzada-condición aceptable para cada tipo de factor de riesgo identificado",J124="SI"),VLOOKUP(A124,'2'!$B$12:$M$212,8,FALSE)," ")</f>
        <v>0</v>
      </c>
      <c r="AS124" s="40">
        <f>IF(AND(N124="Aplicar identificación avanzada-condición aceptable para cada tipo de factor de riesgo identificado",J124="SI"),VLOOKUP(A124,'2'!$B$12:$M$212,9,FALSE)," ")</f>
        <v>0</v>
      </c>
      <c r="AT124" s="40">
        <f>IF(AND(N124="Aplicar identificación avanzada-condición aceptable para cada tipo de factor de riesgo identificado",J124="SI"),VLOOKUP(A124,'2'!$B$12:$M$212,10,FALSE)," ")</f>
        <v>0</v>
      </c>
      <c r="AU124" s="51" t="str">
        <f>IF(AND(N124="Aplicar identificación avanzada-condición aceptable para cada tipo de factor de riesgo identificado",K124="SI"),VLOOKUP(A124,'2'!$B$12:$M$212,2,FALSE)," ")</f>
        <v>area 120</v>
      </c>
      <c r="AV124" s="51" t="str">
        <f>IF(AND(N124="Aplicar identificación avanzada-condición aceptable para cada tipo de factor de riesgo identificado",K124="SI"),VLOOKUP(A124,'2'!$B$12:$M$212,3,FALSE)," ")</f>
        <v>puesto 120</v>
      </c>
      <c r="AW124" s="51" t="str">
        <f>IF(AND(N124="Aplicar identificación avanzada-condición aceptable para cada tipo de factor de riesgo identificado",K124="SI"),VLOOKUP(A124,'2'!$B$12:$M$212,4,FALSE)," ")</f>
        <v>tarea 120</v>
      </c>
      <c r="AX124" s="51">
        <f>IF(AND(N124="Aplicar identificación avanzada-condición aceptable para cada tipo de factor de riesgo identificado",K124="SI"),VLOOKUP(A124,'2'!$B$12:$M$212,6,FALSE)," ")</f>
        <v>0</v>
      </c>
      <c r="AY124" s="51">
        <f>IF(AND(N124="Aplicar identificación avanzada-condición aceptable para cada tipo de factor de riesgo identificado",K124="SI"),VLOOKUP(A124,'2'!$B$12:$M$212,7,FALSE)," ")</f>
        <v>0</v>
      </c>
      <c r="AZ124" s="51">
        <f>IF(AND(N124="Aplicar identificación avanzada-condición aceptable para cada tipo de factor de riesgo identificado",K124="SI"),VLOOKUP(A124,'2'!$B$12:$M$212,8,FALSE)," ")</f>
        <v>0</v>
      </c>
      <c r="BA124" s="51">
        <f>IF(AND(N124="Aplicar identificación avanzada-condición aceptable para cada tipo de factor de riesgo identificado",K124="SI"),VLOOKUP(A124,'2'!$B$12:$M$212,9,FALSE)," ")</f>
        <v>0</v>
      </c>
      <c r="BB124" s="51">
        <f>IF(AND(N124="Aplicar identificación avanzada-condición aceptable para cada tipo de factor de riesgo identificado",K124="SI"),VLOOKUP(A124,'2'!$B$12:$M$212,10,FALSE)," ")</f>
        <v>0</v>
      </c>
      <c r="BC124" s="44" t="str">
        <f>IF(AND(N124="Aplicar identificación avanzada-condición aceptable para cada tipo de factor de riesgo identificado",L124="SI"),VLOOKUP(A124,'2'!$B$12:$M$212,2,FALSE)," ")</f>
        <v>area 120</v>
      </c>
      <c r="BD124" s="44" t="str">
        <f>IF(AND(N124="Aplicar identificación avanzada-condición aceptable para cada tipo de factor de riesgo identificado",L124="SI"),VLOOKUP(A124,'2'!$B$12:$M$212,3,FALSE)," ")</f>
        <v>puesto 120</v>
      </c>
      <c r="BE124" s="44" t="str">
        <f>IF(AND(N124="Aplicar identificación avanzada-condición aceptable para cada tipo de factor de riesgo identificado",L124="SI"),VLOOKUP(A124,'2'!$B$12:$M$212,4,FALSE)," ")</f>
        <v>tarea 120</v>
      </c>
      <c r="BF124" s="44">
        <f>IF(AND(N124="Aplicar identificación avanzada-condición aceptable para cada tipo de factor de riesgo identificado",L124="SI"),VLOOKUP(A124,'2'!$B$12:$M$212,6,FALSE)," ")</f>
        <v>0</v>
      </c>
      <c r="BG124" s="44">
        <f>IF(AND(N124="Aplicar identificación avanzada-condición aceptable para cada tipo de factor de riesgo identificado",L124="SI"),VLOOKUP(A124,'2'!$B$12:$M$212,7,FALSE)," ")</f>
        <v>0</v>
      </c>
      <c r="BH124" s="44">
        <f>IF(AND(N124="Aplicar identificación avanzada-condición aceptable para cada tipo de factor de riesgo identificado",L124="SI"),VLOOKUP(A124,'2'!$B$12:$M$212,8,FALSE)," ")</f>
        <v>0</v>
      </c>
      <c r="BI124" s="44">
        <f>IF(AND(N124="Aplicar identificación avanzada-condición aceptable para cada tipo de factor de riesgo identificado",L124="SI"),VLOOKUP(A124,'2'!$B$12:$M$212,9,FALSE)," ")</f>
        <v>0</v>
      </c>
      <c r="BJ124" s="44">
        <f>IF(AND(N124="Aplicar identificación avanzada-condición aceptable para cada tipo de factor de riesgo identificado",L124="SI"),VLOOKUP(A124,'2'!$B$12:$M$212,10,FALSE)," ")</f>
        <v>0</v>
      </c>
      <c r="BK124" s="48" t="str">
        <f>IF(AND(N124="Aplicar identificación avanzada-condición aceptable para cada tipo de factor de riesgo identificado",M124="SI"),VLOOKUP(A124,'2'!$B$12:$M$212,2,FALSE)," ")</f>
        <v>area 120</v>
      </c>
      <c r="BL124" s="48" t="str">
        <f>IF(AND(N124="Aplicar identificación avanzada-condición aceptable para cada tipo de factor de riesgo identificado",M124="SI"),VLOOKUP(A124,'2'!$B$12:$M$212,3,FALSE)," ")</f>
        <v>puesto 120</v>
      </c>
      <c r="BM124" s="48" t="str">
        <f>IF(AND(N124="Aplicar identificación avanzada-condición aceptable para cada tipo de factor de riesgo identificado",M124="SI"),VLOOKUP(A124,'2'!$B$12:$M$212,4,FALSE)," ")</f>
        <v>tarea 120</v>
      </c>
      <c r="BN124" s="48">
        <f>IF(AND(N124="Aplicar identificación avanzada-condición aceptable para cada tipo de factor de riesgo identificado",M124="SI"),VLOOKUP(A124,'2'!$B$12:$M$212,6,FALSE)," ")</f>
        <v>0</v>
      </c>
      <c r="BO124" s="48">
        <f>IF(AND(N124="Aplicar identificación avanzada-condición aceptable para cada tipo de factor de riesgo identificado",M124="SI"),VLOOKUP(A124,'2'!$B$12:$M$212,7,FALSE)," ")</f>
        <v>0</v>
      </c>
      <c r="BP124" s="48">
        <f>IF(AND(N124="Aplicar identificación avanzada-condición aceptable para cada tipo de factor de riesgo identificado",M124="SI"),VLOOKUP(A124,'2'!$B$12:$M$212,8,FALSE)," ")</f>
        <v>0</v>
      </c>
      <c r="BQ124" s="48">
        <f>IF(AND(N124="Aplicar identificación avanzada-condición aceptable para cada tipo de factor de riesgo identificado",M124="SI"),VLOOKUP(A124,'2'!$B$12:$M$212,9,FALSE)," ")</f>
        <v>0</v>
      </c>
      <c r="BR124" s="48">
        <f>IF(AND(N124="Aplicar identificación avanzada-condición aceptable para cada tipo de factor de riesgo identificado",M124="SI"),VLOOKUP(A124,'2'!$B$12:$M$212,10,FALSE)," ")</f>
        <v>0</v>
      </c>
    </row>
    <row r="125" spans="1:70">
      <c r="A125">
        <v>121</v>
      </c>
      <c r="B125" s="21" t="str">
        <f>'2'!C134</f>
        <v>area 121</v>
      </c>
      <c r="C125" s="21" t="str">
        <f>'2'!D134</f>
        <v>puesto 121</v>
      </c>
      <c r="D125" s="21" t="str">
        <v>puesto 121</v>
      </c>
      <c r="E125" s="21" t="str">
        <f>'2'!E134</f>
        <v>tarea 121</v>
      </c>
      <c r="F125" s="34" t="str">
        <f>'3'!D134</f>
        <v>tarea 121</v>
      </c>
      <c r="G125" s="27" t="str">
        <f>'3'!E134</f>
        <v>SI</v>
      </c>
      <c r="H125" s="21" t="str">
        <f>'3'!F134</f>
        <v>SI</v>
      </c>
      <c r="I125" s="27" t="str">
        <f>'3'!G134</f>
        <v>SI</v>
      </c>
      <c r="J125" s="21" t="str">
        <f>'3'!H134</f>
        <v>SI</v>
      </c>
      <c r="K125" s="27" t="str">
        <f>'3'!I134</f>
        <v>SI</v>
      </c>
      <c r="L125" s="21" t="str">
        <f>'3'!J134</f>
        <v>SI</v>
      </c>
      <c r="M125" s="27" t="str">
        <f>'3'!K134</f>
        <v>SI</v>
      </c>
      <c r="N125" s="34" t="str">
        <f>'3'!L134</f>
        <v>Aplicar identificación avanzada-condición aceptable para cada tipo de factor de riesgo identificado</v>
      </c>
      <c r="O125" s="19" t="str">
        <f>IF(AND(N125="Aplicar identificación avanzada-condición aceptable para cada tipo de factor de riesgo identificado",G125="SI"),VLOOKUP(A125,'2'!$B$12:$M$212,2,FALSE)," ")</f>
        <v>area 121</v>
      </c>
      <c r="P125" s="19" t="str">
        <f>IF(AND(N125="Aplicar identificación avanzada-condición aceptable para cada tipo de factor de riesgo identificado",G125="SI"),VLOOKUP(A125,'2'!$B$12:$M$212,3,FALSE)," ")</f>
        <v>puesto 121</v>
      </c>
      <c r="Q125" s="19" t="str">
        <f>IF(AND(N125="Aplicar identificación avanzada-condición aceptable para cada tipo de factor de riesgo identificado",G125="SI"),VLOOKUP(A125,'2'!$B$12:$M$212,4,FALSE)," ")</f>
        <v>tarea 121</v>
      </c>
      <c r="R125" s="19">
        <f>IF(AND(N125="Aplicar identificación avanzada-condición aceptable para cada tipo de factor de riesgo identificado",G125="SI"),VLOOKUP(A125,'2'!$B$12:$M$212,6,FALSE)," ")</f>
        <v>0</v>
      </c>
      <c r="S125" s="19">
        <f>IF(AND(N125="Aplicar identificación avanzada-condición aceptable para cada tipo de factor de riesgo identificado",G125="SI"),VLOOKUP(A125,'2'!$B$12:$M$212,7,FALSE)," ")</f>
        <v>0</v>
      </c>
      <c r="T125" s="19">
        <f>IF(AND(N125="Aplicar identificación avanzada-condición aceptable para cada tipo de factor de riesgo identificado",G125="SI"),VLOOKUP(A125,'2'!$B$12:$M$212,8,FALSE)," ")</f>
        <v>0</v>
      </c>
      <c r="U125" s="19">
        <f>IF(AND(N125="Aplicar identificación avanzada-condición aceptable para cada tipo de factor de riesgo identificado",G125="SI"),VLOOKUP(A125,'2'!$B$12:$M$212,9,FALSE)," ")</f>
        <v>0</v>
      </c>
      <c r="V125" s="19">
        <f>IF(AND(N125="Aplicar identificación avanzada-condición aceptable para cada tipo de factor de riesgo identificado",G125="SI"),VLOOKUP(A125,'2'!$B$12:$M$212,10,FALSE)," ")</f>
        <v>0</v>
      </c>
      <c r="W125" s="31" t="str">
        <f>IF(AND(N125="Aplicar identificación avanzada-condición aceptable para cada tipo de factor de riesgo identificado",H125="SI"),VLOOKUP(A125,'2'!$B$12:$M$212,2,FALSE)," ")</f>
        <v>area 121</v>
      </c>
      <c r="X125" s="31" t="str">
        <f>IF(AND(N125="Aplicar identificación avanzada-condición aceptable para cada tipo de factor de riesgo identificado",H125="SI"),VLOOKUP(A125,'2'!$B$12:$M$212,3,FALSE)," ")</f>
        <v>puesto 121</v>
      </c>
      <c r="Y125" s="31" t="str">
        <f>IF(AND(N125="Aplicar identificación avanzada-condición aceptable para cada tipo de factor de riesgo identificado",H125="SI"),VLOOKUP(A125,'2'!$B$12:$M$212,4,FALSE)," ")</f>
        <v>tarea 121</v>
      </c>
      <c r="Z125" s="31" t="str">
        <f>IF(AND(N125="Aplicar identificación avanzada-condición aceptable para cada tipo de factor de riesgo identificado",H125="SI"),VLOOKUP(A125,'2'!$B$12:$M$212,4,FALSE)," ")</f>
        <v>tarea 121</v>
      </c>
      <c r="AA125" s="31">
        <f>IF(AND(N125="Aplicar identificación avanzada-condición aceptable para cada tipo de factor de riesgo identificado",H125="SI"),VLOOKUP(A125,'2'!$B$12:$M$212,7,FALSE)," ")</f>
        <v>0</v>
      </c>
      <c r="AB125" s="31">
        <f>IF(AND(N125="Aplicar identificación avanzada-condición aceptable para cada tipo de factor de riesgo identificado",H125="SI"),VLOOKUP(A125,'2'!$B$12:$M$212,8,FALSE)," ")</f>
        <v>0</v>
      </c>
      <c r="AC125" s="31">
        <f>IF(AND(N125="Aplicar identificación avanzada-condición aceptable para cada tipo de factor de riesgo identificado",H125="SI"),VLOOKUP(A125,'2'!$B$12:$M$212,9,FALSE)," ")</f>
        <v>0</v>
      </c>
      <c r="AD125" s="31">
        <f>IF(AND(N125="Aplicar identificación avanzada-condición aceptable para cada tipo de factor de riesgo identificado",H125="SI"),VLOOKUP(A125,'2'!$B$12:$M$212,10,FALSE)," ")</f>
        <v>0</v>
      </c>
      <c r="AE125" s="34" t="str">
        <f>IF(AND(N125="Aplicar identificación avanzada-condición aceptable para cada tipo de factor de riesgo identificado",I125="SI"),VLOOKUP(A125,'2'!$B$12:$M$212,2,FALSE)," ")</f>
        <v>area 121</v>
      </c>
      <c r="AF125" s="34" t="str">
        <f>IF(AND(N125="Aplicar identificación avanzada-condición aceptable para cada tipo de factor de riesgo identificado",I125="SI"),VLOOKUP(A125,'2'!$B$12:$M$212,3,FALSE)," ")</f>
        <v>puesto 121</v>
      </c>
      <c r="AG125" s="34" t="str">
        <f>IF(AND(N125="Aplicar identificación avanzada-condición aceptable para cada tipo de factor de riesgo identificado",I125="SI"),VLOOKUP(A125,'2'!$B$12:$M$212,4,FALSE)," ")</f>
        <v>tarea 121</v>
      </c>
      <c r="AH125" s="34">
        <f>IF(AND(N125="Aplicar identificación avanzada-condición aceptable para cada tipo de factor de riesgo identificado",I125="SI"),VLOOKUP(A125,'2'!$B$12:$M$212,6,FALSE)," ")</f>
        <v>0</v>
      </c>
      <c r="AI125" s="34">
        <f>IF(AND(N125="Aplicar identificación avanzada-condición aceptable para cada tipo de factor de riesgo identificado",I125="SI"),VLOOKUP(A125,'2'!$B$12:$M$212,7,FALSE)," ")</f>
        <v>0</v>
      </c>
      <c r="AJ125" s="34">
        <f>IF(AND(N125="Aplicar identificación avanzada-condición aceptable para cada tipo de factor de riesgo identificado",I125="SI"),VLOOKUP(A125,'2'!$B$12:$M$212,8,FALSE)," ")</f>
        <v>0</v>
      </c>
      <c r="AK125" s="34">
        <f>IF(AND(N125="Aplicar identificación avanzada-condición aceptable para cada tipo de factor de riesgo identificado",I125="SI"),VLOOKUP(A125,'2'!$B$12:$M$212,9,FALSE)," ")</f>
        <v>0</v>
      </c>
      <c r="AL125" s="34">
        <f>IF(AND(N125="Aplicar identificación avanzada-condición aceptable para cada tipo de factor de riesgo identificado",I125="SI"),VLOOKUP(A125,'2'!$B$12:$M$212,10,FALSE)," ")</f>
        <v>0</v>
      </c>
      <c r="AM125" s="40" t="str">
        <f>IF(AND(N125="Aplicar identificación avanzada-condición aceptable para cada tipo de factor de riesgo identificado",J125="SI"),VLOOKUP(A125,'2'!$B$12:$M$212,2,FALSE)," ")</f>
        <v>area 121</v>
      </c>
      <c r="AN125" s="40" t="str">
        <f>IF(AND(N125="Aplicar identificación avanzada-condición aceptable para cada tipo de factor de riesgo identificado",J125="SI"),VLOOKUP(A125,'2'!$B$12:$M$212,3,FALSE)," ")</f>
        <v>puesto 121</v>
      </c>
      <c r="AO125" s="40" t="str">
        <f>IF(AND(N125="Aplicar identificación avanzada-condición aceptable para cada tipo de factor de riesgo identificado",J125="SI"),VLOOKUP(A125,'2'!$B$12:$M$212,4,FALSE)," ")</f>
        <v>tarea 121</v>
      </c>
      <c r="AP125" s="40">
        <f>IF(AND(N125="Aplicar identificación avanzada-condición aceptable para cada tipo de factor de riesgo identificado",J125="SI"),VLOOKUP(A125,'2'!$B$12:$M$212,6,FALSE)," ")</f>
        <v>0</v>
      </c>
      <c r="AQ125" s="40">
        <f>IF(AND(N125="Aplicar identificación avanzada-condición aceptable para cada tipo de factor de riesgo identificado",J125="SI"),VLOOKUP(A125,'2'!$B$12:$M$212,7,FALSE)," ")</f>
        <v>0</v>
      </c>
      <c r="AR125" s="40">
        <f>IF(AND(N125="Aplicar identificación avanzada-condición aceptable para cada tipo de factor de riesgo identificado",J125="SI"),VLOOKUP(A125,'2'!$B$12:$M$212,8,FALSE)," ")</f>
        <v>0</v>
      </c>
      <c r="AS125" s="40">
        <f>IF(AND(N125="Aplicar identificación avanzada-condición aceptable para cada tipo de factor de riesgo identificado",J125="SI"),VLOOKUP(A125,'2'!$B$12:$M$212,9,FALSE)," ")</f>
        <v>0</v>
      </c>
      <c r="AT125" s="40">
        <f>IF(AND(N125="Aplicar identificación avanzada-condición aceptable para cada tipo de factor de riesgo identificado",J125="SI"),VLOOKUP(A125,'2'!$B$12:$M$212,10,FALSE)," ")</f>
        <v>0</v>
      </c>
      <c r="AU125" s="51" t="str">
        <f>IF(AND(N125="Aplicar identificación avanzada-condición aceptable para cada tipo de factor de riesgo identificado",K125="SI"),VLOOKUP(A125,'2'!$B$12:$M$212,2,FALSE)," ")</f>
        <v>area 121</v>
      </c>
      <c r="AV125" s="51" t="str">
        <f>IF(AND(N125="Aplicar identificación avanzada-condición aceptable para cada tipo de factor de riesgo identificado",K125="SI"),VLOOKUP(A125,'2'!$B$12:$M$212,3,FALSE)," ")</f>
        <v>puesto 121</v>
      </c>
      <c r="AW125" s="51" t="str">
        <f>IF(AND(N125="Aplicar identificación avanzada-condición aceptable para cada tipo de factor de riesgo identificado",K125="SI"),VLOOKUP(A125,'2'!$B$12:$M$212,4,FALSE)," ")</f>
        <v>tarea 121</v>
      </c>
      <c r="AX125" s="51">
        <f>IF(AND(N125="Aplicar identificación avanzada-condición aceptable para cada tipo de factor de riesgo identificado",K125="SI"),VLOOKUP(A125,'2'!$B$12:$M$212,6,FALSE)," ")</f>
        <v>0</v>
      </c>
      <c r="AY125" s="51">
        <f>IF(AND(N125="Aplicar identificación avanzada-condición aceptable para cada tipo de factor de riesgo identificado",K125="SI"),VLOOKUP(A125,'2'!$B$12:$M$212,7,FALSE)," ")</f>
        <v>0</v>
      </c>
      <c r="AZ125" s="51">
        <f>IF(AND(N125="Aplicar identificación avanzada-condición aceptable para cada tipo de factor de riesgo identificado",K125="SI"),VLOOKUP(A125,'2'!$B$12:$M$212,8,FALSE)," ")</f>
        <v>0</v>
      </c>
      <c r="BA125" s="51">
        <f>IF(AND(N125="Aplicar identificación avanzada-condición aceptable para cada tipo de factor de riesgo identificado",K125="SI"),VLOOKUP(A125,'2'!$B$12:$M$212,9,FALSE)," ")</f>
        <v>0</v>
      </c>
      <c r="BB125" s="51">
        <f>IF(AND(N125="Aplicar identificación avanzada-condición aceptable para cada tipo de factor de riesgo identificado",K125="SI"),VLOOKUP(A125,'2'!$B$12:$M$212,10,FALSE)," ")</f>
        <v>0</v>
      </c>
      <c r="BC125" s="44" t="str">
        <f>IF(AND(N125="Aplicar identificación avanzada-condición aceptable para cada tipo de factor de riesgo identificado",L125="SI"),VLOOKUP(A125,'2'!$B$12:$M$212,2,FALSE)," ")</f>
        <v>area 121</v>
      </c>
      <c r="BD125" s="44" t="str">
        <f>IF(AND(N125="Aplicar identificación avanzada-condición aceptable para cada tipo de factor de riesgo identificado",L125="SI"),VLOOKUP(A125,'2'!$B$12:$M$212,3,FALSE)," ")</f>
        <v>puesto 121</v>
      </c>
      <c r="BE125" s="44" t="str">
        <f>IF(AND(N125="Aplicar identificación avanzada-condición aceptable para cada tipo de factor de riesgo identificado",L125="SI"),VLOOKUP(A125,'2'!$B$12:$M$212,4,FALSE)," ")</f>
        <v>tarea 121</v>
      </c>
      <c r="BF125" s="44">
        <f>IF(AND(N125="Aplicar identificación avanzada-condición aceptable para cada tipo de factor de riesgo identificado",L125="SI"),VLOOKUP(A125,'2'!$B$12:$M$212,6,FALSE)," ")</f>
        <v>0</v>
      </c>
      <c r="BG125" s="44">
        <f>IF(AND(N125="Aplicar identificación avanzada-condición aceptable para cada tipo de factor de riesgo identificado",L125="SI"),VLOOKUP(A125,'2'!$B$12:$M$212,7,FALSE)," ")</f>
        <v>0</v>
      </c>
      <c r="BH125" s="44">
        <f>IF(AND(N125="Aplicar identificación avanzada-condición aceptable para cada tipo de factor de riesgo identificado",L125="SI"),VLOOKUP(A125,'2'!$B$12:$M$212,8,FALSE)," ")</f>
        <v>0</v>
      </c>
      <c r="BI125" s="44">
        <f>IF(AND(N125="Aplicar identificación avanzada-condición aceptable para cada tipo de factor de riesgo identificado",L125="SI"),VLOOKUP(A125,'2'!$B$12:$M$212,9,FALSE)," ")</f>
        <v>0</v>
      </c>
      <c r="BJ125" s="44">
        <f>IF(AND(N125="Aplicar identificación avanzada-condición aceptable para cada tipo de factor de riesgo identificado",L125="SI"),VLOOKUP(A125,'2'!$B$12:$M$212,10,FALSE)," ")</f>
        <v>0</v>
      </c>
      <c r="BK125" s="48" t="str">
        <f>IF(AND(N125="Aplicar identificación avanzada-condición aceptable para cada tipo de factor de riesgo identificado",M125="SI"),VLOOKUP(A125,'2'!$B$12:$M$212,2,FALSE)," ")</f>
        <v>area 121</v>
      </c>
      <c r="BL125" s="48" t="str">
        <f>IF(AND(N125="Aplicar identificación avanzada-condición aceptable para cada tipo de factor de riesgo identificado",M125="SI"),VLOOKUP(A125,'2'!$B$12:$M$212,3,FALSE)," ")</f>
        <v>puesto 121</v>
      </c>
      <c r="BM125" s="48" t="str">
        <f>IF(AND(N125="Aplicar identificación avanzada-condición aceptable para cada tipo de factor de riesgo identificado",M125="SI"),VLOOKUP(A125,'2'!$B$12:$M$212,4,FALSE)," ")</f>
        <v>tarea 121</v>
      </c>
      <c r="BN125" s="48">
        <f>IF(AND(N125="Aplicar identificación avanzada-condición aceptable para cada tipo de factor de riesgo identificado",M125="SI"),VLOOKUP(A125,'2'!$B$12:$M$212,6,FALSE)," ")</f>
        <v>0</v>
      </c>
      <c r="BO125" s="48">
        <f>IF(AND(N125="Aplicar identificación avanzada-condición aceptable para cada tipo de factor de riesgo identificado",M125="SI"),VLOOKUP(A125,'2'!$B$12:$M$212,7,FALSE)," ")</f>
        <v>0</v>
      </c>
      <c r="BP125" s="48">
        <f>IF(AND(N125="Aplicar identificación avanzada-condición aceptable para cada tipo de factor de riesgo identificado",M125="SI"),VLOOKUP(A125,'2'!$B$12:$M$212,8,FALSE)," ")</f>
        <v>0</v>
      </c>
      <c r="BQ125" s="48">
        <f>IF(AND(N125="Aplicar identificación avanzada-condición aceptable para cada tipo de factor de riesgo identificado",M125="SI"),VLOOKUP(A125,'2'!$B$12:$M$212,9,FALSE)," ")</f>
        <v>0</v>
      </c>
      <c r="BR125" s="48">
        <f>IF(AND(N125="Aplicar identificación avanzada-condición aceptable para cada tipo de factor de riesgo identificado",M125="SI"),VLOOKUP(A125,'2'!$B$12:$M$212,10,FALSE)," ")</f>
        <v>0</v>
      </c>
    </row>
    <row r="126" spans="1:70">
      <c r="A126">
        <v>122</v>
      </c>
      <c r="B126" s="21" t="str">
        <f>'2'!C135</f>
        <v>area 122</v>
      </c>
      <c r="C126" s="21" t="str">
        <f>'2'!D135</f>
        <v>puesto 122</v>
      </c>
      <c r="D126" s="21" t="str">
        <v>puesto 122</v>
      </c>
      <c r="E126" s="21" t="str">
        <f>'2'!E135</f>
        <v>tarea 122</v>
      </c>
      <c r="F126" s="34" t="str">
        <f>'3'!D135</f>
        <v>tarea 122</v>
      </c>
      <c r="G126" s="27" t="str">
        <f>'3'!E135</f>
        <v>SI</v>
      </c>
      <c r="H126" s="21" t="str">
        <f>'3'!F135</f>
        <v>SI</v>
      </c>
      <c r="I126" s="27" t="str">
        <f>'3'!G135</f>
        <v>SI</v>
      </c>
      <c r="J126" s="21" t="str">
        <f>'3'!H135</f>
        <v>SI</v>
      </c>
      <c r="K126" s="27" t="str">
        <f>'3'!I135</f>
        <v>SI</v>
      </c>
      <c r="L126" s="21" t="str">
        <f>'3'!J135</f>
        <v>SI</v>
      </c>
      <c r="M126" s="27" t="str">
        <f>'3'!K135</f>
        <v>SI</v>
      </c>
      <c r="N126" s="34" t="str">
        <f>'3'!L135</f>
        <v>Aplicar identificación avanzada-condición aceptable para cada tipo de factor de riesgo identificado</v>
      </c>
      <c r="O126" s="19" t="str">
        <f>IF(AND(N126="Aplicar identificación avanzada-condición aceptable para cada tipo de factor de riesgo identificado",G126="SI"),VLOOKUP(A126,'2'!$B$12:$M$212,2,FALSE)," ")</f>
        <v>area 122</v>
      </c>
      <c r="P126" s="19" t="str">
        <f>IF(AND(N126="Aplicar identificación avanzada-condición aceptable para cada tipo de factor de riesgo identificado",G126="SI"),VLOOKUP(A126,'2'!$B$12:$M$212,3,FALSE)," ")</f>
        <v>puesto 122</v>
      </c>
      <c r="Q126" s="19" t="str">
        <f>IF(AND(N126="Aplicar identificación avanzada-condición aceptable para cada tipo de factor de riesgo identificado",G126="SI"),VLOOKUP(A126,'2'!$B$12:$M$212,4,FALSE)," ")</f>
        <v>tarea 122</v>
      </c>
      <c r="R126" s="19">
        <f>IF(AND(N126="Aplicar identificación avanzada-condición aceptable para cada tipo de factor de riesgo identificado",G126="SI"),VLOOKUP(A126,'2'!$B$12:$M$212,6,FALSE)," ")</f>
        <v>0</v>
      </c>
      <c r="S126" s="19">
        <f>IF(AND(N126="Aplicar identificación avanzada-condición aceptable para cada tipo de factor de riesgo identificado",G126="SI"),VLOOKUP(A126,'2'!$B$12:$M$212,7,FALSE)," ")</f>
        <v>0</v>
      </c>
      <c r="T126" s="19">
        <f>IF(AND(N126="Aplicar identificación avanzada-condición aceptable para cada tipo de factor de riesgo identificado",G126="SI"),VLOOKUP(A126,'2'!$B$12:$M$212,8,FALSE)," ")</f>
        <v>0</v>
      </c>
      <c r="U126" s="19">
        <f>IF(AND(N126="Aplicar identificación avanzada-condición aceptable para cada tipo de factor de riesgo identificado",G126="SI"),VLOOKUP(A126,'2'!$B$12:$M$212,9,FALSE)," ")</f>
        <v>0</v>
      </c>
      <c r="V126" s="19">
        <f>IF(AND(N126="Aplicar identificación avanzada-condición aceptable para cada tipo de factor de riesgo identificado",G126="SI"),VLOOKUP(A126,'2'!$B$12:$M$212,10,FALSE)," ")</f>
        <v>0</v>
      </c>
      <c r="W126" s="31" t="str">
        <f>IF(AND(N126="Aplicar identificación avanzada-condición aceptable para cada tipo de factor de riesgo identificado",H126="SI"),VLOOKUP(A126,'2'!$B$12:$M$212,2,FALSE)," ")</f>
        <v>area 122</v>
      </c>
      <c r="X126" s="31" t="str">
        <f>IF(AND(N126="Aplicar identificación avanzada-condición aceptable para cada tipo de factor de riesgo identificado",H126="SI"),VLOOKUP(A126,'2'!$B$12:$M$212,3,FALSE)," ")</f>
        <v>puesto 122</v>
      </c>
      <c r="Y126" s="31" t="str">
        <f>IF(AND(N126="Aplicar identificación avanzada-condición aceptable para cada tipo de factor de riesgo identificado",H126="SI"),VLOOKUP(A126,'2'!$B$12:$M$212,4,FALSE)," ")</f>
        <v>tarea 122</v>
      </c>
      <c r="Z126" s="31" t="str">
        <f>IF(AND(N126="Aplicar identificación avanzada-condición aceptable para cada tipo de factor de riesgo identificado",H126="SI"),VLOOKUP(A126,'2'!$B$12:$M$212,4,FALSE)," ")</f>
        <v>tarea 122</v>
      </c>
      <c r="AA126" s="31">
        <f>IF(AND(N126="Aplicar identificación avanzada-condición aceptable para cada tipo de factor de riesgo identificado",H126="SI"),VLOOKUP(A126,'2'!$B$12:$M$212,7,FALSE)," ")</f>
        <v>0</v>
      </c>
      <c r="AB126" s="31">
        <f>IF(AND(N126="Aplicar identificación avanzada-condición aceptable para cada tipo de factor de riesgo identificado",H126="SI"),VLOOKUP(A126,'2'!$B$12:$M$212,8,FALSE)," ")</f>
        <v>0</v>
      </c>
      <c r="AC126" s="31">
        <f>IF(AND(N126="Aplicar identificación avanzada-condición aceptable para cada tipo de factor de riesgo identificado",H126="SI"),VLOOKUP(A126,'2'!$B$12:$M$212,9,FALSE)," ")</f>
        <v>0</v>
      </c>
      <c r="AD126" s="31">
        <f>IF(AND(N126="Aplicar identificación avanzada-condición aceptable para cada tipo de factor de riesgo identificado",H126="SI"),VLOOKUP(A126,'2'!$B$12:$M$212,10,FALSE)," ")</f>
        <v>0</v>
      </c>
      <c r="AE126" s="34" t="str">
        <f>IF(AND(N126="Aplicar identificación avanzada-condición aceptable para cada tipo de factor de riesgo identificado",I126="SI"),VLOOKUP(A126,'2'!$B$12:$M$212,2,FALSE)," ")</f>
        <v>area 122</v>
      </c>
      <c r="AF126" s="34" t="str">
        <f>IF(AND(N126="Aplicar identificación avanzada-condición aceptable para cada tipo de factor de riesgo identificado",I126="SI"),VLOOKUP(A126,'2'!$B$12:$M$212,3,FALSE)," ")</f>
        <v>puesto 122</v>
      </c>
      <c r="AG126" s="34" t="str">
        <f>IF(AND(N126="Aplicar identificación avanzada-condición aceptable para cada tipo de factor de riesgo identificado",I126="SI"),VLOOKUP(A126,'2'!$B$12:$M$212,4,FALSE)," ")</f>
        <v>tarea 122</v>
      </c>
      <c r="AH126" s="34">
        <f>IF(AND(N126="Aplicar identificación avanzada-condición aceptable para cada tipo de factor de riesgo identificado",I126="SI"),VLOOKUP(A126,'2'!$B$12:$M$212,6,FALSE)," ")</f>
        <v>0</v>
      </c>
      <c r="AI126" s="34">
        <f>IF(AND(N126="Aplicar identificación avanzada-condición aceptable para cada tipo de factor de riesgo identificado",I126="SI"),VLOOKUP(A126,'2'!$B$12:$M$212,7,FALSE)," ")</f>
        <v>0</v>
      </c>
      <c r="AJ126" s="34">
        <f>IF(AND(N126="Aplicar identificación avanzada-condición aceptable para cada tipo de factor de riesgo identificado",I126="SI"),VLOOKUP(A126,'2'!$B$12:$M$212,8,FALSE)," ")</f>
        <v>0</v>
      </c>
      <c r="AK126" s="34">
        <f>IF(AND(N126="Aplicar identificación avanzada-condición aceptable para cada tipo de factor de riesgo identificado",I126="SI"),VLOOKUP(A126,'2'!$B$12:$M$212,9,FALSE)," ")</f>
        <v>0</v>
      </c>
      <c r="AL126" s="34">
        <f>IF(AND(N126="Aplicar identificación avanzada-condición aceptable para cada tipo de factor de riesgo identificado",I126="SI"),VLOOKUP(A126,'2'!$B$12:$M$212,10,FALSE)," ")</f>
        <v>0</v>
      </c>
      <c r="AM126" s="40" t="str">
        <f>IF(AND(N126="Aplicar identificación avanzada-condición aceptable para cada tipo de factor de riesgo identificado",J126="SI"),VLOOKUP(A126,'2'!$B$12:$M$212,2,FALSE)," ")</f>
        <v>area 122</v>
      </c>
      <c r="AN126" s="40" t="str">
        <f>IF(AND(N126="Aplicar identificación avanzada-condición aceptable para cada tipo de factor de riesgo identificado",J126="SI"),VLOOKUP(A126,'2'!$B$12:$M$212,3,FALSE)," ")</f>
        <v>puesto 122</v>
      </c>
      <c r="AO126" s="40" t="str">
        <f>IF(AND(N126="Aplicar identificación avanzada-condición aceptable para cada tipo de factor de riesgo identificado",J126="SI"),VLOOKUP(A126,'2'!$B$12:$M$212,4,FALSE)," ")</f>
        <v>tarea 122</v>
      </c>
      <c r="AP126" s="40">
        <f>IF(AND(N126="Aplicar identificación avanzada-condición aceptable para cada tipo de factor de riesgo identificado",J126="SI"),VLOOKUP(A126,'2'!$B$12:$M$212,6,FALSE)," ")</f>
        <v>0</v>
      </c>
      <c r="AQ126" s="40">
        <f>IF(AND(N126="Aplicar identificación avanzada-condición aceptable para cada tipo de factor de riesgo identificado",J126="SI"),VLOOKUP(A126,'2'!$B$12:$M$212,7,FALSE)," ")</f>
        <v>0</v>
      </c>
      <c r="AR126" s="40">
        <f>IF(AND(N126="Aplicar identificación avanzada-condición aceptable para cada tipo de factor de riesgo identificado",J126="SI"),VLOOKUP(A126,'2'!$B$12:$M$212,8,FALSE)," ")</f>
        <v>0</v>
      </c>
      <c r="AS126" s="40">
        <f>IF(AND(N126="Aplicar identificación avanzada-condición aceptable para cada tipo de factor de riesgo identificado",J126="SI"),VLOOKUP(A126,'2'!$B$12:$M$212,9,FALSE)," ")</f>
        <v>0</v>
      </c>
      <c r="AT126" s="40">
        <f>IF(AND(N126="Aplicar identificación avanzada-condición aceptable para cada tipo de factor de riesgo identificado",J126="SI"),VLOOKUP(A126,'2'!$B$12:$M$212,10,FALSE)," ")</f>
        <v>0</v>
      </c>
      <c r="AU126" s="51" t="str">
        <f>IF(AND(N126="Aplicar identificación avanzada-condición aceptable para cada tipo de factor de riesgo identificado",K126="SI"),VLOOKUP(A126,'2'!$B$12:$M$212,2,FALSE)," ")</f>
        <v>area 122</v>
      </c>
      <c r="AV126" s="51" t="str">
        <f>IF(AND(N126="Aplicar identificación avanzada-condición aceptable para cada tipo de factor de riesgo identificado",K126="SI"),VLOOKUP(A126,'2'!$B$12:$M$212,3,FALSE)," ")</f>
        <v>puesto 122</v>
      </c>
      <c r="AW126" s="51" t="str">
        <f>IF(AND(N126="Aplicar identificación avanzada-condición aceptable para cada tipo de factor de riesgo identificado",K126="SI"),VLOOKUP(A126,'2'!$B$12:$M$212,4,FALSE)," ")</f>
        <v>tarea 122</v>
      </c>
      <c r="AX126" s="51">
        <f>IF(AND(N126="Aplicar identificación avanzada-condición aceptable para cada tipo de factor de riesgo identificado",K126="SI"),VLOOKUP(A126,'2'!$B$12:$M$212,6,FALSE)," ")</f>
        <v>0</v>
      </c>
      <c r="AY126" s="51">
        <f>IF(AND(N126="Aplicar identificación avanzada-condición aceptable para cada tipo de factor de riesgo identificado",K126="SI"),VLOOKUP(A126,'2'!$B$12:$M$212,7,FALSE)," ")</f>
        <v>0</v>
      </c>
      <c r="AZ126" s="51">
        <f>IF(AND(N126="Aplicar identificación avanzada-condición aceptable para cada tipo de factor de riesgo identificado",K126="SI"),VLOOKUP(A126,'2'!$B$12:$M$212,8,FALSE)," ")</f>
        <v>0</v>
      </c>
      <c r="BA126" s="51">
        <f>IF(AND(N126="Aplicar identificación avanzada-condición aceptable para cada tipo de factor de riesgo identificado",K126="SI"),VLOOKUP(A126,'2'!$B$12:$M$212,9,FALSE)," ")</f>
        <v>0</v>
      </c>
      <c r="BB126" s="51">
        <f>IF(AND(N126="Aplicar identificación avanzada-condición aceptable para cada tipo de factor de riesgo identificado",K126="SI"),VLOOKUP(A126,'2'!$B$12:$M$212,10,FALSE)," ")</f>
        <v>0</v>
      </c>
      <c r="BC126" s="44" t="str">
        <f>IF(AND(N126="Aplicar identificación avanzada-condición aceptable para cada tipo de factor de riesgo identificado",L126="SI"),VLOOKUP(A126,'2'!$B$12:$M$212,2,FALSE)," ")</f>
        <v>area 122</v>
      </c>
      <c r="BD126" s="44" t="str">
        <f>IF(AND(N126="Aplicar identificación avanzada-condición aceptable para cada tipo de factor de riesgo identificado",L126="SI"),VLOOKUP(A126,'2'!$B$12:$M$212,3,FALSE)," ")</f>
        <v>puesto 122</v>
      </c>
      <c r="BE126" s="44" t="str">
        <f>IF(AND(N126="Aplicar identificación avanzada-condición aceptable para cada tipo de factor de riesgo identificado",L126="SI"),VLOOKUP(A126,'2'!$B$12:$M$212,4,FALSE)," ")</f>
        <v>tarea 122</v>
      </c>
      <c r="BF126" s="44">
        <f>IF(AND(N126="Aplicar identificación avanzada-condición aceptable para cada tipo de factor de riesgo identificado",L126="SI"),VLOOKUP(A126,'2'!$B$12:$M$212,6,FALSE)," ")</f>
        <v>0</v>
      </c>
      <c r="BG126" s="44">
        <f>IF(AND(N126="Aplicar identificación avanzada-condición aceptable para cada tipo de factor de riesgo identificado",L126="SI"),VLOOKUP(A126,'2'!$B$12:$M$212,7,FALSE)," ")</f>
        <v>0</v>
      </c>
      <c r="BH126" s="44">
        <f>IF(AND(N126="Aplicar identificación avanzada-condición aceptable para cada tipo de factor de riesgo identificado",L126="SI"),VLOOKUP(A126,'2'!$B$12:$M$212,8,FALSE)," ")</f>
        <v>0</v>
      </c>
      <c r="BI126" s="44">
        <f>IF(AND(N126="Aplicar identificación avanzada-condición aceptable para cada tipo de factor de riesgo identificado",L126="SI"),VLOOKUP(A126,'2'!$B$12:$M$212,9,FALSE)," ")</f>
        <v>0</v>
      </c>
      <c r="BJ126" s="44">
        <f>IF(AND(N126="Aplicar identificación avanzada-condición aceptable para cada tipo de factor de riesgo identificado",L126="SI"),VLOOKUP(A126,'2'!$B$12:$M$212,10,FALSE)," ")</f>
        <v>0</v>
      </c>
      <c r="BK126" s="48" t="str">
        <f>IF(AND(N126="Aplicar identificación avanzada-condición aceptable para cada tipo de factor de riesgo identificado",M126="SI"),VLOOKUP(A126,'2'!$B$12:$M$212,2,FALSE)," ")</f>
        <v>area 122</v>
      </c>
      <c r="BL126" s="48" t="str">
        <f>IF(AND(N126="Aplicar identificación avanzada-condición aceptable para cada tipo de factor de riesgo identificado",M126="SI"),VLOOKUP(A126,'2'!$B$12:$M$212,3,FALSE)," ")</f>
        <v>puesto 122</v>
      </c>
      <c r="BM126" s="48" t="str">
        <f>IF(AND(N126="Aplicar identificación avanzada-condición aceptable para cada tipo de factor de riesgo identificado",M126="SI"),VLOOKUP(A126,'2'!$B$12:$M$212,4,FALSE)," ")</f>
        <v>tarea 122</v>
      </c>
      <c r="BN126" s="48">
        <f>IF(AND(N126="Aplicar identificación avanzada-condición aceptable para cada tipo de factor de riesgo identificado",M126="SI"),VLOOKUP(A126,'2'!$B$12:$M$212,6,FALSE)," ")</f>
        <v>0</v>
      </c>
      <c r="BO126" s="48">
        <f>IF(AND(N126="Aplicar identificación avanzada-condición aceptable para cada tipo de factor de riesgo identificado",M126="SI"),VLOOKUP(A126,'2'!$B$12:$M$212,7,FALSE)," ")</f>
        <v>0</v>
      </c>
      <c r="BP126" s="48">
        <f>IF(AND(N126="Aplicar identificación avanzada-condición aceptable para cada tipo de factor de riesgo identificado",M126="SI"),VLOOKUP(A126,'2'!$B$12:$M$212,8,FALSE)," ")</f>
        <v>0</v>
      </c>
      <c r="BQ126" s="48">
        <f>IF(AND(N126="Aplicar identificación avanzada-condición aceptable para cada tipo de factor de riesgo identificado",M126="SI"),VLOOKUP(A126,'2'!$B$12:$M$212,9,FALSE)," ")</f>
        <v>0</v>
      </c>
      <c r="BR126" s="48">
        <f>IF(AND(N126="Aplicar identificación avanzada-condición aceptable para cada tipo de factor de riesgo identificado",M126="SI"),VLOOKUP(A126,'2'!$B$12:$M$212,10,FALSE)," ")</f>
        <v>0</v>
      </c>
    </row>
    <row r="127" spans="1:70">
      <c r="A127">
        <v>123</v>
      </c>
      <c r="B127" s="21" t="str">
        <f>'2'!C136</f>
        <v>area 123</v>
      </c>
      <c r="C127" s="21" t="str">
        <f>'2'!D136</f>
        <v>puesto 123</v>
      </c>
      <c r="D127" s="21" t="str">
        <v>puesto 123</v>
      </c>
      <c r="E127" s="21" t="str">
        <f>'2'!E136</f>
        <v>tarea 123</v>
      </c>
      <c r="F127" s="34" t="str">
        <f>'3'!D136</f>
        <v>tarea 123</v>
      </c>
      <c r="G127" s="27" t="str">
        <f>'3'!E136</f>
        <v>SI</v>
      </c>
      <c r="H127" s="21" t="str">
        <f>'3'!F136</f>
        <v>SI</v>
      </c>
      <c r="I127" s="27" t="str">
        <f>'3'!G136</f>
        <v>SI</v>
      </c>
      <c r="J127" s="21" t="str">
        <f>'3'!H136</f>
        <v>SI</v>
      </c>
      <c r="K127" s="27" t="str">
        <f>'3'!I136</f>
        <v>SI</v>
      </c>
      <c r="L127" s="21" t="str">
        <f>'3'!J136</f>
        <v>SI</v>
      </c>
      <c r="M127" s="27" t="str">
        <f>'3'!K136</f>
        <v>SI</v>
      </c>
      <c r="N127" s="34" t="str">
        <f>'3'!L136</f>
        <v>Aplicar identificación avanzada-condición aceptable para cada tipo de factor de riesgo identificado</v>
      </c>
      <c r="O127" s="19" t="str">
        <f>IF(AND(N127="Aplicar identificación avanzada-condición aceptable para cada tipo de factor de riesgo identificado",G127="SI"),VLOOKUP(A127,'2'!$B$12:$M$212,2,FALSE)," ")</f>
        <v>area 123</v>
      </c>
      <c r="P127" s="19" t="str">
        <f>IF(AND(N127="Aplicar identificación avanzada-condición aceptable para cada tipo de factor de riesgo identificado",G127="SI"),VLOOKUP(A127,'2'!$B$12:$M$212,3,FALSE)," ")</f>
        <v>puesto 123</v>
      </c>
      <c r="Q127" s="19" t="str">
        <f>IF(AND(N127="Aplicar identificación avanzada-condición aceptable para cada tipo de factor de riesgo identificado",G127="SI"),VLOOKUP(A127,'2'!$B$12:$M$212,4,FALSE)," ")</f>
        <v>tarea 123</v>
      </c>
      <c r="R127" s="19">
        <f>IF(AND(N127="Aplicar identificación avanzada-condición aceptable para cada tipo de factor de riesgo identificado",G127="SI"),VLOOKUP(A127,'2'!$B$12:$M$212,6,FALSE)," ")</f>
        <v>0</v>
      </c>
      <c r="S127" s="19">
        <f>IF(AND(N127="Aplicar identificación avanzada-condición aceptable para cada tipo de factor de riesgo identificado",G127="SI"),VLOOKUP(A127,'2'!$B$12:$M$212,7,FALSE)," ")</f>
        <v>0</v>
      </c>
      <c r="T127" s="19">
        <f>IF(AND(N127="Aplicar identificación avanzada-condición aceptable para cada tipo de factor de riesgo identificado",G127="SI"),VLOOKUP(A127,'2'!$B$12:$M$212,8,FALSE)," ")</f>
        <v>0</v>
      </c>
      <c r="U127" s="19">
        <f>IF(AND(N127="Aplicar identificación avanzada-condición aceptable para cada tipo de factor de riesgo identificado",G127="SI"),VLOOKUP(A127,'2'!$B$12:$M$212,9,FALSE)," ")</f>
        <v>0</v>
      </c>
      <c r="V127" s="19">
        <f>IF(AND(N127="Aplicar identificación avanzada-condición aceptable para cada tipo de factor de riesgo identificado",G127="SI"),VLOOKUP(A127,'2'!$B$12:$M$212,10,FALSE)," ")</f>
        <v>0</v>
      </c>
      <c r="W127" s="31" t="str">
        <f>IF(AND(N127="Aplicar identificación avanzada-condición aceptable para cada tipo de factor de riesgo identificado",H127="SI"),VLOOKUP(A127,'2'!$B$12:$M$212,2,FALSE)," ")</f>
        <v>area 123</v>
      </c>
      <c r="X127" s="31" t="str">
        <f>IF(AND(N127="Aplicar identificación avanzada-condición aceptable para cada tipo de factor de riesgo identificado",H127="SI"),VLOOKUP(A127,'2'!$B$12:$M$212,3,FALSE)," ")</f>
        <v>puesto 123</v>
      </c>
      <c r="Y127" s="31" t="str">
        <f>IF(AND(N127="Aplicar identificación avanzada-condición aceptable para cada tipo de factor de riesgo identificado",H127="SI"),VLOOKUP(A127,'2'!$B$12:$M$212,4,FALSE)," ")</f>
        <v>tarea 123</v>
      </c>
      <c r="Z127" s="31" t="str">
        <f>IF(AND(N127="Aplicar identificación avanzada-condición aceptable para cada tipo de factor de riesgo identificado",H127="SI"),VLOOKUP(A127,'2'!$B$12:$M$212,4,FALSE)," ")</f>
        <v>tarea 123</v>
      </c>
      <c r="AA127" s="31">
        <f>IF(AND(N127="Aplicar identificación avanzada-condición aceptable para cada tipo de factor de riesgo identificado",H127="SI"),VLOOKUP(A127,'2'!$B$12:$M$212,7,FALSE)," ")</f>
        <v>0</v>
      </c>
      <c r="AB127" s="31">
        <f>IF(AND(N127="Aplicar identificación avanzada-condición aceptable para cada tipo de factor de riesgo identificado",H127="SI"),VLOOKUP(A127,'2'!$B$12:$M$212,8,FALSE)," ")</f>
        <v>0</v>
      </c>
      <c r="AC127" s="31">
        <f>IF(AND(N127="Aplicar identificación avanzada-condición aceptable para cada tipo de factor de riesgo identificado",H127="SI"),VLOOKUP(A127,'2'!$B$12:$M$212,9,FALSE)," ")</f>
        <v>0</v>
      </c>
      <c r="AD127" s="31">
        <f>IF(AND(N127="Aplicar identificación avanzada-condición aceptable para cada tipo de factor de riesgo identificado",H127="SI"),VLOOKUP(A127,'2'!$B$12:$M$212,10,FALSE)," ")</f>
        <v>0</v>
      </c>
      <c r="AE127" s="34" t="str">
        <f>IF(AND(N127="Aplicar identificación avanzada-condición aceptable para cada tipo de factor de riesgo identificado",I127="SI"),VLOOKUP(A127,'2'!$B$12:$M$212,2,FALSE)," ")</f>
        <v>area 123</v>
      </c>
      <c r="AF127" s="34" t="str">
        <f>IF(AND(N127="Aplicar identificación avanzada-condición aceptable para cada tipo de factor de riesgo identificado",I127="SI"),VLOOKUP(A127,'2'!$B$12:$M$212,3,FALSE)," ")</f>
        <v>puesto 123</v>
      </c>
      <c r="AG127" s="34" t="str">
        <f>IF(AND(N127="Aplicar identificación avanzada-condición aceptable para cada tipo de factor de riesgo identificado",I127="SI"),VLOOKUP(A127,'2'!$B$12:$M$212,4,FALSE)," ")</f>
        <v>tarea 123</v>
      </c>
      <c r="AH127" s="34">
        <f>IF(AND(N127="Aplicar identificación avanzada-condición aceptable para cada tipo de factor de riesgo identificado",I127="SI"),VLOOKUP(A127,'2'!$B$12:$M$212,6,FALSE)," ")</f>
        <v>0</v>
      </c>
      <c r="AI127" s="34">
        <f>IF(AND(N127="Aplicar identificación avanzada-condición aceptable para cada tipo de factor de riesgo identificado",I127="SI"),VLOOKUP(A127,'2'!$B$12:$M$212,7,FALSE)," ")</f>
        <v>0</v>
      </c>
      <c r="AJ127" s="34">
        <f>IF(AND(N127="Aplicar identificación avanzada-condición aceptable para cada tipo de factor de riesgo identificado",I127="SI"),VLOOKUP(A127,'2'!$B$12:$M$212,8,FALSE)," ")</f>
        <v>0</v>
      </c>
      <c r="AK127" s="34">
        <f>IF(AND(N127="Aplicar identificación avanzada-condición aceptable para cada tipo de factor de riesgo identificado",I127="SI"),VLOOKUP(A127,'2'!$B$12:$M$212,9,FALSE)," ")</f>
        <v>0</v>
      </c>
      <c r="AL127" s="34">
        <f>IF(AND(N127="Aplicar identificación avanzada-condición aceptable para cada tipo de factor de riesgo identificado",I127="SI"),VLOOKUP(A127,'2'!$B$12:$M$212,10,FALSE)," ")</f>
        <v>0</v>
      </c>
      <c r="AM127" s="40" t="str">
        <f>IF(AND(N127="Aplicar identificación avanzada-condición aceptable para cada tipo de factor de riesgo identificado",J127="SI"),VLOOKUP(A127,'2'!$B$12:$M$212,2,FALSE)," ")</f>
        <v>area 123</v>
      </c>
      <c r="AN127" s="40" t="str">
        <f>IF(AND(N127="Aplicar identificación avanzada-condición aceptable para cada tipo de factor de riesgo identificado",J127="SI"),VLOOKUP(A127,'2'!$B$12:$M$212,3,FALSE)," ")</f>
        <v>puesto 123</v>
      </c>
      <c r="AO127" s="40" t="str">
        <f>IF(AND(N127="Aplicar identificación avanzada-condición aceptable para cada tipo de factor de riesgo identificado",J127="SI"),VLOOKUP(A127,'2'!$B$12:$M$212,4,FALSE)," ")</f>
        <v>tarea 123</v>
      </c>
      <c r="AP127" s="40">
        <f>IF(AND(N127="Aplicar identificación avanzada-condición aceptable para cada tipo de factor de riesgo identificado",J127="SI"),VLOOKUP(A127,'2'!$B$12:$M$212,6,FALSE)," ")</f>
        <v>0</v>
      </c>
      <c r="AQ127" s="40">
        <f>IF(AND(N127="Aplicar identificación avanzada-condición aceptable para cada tipo de factor de riesgo identificado",J127="SI"),VLOOKUP(A127,'2'!$B$12:$M$212,7,FALSE)," ")</f>
        <v>0</v>
      </c>
      <c r="AR127" s="40">
        <f>IF(AND(N127="Aplicar identificación avanzada-condición aceptable para cada tipo de factor de riesgo identificado",J127="SI"),VLOOKUP(A127,'2'!$B$12:$M$212,8,FALSE)," ")</f>
        <v>0</v>
      </c>
      <c r="AS127" s="40">
        <f>IF(AND(N127="Aplicar identificación avanzada-condición aceptable para cada tipo de factor de riesgo identificado",J127="SI"),VLOOKUP(A127,'2'!$B$12:$M$212,9,FALSE)," ")</f>
        <v>0</v>
      </c>
      <c r="AT127" s="40">
        <f>IF(AND(N127="Aplicar identificación avanzada-condición aceptable para cada tipo de factor de riesgo identificado",J127="SI"),VLOOKUP(A127,'2'!$B$12:$M$212,10,FALSE)," ")</f>
        <v>0</v>
      </c>
      <c r="AU127" s="51" t="str">
        <f>IF(AND(N127="Aplicar identificación avanzada-condición aceptable para cada tipo de factor de riesgo identificado",K127="SI"),VLOOKUP(A127,'2'!$B$12:$M$212,2,FALSE)," ")</f>
        <v>area 123</v>
      </c>
      <c r="AV127" s="51" t="str">
        <f>IF(AND(N127="Aplicar identificación avanzada-condición aceptable para cada tipo de factor de riesgo identificado",K127="SI"),VLOOKUP(A127,'2'!$B$12:$M$212,3,FALSE)," ")</f>
        <v>puesto 123</v>
      </c>
      <c r="AW127" s="51" t="str">
        <f>IF(AND(N127="Aplicar identificación avanzada-condición aceptable para cada tipo de factor de riesgo identificado",K127="SI"),VLOOKUP(A127,'2'!$B$12:$M$212,4,FALSE)," ")</f>
        <v>tarea 123</v>
      </c>
      <c r="AX127" s="51">
        <f>IF(AND(N127="Aplicar identificación avanzada-condición aceptable para cada tipo de factor de riesgo identificado",K127="SI"),VLOOKUP(A127,'2'!$B$12:$M$212,6,FALSE)," ")</f>
        <v>0</v>
      </c>
      <c r="AY127" s="51">
        <f>IF(AND(N127="Aplicar identificación avanzada-condición aceptable para cada tipo de factor de riesgo identificado",K127="SI"),VLOOKUP(A127,'2'!$B$12:$M$212,7,FALSE)," ")</f>
        <v>0</v>
      </c>
      <c r="AZ127" s="51">
        <f>IF(AND(N127="Aplicar identificación avanzada-condición aceptable para cada tipo de factor de riesgo identificado",K127="SI"),VLOOKUP(A127,'2'!$B$12:$M$212,8,FALSE)," ")</f>
        <v>0</v>
      </c>
      <c r="BA127" s="51">
        <f>IF(AND(N127="Aplicar identificación avanzada-condición aceptable para cada tipo de factor de riesgo identificado",K127="SI"),VLOOKUP(A127,'2'!$B$12:$M$212,9,FALSE)," ")</f>
        <v>0</v>
      </c>
      <c r="BB127" s="51">
        <f>IF(AND(N127="Aplicar identificación avanzada-condición aceptable para cada tipo de factor de riesgo identificado",K127="SI"),VLOOKUP(A127,'2'!$B$12:$M$212,10,FALSE)," ")</f>
        <v>0</v>
      </c>
      <c r="BC127" s="44" t="str">
        <f>IF(AND(N127="Aplicar identificación avanzada-condición aceptable para cada tipo de factor de riesgo identificado",L127="SI"),VLOOKUP(A127,'2'!$B$12:$M$212,2,FALSE)," ")</f>
        <v>area 123</v>
      </c>
      <c r="BD127" s="44" t="str">
        <f>IF(AND(N127="Aplicar identificación avanzada-condición aceptable para cada tipo de factor de riesgo identificado",L127="SI"),VLOOKUP(A127,'2'!$B$12:$M$212,3,FALSE)," ")</f>
        <v>puesto 123</v>
      </c>
      <c r="BE127" s="44" t="str">
        <f>IF(AND(N127="Aplicar identificación avanzada-condición aceptable para cada tipo de factor de riesgo identificado",L127="SI"),VLOOKUP(A127,'2'!$B$12:$M$212,4,FALSE)," ")</f>
        <v>tarea 123</v>
      </c>
      <c r="BF127" s="44">
        <f>IF(AND(N127="Aplicar identificación avanzada-condición aceptable para cada tipo de factor de riesgo identificado",L127="SI"),VLOOKUP(A127,'2'!$B$12:$M$212,6,FALSE)," ")</f>
        <v>0</v>
      </c>
      <c r="BG127" s="44">
        <f>IF(AND(N127="Aplicar identificación avanzada-condición aceptable para cada tipo de factor de riesgo identificado",L127="SI"),VLOOKUP(A127,'2'!$B$12:$M$212,7,FALSE)," ")</f>
        <v>0</v>
      </c>
      <c r="BH127" s="44">
        <f>IF(AND(N127="Aplicar identificación avanzada-condición aceptable para cada tipo de factor de riesgo identificado",L127="SI"),VLOOKUP(A127,'2'!$B$12:$M$212,8,FALSE)," ")</f>
        <v>0</v>
      </c>
      <c r="BI127" s="44">
        <f>IF(AND(N127="Aplicar identificación avanzada-condición aceptable para cada tipo de factor de riesgo identificado",L127="SI"),VLOOKUP(A127,'2'!$B$12:$M$212,9,FALSE)," ")</f>
        <v>0</v>
      </c>
      <c r="BJ127" s="44">
        <f>IF(AND(N127="Aplicar identificación avanzada-condición aceptable para cada tipo de factor de riesgo identificado",L127="SI"),VLOOKUP(A127,'2'!$B$12:$M$212,10,FALSE)," ")</f>
        <v>0</v>
      </c>
      <c r="BK127" s="48" t="str">
        <f>IF(AND(N127="Aplicar identificación avanzada-condición aceptable para cada tipo de factor de riesgo identificado",M127="SI"),VLOOKUP(A127,'2'!$B$12:$M$212,2,FALSE)," ")</f>
        <v>area 123</v>
      </c>
      <c r="BL127" s="48" t="str">
        <f>IF(AND(N127="Aplicar identificación avanzada-condición aceptable para cada tipo de factor de riesgo identificado",M127="SI"),VLOOKUP(A127,'2'!$B$12:$M$212,3,FALSE)," ")</f>
        <v>puesto 123</v>
      </c>
      <c r="BM127" s="48" t="str">
        <f>IF(AND(N127="Aplicar identificación avanzada-condición aceptable para cada tipo de factor de riesgo identificado",M127="SI"),VLOOKUP(A127,'2'!$B$12:$M$212,4,FALSE)," ")</f>
        <v>tarea 123</v>
      </c>
      <c r="BN127" s="48">
        <f>IF(AND(N127="Aplicar identificación avanzada-condición aceptable para cada tipo de factor de riesgo identificado",M127="SI"),VLOOKUP(A127,'2'!$B$12:$M$212,6,FALSE)," ")</f>
        <v>0</v>
      </c>
      <c r="BO127" s="48">
        <f>IF(AND(N127="Aplicar identificación avanzada-condición aceptable para cada tipo de factor de riesgo identificado",M127="SI"),VLOOKUP(A127,'2'!$B$12:$M$212,7,FALSE)," ")</f>
        <v>0</v>
      </c>
      <c r="BP127" s="48">
        <f>IF(AND(N127="Aplicar identificación avanzada-condición aceptable para cada tipo de factor de riesgo identificado",M127="SI"),VLOOKUP(A127,'2'!$B$12:$M$212,8,FALSE)," ")</f>
        <v>0</v>
      </c>
      <c r="BQ127" s="48">
        <f>IF(AND(N127="Aplicar identificación avanzada-condición aceptable para cada tipo de factor de riesgo identificado",M127="SI"),VLOOKUP(A127,'2'!$B$12:$M$212,9,FALSE)," ")</f>
        <v>0</v>
      </c>
      <c r="BR127" s="48">
        <f>IF(AND(N127="Aplicar identificación avanzada-condición aceptable para cada tipo de factor de riesgo identificado",M127="SI"),VLOOKUP(A127,'2'!$B$12:$M$212,10,FALSE)," ")</f>
        <v>0</v>
      </c>
    </row>
    <row r="128" spans="1:70">
      <c r="A128">
        <v>124</v>
      </c>
      <c r="B128" s="21" t="str">
        <f>'2'!C137</f>
        <v>area 124</v>
      </c>
      <c r="C128" s="21" t="str">
        <f>'2'!D137</f>
        <v>puesto 124</v>
      </c>
      <c r="D128" s="21" t="str">
        <v>puesto 124</v>
      </c>
      <c r="E128" s="21" t="str">
        <f>'2'!E137</f>
        <v>tarea 124</v>
      </c>
      <c r="F128" s="34" t="str">
        <f>'3'!D137</f>
        <v>tarea 124</v>
      </c>
      <c r="G128" s="27" t="str">
        <f>'3'!E137</f>
        <v>SI</v>
      </c>
      <c r="H128" s="21" t="str">
        <f>'3'!F137</f>
        <v>SI</v>
      </c>
      <c r="I128" s="27" t="str">
        <f>'3'!G137</f>
        <v>SI</v>
      </c>
      <c r="J128" s="21" t="str">
        <f>'3'!H137</f>
        <v>SI</v>
      </c>
      <c r="K128" s="27" t="str">
        <f>'3'!I137</f>
        <v>SI</v>
      </c>
      <c r="L128" s="21" t="str">
        <f>'3'!J137</f>
        <v>SI</v>
      </c>
      <c r="M128" s="27" t="str">
        <f>'3'!K137</f>
        <v>SI</v>
      </c>
      <c r="N128" s="34" t="str">
        <f>'3'!L137</f>
        <v>Aplicar identificación avanzada-condición aceptable para cada tipo de factor de riesgo identificado</v>
      </c>
      <c r="O128" s="19" t="str">
        <f>IF(AND(N128="Aplicar identificación avanzada-condición aceptable para cada tipo de factor de riesgo identificado",G128="SI"),VLOOKUP(A128,'2'!$B$12:$M$212,2,FALSE)," ")</f>
        <v>area 124</v>
      </c>
      <c r="P128" s="19" t="str">
        <f>IF(AND(N128="Aplicar identificación avanzada-condición aceptable para cada tipo de factor de riesgo identificado",G128="SI"),VLOOKUP(A128,'2'!$B$12:$M$212,3,FALSE)," ")</f>
        <v>puesto 124</v>
      </c>
      <c r="Q128" s="19" t="str">
        <f>IF(AND(N128="Aplicar identificación avanzada-condición aceptable para cada tipo de factor de riesgo identificado",G128="SI"),VLOOKUP(A128,'2'!$B$12:$M$212,4,FALSE)," ")</f>
        <v>tarea 124</v>
      </c>
      <c r="R128" s="19">
        <f>IF(AND(N128="Aplicar identificación avanzada-condición aceptable para cada tipo de factor de riesgo identificado",G128="SI"),VLOOKUP(A128,'2'!$B$12:$M$212,6,FALSE)," ")</f>
        <v>0</v>
      </c>
      <c r="S128" s="19">
        <f>IF(AND(N128="Aplicar identificación avanzada-condición aceptable para cada tipo de factor de riesgo identificado",G128="SI"),VLOOKUP(A128,'2'!$B$12:$M$212,7,FALSE)," ")</f>
        <v>0</v>
      </c>
      <c r="T128" s="19">
        <f>IF(AND(N128="Aplicar identificación avanzada-condición aceptable para cada tipo de factor de riesgo identificado",G128="SI"),VLOOKUP(A128,'2'!$B$12:$M$212,8,FALSE)," ")</f>
        <v>0</v>
      </c>
      <c r="U128" s="19">
        <f>IF(AND(N128="Aplicar identificación avanzada-condición aceptable para cada tipo de factor de riesgo identificado",G128="SI"),VLOOKUP(A128,'2'!$B$12:$M$212,9,FALSE)," ")</f>
        <v>0</v>
      </c>
      <c r="V128" s="19">
        <f>IF(AND(N128="Aplicar identificación avanzada-condición aceptable para cada tipo de factor de riesgo identificado",G128="SI"),VLOOKUP(A128,'2'!$B$12:$M$212,10,FALSE)," ")</f>
        <v>0</v>
      </c>
      <c r="W128" s="31" t="str">
        <f>IF(AND(N128="Aplicar identificación avanzada-condición aceptable para cada tipo de factor de riesgo identificado",H128="SI"),VLOOKUP(A128,'2'!$B$12:$M$212,2,FALSE)," ")</f>
        <v>area 124</v>
      </c>
      <c r="X128" s="31" t="str">
        <f>IF(AND(N128="Aplicar identificación avanzada-condición aceptable para cada tipo de factor de riesgo identificado",H128="SI"),VLOOKUP(A128,'2'!$B$12:$M$212,3,FALSE)," ")</f>
        <v>puesto 124</v>
      </c>
      <c r="Y128" s="31" t="str">
        <f>IF(AND(N128="Aplicar identificación avanzada-condición aceptable para cada tipo de factor de riesgo identificado",H128="SI"),VLOOKUP(A128,'2'!$B$12:$M$212,4,FALSE)," ")</f>
        <v>tarea 124</v>
      </c>
      <c r="Z128" s="31" t="str">
        <f>IF(AND(N128="Aplicar identificación avanzada-condición aceptable para cada tipo de factor de riesgo identificado",H128="SI"),VLOOKUP(A128,'2'!$B$12:$M$212,4,FALSE)," ")</f>
        <v>tarea 124</v>
      </c>
      <c r="AA128" s="31">
        <f>IF(AND(N128="Aplicar identificación avanzada-condición aceptable para cada tipo de factor de riesgo identificado",H128="SI"),VLOOKUP(A128,'2'!$B$12:$M$212,7,FALSE)," ")</f>
        <v>0</v>
      </c>
      <c r="AB128" s="31">
        <f>IF(AND(N128="Aplicar identificación avanzada-condición aceptable para cada tipo de factor de riesgo identificado",H128="SI"),VLOOKUP(A128,'2'!$B$12:$M$212,8,FALSE)," ")</f>
        <v>0</v>
      </c>
      <c r="AC128" s="31">
        <f>IF(AND(N128="Aplicar identificación avanzada-condición aceptable para cada tipo de factor de riesgo identificado",H128="SI"),VLOOKUP(A128,'2'!$B$12:$M$212,9,FALSE)," ")</f>
        <v>0</v>
      </c>
      <c r="AD128" s="31">
        <f>IF(AND(N128="Aplicar identificación avanzada-condición aceptable para cada tipo de factor de riesgo identificado",H128="SI"),VLOOKUP(A128,'2'!$B$12:$M$212,10,FALSE)," ")</f>
        <v>0</v>
      </c>
      <c r="AE128" s="34" t="str">
        <f>IF(AND(N128="Aplicar identificación avanzada-condición aceptable para cada tipo de factor de riesgo identificado",I128="SI"),VLOOKUP(A128,'2'!$B$12:$M$212,2,FALSE)," ")</f>
        <v>area 124</v>
      </c>
      <c r="AF128" s="34" t="str">
        <f>IF(AND(N128="Aplicar identificación avanzada-condición aceptable para cada tipo de factor de riesgo identificado",I128="SI"),VLOOKUP(A128,'2'!$B$12:$M$212,3,FALSE)," ")</f>
        <v>puesto 124</v>
      </c>
      <c r="AG128" s="34" t="str">
        <f>IF(AND(N128="Aplicar identificación avanzada-condición aceptable para cada tipo de factor de riesgo identificado",I128="SI"),VLOOKUP(A128,'2'!$B$12:$M$212,4,FALSE)," ")</f>
        <v>tarea 124</v>
      </c>
      <c r="AH128" s="34">
        <f>IF(AND(N128="Aplicar identificación avanzada-condición aceptable para cada tipo de factor de riesgo identificado",I128="SI"),VLOOKUP(A128,'2'!$B$12:$M$212,6,FALSE)," ")</f>
        <v>0</v>
      </c>
      <c r="AI128" s="34">
        <f>IF(AND(N128="Aplicar identificación avanzada-condición aceptable para cada tipo de factor de riesgo identificado",I128="SI"),VLOOKUP(A128,'2'!$B$12:$M$212,7,FALSE)," ")</f>
        <v>0</v>
      </c>
      <c r="AJ128" s="34">
        <f>IF(AND(N128="Aplicar identificación avanzada-condición aceptable para cada tipo de factor de riesgo identificado",I128="SI"),VLOOKUP(A128,'2'!$B$12:$M$212,8,FALSE)," ")</f>
        <v>0</v>
      </c>
      <c r="AK128" s="34">
        <f>IF(AND(N128="Aplicar identificación avanzada-condición aceptable para cada tipo de factor de riesgo identificado",I128="SI"),VLOOKUP(A128,'2'!$B$12:$M$212,9,FALSE)," ")</f>
        <v>0</v>
      </c>
      <c r="AL128" s="34">
        <f>IF(AND(N128="Aplicar identificación avanzada-condición aceptable para cada tipo de factor de riesgo identificado",I128="SI"),VLOOKUP(A128,'2'!$B$12:$M$212,10,FALSE)," ")</f>
        <v>0</v>
      </c>
      <c r="AM128" s="40" t="str">
        <f>IF(AND(N128="Aplicar identificación avanzada-condición aceptable para cada tipo de factor de riesgo identificado",J128="SI"),VLOOKUP(A128,'2'!$B$12:$M$212,2,FALSE)," ")</f>
        <v>area 124</v>
      </c>
      <c r="AN128" s="40" t="str">
        <f>IF(AND(N128="Aplicar identificación avanzada-condición aceptable para cada tipo de factor de riesgo identificado",J128="SI"),VLOOKUP(A128,'2'!$B$12:$M$212,3,FALSE)," ")</f>
        <v>puesto 124</v>
      </c>
      <c r="AO128" s="40" t="str">
        <f>IF(AND(N128="Aplicar identificación avanzada-condición aceptable para cada tipo de factor de riesgo identificado",J128="SI"),VLOOKUP(A128,'2'!$B$12:$M$212,4,FALSE)," ")</f>
        <v>tarea 124</v>
      </c>
      <c r="AP128" s="40">
        <f>IF(AND(N128="Aplicar identificación avanzada-condición aceptable para cada tipo de factor de riesgo identificado",J128="SI"),VLOOKUP(A128,'2'!$B$12:$M$212,6,FALSE)," ")</f>
        <v>0</v>
      </c>
      <c r="AQ128" s="40">
        <f>IF(AND(N128="Aplicar identificación avanzada-condición aceptable para cada tipo de factor de riesgo identificado",J128="SI"),VLOOKUP(A128,'2'!$B$12:$M$212,7,FALSE)," ")</f>
        <v>0</v>
      </c>
      <c r="AR128" s="40">
        <f>IF(AND(N128="Aplicar identificación avanzada-condición aceptable para cada tipo de factor de riesgo identificado",J128="SI"),VLOOKUP(A128,'2'!$B$12:$M$212,8,FALSE)," ")</f>
        <v>0</v>
      </c>
      <c r="AS128" s="40">
        <f>IF(AND(N128="Aplicar identificación avanzada-condición aceptable para cada tipo de factor de riesgo identificado",J128="SI"),VLOOKUP(A128,'2'!$B$12:$M$212,9,FALSE)," ")</f>
        <v>0</v>
      </c>
      <c r="AT128" s="40">
        <f>IF(AND(N128="Aplicar identificación avanzada-condición aceptable para cada tipo de factor de riesgo identificado",J128="SI"),VLOOKUP(A128,'2'!$B$12:$M$212,10,FALSE)," ")</f>
        <v>0</v>
      </c>
      <c r="AU128" s="51" t="str">
        <f>IF(AND(N128="Aplicar identificación avanzada-condición aceptable para cada tipo de factor de riesgo identificado",K128="SI"),VLOOKUP(A128,'2'!$B$12:$M$212,2,FALSE)," ")</f>
        <v>area 124</v>
      </c>
      <c r="AV128" s="51" t="str">
        <f>IF(AND(N128="Aplicar identificación avanzada-condición aceptable para cada tipo de factor de riesgo identificado",K128="SI"),VLOOKUP(A128,'2'!$B$12:$M$212,3,FALSE)," ")</f>
        <v>puesto 124</v>
      </c>
      <c r="AW128" s="51" t="str">
        <f>IF(AND(N128="Aplicar identificación avanzada-condición aceptable para cada tipo de factor de riesgo identificado",K128="SI"),VLOOKUP(A128,'2'!$B$12:$M$212,4,FALSE)," ")</f>
        <v>tarea 124</v>
      </c>
      <c r="AX128" s="51">
        <f>IF(AND(N128="Aplicar identificación avanzada-condición aceptable para cada tipo de factor de riesgo identificado",K128="SI"),VLOOKUP(A128,'2'!$B$12:$M$212,6,FALSE)," ")</f>
        <v>0</v>
      </c>
      <c r="AY128" s="51">
        <f>IF(AND(N128="Aplicar identificación avanzada-condición aceptable para cada tipo de factor de riesgo identificado",K128="SI"),VLOOKUP(A128,'2'!$B$12:$M$212,7,FALSE)," ")</f>
        <v>0</v>
      </c>
      <c r="AZ128" s="51">
        <f>IF(AND(N128="Aplicar identificación avanzada-condición aceptable para cada tipo de factor de riesgo identificado",K128="SI"),VLOOKUP(A128,'2'!$B$12:$M$212,8,FALSE)," ")</f>
        <v>0</v>
      </c>
      <c r="BA128" s="51">
        <f>IF(AND(N128="Aplicar identificación avanzada-condición aceptable para cada tipo de factor de riesgo identificado",K128="SI"),VLOOKUP(A128,'2'!$B$12:$M$212,9,FALSE)," ")</f>
        <v>0</v>
      </c>
      <c r="BB128" s="51">
        <f>IF(AND(N128="Aplicar identificación avanzada-condición aceptable para cada tipo de factor de riesgo identificado",K128="SI"),VLOOKUP(A128,'2'!$B$12:$M$212,10,FALSE)," ")</f>
        <v>0</v>
      </c>
      <c r="BC128" s="44" t="str">
        <f>IF(AND(N128="Aplicar identificación avanzada-condición aceptable para cada tipo de factor de riesgo identificado",L128="SI"),VLOOKUP(A128,'2'!$B$12:$M$212,2,FALSE)," ")</f>
        <v>area 124</v>
      </c>
      <c r="BD128" s="44" t="str">
        <f>IF(AND(N128="Aplicar identificación avanzada-condición aceptable para cada tipo de factor de riesgo identificado",L128="SI"),VLOOKUP(A128,'2'!$B$12:$M$212,3,FALSE)," ")</f>
        <v>puesto 124</v>
      </c>
      <c r="BE128" s="44" t="str">
        <f>IF(AND(N128="Aplicar identificación avanzada-condición aceptable para cada tipo de factor de riesgo identificado",L128="SI"),VLOOKUP(A128,'2'!$B$12:$M$212,4,FALSE)," ")</f>
        <v>tarea 124</v>
      </c>
      <c r="BF128" s="44">
        <f>IF(AND(N128="Aplicar identificación avanzada-condición aceptable para cada tipo de factor de riesgo identificado",L128="SI"),VLOOKUP(A128,'2'!$B$12:$M$212,6,FALSE)," ")</f>
        <v>0</v>
      </c>
      <c r="BG128" s="44">
        <f>IF(AND(N128="Aplicar identificación avanzada-condición aceptable para cada tipo de factor de riesgo identificado",L128="SI"),VLOOKUP(A128,'2'!$B$12:$M$212,7,FALSE)," ")</f>
        <v>0</v>
      </c>
      <c r="BH128" s="44">
        <f>IF(AND(N128="Aplicar identificación avanzada-condición aceptable para cada tipo de factor de riesgo identificado",L128="SI"),VLOOKUP(A128,'2'!$B$12:$M$212,8,FALSE)," ")</f>
        <v>0</v>
      </c>
      <c r="BI128" s="44">
        <f>IF(AND(N128="Aplicar identificación avanzada-condición aceptable para cada tipo de factor de riesgo identificado",L128="SI"),VLOOKUP(A128,'2'!$B$12:$M$212,9,FALSE)," ")</f>
        <v>0</v>
      </c>
      <c r="BJ128" s="44">
        <f>IF(AND(N128="Aplicar identificación avanzada-condición aceptable para cada tipo de factor de riesgo identificado",L128="SI"),VLOOKUP(A128,'2'!$B$12:$M$212,10,FALSE)," ")</f>
        <v>0</v>
      </c>
      <c r="BK128" s="48" t="str">
        <f>IF(AND(N128="Aplicar identificación avanzada-condición aceptable para cada tipo de factor de riesgo identificado",M128="SI"),VLOOKUP(A128,'2'!$B$12:$M$212,2,FALSE)," ")</f>
        <v>area 124</v>
      </c>
      <c r="BL128" s="48" t="str">
        <f>IF(AND(N128="Aplicar identificación avanzada-condición aceptable para cada tipo de factor de riesgo identificado",M128="SI"),VLOOKUP(A128,'2'!$B$12:$M$212,3,FALSE)," ")</f>
        <v>puesto 124</v>
      </c>
      <c r="BM128" s="48" t="str">
        <f>IF(AND(N128="Aplicar identificación avanzada-condición aceptable para cada tipo de factor de riesgo identificado",M128="SI"),VLOOKUP(A128,'2'!$B$12:$M$212,4,FALSE)," ")</f>
        <v>tarea 124</v>
      </c>
      <c r="BN128" s="48">
        <f>IF(AND(N128="Aplicar identificación avanzada-condición aceptable para cada tipo de factor de riesgo identificado",M128="SI"),VLOOKUP(A128,'2'!$B$12:$M$212,6,FALSE)," ")</f>
        <v>0</v>
      </c>
      <c r="BO128" s="48">
        <f>IF(AND(N128="Aplicar identificación avanzada-condición aceptable para cada tipo de factor de riesgo identificado",M128="SI"),VLOOKUP(A128,'2'!$B$12:$M$212,7,FALSE)," ")</f>
        <v>0</v>
      </c>
      <c r="BP128" s="48">
        <f>IF(AND(N128="Aplicar identificación avanzada-condición aceptable para cada tipo de factor de riesgo identificado",M128="SI"),VLOOKUP(A128,'2'!$B$12:$M$212,8,FALSE)," ")</f>
        <v>0</v>
      </c>
      <c r="BQ128" s="48">
        <f>IF(AND(N128="Aplicar identificación avanzada-condición aceptable para cada tipo de factor de riesgo identificado",M128="SI"),VLOOKUP(A128,'2'!$B$12:$M$212,9,FALSE)," ")</f>
        <v>0</v>
      </c>
      <c r="BR128" s="48">
        <f>IF(AND(N128="Aplicar identificación avanzada-condición aceptable para cada tipo de factor de riesgo identificado",M128="SI"),VLOOKUP(A128,'2'!$B$12:$M$212,10,FALSE)," ")</f>
        <v>0</v>
      </c>
    </row>
    <row r="129" spans="1:70">
      <c r="A129">
        <v>125</v>
      </c>
      <c r="B129" s="21" t="str">
        <f>'2'!C138</f>
        <v>area 125</v>
      </c>
      <c r="C129" s="21" t="str">
        <f>'2'!D138</f>
        <v>puesto 125</v>
      </c>
      <c r="D129" s="21" t="str">
        <v>puesto 125</v>
      </c>
      <c r="E129" s="21" t="str">
        <f>'2'!E138</f>
        <v>tarea 125</v>
      </c>
      <c r="F129" s="34" t="str">
        <f>'3'!D138</f>
        <v>tarea 125</v>
      </c>
      <c r="G129" s="27" t="str">
        <f>'3'!E138</f>
        <v>SI</v>
      </c>
      <c r="H129" s="21" t="str">
        <f>'3'!F138</f>
        <v>SI</v>
      </c>
      <c r="I129" s="27" t="str">
        <f>'3'!G138</f>
        <v>SI</v>
      </c>
      <c r="J129" s="21" t="str">
        <f>'3'!H138</f>
        <v>SI</v>
      </c>
      <c r="K129" s="27" t="str">
        <f>'3'!I138</f>
        <v>SI</v>
      </c>
      <c r="L129" s="21" t="str">
        <f>'3'!J138</f>
        <v>SI</v>
      </c>
      <c r="M129" s="27" t="str">
        <f>'3'!K138</f>
        <v>SI</v>
      </c>
      <c r="N129" s="34" t="str">
        <f>'3'!L138</f>
        <v>Aplicar identificación avanzada-condición aceptable para cada tipo de factor de riesgo identificado</v>
      </c>
      <c r="O129" s="19" t="str">
        <f>IF(AND(N129="Aplicar identificación avanzada-condición aceptable para cada tipo de factor de riesgo identificado",G129="SI"),VLOOKUP(A129,'2'!$B$12:$M$212,2,FALSE)," ")</f>
        <v>area 125</v>
      </c>
      <c r="P129" s="19" t="str">
        <f>IF(AND(N129="Aplicar identificación avanzada-condición aceptable para cada tipo de factor de riesgo identificado",G129="SI"),VLOOKUP(A129,'2'!$B$12:$M$212,3,FALSE)," ")</f>
        <v>puesto 125</v>
      </c>
      <c r="Q129" s="19" t="str">
        <f>IF(AND(N129="Aplicar identificación avanzada-condición aceptable para cada tipo de factor de riesgo identificado",G129="SI"),VLOOKUP(A129,'2'!$B$12:$M$212,4,FALSE)," ")</f>
        <v>tarea 125</v>
      </c>
      <c r="R129" s="19">
        <f>IF(AND(N129="Aplicar identificación avanzada-condición aceptable para cada tipo de factor de riesgo identificado",G129="SI"),VLOOKUP(A129,'2'!$B$12:$M$212,6,FALSE)," ")</f>
        <v>0</v>
      </c>
      <c r="S129" s="19">
        <f>IF(AND(N129="Aplicar identificación avanzada-condición aceptable para cada tipo de factor de riesgo identificado",G129="SI"),VLOOKUP(A129,'2'!$B$12:$M$212,7,FALSE)," ")</f>
        <v>0</v>
      </c>
      <c r="T129" s="19">
        <f>IF(AND(N129="Aplicar identificación avanzada-condición aceptable para cada tipo de factor de riesgo identificado",G129="SI"),VLOOKUP(A129,'2'!$B$12:$M$212,8,FALSE)," ")</f>
        <v>0</v>
      </c>
      <c r="U129" s="19">
        <f>IF(AND(N129="Aplicar identificación avanzada-condición aceptable para cada tipo de factor de riesgo identificado",G129="SI"),VLOOKUP(A129,'2'!$B$12:$M$212,9,FALSE)," ")</f>
        <v>0</v>
      </c>
      <c r="V129" s="19">
        <f>IF(AND(N129="Aplicar identificación avanzada-condición aceptable para cada tipo de factor de riesgo identificado",G129="SI"),VLOOKUP(A129,'2'!$B$12:$M$212,10,FALSE)," ")</f>
        <v>0</v>
      </c>
      <c r="W129" s="31" t="str">
        <f>IF(AND(N129="Aplicar identificación avanzada-condición aceptable para cada tipo de factor de riesgo identificado",H129="SI"),VLOOKUP(A129,'2'!$B$12:$M$212,2,FALSE)," ")</f>
        <v>area 125</v>
      </c>
      <c r="X129" s="31" t="str">
        <f>IF(AND(N129="Aplicar identificación avanzada-condición aceptable para cada tipo de factor de riesgo identificado",H129="SI"),VLOOKUP(A129,'2'!$B$12:$M$212,3,FALSE)," ")</f>
        <v>puesto 125</v>
      </c>
      <c r="Y129" s="31" t="str">
        <f>IF(AND(N129="Aplicar identificación avanzada-condición aceptable para cada tipo de factor de riesgo identificado",H129="SI"),VLOOKUP(A129,'2'!$B$12:$M$212,4,FALSE)," ")</f>
        <v>tarea 125</v>
      </c>
      <c r="Z129" s="31" t="str">
        <f>IF(AND(N129="Aplicar identificación avanzada-condición aceptable para cada tipo de factor de riesgo identificado",H129="SI"),VLOOKUP(A129,'2'!$B$12:$M$212,4,FALSE)," ")</f>
        <v>tarea 125</v>
      </c>
      <c r="AA129" s="31">
        <f>IF(AND(N129="Aplicar identificación avanzada-condición aceptable para cada tipo de factor de riesgo identificado",H129="SI"),VLOOKUP(A129,'2'!$B$12:$M$212,7,FALSE)," ")</f>
        <v>0</v>
      </c>
      <c r="AB129" s="31">
        <f>IF(AND(N129="Aplicar identificación avanzada-condición aceptable para cada tipo de factor de riesgo identificado",H129="SI"),VLOOKUP(A129,'2'!$B$12:$M$212,8,FALSE)," ")</f>
        <v>0</v>
      </c>
      <c r="AC129" s="31">
        <f>IF(AND(N129="Aplicar identificación avanzada-condición aceptable para cada tipo de factor de riesgo identificado",H129="SI"),VLOOKUP(A129,'2'!$B$12:$M$212,9,FALSE)," ")</f>
        <v>0</v>
      </c>
      <c r="AD129" s="31">
        <f>IF(AND(N129="Aplicar identificación avanzada-condición aceptable para cada tipo de factor de riesgo identificado",H129="SI"),VLOOKUP(A129,'2'!$B$12:$M$212,10,FALSE)," ")</f>
        <v>0</v>
      </c>
      <c r="AE129" s="34" t="str">
        <f>IF(AND(N129="Aplicar identificación avanzada-condición aceptable para cada tipo de factor de riesgo identificado",I129="SI"),VLOOKUP(A129,'2'!$B$12:$M$212,2,FALSE)," ")</f>
        <v>area 125</v>
      </c>
      <c r="AF129" s="34" t="str">
        <f>IF(AND(N129="Aplicar identificación avanzada-condición aceptable para cada tipo de factor de riesgo identificado",I129="SI"),VLOOKUP(A129,'2'!$B$12:$M$212,3,FALSE)," ")</f>
        <v>puesto 125</v>
      </c>
      <c r="AG129" s="34" t="str">
        <f>IF(AND(N129="Aplicar identificación avanzada-condición aceptable para cada tipo de factor de riesgo identificado",I129="SI"),VLOOKUP(A129,'2'!$B$12:$M$212,4,FALSE)," ")</f>
        <v>tarea 125</v>
      </c>
      <c r="AH129" s="34">
        <f>IF(AND(N129="Aplicar identificación avanzada-condición aceptable para cada tipo de factor de riesgo identificado",I129="SI"),VLOOKUP(A129,'2'!$B$12:$M$212,6,FALSE)," ")</f>
        <v>0</v>
      </c>
      <c r="AI129" s="34">
        <f>IF(AND(N129="Aplicar identificación avanzada-condición aceptable para cada tipo de factor de riesgo identificado",I129="SI"),VLOOKUP(A129,'2'!$B$12:$M$212,7,FALSE)," ")</f>
        <v>0</v>
      </c>
      <c r="AJ129" s="34">
        <f>IF(AND(N129="Aplicar identificación avanzada-condición aceptable para cada tipo de factor de riesgo identificado",I129="SI"),VLOOKUP(A129,'2'!$B$12:$M$212,8,FALSE)," ")</f>
        <v>0</v>
      </c>
      <c r="AK129" s="34">
        <f>IF(AND(N129="Aplicar identificación avanzada-condición aceptable para cada tipo de factor de riesgo identificado",I129="SI"),VLOOKUP(A129,'2'!$B$12:$M$212,9,FALSE)," ")</f>
        <v>0</v>
      </c>
      <c r="AL129" s="34">
        <f>IF(AND(N129="Aplicar identificación avanzada-condición aceptable para cada tipo de factor de riesgo identificado",I129="SI"),VLOOKUP(A129,'2'!$B$12:$M$212,10,FALSE)," ")</f>
        <v>0</v>
      </c>
      <c r="AM129" s="40" t="str">
        <f>IF(AND(N129="Aplicar identificación avanzada-condición aceptable para cada tipo de factor de riesgo identificado",J129="SI"),VLOOKUP(A129,'2'!$B$12:$M$212,2,FALSE)," ")</f>
        <v>area 125</v>
      </c>
      <c r="AN129" s="40" t="str">
        <f>IF(AND(N129="Aplicar identificación avanzada-condición aceptable para cada tipo de factor de riesgo identificado",J129="SI"),VLOOKUP(A129,'2'!$B$12:$M$212,3,FALSE)," ")</f>
        <v>puesto 125</v>
      </c>
      <c r="AO129" s="40" t="str">
        <f>IF(AND(N129="Aplicar identificación avanzada-condición aceptable para cada tipo de factor de riesgo identificado",J129="SI"),VLOOKUP(A129,'2'!$B$12:$M$212,4,FALSE)," ")</f>
        <v>tarea 125</v>
      </c>
      <c r="AP129" s="40">
        <f>IF(AND(N129="Aplicar identificación avanzada-condición aceptable para cada tipo de factor de riesgo identificado",J129="SI"),VLOOKUP(A129,'2'!$B$12:$M$212,6,FALSE)," ")</f>
        <v>0</v>
      </c>
      <c r="AQ129" s="40">
        <f>IF(AND(N129="Aplicar identificación avanzada-condición aceptable para cada tipo de factor de riesgo identificado",J129="SI"),VLOOKUP(A129,'2'!$B$12:$M$212,7,FALSE)," ")</f>
        <v>0</v>
      </c>
      <c r="AR129" s="40">
        <f>IF(AND(N129="Aplicar identificación avanzada-condición aceptable para cada tipo de factor de riesgo identificado",J129="SI"),VLOOKUP(A129,'2'!$B$12:$M$212,8,FALSE)," ")</f>
        <v>0</v>
      </c>
      <c r="AS129" s="40">
        <f>IF(AND(N129="Aplicar identificación avanzada-condición aceptable para cada tipo de factor de riesgo identificado",J129="SI"),VLOOKUP(A129,'2'!$B$12:$M$212,9,FALSE)," ")</f>
        <v>0</v>
      </c>
      <c r="AT129" s="40">
        <f>IF(AND(N129="Aplicar identificación avanzada-condición aceptable para cada tipo de factor de riesgo identificado",J129="SI"),VLOOKUP(A129,'2'!$B$12:$M$212,10,FALSE)," ")</f>
        <v>0</v>
      </c>
      <c r="AU129" s="51" t="str">
        <f>IF(AND(N129="Aplicar identificación avanzada-condición aceptable para cada tipo de factor de riesgo identificado",K129="SI"),VLOOKUP(A129,'2'!$B$12:$M$212,2,FALSE)," ")</f>
        <v>area 125</v>
      </c>
      <c r="AV129" s="51" t="str">
        <f>IF(AND(N129="Aplicar identificación avanzada-condición aceptable para cada tipo de factor de riesgo identificado",K129="SI"),VLOOKUP(A129,'2'!$B$12:$M$212,3,FALSE)," ")</f>
        <v>puesto 125</v>
      </c>
      <c r="AW129" s="51" t="str">
        <f>IF(AND(N129="Aplicar identificación avanzada-condición aceptable para cada tipo de factor de riesgo identificado",K129="SI"),VLOOKUP(A129,'2'!$B$12:$M$212,4,FALSE)," ")</f>
        <v>tarea 125</v>
      </c>
      <c r="AX129" s="51">
        <f>IF(AND(N129="Aplicar identificación avanzada-condición aceptable para cada tipo de factor de riesgo identificado",K129="SI"),VLOOKUP(A129,'2'!$B$12:$M$212,6,FALSE)," ")</f>
        <v>0</v>
      </c>
      <c r="AY129" s="51">
        <f>IF(AND(N129="Aplicar identificación avanzada-condición aceptable para cada tipo de factor de riesgo identificado",K129="SI"),VLOOKUP(A129,'2'!$B$12:$M$212,7,FALSE)," ")</f>
        <v>0</v>
      </c>
      <c r="AZ129" s="51">
        <f>IF(AND(N129="Aplicar identificación avanzada-condición aceptable para cada tipo de factor de riesgo identificado",K129="SI"),VLOOKUP(A129,'2'!$B$12:$M$212,8,FALSE)," ")</f>
        <v>0</v>
      </c>
      <c r="BA129" s="51">
        <f>IF(AND(N129="Aplicar identificación avanzada-condición aceptable para cada tipo de factor de riesgo identificado",K129="SI"),VLOOKUP(A129,'2'!$B$12:$M$212,9,FALSE)," ")</f>
        <v>0</v>
      </c>
      <c r="BB129" s="51">
        <f>IF(AND(N129="Aplicar identificación avanzada-condición aceptable para cada tipo de factor de riesgo identificado",K129="SI"),VLOOKUP(A129,'2'!$B$12:$M$212,10,FALSE)," ")</f>
        <v>0</v>
      </c>
      <c r="BC129" s="44" t="str">
        <f>IF(AND(N129="Aplicar identificación avanzada-condición aceptable para cada tipo de factor de riesgo identificado",L129="SI"),VLOOKUP(A129,'2'!$B$12:$M$212,2,FALSE)," ")</f>
        <v>area 125</v>
      </c>
      <c r="BD129" s="44" t="str">
        <f>IF(AND(N129="Aplicar identificación avanzada-condición aceptable para cada tipo de factor de riesgo identificado",L129="SI"),VLOOKUP(A129,'2'!$B$12:$M$212,3,FALSE)," ")</f>
        <v>puesto 125</v>
      </c>
      <c r="BE129" s="44" t="str">
        <f>IF(AND(N129="Aplicar identificación avanzada-condición aceptable para cada tipo de factor de riesgo identificado",L129="SI"),VLOOKUP(A129,'2'!$B$12:$M$212,4,FALSE)," ")</f>
        <v>tarea 125</v>
      </c>
      <c r="BF129" s="44">
        <f>IF(AND(N129="Aplicar identificación avanzada-condición aceptable para cada tipo de factor de riesgo identificado",L129="SI"),VLOOKUP(A129,'2'!$B$12:$M$212,6,FALSE)," ")</f>
        <v>0</v>
      </c>
      <c r="BG129" s="44">
        <f>IF(AND(N129="Aplicar identificación avanzada-condición aceptable para cada tipo de factor de riesgo identificado",L129="SI"),VLOOKUP(A129,'2'!$B$12:$M$212,7,FALSE)," ")</f>
        <v>0</v>
      </c>
      <c r="BH129" s="44">
        <f>IF(AND(N129="Aplicar identificación avanzada-condición aceptable para cada tipo de factor de riesgo identificado",L129="SI"),VLOOKUP(A129,'2'!$B$12:$M$212,8,FALSE)," ")</f>
        <v>0</v>
      </c>
      <c r="BI129" s="44">
        <f>IF(AND(N129="Aplicar identificación avanzada-condición aceptable para cada tipo de factor de riesgo identificado",L129="SI"),VLOOKUP(A129,'2'!$B$12:$M$212,9,FALSE)," ")</f>
        <v>0</v>
      </c>
      <c r="BJ129" s="44">
        <f>IF(AND(N129="Aplicar identificación avanzada-condición aceptable para cada tipo de factor de riesgo identificado",L129="SI"),VLOOKUP(A129,'2'!$B$12:$M$212,10,FALSE)," ")</f>
        <v>0</v>
      </c>
      <c r="BK129" s="48" t="str">
        <f>IF(AND(N129="Aplicar identificación avanzada-condición aceptable para cada tipo de factor de riesgo identificado",M129="SI"),VLOOKUP(A129,'2'!$B$12:$M$212,2,FALSE)," ")</f>
        <v>area 125</v>
      </c>
      <c r="BL129" s="48" t="str">
        <f>IF(AND(N129="Aplicar identificación avanzada-condición aceptable para cada tipo de factor de riesgo identificado",M129="SI"),VLOOKUP(A129,'2'!$B$12:$M$212,3,FALSE)," ")</f>
        <v>puesto 125</v>
      </c>
      <c r="BM129" s="48" t="str">
        <f>IF(AND(N129="Aplicar identificación avanzada-condición aceptable para cada tipo de factor de riesgo identificado",M129="SI"),VLOOKUP(A129,'2'!$B$12:$M$212,4,FALSE)," ")</f>
        <v>tarea 125</v>
      </c>
      <c r="BN129" s="48">
        <f>IF(AND(N129="Aplicar identificación avanzada-condición aceptable para cada tipo de factor de riesgo identificado",M129="SI"),VLOOKUP(A129,'2'!$B$12:$M$212,6,FALSE)," ")</f>
        <v>0</v>
      </c>
      <c r="BO129" s="48">
        <f>IF(AND(N129="Aplicar identificación avanzada-condición aceptable para cada tipo de factor de riesgo identificado",M129="SI"),VLOOKUP(A129,'2'!$B$12:$M$212,7,FALSE)," ")</f>
        <v>0</v>
      </c>
      <c r="BP129" s="48">
        <f>IF(AND(N129="Aplicar identificación avanzada-condición aceptable para cada tipo de factor de riesgo identificado",M129="SI"),VLOOKUP(A129,'2'!$B$12:$M$212,8,FALSE)," ")</f>
        <v>0</v>
      </c>
      <c r="BQ129" s="48">
        <f>IF(AND(N129="Aplicar identificación avanzada-condición aceptable para cada tipo de factor de riesgo identificado",M129="SI"),VLOOKUP(A129,'2'!$B$12:$M$212,9,FALSE)," ")</f>
        <v>0</v>
      </c>
      <c r="BR129" s="48">
        <f>IF(AND(N129="Aplicar identificación avanzada-condición aceptable para cada tipo de factor de riesgo identificado",M129="SI"),VLOOKUP(A129,'2'!$B$12:$M$212,10,FALSE)," ")</f>
        <v>0</v>
      </c>
    </row>
    <row r="130" spans="1:70">
      <c r="A130">
        <v>126</v>
      </c>
      <c r="B130" s="21" t="str">
        <f>'2'!C139</f>
        <v>area 126</v>
      </c>
      <c r="C130" s="21" t="str">
        <f>'2'!D139</f>
        <v>puesto 126</v>
      </c>
      <c r="D130" s="21" t="str">
        <v>puesto 126</v>
      </c>
      <c r="E130" s="21" t="str">
        <f>'2'!E139</f>
        <v>tarea 126</v>
      </c>
      <c r="F130" s="34" t="str">
        <f>'3'!D139</f>
        <v>tarea 126</v>
      </c>
      <c r="G130" s="27" t="str">
        <f>'3'!E139</f>
        <v>SI</v>
      </c>
      <c r="H130" s="21" t="str">
        <f>'3'!F139</f>
        <v>SI</v>
      </c>
      <c r="I130" s="27" t="str">
        <f>'3'!G139</f>
        <v>SI</v>
      </c>
      <c r="J130" s="21" t="str">
        <f>'3'!H139</f>
        <v>SI</v>
      </c>
      <c r="K130" s="27" t="str">
        <f>'3'!I139</f>
        <v>SI</v>
      </c>
      <c r="L130" s="21" t="str">
        <f>'3'!J139</f>
        <v>SI</v>
      </c>
      <c r="M130" s="27" t="str">
        <f>'3'!K139</f>
        <v>SI</v>
      </c>
      <c r="N130" s="34" t="str">
        <f>'3'!L139</f>
        <v>Aplicar identificación avanzada-condición aceptable para cada tipo de factor de riesgo identificado</v>
      </c>
      <c r="O130" s="19" t="str">
        <f>IF(AND(N130="Aplicar identificación avanzada-condición aceptable para cada tipo de factor de riesgo identificado",G130="SI"),VLOOKUP(A130,'2'!$B$12:$M$212,2,FALSE)," ")</f>
        <v>area 126</v>
      </c>
      <c r="P130" s="19" t="str">
        <f>IF(AND(N130="Aplicar identificación avanzada-condición aceptable para cada tipo de factor de riesgo identificado",G130="SI"),VLOOKUP(A130,'2'!$B$12:$M$212,3,FALSE)," ")</f>
        <v>puesto 126</v>
      </c>
      <c r="Q130" s="19" t="str">
        <f>IF(AND(N130="Aplicar identificación avanzada-condición aceptable para cada tipo de factor de riesgo identificado",G130="SI"),VLOOKUP(A130,'2'!$B$12:$M$212,4,FALSE)," ")</f>
        <v>tarea 126</v>
      </c>
      <c r="R130" s="19">
        <f>IF(AND(N130="Aplicar identificación avanzada-condición aceptable para cada tipo de factor de riesgo identificado",G130="SI"),VLOOKUP(A130,'2'!$B$12:$M$212,6,FALSE)," ")</f>
        <v>0</v>
      </c>
      <c r="S130" s="19">
        <f>IF(AND(N130="Aplicar identificación avanzada-condición aceptable para cada tipo de factor de riesgo identificado",G130="SI"),VLOOKUP(A130,'2'!$B$12:$M$212,7,FALSE)," ")</f>
        <v>0</v>
      </c>
      <c r="T130" s="19">
        <f>IF(AND(N130="Aplicar identificación avanzada-condición aceptable para cada tipo de factor de riesgo identificado",G130="SI"),VLOOKUP(A130,'2'!$B$12:$M$212,8,FALSE)," ")</f>
        <v>0</v>
      </c>
      <c r="U130" s="19">
        <f>IF(AND(N130="Aplicar identificación avanzada-condición aceptable para cada tipo de factor de riesgo identificado",G130="SI"),VLOOKUP(A130,'2'!$B$12:$M$212,9,FALSE)," ")</f>
        <v>0</v>
      </c>
      <c r="V130" s="19">
        <f>IF(AND(N130="Aplicar identificación avanzada-condición aceptable para cada tipo de factor de riesgo identificado",G130="SI"),VLOOKUP(A130,'2'!$B$12:$M$212,10,FALSE)," ")</f>
        <v>0</v>
      </c>
      <c r="W130" s="31" t="str">
        <f>IF(AND(N130="Aplicar identificación avanzada-condición aceptable para cada tipo de factor de riesgo identificado",H130="SI"),VLOOKUP(A130,'2'!$B$12:$M$212,2,FALSE)," ")</f>
        <v>area 126</v>
      </c>
      <c r="X130" s="31" t="str">
        <f>IF(AND(N130="Aplicar identificación avanzada-condición aceptable para cada tipo de factor de riesgo identificado",H130="SI"),VLOOKUP(A130,'2'!$B$12:$M$212,3,FALSE)," ")</f>
        <v>puesto 126</v>
      </c>
      <c r="Y130" s="31" t="str">
        <f>IF(AND(N130="Aplicar identificación avanzada-condición aceptable para cada tipo de factor de riesgo identificado",H130="SI"),VLOOKUP(A130,'2'!$B$12:$M$212,4,FALSE)," ")</f>
        <v>tarea 126</v>
      </c>
      <c r="Z130" s="31" t="str">
        <f>IF(AND(N130="Aplicar identificación avanzada-condición aceptable para cada tipo de factor de riesgo identificado",H130="SI"),VLOOKUP(A130,'2'!$B$12:$M$212,4,FALSE)," ")</f>
        <v>tarea 126</v>
      </c>
      <c r="AA130" s="31">
        <f>IF(AND(N130="Aplicar identificación avanzada-condición aceptable para cada tipo de factor de riesgo identificado",H130="SI"),VLOOKUP(A130,'2'!$B$12:$M$212,7,FALSE)," ")</f>
        <v>0</v>
      </c>
      <c r="AB130" s="31">
        <f>IF(AND(N130="Aplicar identificación avanzada-condición aceptable para cada tipo de factor de riesgo identificado",H130="SI"),VLOOKUP(A130,'2'!$B$12:$M$212,8,FALSE)," ")</f>
        <v>0</v>
      </c>
      <c r="AC130" s="31">
        <f>IF(AND(N130="Aplicar identificación avanzada-condición aceptable para cada tipo de factor de riesgo identificado",H130="SI"),VLOOKUP(A130,'2'!$B$12:$M$212,9,FALSE)," ")</f>
        <v>0</v>
      </c>
      <c r="AD130" s="31">
        <f>IF(AND(N130="Aplicar identificación avanzada-condición aceptable para cada tipo de factor de riesgo identificado",H130="SI"),VLOOKUP(A130,'2'!$B$12:$M$212,10,FALSE)," ")</f>
        <v>0</v>
      </c>
      <c r="AE130" s="34" t="str">
        <f>IF(AND(N130="Aplicar identificación avanzada-condición aceptable para cada tipo de factor de riesgo identificado",I130="SI"),VLOOKUP(A130,'2'!$B$12:$M$212,2,FALSE)," ")</f>
        <v>area 126</v>
      </c>
      <c r="AF130" s="34" t="str">
        <f>IF(AND(N130="Aplicar identificación avanzada-condición aceptable para cada tipo de factor de riesgo identificado",I130="SI"),VLOOKUP(A130,'2'!$B$12:$M$212,3,FALSE)," ")</f>
        <v>puesto 126</v>
      </c>
      <c r="AG130" s="34" t="str">
        <f>IF(AND(N130="Aplicar identificación avanzada-condición aceptable para cada tipo de factor de riesgo identificado",I130="SI"),VLOOKUP(A130,'2'!$B$12:$M$212,4,FALSE)," ")</f>
        <v>tarea 126</v>
      </c>
      <c r="AH130" s="34">
        <f>IF(AND(N130="Aplicar identificación avanzada-condición aceptable para cada tipo de factor de riesgo identificado",I130="SI"),VLOOKUP(A130,'2'!$B$12:$M$212,6,FALSE)," ")</f>
        <v>0</v>
      </c>
      <c r="AI130" s="34">
        <f>IF(AND(N130="Aplicar identificación avanzada-condición aceptable para cada tipo de factor de riesgo identificado",I130="SI"),VLOOKUP(A130,'2'!$B$12:$M$212,7,FALSE)," ")</f>
        <v>0</v>
      </c>
      <c r="AJ130" s="34">
        <f>IF(AND(N130="Aplicar identificación avanzada-condición aceptable para cada tipo de factor de riesgo identificado",I130="SI"),VLOOKUP(A130,'2'!$B$12:$M$212,8,FALSE)," ")</f>
        <v>0</v>
      </c>
      <c r="AK130" s="34">
        <f>IF(AND(N130="Aplicar identificación avanzada-condición aceptable para cada tipo de factor de riesgo identificado",I130="SI"),VLOOKUP(A130,'2'!$B$12:$M$212,9,FALSE)," ")</f>
        <v>0</v>
      </c>
      <c r="AL130" s="34">
        <f>IF(AND(N130="Aplicar identificación avanzada-condición aceptable para cada tipo de factor de riesgo identificado",I130="SI"),VLOOKUP(A130,'2'!$B$12:$M$212,10,FALSE)," ")</f>
        <v>0</v>
      </c>
      <c r="AM130" s="40" t="str">
        <f>IF(AND(N130="Aplicar identificación avanzada-condición aceptable para cada tipo de factor de riesgo identificado",J130="SI"),VLOOKUP(A130,'2'!$B$12:$M$212,2,FALSE)," ")</f>
        <v>area 126</v>
      </c>
      <c r="AN130" s="40" t="str">
        <f>IF(AND(N130="Aplicar identificación avanzada-condición aceptable para cada tipo de factor de riesgo identificado",J130="SI"),VLOOKUP(A130,'2'!$B$12:$M$212,3,FALSE)," ")</f>
        <v>puesto 126</v>
      </c>
      <c r="AO130" s="40" t="str">
        <f>IF(AND(N130="Aplicar identificación avanzada-condición aceptable para cada tipo de factor de riesgo identificado",J130="SI"),VLOOKUP(A130,'2'!$B$12:$M$212,4,FALSE)," ")</f>
        <v>tarea 126</v>
      </c>
      <c r="AP130" s="40">
        <f>IF(AND(N130="Aplicar identificación avanzada-condición aceptable para cada tipo de factor de riesgo identificado",J130="SI"),VLOOKUP(A130,'2'!$B$12:$M$212,6,FALSE)," ")</f>
        <v>0</v>
      </c>
      <c r="AQ130" s="40">
        <f>IF(AND(N130="Aplicar identificación avanzada-condición aceptable para cada tipo de factor de riesgo identificado",J130="SI"),VLOOKUP(A130,'2'!$B$12:$M$212,7,FALSE)," ")</f>
        <v>0</v>
      </c>
      <c r="AR130" s="40">
        <f>IF(AND(N130="Aplicar identificación avanzada-condición aceptable para cada tipo de factor de riesgo identificado",J130="SI"),VLOOKUP(A130,'2'!$B$12:$M$212,8,FALSE)," ")</f>
        <v>0</v>
      </c>
      <c r="AS130" s="40">
        <f>IF(AND(N130="Aplicar identificación avanzada-condición aceptable para cada tipo de factor de riesgo identificado",J130="SI"),VLOOKUP(A130,'2'!$B$12:$M$212,9,FALSE)," ")</f>
        <v>0</v>
      </c>
      <c r="AT130" s="40">
        <f>IF(AND(N130="Aplicar identificación avanzada-condición aceptable para cada tipo de factor de riesgo identificado",J130="SI"),VLOOKUP(A130,'2'!$B$12:$M$212,10,FALSE)," ")</f>
        <v>0</v>
      </c>
      <c r="AU130" s="51" t="str">
        <f>IF(AND(N130="Aplicar identificación avanzada-condición aceptable para cada tipo de factor de riesgo identificado",K130="SI"),VLOOKUP(A130,'2'!$B$12:$M$212,2,FALSE)," ")</f>
        <v>area 126</v>
      </c>
      <c r="AV130" s="51" t="str">
        <f>IF(AND(N130="Aplicar identificación avanzada-condición aceptable para cada tipo de factor de riesgo identificado",K130="SI"),VLOOKUP(A130,'2'!$B$12:$M$212,3,FALSE)," ")</f>
        <v>puesto 126</v>
      </c>
      <c r="AW130" s="51" t="str">
        <f>IF(AND(N130="Aplicar identificación avanzada-condición aceptable para cada tipo de factor de riesgo identificado",K130="SI"),VLOOKUP(A130,'2'!$B$12:$M$212,4,FALSE)," ")</f>
        <v>tarea 126</v>
      </c>
      <c r="AX130" s="51">
        <f>IF(AND(N130="Aplicar identificación avanzada-condición aceptable para cada tipo de factor de riesgo identificado",K130="SI"),VLOOKUP(A130,'2'!$B$12:$M$212,6,FALSE)," ")</f>
        <v>0</v>
      </c>
      <c r="AY130" s="51">
        <f>IF(AND(N130="Aplicar identificación avanzada-condición aceptable para cada tipo de factor de riesgo identificado",K130="SI"),VLOOKUP(A130,'2'!$B$12:$M$212,7,FALSE)," ")</f>
        <v>0</v>
      </c>
      <c r="AZ130" s="51">
        <f>IF(AND(N130="Aplicar identificación avanzada-condición aceptable para cada tipo de factor de riesgo identificado",K130="SI"),VLOOKUP(A130,'2'!$B$12:$M$212,8,FALSE)," ")</f>
        <v>0</v>
      </c>
      <c r="BA130" s="51">
        <f>IF(AND(N130="Aplicar identificación avanzada-condición aceptable para cada tipo de factor de riesgo identificado",K130="SI"),VLOOKUP(A130,'2'!$B$12:$M$212,9,FALSE)," ")</f>
        <v>0</v>
      </c>
      <c r="BB130" s="51">
        <f>IF(AND(N130="Aplicar identificación avanzada-condición aceptable para cada tipo de factor de riesgo identificado",K130="SI"),VLOOKUP(A130,'2'!$B$12:$M$212,10,FALSE)," ")</f>
        <v>0</v>
      </c>
      <c r="BC130" s="44" t="str">
        <f>IF(AND(N130="Aplicar identificación avanzada-condición aceptable para cada tipo de factor de riesgo identificado",L130="SI"),VLOOKUP(A130,'2'!$B$12:$M$212,2,FALSE)," ")</f>
        <v>area 126</v>
      </c>
      <c r="BD130" s="44" t="str">
        <f>IF(AND(N130="Aplicar identificación avanzada-condición aceptable para cada tipo de factor de riesgo identificado",L130="SI"),VLOOKUP(A130,'2'!$B$12:$M$212,3,FALSE)," ")</f>
        <v>puesto 126</v>
      </c>
      <c r="BE130" s="44" t="str">
        <f>IF(AND(N130="Aplicar identificación avanzada-condición aceptable para cada tipo de factor de riesgo identificado",L130="SI"),VLOOKUP(A130,'2'!$B$12:$M$212,4,FALSE)," ")</f>
        <v>tarea 126</v>
      </c>
      <c r="BF130" s="44">
        <f>IF(AND(N130="Aplicar identificación avanzada-condición aceptable para cada tipo de factor de riesgo identificado",L130="SI"),VLOOKUP(A130,'2'!$B$12:$M$212,6,FALSE)," ")</f>
        <v>0</v>
      </c>
      <c r="BG130" s="44">
        <f>IF(AND(N130="Aplicar identificación avanzada-condición aceptable para cada tipo de factor de riesgo identificado",L130="SI"),VLOOKUP(A130,'2'!$B$12:$M$212,7,FALSE)," ")</f>
        <v>0</v>
      </c>
      <c r="BH130" s="44">
        <f>IF(AND(N130="Aplicar identificación avanzada-condición aceptable para cada tipo de factor de riesgo identificado",L130="SI"),VLOOKUP(A130,'2'!$B$12:$M$212,8,FALSE)," ")</f>
        <v>0</v>
      </c>
      <c r="BI130" s="44">
        <f>IF(AND(N130="Aplicar identificación avanzada-condición aceptable para cada tipo de factor de riesgo identificado",L130="SI"),VLOOKUP(A130,'2'!$B$12:$M$212,9,FALSE)," ")</f>
        <v>0</v>
      </c>
      <c r="BJ130" s="44">
        <f>IF(AND(N130="Aplicar identificación avanzada-condición aceptable para cada tipo de factor de riesgo identificado",L130="SI"),VLOOKUP(A130,'2'!$B$12:$M$212,10,FALSE)," ")</f>
        <v>0</v>
      </c>
      <c r="BK130" s="48" t="str">
        <f>IF(AND(N130="Aplicar identificación avanzada-condición aceptable para cada tipo de factor de riesgo identificado",M130="SI"),VLOOKUP(A130,'2'!$B$12:$M$212,2,FALSE)," ")</f>
        <v>area 126</v>
      </c>
      <c r="BL130" s="48" t="str">
        <f>IF(AND(N130="Aplicar identificación avanzada-condición aceptable para cada tipo de factor de riesgo identificado",M130="SI"),VLOOKUP(A130,'2'!$B$12:$M$212,3,FALSE)," ")</f>
        <v>puesto 126</v>
      </c>
      <c r="BM130" s="48" t="str">
        <f>IF(AND(N130="Aplicar identificación avanzada-condición aceptable para cada tipo de factor de riesgo identificado",M130="SI"),VLOOKUP(A130,'2'!$B$12:$M$212,4,FALSE)," ")</f>
        <v>tarea 126</v>
      </c>
      <c r="BN130" s="48">
        <f>IF(AND(N130="Aplicar identificación avanzada-condición aceptable para cada tipo de factor de riesgo identificado",M130="SI"),VLOOKUP(A130,'2'!$B$12:$M$212,6,FALSE)," ")</f>
        <v>0</v>
      </c>
      <c r="BO130" s="48">
        <f>IF(AND(N130="Aplicar identificación avanzada-condición aceptable para cada tipo de factor de riesgo identificado",M130="SI"),VLOOKUP(A130,'2'!$B$12:$M$212,7,FALSE)," ")</f>
        <v>0</v>
      </c>
      <c r="BP130" s="48">
        <f>IF(AND(N130="Aplicar identificación avanzada-condición aceptable para cada tipo de factor de riesgo identificado",M130="SI"),VLOOKUP(A130,'2'!$B$12:$M$212,8,FALSE)," ")</f>
        <v>0</v>
      </c>
      <c r="BQ130" s="48">
        <f>IF(AND(N130="Aplicar identificación avanzada-condición aceptable para cada tipo de factor de riesgo identificado",M130="SI"),VLOOKUP(A130,'2'!$B$12:$M$212,9,FALSE)," ")</f>
        <v>0</v>
      </c>
      <c r="BR130" s="48">
        <f>IF(AND(N130="Aplicar identificación avanzada-condición aceptable para cada tipo de factor de riesgo identificado",M130="SI"),VLOOKUP(A130,'2'!$B$12:$M$212,10,FALSE)," ")</f>
        <v>0</v>
      </c>
    </row>
    <row r="131" spans="1:70">
      <c r="A131">
        <v>127</v>
      </c>
      <c r="B131" s="21" t="str">
        <f>'2'!C140</f>
        <v>area 127</v>
      </c>
      <c r="C131" s="21" t="str">
        <f>'2'!D140</f>
        <v>puesto 127</v>
      </c>
      <c r="D131" s="21" t="str">
        <v>puesto 127</v>
      </c>
      <c r="E131" s="21" t="str">
        <f>'2'!E140</f>
        <v>tarea 127</v>
      </c>
      <c r="F131" s="34" t="str">
        <f>'3'!D140</f>
        <v>tarea 127</v>
      </c>
      <c r="G131" s="27" t="str">
        <f>'3'!E140</f>
        <v>SI</v>
      </c>
      <c r="H131" s="21" t="str">
        <f>'3'!F140</f>
        <v>SI</v>
      </c>
      <c r="I131" s="27" t="str">
        <f>'3'!G140</f>
        <v>SI</v>
      </c>
      <c r="J131" s="21" t="str">
        <f>'3'!H140</f>
        <v>SI</v>
      </c>
      <c r="K131" s="27" t="str">
        <f>'3'!I140</f>
        <v>SI</v>
      </c>
      <c r="L131" s="21" t="str">
        <f>'3'!J140</f>
        <v>SI</v>
      </c>
      <c r="M131" s="27" t="str">
        <f>'3'!K140</f>
        <v>SI</v>
      </c>
      <c r="N131" s="34" t="str">
        <f>'3'!L140</f>
        <v>Aplicar identificación avanzada-condición aceptable para cada tipo de factor de riesgo identificado</v>
      </c>
      <c r="O131" s="19" t="str">
        <f>IF(AND(N131="Aplicar identificación avanzada-condición aceptable para cada tipo de factor de riesgo identificado",G131="SI"),VLOOKUP(A131,'2'!$B$12:$M$212,2,FALSE)," ")</f>
        <v>area 127</v>
      </c>
      <c r="P131" s="19" t="str">
        <f>IF(AND(N131="Aplicar identificación avanzada-condición aceptable para cada tipo de factor de riesgo identificado",G131="SI"),VLOOKUP(A131,'2'!$B$12:$M$212,3,FALSE)," ")</f>
        <v>puesto 127</v>
      </c>
      <c r="Q131" s="19" t="str">
        <f>IF(AND(N131="Aplicar identificación avanzada-condición aceptable para cada tipo de factor de riesgo identificado",G131="SI"),VLOOKUP(A131,'2'!$B$12:$M$212,4,FALSE)," ")</f>
        <v>tarea 127</v>
      </c>
      <c r="R131" s="19">
        <f>IF(AND(N131="Aplicar identificación avanzada-condición aceptable para cada tipo de factor de riesgo identificado",G131="SI"),VLOOKUP(A131,'2'!$B$12:$M$212,6,FALSE)," ")</f>
        <v>0</v>
      </c>
      <c r="S131" s="19">
        <f>IF(AND(N131="Aplicar identificación avanzada-condición aceptable para cada tipo de factor de riesgo identificado",G131="SI"),VLOOKUP(A131,'2'!$B$12:$M$212,7,FALSE)," ")</f>
        <v>0</v>
      </c>
      <c r="T131" s="19">
        <f>IF(AND(N131="Aplicar identificación avanzada-condición aceptable para cada tipo de factor de riesgo identificado",G131="SI"),VLOOKUP(A131,'2'!$B$12:$M$212,8,FALSE)," ")</f>
        <v>0</v>
      </c>
      <c r="U131" s="19">
        <f>IF(AND(N131="Aplicar identificación avanzada-condición aceptable para cada tipo de factor de riesgo identificado",G131="SI"),VLOOKUP(A131,'2'!$B$12:$M$212,9,FALSE)," ")</f>
        <v>0</v>
      </c>
      <c r="V131" s="19">
        <f>IF(AND(N131="Aplicar identificación avanzada-condición aceptable para cada tipo de factor de riesgo identificado",G131="SI"),VLOOKUP(A131,'2'!$B$12:$M$212,10,FALSE)," ")</f>
        <v>0</v>
      </c>
      <c r="W131" s="31" t="str">
        <f>IF(AND(N131="Aplicar identificación avanzada-condición aceptable para cada tipo de factor de riesgo identificado",H131="SI"),VLOOKUP(A131,'2'!$B$12:$M$212,2,FALSE)," ")</f>
        <v>area 127</v>
      </c>
      <c r="X131" s="31" t="str">
        <f>IF(AND(N131="Aplicar identificación avanzada-condición aceptable para cada tipo de factor de riesgo identificado",H131="SI"),VLOOKUP(A131,'2'!$B$12:$M$212,3,FALSE)," ")</f>
        <v>puesto 127</v>
      </c>
      <c r="Y131" s="31" t="str">
        <f>IF(AND(N131="Aplicar identificación avanzada-condición aceptable para cada tipo de factor de riesgo identificado",H131="SI"),VLOOKUP(A131,'2'!$B$12:$M$212,4,FALSE)," ")</f>
        <v>tarea 127</v>
      </c>
      <c r="Z131" s="31" t="str">
        <f>IF(AND(N131="Aplicar identificación avanzada-condición aceptable para cada tipo de factor de riesgo identificado",H131="SI"),VLOOKUP(A131,'2'!$B$12:$M$212,4,FALSE)," ")</f>
        <v>tarea 127</v>
      </c>
      <c r="AA131" s="31">
        <f>IF(AND(N131="Aplicar identificación avanzada-condición aceptable para cada tipo de factor de riesgo identificado",H131="SI"),VLOOKUP(A131,'2'!$B$12:$M$212,7,FALSE)," ")</f>
        <v>0</v>
      </c>
      <c r="AB131" s="31">
        <f>IF(AND(N131="Aplicar identificación avanzada-condición aceptable para cada tipo de factor de riesgo identificado",H131="SI"),VLOOKUP(A131,'2'!$B$12:$M$212,8,FALSE)," ")</f>
        <v>0</v>
      </c>
      <c r="AC131" s="31">
        <f>IF(AND(N131="Aplicar identificación avanzada-condición aceptable para cada tipo de factor de riesgo identificado",H131="SI"),VLOOKUP(A131,'2'!$B$12:$M$212,9,FALSE)," ")</f>
        <v>0</v>
      </c>
      <c r="AD131" s="31">
        <f>IF(AND(N131="Aplicar identificación avanzada-condición aceptable para cada tipo de factor de riesgo identificado",H131="SI"),VLOOKUP(A131,'2'!$B$12:$M$212,10,FALSE)," ")</f>
        <v>0</v>
      </c>
      <c r="AE131" s="34" t="str">
        <f>IF(AND(N131="Aplicar identificación avanzada-condición aceptable para cada tipo de factor de riesgo identificado",I131="SI"),VLOOKUP(A131,'2'!$B$12:$M$212,2,FALSE)," ")</f>
        <v>area 127</v>
      </c>
      <c r="AF131" s="34" t="str">
        <f>IF(AND(N131="Aplicar identificación avanzada-condición aceptable para cada tipo de factor de riesgo identificado",I131="SI"),VLOOKUP(A131,'2'!$B$12:$M$212,3,FALSE)," ")</f>
        <v>puesto 127</v>
      </c>
      <c r="AG131" s="34" t="str">
        <f>IF(AND(N131="Aplicar identificación avanzada-condición aceptable para cada tipo de factor de riesgo identificado",I131="SI"),VLOOKUP(A131,'2'!$B$12:$M$212,4,FALSE)," ")</f>
        <v>tarea 127</v>
      </c>
      <c r="AH131" s="34">
        <f>IF(AND(N131="Aplicar identificación avanzada-condición aceptable para cada tipo de factor de riesgo identificado",I131="SI"),VLOOKUP(A131,'2'!$B$12:$M$212,6,FALSE)," ")</f>
        <v>0</v>
      </c>
      <c r="AI131" s="34">
        <f>IF(AND(N131="Aplicar identificación avanzada-condición aceptable para cada tipo de factor de riesgo identificado",I131="SI"),VLOOKUP(A131,'2'!$B$12:$M$212,7,FALSE)," ")</f>
        <v>0</v>
      </c>
      <c r="AJ131" s="34">
        <f>IF(AND(N131="Aplicar identificación avanzada-condición aceptable para cada tipo de factor de riesgo identificado",I131="SI"),VLOOKUP(A131,'2'!$B$12:$M$212,8,FALSE)," ")</f>
        <v>0</v>
      </c>
      <c r="AK131" s="34">
        <f>IF(AND(N131="Aplicar identificación avanzada-condición aceptable para cada tipo de factor de riesgo identificado",I131="SI"),VLOOKUP(A131,'2'!$B$12:$M$212,9,FALSE)," ")</f>
        <v>0</v>
      </c>
      <c r="AL131" s="34">
        <f>IF(AND(N131="Aplicar identificación avanzada-condición aceptable para cada tipo de factor de riesgo identificado",I131="SI"),VLOOKUP(A131,'2'!$B$12:$M$212,10,FALSE)," ")</f>
        <v>0</v>
      </c>
      <c r="AM131" s="40" t="str">
        <f>IF(AND(N131="Aplicar identificación avanzada-condición aceptable para cada tipo de factor de riesgo identificado",J131="SI"),VLOOKUP(A131,'2'!$B$12:$M$212,2,FALSE)," ")</f>
        <v>area 127</v>
      </c>
      <c r="AN131" s="40" t="str">
        <f>IF(AND(N131="Aplicar identificación avanzada-condición aceptable para cada tipo de factor de riesgo identificado",J131="SI"),VLOOKUP(A131,'2'!$B$12:$M$212,3,FALSE)," ")</f>
        <v>puesto 127</v>
      </c>
      <c r="AO131" s="40" t="str">
        <f>IF(AND(N131="Aplicar identificación avanzada-condición aceptable para cada tipo de factor de riesgo identificado",J131="SI"),VLOOKUP(A131,'2'!$B$12:$M$212,4,FALSE)," ")</f>
        <v>tarea 127</v>
      </c>
      <c r="AP131" s="40">
        <f>IF(AND(N131="Aplicar identificación avanzada-condición aceptable para cada tipo de factor de riesgo identificado",J131="SI"),VLOOKUP(A131,'2'!$B$12:$M$212,6,FALSE)," ")</f>
        <v>0</v>
      </c>
      <c r="AQ131" s="40">
        <f>IF(AND(N131="Aplicar identificación avanzada-condición aceptable para cada tipo de factor de riesgo identificado",J131="SI"),VLOOKUP(A131,'2'!$B$12:$M$212,7,FALSE)," ")</f>
        <v>0</v>
      </c>
      <c r="AR131" s="40">
        <f>IF(AND(N131="Aplicar identificación avanzada-condición aceptable para cada tipo de factor de riesgo identificado",J131="SI"),VLOOKUP(A131,'2'!$B$12:$M$212,8,FALSE)," ")</f>
        <v>0</v>
      </c>
      <c r="AS131" s="40">
        <f>IF(AND(N131="Aplicar identificación avanzada-condición aceptable para cada tipo de factor de riesgo identificado",J131="SI"),VLOOKUP(A131,'2'!$B$12:$M$212,9,FALSE)," ")</f>
        <v>0</v>
      </c>
      <c r="AT131" s="40">
        <f>IF(AND(N131="Aplicar identificación avanzada-condición aceptable para cada tipo de factor de riesgo identificado",J131="SI"),VLOOKUP(A131,'2'!$B$12:$M$212,10,FALSE)," ")</f>
        <v>0</v>
      </c>
      <c r="AU131" s="51" t="str">
        <f>IF(AND(N131="Aplicar identificación avanzada-condición aceptable para cada tipo de factor de riesgo identificado",K131="SI"),VLOOKUP(A131,'2'!$B$12:$M$212,2,FALSE)," ")</f>
        <v>area 127</v>
      </c>
      <c r="AV131" s="51" t="str">
        <f>IF(AND(N131="Aplicar identificación avanzada-condición aceptable para cada tipo de factor de riesgo identificado",K131="SI"),VLOOKUP(A131,'2'!$B$12:$M$212,3,FALSE)," ")</f>
        <v>puesto 127</v>
      </c>
      <c r="AW131" s="51" t="str">
        <f>IF(AND(N131="Aplicar identificación avanzada-condición aceptable para cada tipo de factor de riesgo identificado",K131="SI"),VLOOKUP(A131,'2'!$B$12:$M$212,4,FALSE)," ")</f>
        <v>tarea 127</v>
      </c>
      <c r="AX131" s="51">
        <f>IF(AND(N131="Aplicar identificación avanzada-condición aceptable para cada tipo de factor de riesgo identificado",K131="SI"),VLOOKUP(A131,'2'!$B$12:$M$212,6,FALSE)," ")</f>
        <v>0</v>
      </c>
      <c r="AY131" s="51">
        <f>IF(AND(N131="Aplicar identificación avanzada-condición aceptable para cada tipo de factor de riesgo identificado",K131="SI"),VLOOKUP(A131,'2'!$B$12:$M$212,7,FALSE)," ")</f>
        <v>0</v>
      </c>
      <c r="AZ131" s="51">
        <f>IF(AND(N131="Aplicar identificación avanzada-condición aceptable para cada tipo de factor de riesgo identificado",K131="SI"),VLOOKUP(A131,'2'!$B$12:$M$212,8,FALSE)," ")</f>
        <v>0</v>
      </c>
      <c r="BA131" s="51">
        <f>IF(AND(N131="Aplicar identificación avanzada-condición aceptable para cada tipo de factor de riesgo identificado",K131="SI"),VLOOKUP(A131,'2'!$B$12:$M$212,9,FALSE)," ")</f>
        <v>0</v>
      </c>
      <c r="BB131" s="51">
        <f>IF(AND(N131="Aplicar identificación avanzada-condición aceptable para cada tipo de factor de riesgo identificado",K131="SI"),VLOOKUP(A131,'2'!$B$12:$M$212,10,FALSE)," ")</f>
        <v>0</v>
      </c>
      <c r="BC131" s="44" t="str">
        <f>IF(AND(N131="Aplicar identificación avanzada-condición aceptable para cada tipo de factor de riesgo identificado",L131="SI"),VLOOKUP(A131,'2'!$B$12:$M$212,2,FALSE)," ")</f>
        <v>area 127</v>
      </c>
      <c r="BD131" s="44" t="str">
        <f>IF(AND(N131="Aplicar identificación avanzada-condición aceptable para cada tipo de factor de riesgo identificado",L131="SI"),VLOOKUP(A131,'2'!$B$12:$M$212,3,FALSE)," ")</f>
        <v>puesto 127</v>
      </c>
      <c r="BE131" s="44" t="str">
        <f>IF(AND(N131="Aplicar identificación avanzada-condición aceptable para cada tipo de factor de riesgo identificado",L131="SI"),VLOOKUP(A131,'2'!$B$12:$M$212,4,FALSE)," ")</f>
        <v>tarea 127</v>
      </c>
      <c r="BF131" s="44">
        <f>IF(AND(N131="Aplicar identificación avanzada-condición aceptable para cada tipo de factor de riesgo identificado",L131="SI"),VLOOKUP(A131,'2'!$B$12:$M$212,6,FALSE)," ")</f>
        <v>0</v>
      </c>
      <c r="BG131" s="44">
        <f>IF(AND(N131="Aplicar identificación avanzada-condición aceptable para cada tipo de factor de riesgo identificado",L131="SI"),VLOOKUP(A131,'2'!$B$12:$M$212,7,FALSE)," ")</f>
        <v>0</v>
      </c>
      <c r="BH131" s="44">
        <f>IF(AND(N131="Aplicar identificación avanzada-condición aceptable para cada tipo de factor de riesgo identificado",L131="SI"),VLOOKUP(A131,'2'!$B$12:$M$212,8,FALSE)," ")</f>
        <v>0</v>
      </c>
      <c r="BI131" s="44">
        <f>IF(AND(N131="Aplicar identificación avanzada-condición aceptable para cada tipo de factor de riesgo identificado",L131="SI"),VLOOKUP(A131,'2'!$B$12:$M$212,9,FALSE)," ")</f>
        <v>0</v>
      </c>
      <c r="BJ131" s="44">
        <f>IF(AND(N131="Aplicar identificación avanzada-condición aceptable para cada tipo de factor de riesgo identificado",L131="SI"),VLOOKUP(A131,'2'!$B$12:$M$212,10,FALSE)," ")</f>
        <v>0</v>
      </c>
      <c r="BK131" s="48" t="str">
        <f>IF(AND(N131="Aplicar identificación avanzada-condición aceptable para cada tipo de factor de riesgo identificado",M131="SI"),VLOOKUP(A131,'2'!$B$12:$M$212,2,FALSE)," ")</f>
        <v>area 127</v>
      </c>
      <c r="BL131" s="48" t="str">
        <f>IF(AND(N131="Aplicar identificación avanzada-condición aceptable para cada tipo de factor de riesgo identificado",M131="SI"),VLOOKUP(A131,'2'!$B$12:$M$212,3,FALSE)," ")</f>
        <v>puesto 127</v>
      </c>
      <c r="BM131" s="48" t="str">
        <f>IF(AND(N131="Aplicar identificación avanzada-condición aceptable para cada tipo de factor de riesgo identificado",M131="SI"),VLOOKUP(A131,'2'!$B$12:$M$212,4,FALSE)," ")</f>
        <v>tarea 127</v>
      </c>
      <c r="BN131" s="48">
        <f>IF(AND(N131="Aplicar identificación avanzada-condición aceptable para cada tipo de factor de riesgo identificado",M131="SI"),VLOOKUP(A131,'2'!$B$12:$M$212,6,FALSE)," ")</f>
        <v>0</v>
      </c>
      <c r="BO131" s="48">
        <f>IF(AND(N131="Aplicar identificación avanzada-condición aceptable para cada tipo de factor de riesgo identificado",M131="SI"),VLOOKUP(A131,'2'!$B$12:$M$212,7,FALSE)," ")</f>
        <v>0</v>
      </c>
      <c r="BP131" s="48">
        <f>IF(AND(N131="Aplicar identificación avanzada-condición aceptable para cada tipo de factor de riesgo identificado",M131="SI"),VLOOKUP(A131,'2'!$B$12:$M$212,8,FALSE)," ")</f>
        <v>0</v>
      </c>
      <c r="BQ131" s="48">
        <f>IF(AND(N131="Aplicar identificación avanzada-condición aceptable para cada tipo de factor de riesgo identificado",M131="SI"),VLOOKUP(A131,'2'!$B$12:$M$212,9,FALSE)," ")</f>
        <v>0</v>
      </c>
      <c r="BR131" s="48">
        <f>IF(AND(N131="Aplicar identificación avanzada-condición aceptable para cada tipo de factor de riesgo identificado",M131="SI"),VLOOKUP(A131,'2'!$B$12:$M$212,10,FALSE)," ")</f>
        <v>0</v>
      </c>
    </row>
    <row r="132" spans="1:70">
      <c r="A132">
        <v>128</v>
      </c>
      <c r="B132" s="21" t="str">
        <f>'2'!C141</f>
        <v>area 128</v>
      </c>
      <c r="C132" s="21" t="str">
        <f>'2'!D141</f>
        <v>puesto 128</v>
      </c>
      <c r="D132" s="21" t="str">
        <v>puesto 128</v>
      </c>
      <c r="E132" s="21" t="str">
        <f>'2'!E141</f>
        <v>tarea 128</v>
      </c>
      <c r="F132" s="34" t="str">
        <f>'3'!D141</f>
        <v>tarea 128</v>
      </c>
      <c r="G132" s="27" t="str">
        <f>'3'!E141</f>
        <v>SI</v>
      </c>
      <c r="H132" s="21" t="str">
        <f>'3'!F141</f>
        <v>SI</v>
      </c>
      <c r="I132" s="27" t="str">
        <f>'3'!G141</f>
        <v>SI</v>
      </c>
      <c r="J132" s="21" t="str">
        <f>'3'!H141</f>
        <v>SI</v>
      </c>
      <c r="K132" s="27" t="str">
        <f>'3'!I141</f>
        <v>SI</v>
      </c>
      <c r="L132" s="21" t="str">
        <f>'3'!J141</f>
        <v>SI</v>
      </c>
      <c r="M132" s="27" t="str">
        <f>'3'!K141</f>
        <v>SI</v>
      </c>
      <c r="N132" s="34" t="str">
        <f>'3'!L141</f>
        <v>Aplicar identificación avanzada-condición aceptable para cada tipo de factor de riesgo identificado</v>
      </c>
      <c r="O132" s="19" t="str">
        <f>IF(AND(N132="Aplicar identificación avanzada-condición aceptable para cada tipo de factor de riesgo identificado",G132="SI"),VLOOKUP(A132,'2'!$B$12:$M$212,2,FALSE)," ")</f>
        <v>area 128</v>
      </c>
      <c r="P132" s="19" t="str">
        <f>IF(AND(N132="Aplicar identificación avanzada-condición aceptable para cada tipo de factor de riesgo identificado",G132="SI"),VLOOKUP(A132,'2'!$B$12:$M$212,3,FALSE)," ")</f>
        <v>puesto 128</v>
      </c>
      <c r="Q132" s="19" t="str">
        <f>IF(AND(N132="Aplicar identificación avanzada-condición aceptable para cada tipo de factor de riesgo identificado",G132="SI"),VLOOKUP(A132,'2'!$B$12:$M$212,4,FALSE)," ")</f>
        <v>tarea 128</v>
      </c>
      <c r="R132" s="19">
        <f>IF(AND(N132="Aplicar identificación avanzada-condición aceptable para cada tipo de factor de riesgo identificado",G132="SI"),VLOOKUP(A132,'2'!$B$12:$M$212,6,FALSE)," ")</f>
        <v>0</v>
      </c>
      <c r="S132" s="19">
        <f>IF(AND(N132="Aplicar identificación avanzada-condición aceptable para cada tipo de factor de riesgo identificado",G132="SI"),VLOOKUP(A132,'2'!$B$12:$M$212,7,FALSE)," ")</f>
        <v>0</v>
      </c>
      <c r="T132" s="19">
        <f>IF(AND(N132="Aplicar identificación avanzada-condición aceptable para cada tipo de factor de riesgo identificado",G132="SI"),VLOOKUP(A132,'2'!$B$12:$M$212,8,FALSE)," ")</f>
        <v>0</v>
      </c>
      <c r="U132" s="19">
        <f>IF(AND(N132="Aplicar identificación avanzada-condición aceptable para cada tipo de factor de riesgo identificado",G132="SI"),VLOOKUP(A132,'2'!$B$12:$M$212,9,FALSE)," ")</f>
        <v>0</v>
      </c>
      <c r="V132" s="19">
        <f>IF(AND(N132="Aplicar identificación avanzada-condición aceptable para cada tipo de factor de riesgo identificado",G132="SI"),VLOOKUP(A132,'2'!$B$12:$M$212,10,FALSE)," ")</f>
        <v>0</v>
      </c>
      <c r="W132" s="31" t="str">
        <f>IF(AND(N132="Aplicar identificación avanzada-condición aceptable para cada tipo de factor de riesgo identificado",H132="SI"),VLOOKUP(A132,'2'!$B$12:$M$212,2,FALSE)," ")</f>
        <v>area 128</v>
      </c>
      <c r="X132" s="31" t="str">
        <f>IF(AND(N132="Aplicar identificación avanzada-condición aceptable para cada tipo de factor de riesgo identificado",H132="SI"),VLOOKUP(A132,'2'!$B$12:$M$212,3,FALSE)," ")</f>
        <v>puesto 128</v>
      </c>
      <c r="Y132" s="31" t="str">
        <f>IF(AND(N132="Aplicar identificación avanzada-condición aceptable para cada tipo de factor de riesgo identificado",H132="SI"),VLOOKUP(A132,'2'!$B$12:$M$212,4,FALSE)," ")</f>
        <v>tarea 128</v>
      </c>
      <c r="Z132" s="31" t="str">
        <f>IF(AND(N132="Aplicar identificación avanzada-condición aceptable para cada tipo de factor de riesgo identificado",H132="SI"),VLOOKUP(A132,'2'!$B$12:$M$212,4,FALSE)," ")</f>
        <v>tarea 128</v>
      </c>
      <c r="AA132" s="31">
        <f>IF(AND(N132="Aplicar identificación avanzada-condición aceptable para cada tipo de factor de riesgo identificado",H132="SI"),VLOOKUP(A132,'2'!$B$12:$M$212,7,FALSE)," ")</f>
        <v>0</v>
      </c>
      <c r="AB132" s="31">
        <f>IF(AND(N132="Aplicar identificación avanzada-condición aceptable para cada tipo de factor de riesgo identificado",H132="SI"),VLOOKUP(A132,'2'!$B$12:$M$212,8,FALSE)," ")</f>
        <v>0</v>
      </c>
      <c r="AC132" s="31">
        <f>IF(AND(N132="Aplicar identificación avanzada-condición aceptable para cada tipo de factor de riesgo identificado",H132="SI"),VLOOKUP(A132,'2'!$B$12:$M$212,9,FALSE)," ")</f>
        <v>0</v>
      </c>
      <c r="AD132" s="31">
        <f>IF(AND(N132="Aplicar identificación avanzada-condición aceptable para cada tipo de factor de riesgo identificado",H132="SI"),VLOOKUP(A132,'2'!$B$12:$M$212,10,FALSE)," ")</f>
        <v>0</v>
      </c>
      <c r="AE132" s="34" t="str">
        <f>IF(AND(N132="Aplicar identificación avanzada-condición aceptable para cada tipo de factor de riesgo identificado",I132="SI"),VLOOKUP(A132,'2'!$B$12:$M$212,2,FALSE)," ")</f>
        <v>area 128</v>
      </c>
      <c r="AF132" s="34" t="str">
        <f>IF(AND(N132="Aplicar identificación avanzada-condición aceptable para cada tipo de factor de riesgo identificado",I132="SI"),VLOOKUP(A132,'2'!$B$12:$M$212,3,FALSE)," ")</f>
        <v>puesto 128</v>
      </c>
      <c r="AG132" s="34" t="str">
        <f>IF(AND(N132="Aplicar identificación avanzada-condición aceptable para cada tipo de factor de riesgo identificado",I132="SI"),VLOOKUP(A132,'2'!$B$12:$M$212,4,FALSE)," ")</f>
        <v>tarea 128</v>
      </c>
      <c r="AH132" s="34">
        <f>IF(AND(N132="Aplicar identificación avanzada-condición aceptable para cada tipo de factor de riesgo identificado",I132="SI"),VLOOKUP(A132,'2'!$B$12:$M$212,6,FALSE)," ")</f>
        <v>0</v>
      </c>
      <c r="AI132" s="34">
        <f>IF(AND(N132="Aplicar identificación avanzada-condición aceptable para cada tipo de factor de riesgo identificado",I132="SI"),VLOOKUP(A132,'2'!$B$12:$M$212,7,FALSE)," ")</f>
        <v>0</v>
      </c>
      <c r="AJ132" s="34">
        <f>IF(AND(N132="Aplicar identificación avanzada-condición aceptable para cada tipo de factor de riesgo identificado",I132="SI"),VLOOKUP(A132,'2'!$B$12:$M$212,8,FALSE)," ")</f>
        <v>0</v>
      </c>
      <c r="AK132" s="34">
        <f>IF(AND(N132="Aplicar identificación avanzada-condición aceptable para cada tipo de factor de riesgo identificado",I132="SI"),VLOOKUP(A132,'2'!$B$12:$M$212,9,FALSE)," ")</f>
        <v>0</v>
      </c>
      <c r="AL132" s="34">
        <f>IF(AND(N132="Aplicar identificación avanzada-condición aceptable para cada tipo de factor de riesgo identificado",I132="SI"),VLOOKUP(A132,'2'!$B$12:$M$212,10,FALSE)," ")</f>
        <v>0</v>
      </c>
      <c r="AM132" s="40" t="str">
        <f>IF(AND(N132="Aplicar identificación avanzada-condición aceptable para cada tipo de factor de riesgo identificado",J132="SI"),VLOOKUP(A132,'2'!$B$12:$M$212,2,FALSE)," ")</f>
        <v>area 128</v>
      </c>
      <c r="AN132" s="40" t="str">
        <f>IF(AND(N132="Aplicar identificación avanzada-condición aceptable para cada tipo de factor de riesgo identificado",J132="SI"),VLOOKUP(A132,'2'!$B$12:$M$212,3,FALSE)," ")</f>
        <v>puesto 128</v>
      </c>
      <c r="AO132" s="40" t="str">
        <f>IF(AND(N132="Aplicar identificación avanzada-condición aceptable para cada tipo de factor de riesgo identificado",J132="SI"),VLOOKUP(A132,'2'!$B$12:$M$212,4,FALSE)," ")</f>
        <v>tarea 128</v>
      </c>
      <c r="AP132" s="40">
        <f>IF(AND(N132="Aplicar identificación avanzada-condición aceptable para cada tipo de factor de riesgo identificado",J132="SI"),VLOOKUP(A132,'2'!$B$12:$M$212,6,FALSE)," ")</f>
        <v>0</v>
      </c>
      <c r="AQ132" s="40">
        <f>IF(AND(N132="Aplicar identificación avanzada-condición aceptable para cada tipo de factor de riesgo identificado",J132="SI"),VLOOKUP(A132,'2'!$B$12:$M$212,7,FALSE)," ")</f>
        <v>0</v>
      </c>
      <c r="AR132" s="40">
        <f>IF(AND(N132="Aplicar identificación avanzada-condición aceptable para cada tipo de factor de riesgo identificado",J132="SI"),VLOOKUP(A132,'2'!$B$12:$M$212,8,FALSE)," ")</f>
        <v>0</v>
      </c>
      <c r="AS132" s="40">
        <f>IF(AND(N132="Aplicar identificación avanzada-condición aceptable para cada tipo de factor de riesgo identificado",J132="SI"),VLOOKUP(A132,'2'!$B$12:$M$212,9,FALSE)," ")</f>
        <v>0</v>
      </c>
      <c r="AT132" s="40">
        <f>IF(AND(N132="Aplicar identificación avanzada-condición aceptable para cada tipo de factor de riesgo identificado",J132="SI"),VLOOKUP(A132,'2'!$B$12:$M$212,10,FALSE)," ")</f>
        <v>0</v>
      </c>
      <c r="AU132" s="51" t="str">
        <f>IF(AND(N132="Aplicar identificación avanzada-condición aceptable para cada tipo de factor de riesgo identificado",K132="SI"),VLOOKUP(A132,'2'!$B$12:$M$212,2,FALSE)," ")</f>
        <v>area 128</v>
      </c>
      <c r="AV132" s="51" t="str">
        <f>IF(AND(N132="Aplicar identificación avanzada-condición aceptable para cada tipo de factor de riesgo identificado",K132="SI"),VLOOKUP(A132,'2'!$B$12:$M$212,3,FALSE)," ")</f>
        <v>puesto 128</v>
      </c>
      <c r="AW132" s="51" t="str">
        <f>IF(AND(N132="Aplicar identificación avanzada-condición aceptable para cada tipo de factor de riesgo identificado",K132="SI"),VLOOKUP(A132,'2'!$B$12:$M$212,4,FALSE)," ")</f>
        <v>tarea 128</v>
      </c>
      <c r="AX132" s="51">
        <f>IF(AND(N132="Aplicar identificación avanzada-condición aceptable para cada tipo de factor de riesgo identificado",K132="SI"),VLOOKUP(A132,'2'!$B$12:$M$212,6,FALSE)," ")</f>
        <v>0</v>
      </c>
      <c r="AY132" s="51">
        <f>IF(AND(N132="Aplicar identificación avanzada-condición aceptable para cada tipo de factor de riesgo identificado",K132="SI"),VLOOKUP(A132,'2'!$B$12:$M$212,7,FALSE)," ")</f>
        <v>0</v>
      </c>
      <c r="AZ132" s="51">
        <f>IF(AND(N132="Aplicar identificación avanzada-condición aceptable para cada tipo de factor de riesgo identificado",K132="SI"),VLOOKUP(A132,'2'!$B$12:$M$212,8,FALSE)," ")</f>
        <v>0</v>
      </c>
      <c r="BA132" s="51">
        <f>IF(AND(N132="Aplicar identificación avanzada-condición aceptable para cada tipo de factor de riesgo identificado",K132="SI"),VLOOKUP(A132,'2'!$B$12:$M$212,9,FALSE)," ")</f>
        <v>0</v>
      </c>
      <c r="BB132" s="51">
        <f>IF(AND(N132="Aplicar identificación avanzada-condición aceptable para cada tipo de factor de riesgo identificado",K132="SI"),VLOOKUP(A132,'2'!$B$12:$M$212,10,FALSE)," ")</f>
        <v>0</v>
      </c>
      <c r="BC132" s="44" t="str">
        <f>IF(AND(N132="Aplicar identificación avanzada-condición aceptable para cada tipo de factor de riesgo identificado",L132="SI"),VLOOKUP(A132,'2'!$B$12:$M$212,2,FALSE)," ")</f>
        <v>area 128</v>
      </c>
      <c r="BD132" s="44" t="str">
        <f>IF(AND(N132="Aplicar identificación avanzada-condición aceptable para cada tipo de factor de riesgo identificado",L132="SI"),VLOOKUP(A132,'2'!$B$12:$M$212,3,FALSE)," ")</f>
        <v>puesto 128</v>
      </c>
      <c r="BE132" s="44" t="str">
        <f>IF(AND(N132="Aplicar identificación avanzada-condición aceptable para cada tipo de factor de riesgo identificado",L132="SI"),VLOOKUP(A132,'2'!$B$12:$M$212,4,FALSE)," ")</f>
        <v>tarea 128</v>
      </c>
      <c r="BF132" s="44">
        <f>IF(AND(N132="Aplicar identificación avanzada-condición aceptable para cada tipo de factor de riesgo identificado",L132="SI"),VLOOKUP(A132,'2'!$B$12:$M$212,6,FALSE)," ")</f>
        <v>0</v>
      </c>
      <c r="BG132" s="44">
        <f>IF(AND(N132="Aplicar identificación avanzada-condición aceptable para cada tipo de factor de riesgo identificado",L132="SI"),VLOOKUP(A132,'2'!$B$12:$M$212,7,FALSE)," ")</f>
        <v>0</v>
      </c>
      <c r="BH132" s="44">
        <f>IF(AND(N132="Aplicar identificación avanzada-condición aceptable para cada tipo de factor de riesgo identificado",L132="SI"),VLOOKUP(A132,'2'!$B$12:$M$212,8,FALSE)," ")</f>
        <v>0</v>
      </c>
      <c r="BI132" s="44">
        <f>IF(AND(N132="Aplicar identificación avanzada-condición aceptable para cada tipo de factor de riesgo identificado",L132="SI"),VLOOKUP(A132,'2'!$B$12:$M$212,9,FALSE)," ")</f>
        <v>0</v>
      </c>
      <c r="BJ132" s="44">
        <f>IF(AND(N132="Aplicar identificación avanzada-condición aceptable para cada tipo de factor de riesgo identificado",L132="SI"),VLOOKUP(A132,'2'!$B$12:$M$212,10,FALSE)," ")</f>
        <v>0</v>
      </c>
      <c r="BK132" s="48" t="str">
        <f>IF(AND(N132="Aplicar identificación avanzada-condición aceptable para cada tipo de factor de riesgo identificado",M132="SI"),VLOOKUP(A132,'2'!$B$12:$M$212,2,FALSE)," ")</f>
        <v>area 128</v>
      </c>
      <c r="BL132" s="48" t="str">
        <f>IF(AND(N132="Aplicar identificación avanzada-condición aceptable para cada tipo de factor de riesgo identificado",M132="SI"),VLOOKUP(A132,'2'!$B$12:$M$212,3,FALSE)," ")</f>
        <v>puesto 128</v>
      </c>
      <c r="BM132" s="48" t="str">
        <f>IF(AND(N132="Aplicar identificación avanzada-condición aceptable para cada tipo de factor de riesgo identificado",M132="SI"),VLOOKUP(A132,'2'!$B$12:$M$212,4,FALSE)," ")</f>
        <v>tarea 128</v>
      </c>
      <c r="BN132" s="48">
        <f>IF(AND(N132="Aplicar identificación avanzada-condición aceptable para cada tipo de factor de riesgo identificado",M132="SI"),VLOOKUP(A132,'2'!$B$12:$M$212,6,FALSE)," ")</f>
        <v>0</v>
      </c>
      <c r="BO132" s="48">
        <f>IF(AND(N132="Aplicar identificación avanzada-condición aceptable para cada tipo de factor de riesgo identificado",M132="SI"),VLOOKUP(A132,'2'!$B$12:$M$212,7,FALSE)," ")</f>
        <v>0</v>
      </c>
      <c r="BP132" s="48">
        <f>IF(AND(N132="Aplicar identificación avanzada-condición aceptable para cada tipo de factor de riesgo identificado",M132="SI"),VLOOKUP(A132,'2'!$B$12:$M$212,8,FALSE)," ")</f>
        <v>0</v>
      </c>
      <c r="BQ132" s="48">
        <f>IF(AND(N132="Aplicar identificación avanzada-condición aceptable para cada tipo de factor de riesgo identificado",M132="SI"),VLOOKUP(A132,'2'!$B$12:$M$212,9,FALSE)," ")</f>
        <v>0</v>
      </c>
      <c r="BR132" s="48">
        <f>IF(AND(N132="Aplicar identificación avanzada-condición aceptable para cada tipo de factor de riesgo identificado",M132="SI"),VLOOKUP(A132,'2'!$B$12:$M$212,10,FALSE)," ")</f>
        <v>0</v>
      </c>
    </row>
    <row r="133" spans="1:70">
      <c r="A133">
        <v>129</v>
      </c>
      <c r="B133" s="21" t="str">
        <f>'2'!C142</f>
        <v>area 129</v>
      </c>
      <c r="C133" s="21" t="str">
        <f>'2'!D142</f>
        <v>puesto 129</v>
      </c>
      <c r="D133" s="21" t="str">
        <v>puesto 129</v>
      </c>
      <c r="E133" s="21" t="str">
        <f>'2'!E142</f>
        <v>tarea 129</v>
      </c>
      <c r="F133" s="34" t="str">
        <f>'3'!D142</f>
        <v>tarea 129</v>
      </c>
      <c r="G133" s="27" t="str">
        <f>'3'!E142</f>
        <v>SI</v>
      </c>
      <c r="H133" s="21" t="str">
        <f>'3'!F142</f>
        <v>SI</v>
      </c>
      <c r="I133" s="27" t="str">
        <f>'3'!G142</f>
        <v>SI</v>
      </c>
      <c r="J133" s="21" t="str">
        <f>'3'!H142</f>
        <v>SI</v>
      </c>
      <c r="K133" s="27" t="str">
        <f>'3'!I142</f>
        <v>SI</v>
      </c>
      <c r="L133" s="21" t="str">
        <f>'3'!J142</f>
        <v>SI</v>
      </c>
      <c r="M133" s="27" t="str">
        <f>'3'!K142</f>
        <v>SI</v>
      </c>
      <c r="N133" s="34" t="str">
        <f>'3'!L142</f>
        <v>Aplicar identificación avanzada-condición aceptable para cada tipo de factor de riesgo identificado</v>
      </c>
      <c r="O133" s="19" t="str">
        <f>IF(AND(N133="Aplicar identificación avanzada-condición aceptable para cada tipo de factor de riesgo identificado",G133="SI"),VLOOKUP(A133,'2'!$B$12:$M$212,2,FALSE)," ")</f>
        <v>area 129</v>
      </c>
      <c r="P133" s="19" t="str">
        <f>IF(AND(N133="Aplicar identificación avanzada-condición aceptable para cada tipo de factor de riesgo identificado",G133="SI"),VLOOKUP(A133,'2'!$B$12:$M$212,3,FALSE)," ")</f>
        <v>puesto 129</v>
      </c>
      <c r="Q133" s="19" t="str">
        <f>IF(AND(N133="Aplicar identificación avanzada-condición aceptable para cada tipo de factor de riesgo identificado",G133="SI"),VLOOKUP(A133,'2'!$B$12:$M$212,4,FALSE)," ")</f>
        <v>tarea 129</v>
      </c>
      <c r="R133" s="19">
        <f>IF(AND(N133="Aplicar identificación avanzada-condición aceptable para cada tipo de factor de riesgo identificado",G133="SI"),VLOOKUP(A133,'2'!$B$12:$M$212,6,FALSE)," ")</f>
        <v>0</v>
      </c>
      <c r="S133" s="19">
        <f>IF(AND(N133="Aplicar identificación avanzada-condición aceptable para cada tipo de factor de riesgo identificado",G133="SI"),VLOOKUP(A133,'2'!$B$12:$M$212,7,FALSE)," ")</f>
        <v>0</v>
      </c>
      <c r="T133" s="19">
        <f>IF(AND(N133="Aplicar identificación avanzada-condición aceptable para cada tipo de factor de riesgo identificado",G133="SI"),VLOOKUP(A133,'2'!$B$12:$M$212,8,FALSE)," ")</f>
        <v>0</v>
      </c>
      <c r="U133" s="19">
        <f>IF(AND(N133="Aplicar identificación avanzada-condición aceptable para cada tipo de factor de riesgo identificado",G133="SI"),VLOOKUP(A133,'2'!$B$12:$M$212,9,FALSE)," ")</f>
        <v>0</v>
      </c>
      <c r="V133" s="19">
        <f>IF(AND(N133="Aplicar identificación avanzada-condición aceptable para cada tipo de factor de riesgo identificado",G133="SI"),VLOOKUP(A133,'2'!$B$12:$M$212,10,FALSE)," ")</f>
        <v>0</v>
      </c>
      <c r="W133" s="31" t="str">
        <f>IF(AND(N133="Aplicar identificación avanzada-condición aceptable para cada tipo de factor de riesgo identificado",H133="SI"),VLOOKUP(A133,'2'!$B$12:$M$212,2,FALSE)," ")</f>
        <v>area 129</v>
      </c>
      <c r="X133" s="31" t="str">
        <f>IF(AND(N133="Aplicar identificación avanzada-condición aceptable para cada tipo de factor de riesgo identificado",H133="SI"),VLOOKUP(A133,'2'!$B$12:$M$212,3,FALSE)," ")</f>
        <v>puesto 129</v>
      </c>
      <c r="Y133" s="31" t="str">
        <f>IF(AND(N133="Aplicar identificación avanzada-condición aceptable para cada tipo de factor de riesgo identificado",H133="SI"),VLOOKUP(A133,'2'!$B$12:$M$212,4,FALSE)," ")</f>
        <v>tarea 129</v>
      </c>
      <c r="Z133" s="31" t="str">
        <f>IF(AND(N133="Aplicar identificación avanzada-condición aceptable para cada tipo de factor de riesgo identificado",H133="SI"),VLOOKUP(A133,'2'!$B$12:$M$212,4,FALSE)," ")</f>
        <v>tarea 129</v>
      </c>
      <c r="AA133" s="31">
        <f>IF(AND(N133="Aplicar identificación avanzada-condición aceptable para cada tipo de factor de riesgo identificado",H133="SI"),VLOOKUP(A133,'2'!$B$12:$M$212,7,FALSE)," ")</f>
        <v>0</v>
      </c>
      <c r="AB133" s="31">
        <f>IF(AND(N133="Aplicar identificación avanzada-condición aceptable para cada tipo de factor de riesgo identificado",H133="SI"),VLOOKUP(A133,'2'!$B$12:$M$212,8,FALSE)," ")</f>
        <v>0</v>
      </c>
      <c r="AC133" s="31">
        <f>IF(AND(N133="Aplicar identificación avanzada-condición aceptable para cada tipo de factor de riesgo identificado",H133="SI"),VLOOKUP(A133,'2'!$B$12:$M$212,9,FALSE)," ")</f>
        <v>0</v>
      </c>
      <c r="AD133" s="31">
        <f>IF(AND(N133="Aplicar identificación avanzada-condición aceptable para cada tipo de factor de riesgo identificado",H133="SI"),VLOOKUP(A133,'2'!$B$12:$M$212,10,FALSE)," ")</f>
        <v>0</v>
      </c>
      <c r="AE133" s="34" t="str">
        <f>IF(AND(N133="Aplicar identificación avanzada-condición aceptable para cada tipo de factor de riesgo identificado",I133="SI"),VLOOKUP(A133,'2'!$B$12:$M$212,2,FALSE)," ")</f>
        <v>area 129</v>
      </c>
      <c r="AF133" s="34" t="str">
        <f>IF(AND(N133="Aplicar identificación avanzada-condición aceptable para cada tipo de factor de riesgo identificado",I133="SI"),VLOOKUP(A133,'2'!$B$12:$M$212,3,FALSE)," ")</f>
        <v>puesto 129</v>
      </c>
      <c r="AG133" s="34" t="str">
        <f>IF(AND(N133="Aplicar identificación avanzada-condición aceptable para cada tipo de factor de riesgo identificado",I133="SI"),VLOOKUP(A133,'2'!$B$12:$M$212,4,FALSE)," ")</f>
        <v>tarea 129</v>
      </c>
      <c r="AH133" s="34">
        <f>IF(AND(N133="Aplicar identificación avanzada-condición aceptable para cada tipo de factor de riesgo identificado",I133="SI"),VLOOKUP(A133,'2'!$B$12:$M$212,6,FALSE)," ")</f>
        <v>0</v>
      </c>
      <c r="AI133" s="34">
        <f>IF(AND(N133="Aplicar identificación avanzada-condición aceptable para cada tipo de factor de riesgo identificado",I133="SI"),VLOOKUP(A133,'2'!$B$12:$M$212,7,FALSE)," ")</f>
        <v>0</v>
      </c>
      <c r="AJ133" s="34">
        <f>IF(AND(N133="Aplicar identificación avanzada-condición aceptable para cada tipo de factor de riesgo identificado",I133="SI"),VLOOKUP(A133,'2'!$B$12:$M$212,8,FALSE)," ")</f>
        <v>0</v>
      </c>
      <c r="AK133" s="34">
        <f>IF(AND(N133="Aplicar identificación avanzada-condición aceptable para cada tipo de factor de riesgo identificado",I133="SI"),VLOOKUP(A133,'2'!$B$12:$M$212,9,FALSE)," ")</f>
        <v>0</v>
      </c>
      <c r="AL133" s="34">
        <f>IF(AND(N133="Aplicar identificación avanzada-condición aceptable para cada tipo de factor de riesgo identificado",I133="SI"),VLOOKUP(A133,'2'!$B$12:$M$212,10,FALSE)," ")</f>
        <v>0</v>
      </c>
      <c r="AM133" s="40" t="str">
        <f>IF(AND(N133="Aplicar identificación avanzada-condición aceptable para cada tipo de factor de riesgo identificado",J133="SI"),VLOOKUP(A133,'2'!$B$12:$M$212,2,FALSE)," ")</f>
        <v>area 129</v>
      </c>
      <c r="AN133" s="40" t="str">
        <f>IF(AND(N133="Aplicar identificación avanzada-condición aceptable para cada tipo de factor de riesgo identificado",J133="SI"),VLOOKUP(A133,'2'!$B$12:$M$212,3,FALSE)," ")</f>
        <v>puesto 129</v>
      </c>
      <c r="AO133" s="40" t="str">
        <f>IF(AND(N133="Aplicar identificación avanzada-condición aceptable para cada tipo de factor de riesgo identificado",J133="SI"),VLOOKUP(A133,'2'!$B$12:$M$212,4,FALSE)," ")</f>
        <v>tarea 129</v>
      </c>
      <c r="AP133" s="40">
        <f>IF(AND(N133="Aplicar identificación avanzada-condición aceptable para cada tipo de factor de riesgo identificado",J133="SI"),VLOOKUP(A133,'2'!$B$12:$M$212,6,FALSE)," ")</f>
        <v>0</v>
      </c>
      <c r="AQ133" s="40">
        <f>IF(AND(N133="Aplicar identificación avanzada-condición aceptable para cada tipo de factor de riesgo identificado",J133="SI"),VLOOKUP(A133,'2'!$B$12:$M$212,7,FALSE)," ")</f>
        <v>0</v>
      </c>
      <c r="AR133" s="40">
        <f>IF(AND(N133="Aplicar identificación avanzada-condición aceptable para cada tipo de factor de riesgo identificado",J133="SI"),VLOOKUP(A133,'2'!$B$12:$M$212,8,FALSE)," ")</f>
        <v>0</v>
      </c>
      <c r="AS133" s="40">
        <f>IF(AND(N133="Aplicar identificación avanzada-condición aceptable para cada tipo de factor de riesgo identificado",J133="SI"),VLOOKUP(A133,'2'!$B$12:$M$212,9,FALSE)," ")</f>
        <v>0</v>
      </c>
      <c r="AT133" s="40">
        <f>IF(AND(N133="Aplicar identificación avanzada-condición aceptable para cada tipo de factor de riesgo identificado",J133="SI"),VLOOKUP(A133,'2'!$B$12:$M$212,10,FALSE)," ")</f>
        <v>0</v>
      </c>
      <c r="AU133" s="51" t="str">
        <f>IF(AND(N133="Aplicar identificación avanzada-condición aceptable para cada tipo de factor de riesgo identificado",K133="SI"),VLOOKUP(A133,'2'!$B$12:$M$212,2,FALSE)," ")</f>
        <v>area 129</v>
      </c>
      <c r="AV133" s="51" t="str">
        <f>IF(AND(N133="Aplicar identificación avanzada-condición aceptable para cada tipo de factor de riesgo identificado",K133="SI"),VLOOKUP(A133,'2'!$B$12:$M$212,3,FALSE)," ")</f>
        <v>puesto 129</v>
      </c>
      <c r="AW133" s="51" t="str">
        <f>IF(AND(N133="Aplicar identificación avanzada-condición aceptable para cada tipo de factor de riesgo identificado",K133="SI"),VLOOKUP(A133,'2'!$B$12:$M$212,4,FALSE)," ")</f>
        <v>tarea 129</v>
      </c>
      <c r="AX133" s="51">
        <f>IF(AND(N133="Aplicar identificación avanzada-condición aceptable para cada tipo de factor de riesgo identificado",K133="SI"),VLOOKUP(A133,'2'!$B$12:$M$212,6,FALSE)," ")</f>
        <v>0</v>
      </c>
      <c r="AY133" s="51">
        <f>IF(AND(N133="Aplicar identificación avanzada-condición aceptable para cada tipo de factor de riesgo identificado",K133="SI"),VLOOKUP(A133,'2'!$B$12:$M$212,7,FALSE)," ")</f>
        <v>0</v>
      </c>
      <c r="AZ133" s="51">
        <f>IF(AND(N133="Aplicar identificación avanzada-condición aceptable para cada tipo de factor de riesgo identificado",K133="SI"),VLOOKUP(A133,'2'!$B$12:$M$212,8,FALSE)," ")</f>
        <v>0</v>
      </c>
      <c r="BA133" s="51">
        <f>IF(AND(N133="Aplicar identificación avanzada-condición aceptable para cada tipo de factor de riesgo identificado",K133="SI"),VLOOKUP(A133,'2'!$B$12:$M$212,9,FALSE)," ")</f>
        <v>0</v>
      </c>
      <c r="BB133" s="51">
        <f>IF(AND(N133="Aplicar identificación avanzada-condición aceptable para cada tipo de factor de riesgo identificado",K133="SI"),VLOOKUP(A133,'2'!$B$12:$M$212,10,FALSE)," ")</f>
        <v>0</v>
      </c>
      <c r="BC133" s="44" t="str">
        <f>IF(AND(N133="Aplicar identificación avanzada-condición aceptable para cada tipo de factor de riesgo identificado",L133="SI"),VLOOKUP(A133,'2'!$B$12:$M$212,2,FALSE)," ")</f>
        <v>area 129</v>
      </c>
      <c r="BD133" s="44" t="str">
        <f>IF(AND(N133="Aplicar identificación avanzada-condición aceptable para cada tipo de factor de riesgo identificado",L133="SI"),VLOOKUP(A133,'2'!$B$12:$M$212,3,FALSE)," ")</f>
        <v>puesto 129</v>
      </c>
      <c r="BE133" s="44" t="str">
        <f>IF(AND(N133="Aplicar identificación avanzada-condición aceptable para cada tipo de factor de riesgo identificado",L133="SI"),VLOOKUP(A133,'2'!$B$12:$M$212,4,FALSE)," ")</f>
        <v>tarea 129</v>
      </c>
      <c r="BF133" s="44">
        <f>IF(AND(N133="Aplicar identificación avanzada-condición aceptable para cada tipo de factor de riesgo identificado",L133="SI"),VLOOKUP(A133,'2'!$B$12:$M$212,6,FALSE)," ")</f>
        <v>0</v>
      </c>
      <c r="BG133" s="44">
        <f>IF(AND(N133="Aplicar identificación avanzada-condición aceptable para cada tipo de factor de riesgo identificado",L133="SI"),VLOOKUP(A133,'2'!$B$12:$M$212,7,FALSE)," ")</f>
        <v>0</v>
      </c>
      <c r="BH133" s="44">
        <f>IF(AND(N133="Aplicar identificación avanzada-condición aceptable para cada tipo de factor de riesgo identificado",L133="SI"),VLOOKUP(A133,'2'!$B$12:$M$212,8,FALSE)," ")</f>
        <v>0</v>
      </c>
      <c r="BI133" s="44">
        <f>IF(AND(N133="Aplicar identificación avanzada-condición aceptable para cada tipo de factor de riesgo identificado",L133="SI"),VLOOKUP(A133,'2'!$B$12:$M$212,9,FALSE)," ")</f>
        <v>0</v>
      </c>
      <c r="BJ133" s="44">
        <f>IF(AND(N133="Aplicar identificación avanzada-condición aceptable para cada tipo de factor de riesgo identificado",L133="SI"),VLOOKUP(A133,'2'!$B$12:$M$212,10,FALSE)," ")</f>
        <v>0</v>
      </c>
      <c r="BK133" s="48" t="str">
        <f>IF(AND(N133="Aplicar identificación avanzada-condición aceptable para cada tipo de factor de riesgo identificado",M133="SI"),VLOOKUP(A133,'2'!$B$12:$M$212,2,FALSE)," ")</f>
        <v>area 129</v>
      </c>
      <c r="BL133" s="48" t="str">
        <f>IF(AND(N133="Aplicar identificación avanzada-condición aceptable para cada tipo de factor de riesgo identificado",M133="SI"),VLOOKUP(A133,'2'!$B$12:$M$212,3,FALSE)," ")</f>
        <v>puesto 129</v>
      </c>
      <c r="BM133" s="48" t="str">
        <f>IF(AND(N133="Aplicar identificación avanzada-condición aceptable para cada tipo de factor de riesgo identificado",M133="SI"),VLOOKUP(A133,'2'!$B$12:$M$212,4,FALSE)," ")</f>
        <v>tarea 129</v>
      </c>
      <c r="BN133" s="48">
        <f>IF(AND(N133="Aplicar identificación avanzada-condición aceptable para cada tipo de factor de riesgo identificado",M133="SI"),VLOOKUP(A133,'2'!$B$12:$M$212,6,FALSE)," ")</f>
        <v>0</v>
      </c>
      <c r="BO133" s="48">
        <f>IF(AND(N133="Aplicar identificación avanzada-condición aceptable para cada tipo de factor de riesgo identificado",M133="SI"),VLOOKUP(A133,'2'!$B$12:$M$212,7,FALSE)," ")</f>
        <v>0</v>
      </c>
      <c r="BP133" s="48">
        <f>IF(AND(N133="Aplicar identificación avanzada-condición aceptable para cada tipo de factor de riesgo identificado",M133="SI"),VLOOKUP(A133,'2'!$B$12:$M$212,8,FALSE)," ")</f>
        <v>0</v>
      </c>
      <c r="BQ133" s="48">
        <f>IF(AND(N133="Aplicar identificación avanzada-condición aceptable para cada tipo de factor de riesgo identificado",M133="SI"),VLOOKUP(A133,'2'!$B$12:$M$212,9,FALSE)," ")</f>
        <v>0</v>
      </c>
      <c r="BR133" s="48">
        <f>IF(AND(N133="Aplicar identificación avanzada-condición aceptable para cada tipo de factor de riesgo identificado",M133="SI"),VLOOKUP(A133,'2'!$B$12:$M$212,10,FALSE)," ")</f>
        <v>0</v>
      </c>
    </row>
    <row r="134" spans="1:70">
      <c r="A134">
        <v>130</v>
      </c>
      <c r="B134" s="21" t="str">
        <f>'2'!C143</f>
        <v>area 130</v>
      </c>
      <c r="C134" s="21" t="str">
        <f>'2'!D143</f>
        <v>puesto 130</v>
      </c>
      <c r="D134" s="21" t="str">
        <v>puesto 130</v>
      </c>
      <c r="E134" s="21" t="str">
        <f>'2'!E143</f>
        <v>tarea 130</v>
      </c>
      <c r="F134" s="34" t="str">
        <f>'3'!D143</f>
        <v>tarea 130</v>
      </c>
      <c r="G134" s="27" t="str">
        <f>'3'!E143</f>
        <v>SI</v>
      </c>
      <c r="H134" s="21" t="str">
        <f>'3'!F143</f>
        <v>SI</v>
      </c>
      <c r="I134" s="27" t="str">
        <f>'3'!G143</f>
        <v>SI</v>
      </c>
      <c r="J134" s="21" t="str">
        <f>'3'!H143</f>
        <v>SI</v>
      </c>
      <c r="K134" s="27" t="str">
        <f>'3'!I143</f>
        <v>SI</v>
      </c>
      <c r="L134" s="21" t="str">
        <f>'3'!J143</f>
        <v>SI</v>
      </c>
      <c r="M134" s="27" t="str">
        <f>'3'!K143</f>
        <v>SI</v>
      </c>
      <c r="N134" s="34" t="str">
        <f>'3'!L143</f>
        <v>Aplicar identificación avanzada-condición aceptable para cada tipo de factor de riesgo identificado</v>
      </c>
      <c r="O134" s="19" t="str">
        <f>IF(AND(N134="Aplicar identificación avanzada-condición aceptable para cada tipo de factor de riesgo identificado",G134="SI"),VLOOKUP(A134,'2'!$B$12:$M$212,2,FALSE)," ")</f>
        <v>area 130</v>
      </c>
      <c r="P134" s="19" t="str">
        <f>IF(AND(N134="Aplicar identificación avanzada-condición aceptable para cada tipo de factor de riesgo identificado",G134="SI"),VLOOKUP(A134,'2'!$B$12:$M$212,3,FALSE)," ")</f>
        <v>puesto 130</v>
      </c>
      <c r="Q134" s="19" t="str">
        <f>IF(AND(N134="Aplicar identificación avanzada-condición aceptable para cada tipo de factor de riesgo identificado",G134="SI"),VLOOKUP(A134,'2'!$B$12:$M$212,4,FALSE)," ")</f>
        <v>tarea 130</v>
      </c>
      <c r="R134" s="19">
        <f>IF(AND(N134="Aplicar identificación avanzada-condición aceptable para cada tipo de factor de riesgo identificado",G134="SI"),VLOOKUP(A134,'2'!$B$12:$M$212,6,FALSE)," ")</f>
        <v>0</v>
      </c>
      <c r="S134" s="19">
        <f>IF(AND(N134="Aplicar identificación avanzada-condición aceptable para cada tipo de factor de riesgo identificado",G134="SI"),VLOOKUP(A134,'2'!$B$12:$M$212,7,FALSE)," ")</f>
        <v>0</v>
      </c>
      <c r="T134" s="19">
        <f>IF(AND(N134="Aplicar identificación avanzada-condición aceptable para cada tipo de factor de riesgo identificado",G134="SI"),VLOOKUP(A134,'2'!$B$12:$M$212,8,FALSE)," ")</f>
        <v>0</v>
      </c>
      <c r="U134" s="19">
        <f>IF(AND(N134="Aplicar identificación avanzada-condición aceptable para cada tipo de factor de riesgo identificado",G134="SI"),VLOOKUP(A134,'2'!$B$12:$M$212,9,FALSE)," ")</f>
        <v>0</v>
      </c>
      <c r="V134" s="19">
        <f>IF(AND(N134="Aplicar identificación avanzada-condición aceptable para cada tipo de factor de riesgo identificado",G134="SI"),VLOOKUP(A134,'2'!$B$12:$M$212,10,FALSE)," ")</f>
        <v>0</v>
      </c>
      <c r="W134" s="31" t="str">
        <f>IF(AND(N134="Aplicar identificación avanzada-condición aceptable para cada tipo de factor de riesgo identificado",H134="SI"),VLOOKUP(A134,'2'!$B$12:$M$212,2,FALSE)," ")</f>
        <v>area 130</v>
      </c>
      <c r="X134" s="31" t="str">
        <f>IF(AND(N134="Aplicar identificación avanzada-condición aceptable para cada tipo de factor de riesgo identificado",H134="SI"),VLOOKUP(A134,'2'!$B$12:$M$212,3,FALSE)," ")</f>
        <v>puesto 130</v>
      </c>
      <c r="Y134" s="31" t="str">
        <f>IF(AND(N134="Aplicar identificación avanzada-condición aceptable para cada tipo de factor de riesgo identificado",H134="SI"),VLOOKUP(A134,'2'!$B$12:$M$212,4,FALSE)," ")</f>
        <v>tarea 130</v>
      </c>
      <c r="Z134" s="31" t="str">
        <f>IF(AND(N134="Aplicar identificación avanzada-condición aceptable para cada tipo de factor de riesgo identificado",H134="SI"),VLOOKUP(A134,'2'!$B$12:$M$212,4,FALSE)," ")</f>
        <v>tarea 130</v>
      </c>
      <c r="AA134" s="31">
        <f>IF(AND(N134="Aplicar identificación avanzada-condición aceptable para cada tipo de factor de riesgo identificado",H134="SI"),VLOOKUP(A134,'2'!$B$12:$M$212,7,FALSE)," ")</f>
        <v>0</v>
      </c>
      <c r="AB134" s="31">
        <f>IF(AND(N134="Aplicar identificación avanzada-condición aceptable para cada tipo de factor de riesgo identificado",H134="SI"),VLOOKUP(A134,'2'!$B$12:$M$212,8,FALSE)," ")</f>
        <v>0</v>
      </c>
      <c r="AC134" s="31">
        <f>IF(AND(N134="Aplicar identificación avanzada-condición aceptable para cada tipo de factor de riesgo identificado",H134="SI"),VLOOKUP(A134,'2'!$B$12:$M$212,9,FALSE)," ")</f>
        <v>0</v>
      </c>
      <c r="AD134" s="31">
        <f>IF(AND(N134="Aplicar identificación avanzada-condición aceptable para cada tipo de factor de riesgo identificado",H134="SI"),VLOOKUP(A134,'2'!$B$12:$M$212,10,FALSE)," ")</f>
        <v>0</v>
      </c>
      <c r="AE134" s="34" t="str">
        <f>IF(AND(N134="Aplicar identificación avanzada-condición aceptable para cada tipo de factor de riesgo identificado",I134="SI"),VLOOKUP(A134,'2'!$B$12:$M$212,2,FALSE)," ")</f>
        <v>area 130</v>
      </c>
      <c r="AF134" s="34" t="str">
        <f>IF(AND(N134="Aplicar identificación avanzada-condición aceptable para cada tipo de factor de riesgo identificado",I134="SI"),VLOOKUP(A134,'2'!$B$12:$M$212,3,FALSE)," ")</f>
        <v>puesto 130</v>
      </c>
      <c r="AG134" s="34" t="str">
        <f>IF(AND(N134="Aplicar identificación avanzada-condición aceptable para cada tipo de factor de riesgo identificado",I134="SI"),VLOOKUP(A134,'2'!$B$12:$M$212,4,FALSE)," ")</f>
        <v>tarea 130</v>
      </c>
      <c r="AH134" s="34">
        <f>IF(AND(N134="Aplicar identificación avanzada-condición aceptable para cada tipo de factor de riesgo identificado",I134="SI"),VLOOKUP(A134,'2'!$B$12:$M$212,6,FALSE)," ")</f>
        <v>0</v>
      </c>
      <c r="AI134" s="34">
        <f>IF(AND(N134="Aplicar identificación avanzada-condición aceptable para cada tipo de factor de riesgo identificado",I134="SI"),VLOOKUP(A134,'2'!$B$12:$M$212,7,FALSE)," ")</f>
        <v>0</v>
      </c>
      <c r="AJ134" s="34">
        <f>IF(AND(N134="Aplicar identificación avanzada-condición aceptable para cada tipo de factor de riesgo identificado",I134="SI"),VLOOKUP(A134,'2'!$B$12:$M$212,8,FALSE)," ")</f>
        <v>0</v>
      </c>
      <c r="AK134" s="34">
        <f>IF(AND(N134="Aplicar identificación avanzada-condición aceptable para cada tipo de factor de riesgo identificado",I134="SI"),VLOOKUP(A134,'2'!$B$12:$M$212,9,FALSE)," ")</f>
        <v>0</v>
      </c>
      <c r="AL134" s="34">
        <f>IF(AND(N134="Aplicar identificación avanzada-condición aceptable para cada tipo de factor de riesgo identificado",I134="SI"),VLOOKUP(A134,'2'!$B$12:$M$212,10,FALSE)," ")</f>
        <v>0</v>
      </c>
      <c r="AM134" s="40" t="str">
        <f>IF(AND(N134="Aplicar identificación avanzada-condición aceptable para cada tipo de factor de riesgo identificado",J134="SI"),VLOOKUP(A134,'2'!$B$12:$M$212,2,FALSE)," ")</f>
        <v>area 130</v>
      </c>
      <c r="AN134" s="40" t="str">
        <f>IF(AND(N134="Aplicar identificación avanzada-condición aceptable para cada tipo de factor de riesgo identificado",J134="SI"),VLOOKUP(A134,'2'!$B$12:$M$212,3,FALSE)," ")</f>
        <v>puesto 130</v>
      </c>
      <c r="AO134" s="40" t="str">
        <f>IF(AND(N134="Aplicar identificación avanzada-condición aceptable para cada tipo de factor de riesgo identificado",J134="SI"),VLOOKUP(A134,'2'!$B$12:$M$212,4,FALSE)," ")</f>
        <v>tarea 130</v>
      </c>
      <c r="AP134" s="40">
        <f>IF(AND(N134="Aplicar identificación avanzada-condición aceptable para cada tipo de factor de riesgo identificado",J134="SI"),VLOOKUP(A134,'2'!$B$12:$M$212,6,FALSE)," ")</f>
        <v>0</v>
      </c>
      <c r="AQ134" s="40">
        <f>IF(AND(N134="Aplicar identificación avanzada-condición aceptable para cada tipo de factor de riesgo identificado",J134="SI"),VLOOKUP(A134,'2'!$B$12:$M$212,7,FALSE)," ")</f>
        <v>0</v>
      </c>
      <c r="AR134" s="40">
        <f>IF(AND(N134="Aplicar identificación avanzada-condición aceptable para cada tipo de factor de riesgo identificado",J134="SI"),VLOOKUP(A134,'2'!$B$12:$M$212,8,FALSE)," ")</f>
        <v>0</v>
      </c>
      <c r="AS134" s="40">
        <f>IF(AND(N134="Aplicar identificación avanzada-condición aceptable para cada tipo de factor de riesgo identificado",J134="SI"),VLOOKUP(A134,'2'!$B$12:$M$212,9,FALSE)," ")</f>
        <v>0</v>
      </c>
      <c r="AT134" s="40">
        <f>IF(AND(N134="Aplicar identificación avanzada-condición aceptable para cada tipo de factor de riesgo identificado",J134="SI"),VLOOKUP(A134,'2'!$B$12:$M$212,10,FALSE)," ")</f>
        <v>0</v>
      </c>
      <c r="AU134" s="51" t="str">
        <f>IF(AND(N134="Aplicar identificación avanzada-condición aceptable para cada tipo de factor de riesgo identificado",K134="SI"),VLOOKUP(A134,'2'!$B$12:$M$212,2,FALSE)," ")</f>
        <v>area 130</v>
      </c>
      <c r="AV134" s="51" t="str">
        <f>IF(AND(N134="Aplicar identificación avanzada-condición aceptable para cada tipo de factor de riesgo identificado",K134="SI"),VLOOKUP(A134,'2'!$B$12:$M$212,3,FALSE)," ")</f>
        <v>puesto 130</v>
      </c>
      <c r="AW134" s="51" t="str">
        <f>IF(AND(N134="Aplicar identificación avanzada-condición aceptable para cada tipo de factor de riesgo identificado",K134="SI"),VLOOKUP(A134,'2'!$B$12:$M$212,4,FALSE)," ")</f>
        <v>tarea 130</v>
      </c>
      <c r="AX134" s="51">
        <f>IF(AND(N134="Aplicar identificación avanzada-condición aceptable para cada tipo de factor de riesgo identificado",K134="SI"),VLOOKUP(A134,'2'!$B$12:$M$212,6,FALSE)," ")</f>
        <v>0</v>
      </c>
      <c r="AY134" s="51">
        <f>IF(AND(N134="Aplicar identificación avanzada-condición aceptable para cada tipo de factor de riesgo identificado",K134="SI"),VLOOKUP(A134,'2'!$B$12:$M$212,7,FALSE)," ")</f>
        <v>0</v>
      </c>
      <c r="AZ134" s="51">
        <f>IF(AND(N134="Aplicar identificación avanzada-condición aceptable para cada tipo de factor de riesgo identificado",K134="SI"),VLOOKUP(A134,'2'!$B$12:$M$212,8,FALSE)," ")</f>
        <v>0</v>
      </c>
      <c r="BA134" s="51">
        <f>IF(AND(N134="Aplicar identificación avanzada-condición aceptable para cada tipo de factor de riesgo identificado",K134="SI"),VLOOKUP(A134,'2'!$B$12:$M$212,9,FALSE)," ")</f>
        <v>0</v>
      </c>
      <c r="BB134" s="51">
        <f>IF(AND(N134="Aplicar identificación avanzada-condición aceptable para cada tipo de factor de riesgo identificado",K134="SI"),VLOOKUP(A134,'2'!$B$12:$M$212,10,FALSE)," ")</f>
        <v>0</v>
      </c>
      <c r="BC134" s="44" t="str">
        <f>IF(AND(N134="Aplicar identificación avanzada-condición aceptable para cada tipo de factor de riesgo identificado",L134="SI"),VLOOKUP(A134,'2'!$B$12:$M$212,2,FALSE)," ")</f>
        <v>area 130</v>
      </c>
      <c r="BD134" s="44" t="str">
        <f>IF(AND(N134="Aplicar identificación avanzada-condición aceptable para cada tipo de factor de riesgo identificado",L134="SI"),VLOOKUP(A134,'2'!$B$12:$M$212,3,FALSE)," ")</f>
        <v>puesto 130</v>
      </c>
      <c r="BE134" s="44" t="str">
        <f>IF(AND(N134="Aplicar identificación avanzada-condición aceptable para cada tipo de factor de riesgo identificado",L134="SI"),VLOOKUP(A134,'2'!$B$12:$M$212,4,FALSE)," ")</f>
        <v>tarea 130</v>
      </c>
      <c r="BF134" s="44">
        <f>IF(AND(N134="Aplicar identificación avanzada-condición aceptable para cada tipo de factor de riesgo identificado",L134="SI"),VLOOKUP(A134,'2'!$B$12:$M$212,6,FALSE)," ")</f>
        <v>0</v>
      </c>
      <c r="BG134" s="44">
        <f>IF(AND(N134="Aplicar identificación avanzada-condición aceptable para cada tipo de factor de riesgo identificado",L134="SI"),VLOOKUP(A134,'2'!$B$12:$M$212,7,FALSE)," ")</f>
        <v>0</v>
      </c>
      <c r="BH134" s="44">
        <f>IF(AND(N134="Aplicar identificación avanzada-condición aceptable para cada tipo de factor de riesgo identificado",L134="SI"),VLOOKUP(A134,'2'!$B$12:$M$212,8,FALSE)," ")</f>
        <v>0</v>
      </c>
      <c r="BI134" s="44">
        <f>IF(AND(N134="Aplicar identificación avanzada-condición aceptable para cada tipo de factor de riesgo identificado",L134="SI"),VLOOKUP(A134,'2'!$B$12:$M$212,9,FALSE)," ")</f>
        <v>0</v>
      </c>
      <c r="BJ134" s="44">
        <f>IF(AND(N134="Aplicar identificación avanzada-condición aceptable para cada tipo de factor de riesgo identificado",L134="SI"),VLOOKUP(A134,'2'!$B$12:$M$212,10,FALSE)," ")</f>
        <v>0</v>
      </c>
      <c r="BK134" s="48" t="str">
        <f>IF(AND(N134="Aplicar identificación avanzada-condición aceptable para cada tipo de factor de riesgo identificado",M134="SI"),VLOOKUP(A134,'2'!$B$12:$M$212,2,FALSE)," ")</f>
        <v>area 130</v>
      </c>
      <c r="BL134" s="48" t="str">
        <f>IF(AND(N134="Aplicar identificación avanzada-condición aceptable para cada tipo de factor de riesgo identificado",M134="SI"),VLOOKUP(A134,'2'!$B$12:$M$212,3,FALSE)," ")</f>
        <v>puesto 130</v>
      </c>
      <c r="BM134" s="48" t="str">
        <f>IF(AND(N134="Aplicar identificación avanzada-condición aceptable para cada tipo de factor de riesgo identificado",M134="SI"),VLOOKUP(A134,'2'!$B$12:$M$212,4,FALSE)," ")</f>
        <v>tarea 130</v>
      </c>
      <c r="BN134" s="48">
        <f>IF(AND(N134="Aplicar identificación avanzada-condición aceptable para cada tipo de factor de riesgo identificado",M134="SI"),VLOOKUP(A134,'2'!$B$12:$M$212,6,FALSE)," ")</f>
        <v>0</v>
      </c>
      <c r="BO134" s="48">
        <f>IF(AND(N134="Aplicar identificación avanzada-condición aceptable para cada tipo de factor de riesgo identificado",M134="SI"),VLOOKUP(A134,'2'!$B$12:$M$212,7,FALSE)," ")</f>
        <v>0</v>
      </c>
      <c r="BP134" s="48">
        <f>IF(AND(N134="Aplicar identificación avanzada-condición aceptable para cada tipo de factor de riesgo identificado",M134="SI"),VLOOKUP(A134,'2'!$B$12:$M$212,8,FALSE)," ")</f>
        <v>0</v>
      </c>
      <c r="BQ134" s="48">
        <f>IF(AND(N134="Aplicar identificación avanzada-condición aceptable para cada tipo de factor de riesgo identificado",M134="SI"),VLOOKUP(A134,'2'!$B$12:$M$212,9,FALSE)," ")</f>
        <v>0</v>
      </c>
      <c r="BR134" s="48">
        <f>IF(AND(N134="Aplicar identificación avanzada-condición aceptable para cada tipo de factor de riesgo identificado",M134="SI"),VLOOKUP(A134,'2'!$B$12:$M$212,10,FALSE)," ")</f>
        <v>0</v>
      </c>
    </row>
    <row r="135" spans="1:70">
      <c r="A135">
        <v>131</v>
      </c>
      <c r="B135" s="21" t="str">
        <f>'2'!C144</f>
        <v>area 131</v>
      </c>
      <c r="C135" s="21" t="str">
        <f>'2'!D144</f>
        <v>puesto 131</v>
      </c>
      <c r="D135" s="21" t="str">
        <v>puesto 131</v>
      </c>
      <c r="E135" s="21" t="str">
        <f>'2'!E144</f>
        <v>tarea 131</v>
      </c>
      <c r="F135" s="34" t="str">
        <f>'3'!D144</f>
        <v>tarea 131</v>
      </c>
      <c r="G135" s="27" t="str">
        <f>'3'!E144</f>
        <v>SI</v>
      </c>
      <c r="H135" s="21" t="str">
        <f>'3'!F144</f>
        <v>SI</v>
      </c>
      <c r="I135" s="27" t="str">
        <f>'3'!G144</f>
        <v>SI</v>
      </c>
      <c r="J135" s="21" t="str">
        <f>'3'!H144</f>
        <v>SI</v>
      </c>
      <c r="K135" s="27" t="str">
        <f>'3'!I144</f>
        <v>SI</v>
      </c>
      <c r="L135" s="21" t="str">
        <f>'3'!J144</f>
        <v>SI</v>
      </c>
      <c r="M135" s="27" t="str">
        <f>'3'!K144</f>
        <v>SI</v>
      </c>
      <c r="N135" s="34" t="str">
        <f>'3'!L144</f>
        <v>Aplicar identificación avanzada-condición aceptable para cada tipo de factor de riesgo identificado</v>
      </c>
      <c r="O135" s="19" t="str">
        <f>IF(AND(N135="Aplicar identificación avanzada-condición aceptable para cada tipo de factor de riesgo identificado",G135="SI"),VLOOKUP(A135,'2'!$B$12:$M$212,2,FALSE)," ")</f>
        <v>area 131</v>
      </c>
      <c r="P135" s="19" t="str">
        <f>IF(AND(N135="Aplicar identificación avanzada-condición aceptable para cada tipo de factor de riesgo identificado",G135="SI"),VLOOKUP(A135,'2'!$B$12:$M$212,3,FALSE)," ")</f>
        <v>puesto 131</v>
      </c>
      <c r="Q135" s="19" t="str">
        <f>IF(AND(N135="Aplicar identificación avanzada-condición aceptable para cada tipo de factor de riesgo identificado",G135="SI"),VLOOKUP(A135,'2'!$B$12:$M$212,4,FALSE)," ")</f>
        <v>tarea 131</v>
      </c>
      <c r="R135" s="19">
        <f>IF(AND(N135="Aplicar identificación avanzada-condición aceptable para cada tipo de factor de riesgo identificado",G135="SI"),VLOOKUP(A135,'2'!$B$12:$M$212,6,FALSE)," ")</f>
        <v>0</v>
      </c>
      <c r="S135" s="19">
        <f>IF(AND(N135="Aplicar identificación avanzada-condición aceptable para cada tipo de factor de riesgo identificado",G135="SI"),VLOOKUP(A135,'2'!$B$12:$M$212,7,FALSE)," ")</f>
        <v>0</v>
      </c>
      <c r="T135" s="19">
        <f>IF(AND(N135="Aplicar identificación avanzada-condición aceptable para cada tipo de factor de riesgo identificado",G135="SI"),VLOOKUP(A135,'2'!$B$12:$M$212,8,FALSE)," ")</f>
        <v>0</v>
      </c>
      <c r="U135" s="19">
        <f>IF(AND(N135="Aplicar identificación avanzada-condición aceptable para cada tipo de factor de riesgo identificado",G135="SI"),VLOOKUP(A135,'2'!$B$12:$M$212,9,FALSE)," ")</f>
        <v>0</v>
      </c>
      <c r="V135" s="19">
        <f>IF(AND(N135="Aplicar identificación avanzada-condición aceptable para cada tipo de factor de riesgo identificado",G135="SI"),VLOOKUP(A135,'2'!$B$12:$M$212,10,FALSE)," ")</f>
        <v>0</v>
      </c>
      <c r="W135" s="31" t="str">
        <f>IF(AND(N135="Aplicar identificación avanzada-condición aceptable para cada tipo de factor de riesgo identificado",H135="SI"),VLOOKUP(A135,'2'!$B$12:$M$212,2,FALSE)," ")</f>
        <v>area 131</v>
      </c>
      <c r="X135" s="31" t="str">
        <f>IF(AND(N135="Aplicar identificación avanzada-condición aceptable para cada tipo de factor de riesgo identificado",H135="SI"),VLOOKUP(A135,'2'!$B$12:$M$212,3,FALSE)," ")</f>
        <v>puesto 131</v>
      </c>
      <c r="Y135" s="31" t="str">
        <f>IF(AND(N135="Aplicar identificación avanzada-condición aceptable para cada tipo de factor de riesgo identificado",H135="SI"),VLOOKUP(A135,'2'!$B$12:$M$212,4,FALSE)," ")</f>
        <v>tarea 131</v>
      </c>
      <c r="Z135" s="31" t="str">
        <f>IF(AND(N135="Aplicar identificación avanzada-condición aceptable para cada tipo de factor de riesgo identificado",H135="SI"),VLOOKUP(A135,'2'!$B$12:$M$212,4,FALSE)," ")</f>
        <v>tarea 131</v>
      </c>
      <c r="AA135" s="31">
        <f>IF(AND(N135="Aplicar identificación avanzada-condición aceptable para cada tipo de factor de riesgo identificado",H135="SI"),VLOOKUP(A135,'2'!$B$12:$M$212,7,FALSE)," ")</f>
        <v>0</v>
      </c>
      <c r="AB135" s="31">
        <f>IF(AND(N135="Aplicar identificación avanzada-condición aceptable para cada tipo de factor de riesgo identificado",H135="SI"),VLOOKUP(A135,'2'!$B$12:$M$212,8,FALSE)," ")</f>
        <v>0</v>
      </c>
      <c r="AC135" s="31">
        <f>IF(AND(N135="Aplicar identificación avanzada-condición aceptable para cada tipo de factor de riesgo identificado",H135="SI"),VLOOKUP(A135,'2'!$B$12:$M$212,9,FALSE)," ")</f>
        <v>0</v>
      </c>
      <c r="AD135" s="31">
        <f>IF(AND(N135="Aplicar identificación avanzada-condición aceptable para cada tipo de factor de riesgo identificado",H135="SI"),VLOOKUP(A135,'2'!$B$12:$M$212,10,FALSE)," ")</f>
        <v>0</v>
      </c>
      <c r="AE135" s="34" t="str">
        <f>IF(AND(N135="Aplicar identificación avanzada-condición aceptable para cada tipo de factor de riesgo identificado",I135="SI"),VLOOKUP(A135,'2'!$B$12:$M$212,2,FALSE)," ")</f>
        <v>area 131</v>
      </c>
      <c r="AF135" s="34" t="str">
        <f>IF(AND(N135="Aplicar identificación avanzada-condición aceptable para cada tipo de factor de riesgo identificado",I135="SI"),VLOOKUP(A135,'2'!$B$12:$M$212,3,FALSE)," ")</f>
        <v>puesto 131</v>
      </c>
      <c r="AG135" s="34" t="str">
        <f>IF(AND(N135="Aplicar identificación avanzada-condición aceptable para cada tipo de factor de riesgo identificado",I135="SI"),VLOOKUP(A135,'2'!$B$12:$M$212,4,FALSE)," ")</f>
        <v>tarea 131</v>
      </c>
      <c r="AH135" s="34">
        <f>IF(AND(N135="Aplicar identificación avanzada-condición aceptable para cada tipo de factor de riesgo identificado",I135="SI"),VLOOKUP(A135,'2'!$B$12:$M$212,6,FALSE)," ")</f>
        <v>0</v>
      </c>
      <c r="AI135" s="34">
        <f>IF(AND(N135="Aplicar identificación avanzada-condición aceptable para cada tipo de factor de riesgo identificado",I135="SI"),VLOOKUP(A135,'2'!$B$12:$M$212,7,FALSE)," ")</f>
        <v>0</v>
      </c>
      <c r="AJ135" s="34">
        <f>IF(AND(N135="Aplicar identificación avanzada-condición aceptable para cada tipo de factor de riesgo identificado",I135="SI"),VLOOKUP(A135,'2'!$B$12:$M$212,8,FALSE)," ")</f>
        <v>0</v>
      </c>
      <c r="AK135" s="34">
        <f>IF(AND(N135="Aplicar identificación avanzada-condición aceptable para cada tipo de factor de riesgo identificado",I135="SI"),VLOOKUP(A135,'2'!$B$12:$M$212,9,FALSE)," ")</f>
        <v>0</v>
      </c>
      <c r="AL135" s="34">
        <f>IF(AND(N135="Aplicar identificación avanzada-condición aceptable para cada tipo de factor de riesgo identificado",I135="SI"),VLOOKUP(A135,'2'!$B$12:$M$212,10,FALSE)," ")</f>
        <v>0</v>
      </c>
      <c r="AM135" s="40" t="str">
        <f>IF(AND(N135="Aplicar identificación avanzada-condición aceptable para cada tipo de factor de riesgo identificado",J135="SI"),VLOOKUP(A135,'2'!$B$12:$M$212,2,FALSE)," ")</f>
        <v>area 131</v>
      </c>
      <c r="AN135" s="40" t="str">
        <f>IF(AND(N135="Aplicar identificación avanzada-condición aceptable para cada tipo de factor de riesgo identificado",J135="SI"),VLOOKUP(A135,'2'!$B$12:$M$212,3,FALSE)," ")</f>
        <v>puesto 131</v>
      </c>
      <c r="AO135" s="40" t="str">
        <f>IF(AND(N135="Aplicar identificación avanzada-condición aceptable para cada tipo de factor de riesgo identificado",J135="SI"),VLOOKUP(A135,'2'!$B$12:$M$212,4,FALSE)," ")</f>
        <v>tarea 131</v>
      </c>
      <c r="AP135" s="40">
        <f>IF(AND(N135="Aplicar identificación avanzada-condición aceptable para cada tipo de factor de riesgo identificado",J135="SI"),VLOOKUP(A135,'2'!$B$12:$M$212,6,FALSE)," ")</f>
        <v>0</v>
      </c>
      <c r="AQ135" s="40">
        <f>IF(AND(N135="Aplicar identificación avanzada-condición aceptable para cada tipo de factor de riesgo identificado",J135="SI"),VLOOKUP(A135,'2'!$B$12:$M$212,7,FALSE)," ")</f>
        <v>0</v>
      </c>
      <c r="AR135" s="40">
        <f>IF(AND(N135="Aplicar identificación avanzada-condición aceptable para cada tipo de factor de riesgo identificado",J135="SI"),VLOOKUP(A135,'2'!$B$12:$M$212,8,FALSE)," ")</f>
        <v>0</v>
      </c>
      <c r="AS135" s="40">
        <f>IF(AND(N135="Aplicar identificación avanzada-condición aceptable para cada tipo de factor de riesgo identificado",J135="SI"),VLOOKUP(A135,'2'!$B$12:$M$212,9,FALSE)," ")</f>
        <v>0</v>
      </c>
      <c r="AT135" s="40">
        <f>IF(AND(N135="Aplicar identificación avanzada-condición aceptable para cada tipo de factor de riesgo identificado",J135="SI"),VLOOKUP(A135,'2'!$B$12:$M$212,10,FALSE)," ")</f>
        <v>0</v>
      </c>
      <c r="AU135" s="51" t="str">
        <f>IF(AND(N135="Aplicar identificación avanzada-condición aceptable para cada tipo de factor de riesgo identificado",K135="SI"),VLOOKUP(A135,'2'!$B$12:$M$212,2,FALSE)," ")</f>
        <v>area 131</v>
      </c>
      <c r="AV135" s="51" t="str">
        <f>IF(AND(N135="Aplicar identificación avanzada-condición aceptable para cada tipo de factor de riesgo identificado",K135="SI"),VLOOKUP(A135,'2'!$B$12:$M$212,3,FALSE)," ")</f>
        <v>puesto 131</v>
      </c>
      <c r="AW135" s="51" t="str">
        <f>IF(AND(N135="Aplicar identificación avanzada-condición aceptable para cada tipo de factor de riesgo identificado",K135="SI"),VLOOKUP(A135,'2'!$B$12:$M$212,4,FALSE)," ")</f>
        <v>tarea 131</v>
      </c>
      <c r="AX135" s="51">
        <f>IF(AND(N135="Aplicar identificación avanzada-condición aceptable para cada tipo de factor de riesgo identificado",K135="SI"),VLOOKUP(A135,'2'!$B$12:$M$212,6,FALSE)," ")</f>
        <v>0</v>
      </c>
      <c r="AY135" s="51">
        <f>IF(AND(N135="Aplicar identificación avanzada-condición aceptable para cada tipo de factor de riesgo identificado",K135="SI"),VLOOKUP(A135,'2'!$B$12:$M$212,7,FALSE)," ")</f>
        <v>0</v>
      </c>
      <c r="AZ135" s="51">
        <f>IF(AND(N135="Aplicar identificación avanzada-condición aceptable para cada tipo de factor de riesgo identificado",K135="SI"),VLOOKUP(A135,'2'!$B$12:$M$212,8,FALSE)," ")</f>
        <v>0</v>
      </c>
      <c r="BA135" s="51">
        <f>IF(AND(N135="Aplicar identificación avanzada-condición aceptable para cada tipo de factor de riesgo identificado",K135="SI"),VLOOKUP(A135,'2'!$B$12:$M$212,9,FALSE)," ")</f>
        <v>0</v>
      </c>
      <c r="BB135" s="51">
        <f>IF(AND(N135="Aplicar identificación avanzada-condición aceptable para cada tipo de factor de riesgo identificado",K135="SI"),VLOOKUP(A135,'2'!$B$12:$M$212,10,FALSE)," ")</f>
        <v>0</v>
      </c>
      <c r="BC135" s="44" t="str">
        <f>IF(AND(N135="Aplicar identificación avanzada-condición aceptable para cada tipo de factor de riesgo identificado",L135="SI"),VLOOKUP(A135,'2'!$B$12:$M$212,2,FALSE)," ")</f>
        <v>area 131</v>
      </c>
      <c r="BD135" s="44" t="str">
        <f>IF(AND(N135="Aplicar identificación avanzada-condición aceptable para cada tipo de factor de riesgo identificado",L135="SI"),VLOOKUP(A135,'2'!$B$12:$M$212,3,FALSE)," ")</f>
        <v>puesto 131</v>
      </c>
      <c r="BE135" s="44" t="str">
        <f>IF(AND(N135="Aplicar identificación avanzada-condición aceptable para cada tipo de factor de riesgo identificado",L135="SI"),VLOOKUP(A135,'2'!$B$12:$M$212,4,FALSE)," ")</f>
        <v>tarea 131</v>
      </c>
      <c r="BF135" s="44">
        <f>IF(AND(N135="Aplicar identificación avanzada-condición aceptable para cada tipo de factor de riesgo identificado",L135="SI"),VLOOKUP(A135,'2'!$B$12:$M$212,6,FALSE)," ")</f>
        <v>0</v>
      </c>
      <c r="BG135" s="44">
        <f>IF(AND(N135="Aplicar identificación avanzada-condición aceptable para cada tipo de factor de riesgo identificado",L135="SI"),VLOOKUP(A135,'2'!$B$12:$M$212,7,FALSE)," ")</f>
        <v>0</v>
      </c>
      <c r="BH135" s="44">
        <f>IF(AND(N135="Aplicar identificación avanzada-condición aceptable para cada tipo de factor de riesgo identificado",L135="SI"),VLOOKUP(A135,'2'!$B$12:$M$212,8,FALSE)," ")</f>
        <v>0</v>
      </c>
      <c r="BI135" s="44">
        <f>IF(AND(N135="Aplicar identificación avanzada-condición aceptable para cada tipo de factor de riesgo identificado",L135="SI"),VLOOKUP(A135,'2'!$B$12:$M$212,9,FALSE)," ")</f>
        <v>0</v>
      </c>
      <c r="BJ135" s="44">
        <f>IF(AND(N135="Aplicar identificación avanzada-condición aceptable para cada tipo de factor de riesgo identificado",L135="SI"),VLOOKUP(A135,'2'!$B$12:$M$212,10,FALSE)," ")</f>
        <v>0</v>
      </c>
      <c r="BK135" s="48" t="str">
        <f>IF(AND(N135="Aplicar identificación avanzada-condición aceptable para cada tipo de factor de riesgo identificado",M135="SI"),VLOOKUP(A135,'2'!$B$12:$M$212,2,FALSE)," ")</f>
        <v>area 131</v>
      </c>
      <c r="BL135" s="48" t="str">
        <f>IF(AND(N135="Aplicar identificación avanzada-condición aceptable para cada tipo de factor de riesgo identificado",M135="SI"),VLOOKUP(A135,'2'!$B$12:$M$212,3,FALSE)," ")</f>
        <v>puesto 131</v>
      </c>
      <c r="BM135" s="48" t="str">
        <f>IF(AND(N135="Aplicar identificación avanzada-condición aceptable para cada tipo de factor de riesgo identificado",M135="SI"),VLOOKUP(A135,'2'!$B$12:$M$212,4,FALSE)," ")</f>
        <v>tarea 131</v>
      </c>
      <c r="BN135" s="48">
        <f>IF(AND(N135="Aplicar identificación avanzada-condición aceptable para cada tipo de factor de riesgo identificado",M135="SI"),VLOOKUP(A135,'2'!$B$12:$M$212,6,FALSE)," ")</f>
        <v>0</v>
      </c>
      <c r="BO135" s="48">
        <f>IF(AND(N135="Aplicar identificación avanzada-condición aceptable para cada tipo de factor de riesgo identificado",M135="SI"),VLOOKUP(A135,'2'!$B$12:$M$212,7,FALSE)," ")</f>
        <v>0</v>
      </c>
      <c r="BP135" s="48">
        <f>IF(AND(N135="Aplicar identificación avanzada-condición aceptable para cada tipo de factor de riesgo identificado",M135="SI"),VLOOKUP(A135,'2'!$B$12:$M$212,8,FALSE)," ")</f>
        <v>0</v>
      </c>
      <c r="BQ135" s="48">
        <f>IF(AND(N135="Aplicar identificación avanzada-condición aceptable para cada tipo de factor de riesgo identificado",M135="SI"),VLOOKUP(A135,'2'!$B$12:$M$212,9,FALSE)," ")</f>
        <v>0</v>
      </c>
      <c r="BR135" s="48">
        <f>IF(AND(N135="Aplicar identificación avanzada-condición aceptable para cada tipo de factor de riesgo identificado",M135="SI"),VLOOKUP(A135,'2'!$B$12:$M$212,10,FALSE)," ")</f>
        <v>0</v>
      </c>
    </row>
    <row r="136" spans="1:70">
      <c r="A136">
        <v>132</v>
      </c>
      <c r="B136" s="21" t="str">
        <f>'2'!C145</f>
        <v>area 132</v>
      </c>
      <c r="C136" s="21" t="str">
        <f>'2'!D145</f>
        <v>puesto 132</v>
      </c>
      <c r="D136" s="21" t="str">
        <v>puesto 132</v>
      </c>
      <c r="E136" s="21" t="str">
        <f>'2'!E145</f>
        <v>tarea 132</v>
      </c>
      <c r="F136" s="34" t="str">
        <f>'3'!D145</f>
        <v>tarea 132</v>
      </c>
      <c r="G136" s="27" t="str">
        <f>'3'!E145</f>
        <v>SI</v>
      </c>
      <c r="H136" s="21" t="str">
        <f>'3'!F145</f>
        <v>SI</v>
      </c>
      <c r="I136" s="27" t="str">
        <f>'3'!G145</f>
        <v>SI</v>
      </c>
      <c r="J136" s="21" t="str">
        <f>'3'!H145</f>
        <v>SI</v>
      </c>
      <c r="K136" s="27" t="str">
        <f>'3'!I145</f>
        <v>SI</v>
      </c>
      <c r="L136" s="21" t="str">
        <f>'3'!J145</f>
        <v>SI</v>
      </c>
      <c r="M136" s="27" t="str">
        <f>'3'!K145</f>
        <v>SI</v>
      </c>
      <c r="N136" s="34" t="str">
        <f>'3'!L145</f>
        <v>Aplicar identificación avanzada-condición aceptable para cada tipo de factor de riesgo identificado</v>
      </c>
      <c r="O136" s="19" t="str">
        <f>IF(AND(N136="Aplicar identificación avanzada-condición aceptable para cada tipo de factor de riesgo identificado",G136="SI"),VLOOKUP(A136,'2'!$B$12:$M$212,2,FALSE)," ")</f>
        <v>area 132</v>
      </c>
      <c r="P136" s="19" t="str">
        <f>IF(AND(N136="Aplicar identificación avanzada-condición aceptable para cada tipo de factor de riesgo identificado",G136="SI"),VLOOKUP(A136,'2'!$B$12:$M$212,3,FALSE)," ")</f>
        <v>puesto 132</v>
      </c>
      <c r="Q136" s="19" t="str">
        <f>IF(AND(N136="Aplicar identificación avanzada-condición aceptable para cada tipo de factor de riesgo identificado",G136="SI"),VLOOKUP(A136,'2'!$B$12:$M$212,4,FALSE)," ")</f>
        <v>tarea 132</v>
      </c>
      <c r="R136" s="19">
        <f>IF(AND(N136="Aplicar identificación avanzada-condición aceptable para cada tipo de factor de riesgo identificado",G136="SI"),VLOOKUP(A136,'2'!$B$12:$M$212,6,FALSE)," ")</f>
        <v>0</v>
      </c>
      <c r="S136" s="19">
        <f>IF(AND(N136="Aplicar identificación avanzada-condición aceptable para cada tipo de factor de riesgo identificado",G136="SI"),VLOOKUP(A136,'2'!$B$12:$M$212,7,FALSE)," ")</f>
        <v>0</v>
      </c>
      <c r="T136" s="19">
        <f>IF(AND(N136="Aplicar identificación avanzada-condición aceptable para cada tipo de factor de riesgo identificado",G136="SI"),VLOOKUP(A136,'2'!$B$12:$M$212,8,FALSE)," ")</f>
        <v>0</v>
      </c>
      <c r="U136" s="19">
        <f>IF(AND(N136="Aplicar identificación avanzada-condición aceptable para cada tipo de factor de riesgo identificado",G136="SI"),VLOOKUP(A136,'2'!$B$12:$M$212,9,FALSE)," ")</f>
        <v>0</v>
      </c>
      <c r="V136" s="19">
        <f>IF(AND(N136="Aplicar identificación avanzada-condición aceptable para cada tipo de factor de riesgo identificado",G136="SI"),VLOOKUP(A136,'2'!$B$12:$M$212,10,FALSE)," ")</f>
        <v>0</v>
      </c>
      <c r="W136" s="31" t="str">
        <f>IF(AND(N136="Aplicar identificación avanzada-condición aceptable para cada tipo de factor de riesgo identificado",H136="SI"),VLOOKUP(A136,'2'!$B$12:$M$212,2,FALSE)," ")</f>
        <v>area 132</v>
      </c>
      <c r="X136" s="31" t="str">
        <f>IF(AND(N136="Aplicar identificación avanzada-condición aceptable para cada tipo de factor de riesgo identificado",H136="SI"),VLOOKUP(A136,'2'!$B$12:$M$212,3,FALSE)," ")</f>
        <v>puesto 132</v>
      </c>
      <c r="Y136" s="31" t="str">
        <f>IF(AND(N136="Aplicar identificación avanzada-condición aceptable para cada tipo de factor de riesgo identificado",H136="SI"),VLOOKUP(A136,'2'!$B$12:$M$212,4,FALSE)," ")</f>
        <v>tarea 132</v>
      </c>
      <c r="Z136" s="31" t="str">
        <f>IF(AND(N136="Aplicar identificación avanzada-condición aceptable para cada tipo de factor de riesgo identificado",H136="SI"),VLOOKUP(A136,'2'!$B$12:$M$212,4,FALSE)," ")</f>
        <v>tarea 132</v>
      </c>
      <c r="AA136" s="31">
        <f>IF(AND(N136="Aplicar identificación avanzada-condición aceptable para cada tipo de factor de riesgo identificado",H136="SI"),VLOOKUP(A136,'2'!$B$12:$M$212,7,FALSE)," ")</f>
        <v>0</v>
      </c>
      <c r="AB136" s="31">
        <f>IF(AND(N136="Aplicar identificación avanzada-condición aceptable para cada tipo de factor de riesgo identificado",H136="SI"),VLOOKUP(A136,'2'!$B$12:$M$212,8,FALSE)," ")</f>
        <v>0</v>
      </c>
      <c r="AC136" s="31">
        <f>IF(AND(N136="Aplicar identificación avanzada-condición aceptable para cada tipo de factor de riesgo identificado",H136="SI"),VLOOKUP(A136,'2'!$B$12:$M$212,9,FALSE)," ")</f>
        <v>0</v>
      </c>
      <c r="AD136" s="31">
        <f>IF(AND(N136="Aplicar identificación avanzada-condición aceptable para cada tipo de factor de riesgo identificado",H136="SI"),VLOOKUP(A136,'2'!$B$12:$M$212,10,FALSE)," ")</f>
        <v>0</v>
      </c>
      <c r="AE136" s="34" t="str">
        <f>IF(AND(N136="Aplicar identificación avanzada-condición aceptable para cada tipo de factor de riesgo identificado",I136="SI"),VLOOKUP(A136,'2'!$B$12:$M$212,2,FALSE)," ")</f>
        <v>area 132</v>
      </c>
      <c r="AF136" s="34" t="str">
        <f>IF(AND(N136="Aplicar identificación avanzada-condición aceptable para cada tipo de factor de riesgo identificado",I136="SI"),VLOOKUP(A136,'2'!$B$12:$M$212,3,FALSE)," ")</f>
        <v>puesto 132</v>
      </c>
      <c r="AG136" s="34" t="str">
        <f>IF(AND(N136="Aplicar identificación avanzada-condición aceptable para cada tipo de factor de riesgo identificado",I136="SI"),VLOOKUP(A136,'2'!$B$12:$M$212,4,FALSE)," ")</f>
        <v>tarea 132</v>
      </c>
      <c r="AH136" s="34">
        <f>IF(AND(N136="Aplicar identificación avanzada-condición aceptable para cada tipo de factor de riesgo identificado",I136="SI"),VLOOKUP(A136,'2'!$B$12:$M$212,6,FALSE)," ")</f>
        <v>0</v>
      </c>
      <c r="AI136" s="34">
        <f>IF(AND(N136="Aplicar identificación avanzada-condición aceptable para cada tipo de factor de riesgo identificado",I136="SI"),VLOOKUP(A136,'2'!$B$12:$M$212,7,FALSE)," ")</f>
        <v>0</v>
      </c>
      <c r="AJ136" s="34">
        <f>IF(AND(N136="Aplicar identificación avanzada-condición aceptable para cada tipo de factor de riesgo identificado",I136="SI"),VLOOKUP(A136,'2'!$B$12:$M$212,8,FALSE)," ")</f>
        <v>0</v>
      </c>
      <c r="AK136" s="34">
        <f>IF(AND(N136="Aplicar identificación avanzada-condición aceptable para cada tipo de factor de riesgo identificado",I136="SI"),VLOOKUP(A136,'2'!$B$12:$M$212,9,FALSE)," ")</f>
        <v>0</v>
      </c>
      <c r="AL136" s="34">
        <f>IF(AND(N136="Aplicar identificación avanzada-condición aceptable para cada tipo de factor de riesgo identificado",I136="SI"),VLOOKUP(A136,'2'!$B$12:$M$212,10,FALSE)," ")</f>
        <v>0</v>
      </c>
      <c r="AM136" s="40" t="str">
        <f>IF(AND(N136="Aplicar identificación avanzada-condición aceptable para cada tipo de factor de riesgo identificado",J136="SI"),VLOOKUP(A136,'2'!$B$12:$M$212,2,FALSE)," ")</f>
        <v>area 132</v>
      </c>
      <c r="AN136" s="40" t="str">
        <f>IF(AND(N136="Aplicar identificación avanzada-condición aceptable para cada tipo de factor de riesgo identificado",J136="SI"),VLOOKUP(A136,'2'!$B$12:$M$212,3,FALSE)," ")</f>
        <v>puesto 132</v>
      </c>
      <c r="AO136" s="40" t="str">
        <f>IF(AND(N136="Aplicar identificación avanzada-condición aceptable para cada tipo de factor de riesgo identificado",J136="SI"),VLOOKUP(A136,'2'!$B$12:$M$212,4,FALSE)," ")</f>
        <v>tarea 132</v>
      </c>
      <c r="AP136" s="40">
        <f>IF(AND(N136="Aplicar identificación avanzada-condición aceptable para cada tipo de factor de riesgo identificado",J136="SI"),VLOOKUP(A136,'2'!$B$12:$M$212,6,FALSE)," ")</f>
        <v>0</v>
      </c>
      <c r="AQ136" s="40">
        <f>IF(AND(N136="Aplicar identificación avanzada-condición aceptable para cada tipo de factor de riesgo identificado",J136="SI"),VLOOKUP(A136,'2'!$B$12:$M$212,7,FALSE)," ")</f>
        <v>0</v>
      </c>
      <c r="AR136" s="40">
        <f>IF(AND(N136="Aplicar identificación avanzada-condición aceptable para cada tipo de factor de riesgo identificado",J136="SI"),VLOOKUP(A136,'2'!$B$12:$M$212,8,FALSE)," ")</f>
        <v>0</v>
      </c>
      <c r="AS136" s="40">
        <f>IF(AND(N136="Aplicar identificación avanzada-condición aceptable para cada tipo de factor de riesgo identificado",J136="SI"),VLOOKUP(A136,'2'!$B$12:$M$212,9,FALSE)," ")</f>
        <v>0</v>
      </c>
      <c r="AT136" s="40">
        <f>IF(AND(N136="Aplicar identificación avanzada-condición aceptable para cada tipo de factor de riesgo identificado",J136="SI"),VLOOKUP(A136,'2'!$B$12:$M$212,10,FALSE)," ")</f>
        <v>0</v>
      </c>
      <c r="AU136" s="51" t="str">
        <f>IF(AND(N136="Aplicar identificación avanzada-condición aceptable para cada tipo de factor de riesgo identificado",K136="SI"),VLOOKUP(A136,'2'!$B$12:$M$212,2,FALSE)," ")</f>
        <v>area 132</v>
      </c>
      <c r="AV136" s="51" t="str">
        <f>IF(AND(N136="Aplicar identificación avanzada-condición aceptable para cada tipo de factor de riesgo identificado",K136="SI"),VLOOKUP(A136,'2'!$B$12:$M$212,3,FALSE)," ")</f>
        <v>puesto 132</v>
      </c>
      <c r="AW136" s="51" t="str">
        <f>IF(AND(N136="Aplicar identificación avanzada-condición aceptable para cada tipo de factor de riesgo identificado",K136="SI"),VLOOKUP(A136,'2'!$B$12:$M$212,4,FALSE)," ")</f>
        <v>tarea 132</v>
      </c>
      <c r="AX136" s="51">
        <f>IF(AND(N136="Aplicar identificación avanzada-condición aceptable para cada tipo de factor de riesgo identificado",K136="SI"),VLOOKUP(A136,'2'!$B$12:$M$212,6,FALSE)," ")</f>
        <v>0</v>
      </c>
      <c r="AY136" s="51">
        <f>IF(AND(N136="Aplicar identificación avanzada-condición aceptable para cada tipo de factor de riesgo identificado",K136="SI"),VLOOKUP(A136,'2'!$B$12:$M$212,7,FALSE)," ")</f>
        <v>0</v>
      </c>
      <c r="AZ136" s="51">
        <f>IF(AND(N136="Aplicar identificación avanzada-condición aceptable para cada tipo de factor de riesgo identificado",K136="SI"),VLOOKUP(A136,'2'!$B$12:$M$212,8,FALSE)," ")</f>
        <v>0</v>
      </c>
      <c r="BA136" s="51">
        <f>IF(AND(N136="Aplicar identificación avanzada-condición aceptable para cada tipo de factor de riesgo identificado",K136="SI"),VLOOKUP(A136,'2'!$B$12:$M$212,9,FALSE)," ")</f>
        <v>0</v>
      </c>
      <c r="BB136" s="51">
        <f>IF(AND(N136="Aplicar identificación avanzada-condición aceptable para cada tipo de factor de riesgo identificado",K136="SI"),VLOOKUP(A136,'2'!$B$12:$M$212,10,FALSE)," ")</f>
        <v>0</v>
      </c>
      <c r="BC136" s="44" t="str">
        <f>IF(AND(N136="Aplicar identificación avanzada-condición aceptable para cada tipo de factor de riesgo identificado",L136="SI"),VLOOKUP(A136,'2'!$B$12:$M$212,2,FALSE)," ")</f>
        <v>area 132</v>
      </c>
      <c r="BD136" s="44" t="str">
        <f>IF(AND(N136="Aplicar identificación avanzada-condición aceptable para cada tipo de factor de riesgo identificado",L136="SI"),VLOOKUP(A136,'2'!$B$12:$M$212,3,FALSE)," ")</f>
        <v>puesto 132</v>
      </c>
      <c r="BE136" s="44" t="str">
        <f>IF(AND(N136="Aplicar identificación avanzada-condición aceptable para cada tipo de factor de riesgo identificado",L136="SI"),VLOOKUP(A136,'2'!$B$12:$M$212,4,FALSE)," ")</f>
        <v>tarea 132</v>
      </c>
      <c r="BF136" s="44">
        <f>IF(AND(N136="Aplicar identificación avanzada-condición aceptable para cada tipo de factor de riesgo identificado",L136="SI"),VLOOKUP(A136,'2'!$B$12:$M$212,6,FALSE)," ")</f>
        <v>0</v>
      </c>
      <c r="BG136" s="44">
        <f>IF(AND(N136="Aplicar identificación avanzada-condición aceptable para cada tipo de factor de riesgo identificado",L136="SI"),VLOOKUP(A136,'2'!$B$12:$M$212,7,FALSE)," ")</f>
        <v>0</v>
      </c>
      <c r="BH136" s="44">
        <f>IF(AND(N136="Aplicar identificación avanzada-condición aceptable para cada tipo de factor de riesgo identificado",L136="SI"),VLOOKUP(A136,'2'!$B$12:$M$212,8,FALSE)," ")</f>
        <v>0</v>
      </c>
      <c r="BI136" s="44">
        <f>IF(AND(N136="Aplicar identificación avanzada-condición aceptable para cada tipo de factor de riesgo identificado",L136="SI"),VLOOKUP(A136,'2'!$B$12:$M$212,9,FALSE)," ")</f>
        <v>0</v>
      </c>
      <c r="BJ136" s="44">
        <f>IF(AND(N136="Aplicar identificación avanzada-condición aceptable para cada tipo de factor de riesgo identificado",L136="SI"),VLOOKUP(A136,'2'!$B$12:$M$212,10,FALSE)," ")</f>
        <v>0</v>
      </c>
      <c r="BK136" s="48" t="str">
        <f>IF(AND(N136="Aplicar identificación avanzada-condición aceptable para cada tipo de factor de riesgo identificado",M136="SI"),VLOOKUP(A136,'2'!$B$12:$M$212,2,FALSE)," ")</f>
        <v>area 132</v>
      </c>
      <c r="BL136" s="48" t="str">
        <f>IF(AND(N136="Aplicar identificación avanzada-condición aceptable para cada tipo de factor de riesgo identificado",M136="SI"),VLOOKUP(A136,'2'!$B$12:$M$212,3,FALSE)," ")</f>
        <v>puesto 132</v>
      </c>
      <c r="BM136" s="48" t="str">
        <f>IF(AND(N136="Aplicar identificación avanzada-condición aceptable para cada tipo de factor de riesgo identificado",M136="SI"),VLOOKUP(A136,'2'!$B$12:$M$212,4,FALSE)," ")</f>
        <v>tarea 132</v>
      </c>
      <c r="BN136" s="48">
        <f>IF(AND(N136="Aplicar identificación avanzada-condición aceptable para cada tipo de factor de riesgo identificado",M136="SI"),VLOOKUP(A136,'2'!$B$12:$M$212,6,FALSE)," ")</f>
        <v>0</v>
      </c>
      <c r="BO136" s="48">
        <f>IF(AND(N136="Aplicar identificación avanzada-condición aceptable para cada tipo de factor de riesgo identificado",M136="SI"),VLOOKUP(A136,'2'!$B$12:$M$212,7,FALSE)," ")</f>
        <v>0</v>
      </c>
      <c r="BP136" s="48">
        <f>IF(AND(N136="Aplicar identificación avanzada-condición aceptable para cada tipo de factor de riesgo identificado",M136="SI"),VLOOKUP(A136,'2'!$B$12:$M$212,8,FALSE)," ")</f>
        <v>0</v>
      </c>
      <c r="BQ136" s="48">
        <f>IF(AND(N136="Aplicar identificación avanzada-condición aceptable para cada tipo de factor de riesgo identificado",M136="SI"),VLOOKUP(A136,'2'!$B$12:$M$212,9,FALSE)," ")</f>
        <v>0</v>
      </c>
      <c r="BR136" s="48">
        <f>IF(AND(N136="Aplicar identificación avanzada-condición aceptable para cada tipo de factor de riesgo identificado",M136="SI"),VLOOKUP(A136,'2'!$B$12:$M$212,10,FALSE)," ")</f>
        <v>0</v>
      </c>
    </row>
    <row r="137" spans="1:70">
      <c r="A137">
        <v>133</v>
      </c>
      <c r="B137" s="21" t="str">
        <f>'2'!C146</f>
        <v>area 133</v>
      </c>
      <c r="C137" s="21" t="str">
        <f>'2'!D146</f>
        <v>puesto 133</v>
      </c>
      <c r="D137" s="21" t="str">
        <v>puesto 133</v>
      </c>
      <c r="E137" s="21" t="str">
        <f>'2'!E146</f>
        <v>tarea 133</v>
      </c>
      <c r="F137" s="34" t="str">
        <f>'3'!D146</f>
        <v>tarea 133</v>
      </c>
      <c r="G137" s="27" t="str">
        <f>'3'!E146</f>
        <v>SI</v>
      </c>
      <c r="H137" s="21" t="str">
        <f>'3'!F146</f>
        <v>SI</v>
      </c>
      <c r="I137" s="27" t="str">
        <f>'3'!G146</f>
        <v>SI</v>
      </c>
      <c r="J137" s="21" t="str">
        <f>'3'!H146</f>
        <v>SI</v>
      </c>
      <c r="K137" s="27" t="str">
        <f>'3'!I146</f>
        <v>SI</v>
      </c>
      <c r="L137" s="21" t="str">
        <f>'3'!J146</f>
        <v>SI</v>
      </c>
      <c r="M137" s="27" t="str">
        <f>'3'!K146</f>
        <v>SI</v>
      </c>
      <c r="N137" s="34" t="str">
        <f>'3'!L146</f>
        <v>Aplicar identificación avanzada-condición aceptable para cada tipo de factor de riesgo identificado</v>
      </c>
      <c r="O137" s="19" t="str">
        <f>IF(AND(N137="Aplicar identificación avanzada-condición aceptable para cada tipo de factor de riesgo identificado",G137="SI"),VLOOKUP(A137,'2'!$B$12:$M$212,2,FALSE)," ")</f>
        <v>area 133</v>
      </c>
      <c r="P137" s="19" t="str">
        <f>IF(AND(N137="Aplicar identificación avanzada-condición aceptable para cada tipo de factor de riesgo identificado",G137="SI"),VLOOKUP(A137,'2'!$B$12:$M$212,3,FALSE)," ")</f>
        <v>puesto 133</v>
      </c>
      <c r="Q137" s="19" t="str">
        <f>IF(AND(N137="Aplicar identificación avanzada-condición aceptable para cada tipo de factor de riesgo identificado",G137="SI"),VLOOKUP(A137,'2'!$B$12:$M$212,4,FALSE)," ")</f>
        <v>tarea 133</v>
      </c>
      <c r="R137" s="19">
        <f>IF(AND(N137="Aplicar identificación avanzada-condición aceptable para cada tipo de factor de riesgo identificado",G137="SI"),VLOOKUP(A137,'2'!$B$12:$M$212,6,FALSE)," ")</f>
        <v>0</v>
      </c>
      <c r="S137" s="19">
        <f>IF(AND(N137="Aplicar identificación avanzada-condición aceptable para cada tipo de factor de riesgo identificado",G137="SI"),VLOOKUP(A137,'2'!$B$12:$M$212,7,FALSE)," ")</f>
        <v>0</v>
      </c>
      <c r="T137" s="19">
        <f>IF(AND(N137="Aplicar identificación avanzada-condición aceptable para cada tipo de factor de riesgo identificado",G137="SI"),VLOOKUP(A137,'2'!$B$12:$M$212,8,FALSE)," ")</f>
        <v>0</v>
      </c>
      <c r="U137" s="19">
        <f>IF(AND(N137="Aplicar identificación avanzada-condición aceptable para cada tipo de factor de riesgo identificado",G137="SI"),VLOOKUP(A137,'2'!$B$12:$M$212,9,FALSE)," ")</f>
        <v>0</v>
      </c>
      <c r="V137" s="19">
        <f>IF(AND(N137="Aplicar identificación avanzada-condición aceptable para cada tipo de factor de riesgo identificado",G137="SI"),VLOOKUP(A137,'2'!$B$12:$M$212,10,FALSE)," ")</f>
        <v>0</v>
      </c>
      <c r="W137" s="31" t="str">
        <f>IF(AND(N137="Aplicar identificación avanzada-condición aceptable para cada tipo de factor de riesgo identificado",H137="SI"),VLOOKUP(A137,'2'!$B$12:$M$212,2,FALSE)," ")</f>
        <v>area 133</v>
      </c>
      <c r="X137" s="31" t="str">
        <f>IF(AND(N137="Aplicar identificación avanzada-condición aceptable para cada tipo de factor de riesgo identificado",H137="SI"),VLOOKUP(A137,'2'!$B$12:$M$212,3,FALSE)," ")</f>
        <v>puesto 133</v>
      </c>
      <c r="Y137" s="31" t="str">
        <f>IF(AND(N137="Aplicar identificación avanzada-condición aceptable para cada tipo de factor de riesgo identificado",H137="SI"),VLOOKUP(A137,'2'!$B$12:$M$212,4,FALSE)," ")</f>
        <v>tarea 133</v>
      </c>
      <c r="Z137" s="31" t="str">
        <f>IF(AND(N137="Aplicar identificación avanzada-condición aceptable para cada tipo de factor de riesgo identificado",H137="SI"),VLOOKUP(A137,'2'!$B$12:$M$212,4,FALSE)," ")</f>
        <v>tarea 133</v>
      </c>
      <c r="AA137" s="31">
        <f>IF(AND(N137="Aplicar identificación avanzada-condición aceptable para cada tipo de factor de riesgo identificado",H137="SI"),VLOOKUP(A137,'2'!$B$12:$M$212,7,FALSE)," ")</f>
        <v>0</v>
      </c>
      <c r="AB137" s="31">
        <f>IF(AND(N137="Aplicar identificación avanzada-condición aceptable para cada tipo de factor de riesgo identificado",H137="SI"),VLOOKUP(A137,'2'!$B$12:$M$212,8,FALSE)," ")</f>
        <v>0</v>
      </c>
      <c r="AC137" s="31">
        <f>IF(AND(N137="Aplicar identificación avanzada-condición aceptable para cada tipo de factor de riesgo identificado",H137="SI"),VLOOKUP(A137,'2'!$B$12:$M$212,9,FALSE)," ")</f>
        <v>0</v>
      </c>
      <c r="AD137" s="31">
        <f>IF(AND(N137="Aplicar identificación avanzada-condición aceptable para cada tipo de factor de riesgo identificado",H137="SI"),VLOOKUP(A137,'2'!$B$12:$M$212,10,FALSE)," ")</f>
        <v>0</v>
      </c>
      <c r="AE137" s="34" t="str">
        <f>IF(AND(N137="Aplicar identificación avanzada-condición aceptable para cada tipo de factor de riesgo identificado",I137="SI"),VLOOKUP(A137,'2'!$B$12:$M$212,2,FALSE)," ")</f>
        <v>area 133</v>
      </c>
      <c r="AF137" s="34" t="str">
        <f>IF(AND(N137="Aplicar identificación avanzada-condición aceptable para cada tipo de factor de riesgo identificado",I137="SI"),VLOOKUP(A137,'2'!$B$12:$M$212,3,FALSE)," ")</f>
        <v>puesto 133</v>
      </c>
      <c r="AG137" s="34" t="str">
        <f>IF(AND(N137="Aplicar identificación avanzada-condición aceptable para cada tipo de factor de riesgo identificado",I137="SI"),VLOOKUP(A137,'2'!$B$12:$M$212,4,FALSE)," ")</f>
        <v>tarea 133</v>
      </c>
      <c r="AH137" s="34">
        <f>IF(AND(N137="Aplicar identificación avanzada-condición aceptable para cada tipo de factor de riesgo identificado",I137="SI"),VLOOKUP(A137,'2'!$B$12:$M$212,6,FALSE)," ")</f>
        <v>0</v>
      </c>
      <c r="AI137" s="34">
        <f>IF(AND(N137="Aplicar identificación avanzada-condición aceptable para cada tipo de factor de riesgo identificado",I137="SI"),VLOOKUP(A137,'2'!$B$12:$M$212,7,FALSE)," ")</f>
        <v>0</v>
      </c>
      <c r="AJ137" s="34">
        <f>IF(AND(N137="Aplicar identificación avanzada-condición aceptable para cada tipo de factor de riesgo identificado",I137="SI"),VLOOKUP(A137,'2'!$B$12:$M$212,8,FALSE)," ")</f>
        <v>0</v>
      </c>
      <c r="AK137" s="34">
        <f>IF(AND(N137="Aplicar identificación avanzada-condición aceptable para cada tipo de factor de riesgo identificado",I137="SI"),VLOOKUP(A137,'2'!$B$12:$M$212,9,FALSE)," ")</f>
        <v>0</v>
      </c>
      <c r="AL137" s="34">
        <f>IF(AND(N137="Aplicar identificación avanzada-condición aceptable para cada tipo de factor de riesgo identificado",I137="SI"),VLOOKUP(A137,'2'!$B$12:$M$212,10,FALSE)," ")</f>
        <v>0</v>
      </c>
      <c r="AM137" s="40" t="str">
        <f>IF(AND(N137="Aplicar identificación avanzada-condición aceptable para cada tipo de factor de riesgo identificado",J137="SI"),VLOOKUP(A137,'2'!$B$12:$M$212,2,FALSE)," ")</f>
        <v>area 133</v>
      </c>
      <c r="AN137" s="40" t="str">
        <f>IF(AND(N137="Aplicar identificación avanzada-condición aceptable para cada tipo de factor de riesgo identificado",J137="SI"),VLOOKUP(A137,'2'!$B$12:$M$212,3,FALSE)," ")</f>
        <v>puesto 133</v>
      </c>
      <c r="AO137" s="40" t="str">
        <f>IF(AND(N137="Aplicar identificación avanzada-condición aceptable para cada tipo de factor de riesgo identificado",J137="SI"),VLOOKUP(A137,'2'!$B$12:$M$212,4,FALSE)," ")</f>
        <v>tarea 133</v>
      </c>
      <c r="AP137" s="40">
        <f>IF(AND(N137="Aplicar identificación avanzada-condición aceptable para cada tipo de factor de riesgo identificado",J137="SI"),VLOOKUP(A137,'2'!$B$12:$M$212,6,FALSE)," ")</f>
        <v>0</v>
      </c>
      <c r="AQ137" s="40">
        <f>IF(AND(N137="Aplicar identificación avanzada-condición aceptable para cada tipo de factor de riesgo identificado",J137="SI"),VLOOKUP(A137,'2'!$B$12:$M$212,7,FALSE)," ")</f>
        <v>0</v>
      </c>
      <c r="AR137" s="40">
        <f>IF(AND(N137="Aplicar identificación avanzada-condición aceptable para cada tipo de factor de riesgo identificado",J137="SI"),VLOOKUP(A137,'2'!$B$12:$M$212,8,FALSE)," ")</f>
        <v>0</v>
      </c>
      <c r="AS137" s="40">
        <f>IF(AND(N137="Aplicar identificación avanzada-condición aceptable para cada tipo de factor de riesgo identificado",J137="SI"),VLOOKUP(A137,'2'!$B$12:$M$212,9,FALSE)," ")</f>
        <v>0</v>
      </c>
      <c r="AT137" s="40">
        <f>IF(AND(N137="Aplicar identificación avanzada-condición aceptable para cada tipo de factor de riesgo identificado",J137="SI"),VLOOKUP(A137,'2'!$B$12:$M$212,10,FALSE)," ")</f>
        <v>0</v>
      </c>
      <c r="AU137" s="51" t="str">
        <f>IF(AND(N137="Aplicar identificación avanzada-condición aceptable para cada tipo de factor de riesgo identificado",K137="SI"),VLOOKUP(A137,'2'!$B$12:$M$212,2,FALSE)," ")</f>
        <v>area 133</v>
      </c>
      <c r="AV137" s="51" t="str">
        <f>IF(AND(N137="Aplicar identificación avanzada-condición aceptable para cada tipo de factor de riesgo identificado",K137="SI"),VLOOKUP(A137,'2'!$B$12:$M$212,3,FALSE)," ")</f>
        <v>puesto 133</v>
      </c>
      <c r="AW137" s="51" t="str">
        <f>IF(AND(N137="Aplicar identificación avanzada-condición aceptable para cada tipo de factor de riesgo identificado",K137="SI"),VLOOKUP(A137,'2'!$B$12:$M$212,4,FALSE)," ")</f>
        <v>tarea 133</v>
      </c>
      <c r="AX137" s="51">
        <f>IF(AND(N137="Aplicar identificación avanzada-condición aceptable para cada tipo de factor de riesgo identificado",K137="SI"),VLOOKUP(A137,'2'!$B$12:$M$212,6,FALSE)," ")</f>
        <v>0</v>
      </c>
      <c r="AY137" s="51">
        <f>IF(AND(N137="Aplicar identificación avanzada-condición aceptable para cada tipo de factor de riesgo identificado",K137="SI"),VLOOKUP(A137,'2'!$B$12:$M$212,7,FALSE)," ")</f>
        <v>0</v>
      </c>
      <c r="AZ137" s="51">
        <f>IF(AND(N137="Aplicar identificación avanzada-condición aceptable para cada tipo de factor de riesgo identificado",K137="SI"),VLOOKUP(A137,'2'!$B$12:$M$212,8,FALSE)," ")</f>
        <v>0</v>
      </c>
      <c r="BA137" s="51">
        <f>IF(AND(N137="Aplicar identificación avanzada-condición aceptable para cada tipo de factor de riesgo identificado",K137="SI"),VLOOKUP(A137,'2'!$B$12:$M$212,9,FALSE)," ")</f>
        <v>0</v>
      </c>
      <c r="BB137" s="51">
        <f>IF(AND(N137="Aplicar identificación avanzada-condición aceptable para cada tipo de factor de riesgo identificado",K137="SI"),VLOOKUP(A137,'2'!$B$12:$M$212,10,FALSE)," ")</f>
        <v>0</v>
      </c>
      <c r="BC137" s="44" t="str">
        <f>IF(AND(N137="Aplicar identificación avanzada-condición aceptable para cada tipo de factor de riesgo identificado",L137="SI"),VLOOKUP(A137,'2'!$B$12:$M$212,2,FALSE)," ")</f>
        <v>area 133</v>
      </c>
      <c r="BD137" s="44" t="str">
        <f>IF(AND(N137="Aplicar identificación avanzada-condición aceptable para cada tipo de factor de riesgo identificado",L137="SI"),VLOOKUP(A137,'2'!$B$12:$M$212,3,FALSE)," ")</f>
        <v>puesto 133</v>
      </c>
      <c r="BE137" s="44" t="str">
        <f>IF(AND(N137="Aplicar identificación avanzada-condición aceptable para cada tipo de factor de riesgo identificado",L137="SI"),VLOOKUP(A137,'2'!$B$12:$M$212,4,FALSE)," ")</f>
        <v>tarea 133</v>
      </c>
      <c r="BF137" s="44">
        <f>IF(AND(N137="Aplicar identificación avanzada-condición aceptable para cada tipo de factor de riesgo identificado",L137="SI"),VLOOKUP(A137,'2'!$B$12:$M$212,6,FALSE)," ")</f>
        <v>0</v>
      </c>
      <c r="BG137" s="44">
        <f>IF(AND(N137="Aplicar identificación avanzada-condición aceptable para cada tipo de factor de riesgo identificado",L137="SI"),VLOOKUP(A137,'2'!$B$12:$M$212,7,FALSE)," ")</f>
        <v>0</v>
      </c>
      <c r="BH137" s="44">
        <f>IF(AND(N137="Aplicar identificación avanzada-condición aceptable para cada tipo de factor de riesgo identificado",L137="SI"),VLOOKUP(A137,'2'!$B$12:$M$212,8,FALSE)," ")</f>
        <v>0</v>
      </c>
      <c r="BI137" s="44">
        <f>IF(AND(N137="Aplicar identificación avanzada-condición aceptable para cada tipo de factor de riesgo identificado",L137="SI"),VLOOKUP(A137,'2'!$B$12:$M$212,9,FALSE)," ")</f>
        <v>0</v>
      </c>
      <c r="BJ137" s="44">
        <f>IF(AND(N137="Aplicar identificación avanzada-condición aceptable para cada tipo de factor de riesgo identificado",L137="SI"),VLOOKUP(A137,'2'!$B$12:$M$212,10,FALSE)," ")</f>
        <v>0</v>
      </c>
      <c r="BK137" s="48" t="str">
        <f>IF(AND(N137="Aplicar identificación avanzada-condición aceptable para cada tipo de factor de riesgo identificado",M137="SI"),VLOOKUP(A137,'2'!$B$12:$M$212,2,FALSE)," ")</f>
        <v>area 133</v>
      </c>
      <c r="BL137" s="48" t="str">
        <f>IF(AND(N137="Aplicar identificación avanzada-condición aceptable para cada tipo de factor de riesgo identificado",M137="SI"),VLOOKUP(A137,'2'!$B$12:$M$212,3,FALSE)," ")</f>
        <v>puesto 133</v>
      </c>
      <c r="BM137" s="48" t="str">
        <f>IF(AND(N137="Aplicar identificación avanzada-condición aceptable para cada tipo de factor de riesgo identificado",M137="SI"),VLOOKUP(A137,'2'!$B$12:$M$212,4,FALSE)," ")</f>
        <v>tarea 133</v>
      </c>
      <c r="BN137" s="48">
        <f>IF(AND(N137="Aplicar identificación avanzada-condición aceptable para cada tipo de factor de riesgo identificado",M137="SI"),VLOOKUP(A137,'2'!$B$12:$M$212,6,FALSE)," ")</f>
        <v>0</v>
      </c>
      <c r="BO137" s="48">
        <f>IF(AND(N137="Aplicar identificación avanzada-condición aceptable para cada tipo de factor de riesgo identificado",M137="SI"),VLOOKUP(A137,'2'!$B$12:$M$212,7,FALSE)," ")</f>
        <v>0</v>
      </c>
      <c r="BP137" s="48">
        <f>IF(AND(N137="Aplicar identificación avanzada-condición aceptable para cada tipo de factor de riesgo identificado",M137="SI"),VLOOKUP(A137,'2'!$B$12:$M$212,8,FALSE)," ")</f>
        <v>0</v>
      </c>
      <c r="BQ137" s="48">
        <f>IF(AND(N137="Aplicar identificación avanzada-condición aceptable para cada tipo de factor de riesgo identificado",M137="SI"),VLOOKUP(A137,'2'!$B$12:$M$212,9,FALSE)," ")</f>
        <v>0</v>
      </c>
      <c r="BR137" s="48">
        <f>IF(AND(N137="Aplicar identificación avanzada-condición aceptable para cada tipo de factor de riesgo identificado",M137="SI"),VLOOKUP(A137,'2'!$B$12:$M$212,10,FALSE)," ")</f>
        <v>0</v>
      </c>
    </row>
    <row r="138" spans="1:70">
      <c r="A138">
        <v>134</v>
      </c>
      <c r="B138" s="21" t="str">
        <f>'2'!C147</f>
        <v>area 134</v>
      </c>
      <c r="C138" s="21" t="str">
        <f>'2'!D147</f>
        <v>puesto 134</v>
      </c>
      <c r="D138" s="21" t="str">
        <v>puesto 134</v>
      </c>
      <c r="E138" s="21" t="str">
        <f>'2'!E147</f>
        <v>tarea 134</v>
      </c>
      <c r="F138" s="34" t="str">
        <f>'3'!D147</f>
        <v>tarea 134</v>
      </c>
      <c r="G138" s="27" t="str">
        <f>'3'!E147</f>
        <v>SI</v>
      </c>
      <c r="H138" s="21" t="str">
        <f>'3'!F147</f>
        <v>SI</v>
      </c>
      <c r="I138" s="27" t="str">
        <f>'3'!G147</f>
        <v>SI</v>
      </c>
      <c r="J138" s="21" t="str">
        <f>'3'!H147</f>
        <v>SI</v>
      </c>
      <c r="K138" s="27" t="str">
        <f>'3'!I147</f>
        <v>SI</v>
      </c>
      <c r="L138" s="21" t="str">
        <f>'3'!J147</f>
        <v>SI</v>
      </c>
      <c r="M138" s="27" t="str">
        <f>'3'!K147</f>
        <v>SI</v>
      </c>
      <c r="N138" s="34" t="str">
        <f>'3'!L147</f>
        <v>Aplicar identificación avanzada-condición aceptable para cada tipo de factor de riesgo identificado</v>
      </c>
      <c r="O138" s="19" t="str">
        <f>IF(AND(N138="Aplicar identificación avanzada-condición aceptable para cada tipo de factor de riesgo identificado",G138="SI"),VLOOKUP(A138,'2'!$B$12:$M$212,2,FALSE)," ")</f>
        <v>area 134</v>
      </c>
      <c r="P138" s="19" t="str">
        <f>IF(AND(N138="Aplicar identificación avanzada-condición aceptable para cada tipo de factor de riesgo identificado",G138="SI"),VLOOKUP(A138,'2'!$B$12:$M$212,3,FALSE)," ")</f>
        <v>puesto 134</v>
      </c>
      <c r="Q138" s="19" t="str">
        <f>IF(AND(N138="Aplicar identificación avanzada-condición aceptable para cada tipo de factor de riesgo identificado",G138="SI"),VLOOKUP(A138,'2'!$B$12:$M$212,4,FALSE)," ")</f>
        <v>tarea 134</v>
      </c>
      <c r="R138" s="19">
        <f>IF(AND(N138="Aplicar identificación avanzada-condición aceptable para cada tipo de factor de riesgo identificado",G138="SI"),VLOOKUP(A138,'2'!$B$12:$M$212,6,FALSE)," ")</f>
        <v>0</v>
      </c>
      <c r="S138" s="19">
        <f>IF(AND(N138="Aplicar identificación avanzada-condición aceptable para cada tipo de factor de riesgo identificado",G138="SI"),VLOOKUP(A138,'2'!$B$12:$M$212,7,FALSE)," ")</f>
        <v>0</v>
      </c>
      <c r="T138" s="19">
        <f>IF(AND(N138="Aplicar identificación avanzada-condición aceptable para cada tipo de factor de riesgo identificado",G138="SI"),VLOOKUP(A138,'2'!$B$12:$M$212,8,FALSE)," ")</f>
        <v>0</v>
      </c>
      <c r="U138" s="19">
        <f>IF(AND(N138="Aplicar identificación avanzada-condición aceptable para cada tipo de factor de riesgo identificado",G138="SI"),VLOOKUP(A138,'2'!$B$12:$M$212,9,FALSE)," ")</f>
        <v>0</v>
      </c>
      <c r="V138" s="19">
        <f>IF(AND(N138="Aplicar identificación avanzada-condición aceptable para cada tipo de factor de riesgo identificado",G138="SI"),VLOOKUP(A138,'2'!$B$12:$M$212,10,FALSE)," ")</f>
        <v>0</v>
      </c>
      <c r="W138" s="31" t="str">
        <f>IF(AND(N138="Aplicar identificación avanzada-condición aceptable para cada tipo de factor de riesgo identificado",H138="SI"),VLOOKUP(A138,'2'!$B$12:$M$212,2,FALSE)," ")</f>
        <v>area 134</v>
      </c>
      <c r="X138" s="31" t="str">
        <f>IF(AND(N138="Aplicar identificación avanzada-condición aceptable para cada tipo de factor de riesgo identificado",H138="SI"),VLOOKUP(A138,'2'!$B$12:$M$212,3,FALSE)," ")</f>
        <v>puesto 134</v>
      </c>
      <c r="Y138" s="31" t="str">
        <f>IF(AND(N138="Aplicar identificación avanzada-condición aceptable para cada tipo de factor de riesgo identificado",H138="SI"),VLOOKUP(A138,'2'!$B$12:$M$212,4,FALSE)," ")</f>
        <v>tarea 134</v>
      </c>
      <c r="Z138" s="31" t="str">
        <f>IF(AND(N138="Aplicar identificación avanzada-condición aceptable para cada tipo de factor de riesgo identificado",H138="SI"),VLOOKUP(A138,'2'!$B$12:$M$212,4,FALSE)," ")</f>
        <v>tarea 134</v>
      </c>
      <c r="AA138" s="31">
        <f>IF(AND(N138="Aplicar identificación avanzada-condición aceptable para cada tipo de factor de riesgo identificado",H138="SI"),VLOOKUP(A138,'2'!$B$12:$M$212,7,FALSE)," ")</f>
        <v>0</v>
      </c>
      <c r="AB138" s="31">
        <f>IF(AND(N138="Aplicar identificación avanzada-condición aceptable para cada tipo de factor de riesgo identificado",H138="SI"),VLOOKUP(A138,'2'!$B$12:$M$212,8,FALSE)," ")</f>
        <v>0</v>
      </c>
      <c r="AC138" s="31">
        <f>IF(AND(N138="Aplicar identificación avanzada-condición aceptable para cada tipo de factor de riesgo identificado",H138="SI"),VLOOKUP(A138,'2'!$B$12:$M$212,9,FALSE)," ")</f>
        <v>0</v>
      </c>
      <c r="AD138" s="31">
        <f>IF(AND(N138="Aplicar identificación avanzada-condición aceptable para cada tipo de factor de riesgo identificado",H138="SI"),VLOOKUP(A138,'2'!$B$12:$M$212,10,FALSE)," ")</f>
        <v>0</v>
      </c>
      <c r="AE138" s="34" t="str">
        <f>IF(AND(N138="Aplicar identificación avanzada-condición aceptable para cada tipo de factor de riesgo identificado",I138="SI"),VLOOKUP(A138,'2'!$B$12:$M$212,2,FALSE)," ")</f>
        <v>area 134</v>
      </c>
      <c r="AF138" s="34" t="str">
        <f>IF(AND(N138="Aplicar identificación avanzada-condición aceptable para cada tipo de factor de riesgo identificado",I138="SI"),VLOOKUP(A138,'2'!$B$12:$M$212,3,FALSE)," ")</f>
        <v>puesto 134</v>
      </c>
      <c r="AG138" s="34" t="str">
        <f>IF(AND(N138="Aplicar identificación avanzada-condición aceptable para cada tipo de factor de riesgo identificado",I138="SI"),VLOOKUP(A138,'2'!$B$12:$M$212,4,FALSE)," ")</f>
        <v>tarea 134</v>
      </c>
      <c r="AH138" s="34">
        <f>IF(AND(N138="Aplicar identificación avanzada-condición aceptable para cada tipo de factor de riesgo identificado",I138="SI"),VLOOKUP(A138,'2'!$B$12:$M$212,6,FALSE)," ")</f>
        <v>0</v>
      </c>
      <c r="AI138" s="34">
        <f>IF(AND(N138="Aplicar identificación avanzada-condición aceptable para cada tipo de factor de riesgo identificado",I138="SI"),VLOOKUP(A138,'2'!$B$12:$M$212,7,FALSE)," ")</f>
        <v>0</v>
      </c>
      <c r="AJ138" s="34">
        <f>IF(AND(N138="Aplicar identificación avanzada-condición aceptable para cada tipo de factor de riesgo identificado",I138="SI"),VLOOKUP(A138,'2'!$B$12:$M$212,8,FALSE)," ")</f>
        <v>0</v>
      </c>
      <c r="AK138" s="34">
        <f>IF(AND(N138="Aplicar identificación avanzada-condición aceptable para cada tipo de factor de riesgo identificado",I138="SI"),VLOOKUP(A138,'2'!$B$12:$M$212,9,FALSE)," ")</f>
        <v>0</v>
      </c>
      <c r="AL138" s="34">
        <f>IF(AND(N138="Aplicar identificación avanzada-condición aceptable para cada tipo de factor de riesgo identificado",I138="SI"),VLOOKUP(A138,'2'!$B$12:$M$212,10,FALSE)," ")</f>
        <v>0</v>
      </c>
      <c r="AM138" s="40" t="str">
        <f>IF(AND(N138="Aplicar identificación avanzada-condición aceptable para cada tipo de factor de riesgo identificado",J138="SI"),VLOOKUP(A138,'2'!$B$12:$M$212,2,FALSE)," ")</f>
        <v>area 134</v>
      </c>
      <c r="AN138" s="40" t="str">
        <f>IF(AND(N138="Aplicar identificación avanzada-condición aceptable para cada tipo de factor de riesgo identificado",J138="SI"),VLOOKUP(A138,'2'!$B$12:$M$212,3,FALSE)," ")</f>
        <v>puesto 134</v>
      </c>
      <c r="AO138" s="40" t="str">
        <f>IF(AND(N138="Aplicar identificación avanzada-condición aceptable para cada tipo de factor de riesgo identificado",J138="SI"),VLOOKUP(A138,'2'!$B$12:$M$212,4,FALSE)," ")</f>
        <v>tarea 134</v>
      </c>
      <c r="AP138" s="40">
        <f>IF(AND(N138="Aplicar identificación avanzada-condición aceptable para cada tipo de factor de riesgo identificado",J138="SI"),VLOOKUP(A138,'2'!$B$12:$M$212,6,FALSE)," ")</f>
        <v>0</v>
      </c>
      <c r="AQ138" s="40">
        <f>IF(AND(N138="Aplicar identificación avanzada-condición aceptable para cada tipo de factor de riesgo identificado",J138="SI"),VLOOKUP(A138,'2'!$B$12:$M$212,7,FALSE)," ")</f>
        <v>0</v>
      </c>
      <c r="AR138" s="40">
        <f>IF(AND(N138="Aplicar identificación avanzada-condición aceptable para cada tipo de factor de riesgo identificado",J138="SI"),VLOOKUP(A138,'2'!$B$12:$M$212,8,FALSE)," ")</f>
        <v>0</v>
      </c>
      <c r="AS138" s="40">
        <f>IF(AND(N138="Aplicar identificación avanzada-condición aceptable para cada tipo de factor de riesgo identificado",J138="SI"),VLOOKUP(A138,'2'!$B$12:$M$212,9,FALSE)," ")</f>
        <v>0</v>
      </c>
      <c r="AT138" s="40">
        <f>IF(AND(N138="Aplicar identificación avanzada-condición aceptable para cada tipo de factor de riesgo identificado",J138="SI"),VLOOKUP(A138,'2'!$B$12:$M$212,10,FALSE)," ")</f>
        <v>0</v>
      </c>
      <c r="AU138" s="51" t="str">
        <f>IF(AND(N138="Aplicar identificación avanzada-condición aceptable para cada tipo de factor de riesgo identificado",K138="SI"),VLOOKUP(A138,'2'!$B$12:$M$212,2,FALSE)," ")</f>
        <v>area 134</v>
      </c>
      <c r="AV138" s="51" t="str">
        <f>IF(AND(N138="Aplicar identificación avanzada-condición aceptable para cada tipo de factor de riesgo identificado",K138="SI"),VLOOKUP(A138,'2'!$B$12:$M$212,3,FALSE)," ")</f>
        <v>puesto 134</v>
      </c>
      <c r="AW138" s="51" t="str">
        <f>IF(AND(N138="Aplicar identificación avanzada-condición aceptable para cada tipo de factor de riesgo identificado",K138="SI"),VLOOKUP(A138,'2'!$B$12:$M$212,4,FALSE)," ")</f>
        <v>tarea 134</v>
      </c>
      <c r="AX138" s="51">
        <f>IF(AND(N138="Aplicar identificación avanzada-condición aceptable para cada tipo de factor de riesgo identificado",K138="SI"),VLOOKUP(A138,'2'!$B$12:$M$212,6,FALSE)," ")</f>
        <v>0</v>
      </c>
      <c r="AY138" s="51">
        <f>IF(AND(N138="Aplicar identificación avanzada-condición aceptable para cada tipo de factor de riesgo identificado",K138="SI"),VLOOKUP(A138,'2'!$B$12:$M$212,7,FALSE)," ")</f>
        <v>0</v>
      </c>
      <c r="AZ138" s="51">
        <f>IF(AND(N138="Aplicar identificación avanzada-condición aceptable para cada tipo de factor de riesgo identificado",K138="SI"),VLOOKUP(A138,'2'!$B$12:$M$212,8,FALSE)," ")</f>
        <v>0</v>
      </c>
      <c r="BA138" s="51">
        <f>IF(AND(N138="Aplicar identificación avanzada-condición aceptable para cada tipo de factor de riesgo identificado",K138="SI"),VLOOKUP(A138,'2'!$B$12:$M$212,9,FALSE)," ")</f>
        <v>0</v>
      </c>
      <c r="BB138" s="51">
        <f>IF(AND(N138="Aplicar identificación avanzada-condición aceptable para cada tipo de factor de riesgo identificado",K138="SI"),VLOOKUP(A138,'2'!$B$12:$M$212,10,FALSE)," ")</f>
        <v>0</v>
      </c>
      <c r="BC138" s="44" t="str">
        <f>IF(AND(N138="Aplicar identificación avanzada-condición aceptable para cada tipo de factor de riesgo identificado",L138="SI"),VLOOKUP(A138,'2'!$B$12:$M$212,2,FALSE)," ")</f>
        <v>area 134</v>
      </c>
      <c r="BD138" s="44" t="str">
        <f>IF(AND(N138="Aplicar identificación avanzada-condición aceptable para cada tipo de factor de riesgo identificado",L138="SI"),VLOOKUP(A138,'2'!$B$12:$M$212,3,FALSE)," ")</f>
        <v>puesto 134</v>
      </c>
      <c r="BE138" s="44" t="str">
        <f>IF(AND(N138="Aplicar identificación avanzada-condición aceptable para cada tipo de factor de riesgo identificado",L138="SI"),VLOOKUP(A138,'2'!$B$12:$M$212,4,FALSE)," ")</f>
        <v>tarea 134</v>
      </c>
      <c r="BF138" s="44">
        <f>IF(AND(N138="Aplicar identificación avanzada-condición aceptable para cada tipo de factor de riesgo identificado",L138="SI"),VLOOKUP(A138,'2'!$B$12:$M$212,6,FALSE)," ")</f>
        <v>0</v>
      </c>
      <c r="BG138" s="44">
        <f>IF(AND(N138="Aplicar identificación avanzada-condición aceptable para cada tipo de factor de riesgo identificado",L138="SI"),VLOOKUP(A138,'2'!$B$12:$M$212,7,FALSE)," ")</f>
        <v>0</v>
      </c>
      <c r="BH138" s="44">
        <f>IF(AND(N138="Aplicar identificación avanzada-condición aceptable para cada tipo de factor de riesgo identificado",L138="SI"),VLOOKUP(A138,'2'!$B$12:$M$212,8,FALSE)," ")</f>
        <v>0</v>
      </c>
      <c r="BI138" s="44">
        <f>IF(AND(N138="Aplicar identificación avanzada-condición aceptable para cada tipo de factor de riesgo identificado",L138="SI"),VLOOKUP(A138,'2'!$B$12:$M$212,9,FALSE)," ")</f>
        <v>0</v>
      </c>
      <c r="BJ138" s="44">
        <f>IF(AND(N138="Aplicar identificación avanzada-condición aceptable para cada tipo de factor de riesgo identificado",L138="SI"),VLOOKUP(A138,'2'!$B$12:$M$212,10,FALSE)," ")</f>
        <v>0</v>
      </c>
      <c r="BK138" s="48" t="str">
        <f>IF(AND(N138="Aplicar identificación avanzada-condición aceptable para cada tipo de factor de riesgo identificado",M138="SI"),VLOOKUP(A138,'2'!$B$12:$M$212,2,FALSE)," ")</f>
        <v>area 134</v>
      </c>
      <c r="BL138" s="48" t="str">
        <f>IF(AND(N138="Aplicar identificación avanzada-condición aceptable para cada tipo de factor de riesgo identificado",M138="SI"),VLOOKUP(A138,'2'!$B$12:$M$212,3,FALSE)," ")</f>
        <v>puesto 134</v>
      </c>
      <c r="BM138" s="48" t="str">
        <f>IF(AND(N138="Aplicar identificación avanzada-condición aceptable para cada tipo de factor de riesgo identificado",M138="SI"),VLOOKUP(A138,'2'!$B$12:$M$212,4,FALSE)," ")</f>
        <v>tarea 134</v>
      </c>
      <c r="BN138" s="48">
        <f>IF(AND(N138="Aplicar identificación avanzada-condición aceptable para cada tipo de factor de riesgo identificado",M138="SI"),VLOOKUP(A138,'2'!$B$12:$M$212,6,FALSE)," ")</f>
        <v>0</v>
      </c>
      <c r="BO138" s="48">
        <f>IF(AND(N138="Aplicar identificación avanzada-condición aceptable para cada tipo de factor de riesgo identificado",M138="SI"),VLOOKUP(A138,'2'!$B$12:$M$212,7,FALSE)," ")</f>
        <v>0</v>
      </c>
      <c r="BP138" s="48">
        <f>IF(AND(N138="Aplicar identificación avanzada-condición aceptable para cada tipo de factor de riesgo identificado",M138="SI"),VLOOKUP(A138,'2'!$B$12:$M$212,8,FALSE)," ")</f>
        <v>0</v>
      </c>
      <c r="BQ138" s="48">
        <f>IF(AND(N138="Aplicar identificación avanzada-condición aceptable para cada tipo de factor de riesgo identificado",M138="SI"),VLOOKUP(A138,'2'!$B$12:$M$212,9,FALSE)," ")</f>
        <v>0</v>
      </c>
      <c r="BR138" s="48">
        <f>IF(AND(N138="Aplicar identificación avanzada-condición aceptable para cada tipo de factor de riesgo identificado",M138="SI"),VLOOKUP(A138,'2'!$B$12:$M$212,10,FALSE)," ")</f>
        <v>0</v>
      </c>
    </row>
    <row r="139" spans="1:70">
      <c r="A139">
        <v>135</v>
      </c>
      <c r="B139" s="21" t="str">
        <f>'2'!C148</f>
        <v>area 135</v>
      </c>
      <c r="C139" s="21" t="str">
        <f>'2'!D148</f>
        <v>puesto 135</v>
      </c>
      <c r="D139" s="21" t="str">
        <v>puesto 135</v>
      </c>
      <c r="E139" s="21" t="str">
        <f>'2'!E148</f>
        <v>tarea 135</v>
      </c>
      <c r="F139" s="34" t="str">
        <f>'3'!D148</f>
        <v>tarea 135</v>
      </c>
      <c r="G139" s="27" t="str">
        <f>'3'!E148</f>
        <v>SI</v>
      </c>
      <c r="H139" s="21" t="str">
        <f>'3'!F148</f>
        <v>SI</v>
      </c>
      <c r="I139" s="27" t="str">
        <f>'3'!G148</f>
        <v>SI</v>
      </c>
      <c r="J139" s="21" t="str">
        <f>'3'!H148</f>
        <v>SI</v>
      </c>
      <c r="K139" s="27" t="str">
        <f>'3'!I148</f>
        <v>SI</v>
      </c>
      <c r="L139" s="21" t="str">
        <f>'3'!J148</f>
        <v>SI</v>
      </c>
      <c r="M139" s="27" t="str">
        <f>'3'!K148</f>
        <v>SI</v>
      </c>
      <c r="N139" s="34" t="str">
        <f>'3'!L148</f>
        <v>Aplicar identificación avanzada-condición aceptable para cada tipo de factor de riesgo identificado</v>
      </c>
      <c r="O139" s="19" t="str">
        <f>IF(AND(N139="Aplicar identificación avanzada-condición aceptable para cada tipo de factor de riesgo identificado",G139="SI"),VLOOKUP(A139,'2'!$B$12:$M$212,2,FALSE)," ")</f>
        <v>area 135</v>
      </c>
      <c r="P139" s="19" t="str">
        <f>IF(AND(N139="Aplicar identificación avanzada-condición aceptable para cada tipo de factor de riesgo identificado",G139="SI"),VLOOKUP(A139,'2'!$B$12:$M$212,3,FALSE)," ")</f>
        <v>puesto 135</v>
      </c>
      <c r="Q139" s="19" t="str">
        <f>IF(AND(N139="Aplicar identificación avanzada-condición aceptable para cada tipo de factor de riesgo identificado",G139="SI"),VLOOKUP(A139,'2'!$B$12:$M$212,4,FALSE)," ")</f>
        <v>tarea 135</v>
      </c>
      <c r="R139" s="19">
        <f>IF(AND(N139="Aplicar identificación avanzada-condición aceptable para cada tipo de factor de riesgo identificado",G139="SI"),VLOOKUP(A139,'2'!$B$12:$M$212,6,FALSE)," ")</f>
        <v>0</v>
      </c>
      <c r="S139" s="19">
        <f>IF(AND(N139="Aplicar identificación avanzada-condición aceptable para cada tipo de factor de riesgo identificado",G139="SI"),VLOOKUP(A139,'2'!$B$12:$M$212,7,FALSE)," ")</f>
        <v>0</v>
      </c>
      <c r="T139" s="19">
        <f>IF(AND(N139="Aplicar identificación avanzada-condición aceptable para cada tipo de factor de riesgo identificado",G139="SI"),VLOOKUP(A139,'2'!$B$12:$M$212,8,FALSE)," ")</f>
        <v>0</v>
      </c>
      <c r="U139" s="19">
        <f>IF(AND(N139="Aplicar identificación avanzada-condición aceptable para cada tipo de factor de riesgo identificado",G139="SI"),VLOOKUP(A139,'2'!$B$12:$M$212,9,FALSE)," ")</f>
        <v>0</v>
      </c>
      <c r="V139" s="19">
        <f>IF(AND(N139="Aplicar identificación avanzada-condición aceptable para cada tipo de factor de riesgo identificado",G139="SI"),VLOOKUP(A139,'2'!$B$12:$M$212,10,FALSE)," ")</f>
        <v>0</v>
      </c>
      <c r="W139" s="31" t="str">
        <f>IF(AND(N139="Aplicar identificación avanzada-condición aceptable para cada tipo de factor de riesgo identificado",H139="SI"),VLOOKUP(A139,'2'!$B$12:$M$212,2,FALSE)," ")</f>
        <v>area 135</v>
      </c>
      <c r="X139" s="31" t="str">
        <f>IF(AND(N139="Aplicar identificación avanzada-condición aceptable para cada tipo de factor de riesgo identificado",H139="SI"),VLOOKUP(A139,'2'!$B$12:$M$212,3,FALSE)," ")</f>
        <v>puesto 135</v>
      </c>
      <c r="Y139" s="31" t="str">
        <f>IF(AND(N139="Aplicar identificación avanzada-condición aceptable para cada tipo de factor de riesgo identificado",H139="SI"),VLOOKUP(A139,'2'!$B$12:$M$212,4,FALSE)," ")</f>
        <v>tarea 135</v>
      </c>
      <c r="Z139" s="31" t="str">
        <f>IF(AND(N139="Aplicar identificación avanzada-condición aceptable para cada tipo de factor de riesgo identificado",H139="SI"),VLOOKUP(A139,'2'!$B$12:$M$212,4,FALSE)," ")</f>
        <v>tarea 135</v>
      </c>
      <c r="AA139" s="31">
        <f>IF(AND(N139="Aplicar identificación avanzada-condición aceptable para cada tipo de factor de riesgo identificado",H139="SI"),VLOOKUP(A139,'2'!$B$12:$M$212,7,FALSE)," ")</f>
        <v>0</v>
      </c>
      <c r="AB139" s="31">
        <f>IF(AND(N139="Aplicar identificación avanzada-condición aceptable para cada tipo de factor de riesgo identificado",H139="SI"),VLOOKUP(A139,'2'!$B$12:$M$212,8,FALSE)," ")</f>
        <v>0</v>
      </c>
      <c r="AC139" s="31">
        <f>IF(AND(N139="Aplicar identificación avanzada-condición aceptable para cada tipo de factor de riesgo identificado",H139="SI"),VLOOKUP(A139,'2'!$B$12:$M$212,9,FALSE)," ")</f>
        <v>0</v>
      </c>
      <c r="AD139" s="31">
        <f>IF(AND(N139="Aplicar identificación avanzada-condición aceptable para cada tipo de factor de riesgo identificado",H139="SI"),VLOOKUP(A139,'2'!$B$12:$M$212,10,FALSE)," ")</f>
        <v>0</v>
      </c>
      <c r="AE139" s="34" t="str">
        <f>IF(AND(N139="Aplicar identificación avanzada-condición aceptable para cada tipo de factor de riesgo identificado",I139="SI"),VLOOKUP(A139,'2'!$B$12:$M$212,2,FALSE)," ")</f>
        <v>area 135</v>
      </c>
      <c r="AF139" s="34" t="str">
        <f>IF(AND(N139="Aplicar identificación avanzada-condición aceptable para cada tipo de factor de riesgo identificado",I139="SI"),VLOOKUP(A139,'2'!$B$12:$M$212,3,FALSE)," ")</f>
        <v>puesto 135</v>
      </c>
      <c r="AG139" s="34" t="str">
        <f>IF(AND(N139="Aplicar identificación avanzada-condición aceptable para cada tipo de factor de riesgo identificado",I139="SI"),VLOOKUP(A139,'2'!$B$12:$M$212,4,FALSE)," ")</f>
        <v>tarea 135</v>
      </c>
      <c r="AH139" s="34">
        <f>IF(AND(N139="Aplicar identificación avanzada-condición aceptable para cada tipo de factor de riesgo identificado",I139="SI"),VLOOKUP(A139,'2'!$B$12:$M$212,6,FALSE)," ")</f>
        <v>0</v>
      </c>
      <c r="AI139" s="34">
        <f>IF(AND(N139="Aplicar identificación avanzada-condición aceptable para cada tipo de factor de riesgo identificado",I139="SI"),VLOOKUP(A139,'2'!$B$12:$M$212,7,FALSE)," ")</f>
        <v>0</v>
      </c>
      <c r="AJ139" s="34">
        <f>IF(AND(N139="Aplicar identificación avanzada-condición aceptable para cada tipo de factor de riesgo identificado",I139="SI"),VLOOKUP(A139,'2'!$B$12:$M$212,8,FALSE)," ")</f>
        <v>0</v>
      </c>
      <c r="AK139" s="34">
        <f>IF(AND(N139="Aplicar identificación avanzada-condición aceptable para cada tipo de factor de riesgo identificado",I139="SI"),VLOOKUP(A139,'2'!$B$12:$M$212,9,FALSE)," ")</f>
        <v>0</v>
      </c>
      <c r="AL139" s="34">
        <f>IF(AND(N139="Aplicar identificación avanzada-condición aceptable para cada tipo de factor de riesgo identificado",I139="SI"),VLOOKUP(A139,'2'!$B$12:$M$212,10,FALSE)," ")</f>
        <v>0</v>
      </c>
      <c r="AM139" s="40" t="str">
        <f>IF(AND(N139="Aplicar identificación avanzada-condición aceptable para cada tipo de factor de riesgo identificado",J139="SI"),VLOOKUP(A139,'2'!$B$12:$M$212,2,FALSE)," ")</f>
        <v>area 135</v>
      </c>
      <c r="AN139" s="40" t="str">
        <f>IF(AND(N139="Aplicar identificación avanzada-condición aceptable para cada tipo de factor de riesgo identificado",J139="SI"),VLOOKUP(A139,'2'!$B$12:$M$212,3,FALSE)," ")</f>
        <v>puesto 135</v>
      </c>
      <c r="AO139" s="40" t="str">
        <f>IF(AND(N139="Aplicar identificación avanzada-condición aceptable para cada tipo de factor de riesgo identificado",J139="SI"),VLOOKUP(A139,'2'!$B$12:$M$212,4,FALSE)," ")</f>
        <v>tarea 135</v>
      </c>
      <c r="AP139" s="40">
        <f>IF(AND(N139="Aplicar identificación avanzada-condición aceptable para cada tipo de factor de riesgo identificado",J139="SI"),VLOOKUP(A139,'2'!$B$12:$M$212,6,FALSE)," ")</f>
        <v>0</v>
      </c>
      <c r="AQ139" s="40">
        <f>IF(AND(N139="Aplicar identificación avanzada-condición aceptable para cada tipo de factor de riesgo identificado",J139="SI"),VLOOKUP(A139,'2'!$B$12:$M$212,7,FALSE)," ")</f>
        <v>0</v>
      </c>
      <c r="AR139" s="40">
        <f>IF(AND(N139="Aplicar identificación avanzada-condición aceptable para cada tipo de factor de riesgo identificado",J139="SI"),VLOOKUP(A139,'2'!$B$12:$M$212,8,FALSE)," ")</f>
        <v>0</v>
      </c>
      <c r="AS139" s="40">
        <f>IF(AND(N139="Aplicar identificación avanzada-condición aceptable para cada tipo de factor de riesgo identificado",J139="SI"),VLOOKUP(A139,'2'!$B$12:$M$212,9,FALSE)," ")</f>
        <v>0</v>
      </c>
      <c r="AT139" s="40">
        <f>IF(AND(N139="Aplicar identificación avanzada-condición aceptable para cada tipo de factor de riesgo identificado",J139="SI"),VLOOKUP(A139,'2'!$B$12:$M$212,10,FALSE)," ")</f>
        <v>0</v>
      </c>
      <c r="AU139" s="51" t="str">
        <f>IF(AND(N139="Aplicar identificación avanzada-condición aceptable para cada tipo de factor de riesgo identificado",K139="SI"),VLOOKUP(A139,'2'!$B$12:$M$212,2,FALSE)," ")</f>
        <v>area 135</v>
      </c>
      <c r="AV139" s="51" t="str">
        <f>IF(AND(N139="Aplicar identificación avanzada-condición aceptable para cada tipo de factor de riesgo identificado",K139="SI"),VLOOKUP(A139,'2'!$B$12:$M$212,3,FALSE)," ")</f>
        <v>puesto 135</v>
      </c>
      <c r="AW139" s="51" t="str">
        <f>IF(AND(N139="Aplicar identificación avanzada-condición aceptable para cada tipo de factor de riesgo identificado",K139="SI"),VLOOKUP(A139,'2'!$B$12:$M$212,4,FALSE)," ")</f>
        <v>tarea 135</v>
      </c>
      <c r="AX139" s="51">
        <f>IF(AND(N139="Aplicar identificación avanzada-condición aceptable para cada tipo de factor de riesgo identificado",K139="SI"),VLOOKUP(A139,'2'!$B$12:$M$212,6,FALSE)," ")</f>
        <v>0</v>
      </c>
      <c r="AY139" s="51">
        <f>IF(AND(N139="Aplicar identificación avanzada-condición aceptable para cada tipo de factor de riesgo identificado",K139="SI"),VLOOKUP(A139,'2'!$B$12:$M$212,7,FALSE)," ")</f>
        <v>0</v>
      </c>
      <c r="AZ139" s="51">
        <f>IF(AND(N139="Aplicar identificación avanzada-condición aceptable para cada tipo de factor de riesgo identificado",K139="SI"),VLOOKUP(A139,'2'!$B$12:$M$212,8,FALSE)," ")</f>
        <v>0</v>
      </c>
      <c r="BA139" s="51">
        <f>IF(AND(N139="Aplicar identificación avanzada-condición aceptable para cada tipo de factor de riesgo identificado",K139="SI"),VLOOKUP(A139,'2'!$B$12:$M$212,9,FALSE)," ")</f>
        <v>0</v>
      </c>
      <c r="BB139" s="51">
        <f>IF(AND(N139="Aplicar identificación avanzada-condición aceptable para cada tipo de factor de riesgo identificado",K139="SI"),VLOOKUP(A139,'2'!$B$12:$M$212,10,FALSE)," ")</f>
        <v>0</v>
      </c>
      <c r="BC139" s="44" t="str">
        <f>IF(AND(N139="Aplicar identificación avanzada-condición aceptable para cada tipo de factor de riesgo identificado",L139="SI"),VLOOKUP(A139,'2'!$B$12:$M$212,2,FALSE)," ")</f>
        <v>area 135</v>
      </c>
      <c r="BD139" s="44" t="str">
        <f>IF(AND(N139="Aplicar identificación avanzada-condición aceptable para cada tipo de factor de riesgo identificado",L139="SI"),VLOOKUP(A139,'2'!$B$12:$M$212,3,FALSE)," ")</f>
        <v>puesto 135</v>
      </c>
      <c r="BE139" s="44" t="str">
        <f>IF(AND(N139="Aplicar identificación avanzada-condición aceptable para cada tipo de factor de riesgo identificado",L139="SI"),VLOOKUP(A139,'2'!$B$12:$M$212,4,FALSE)," ")</f>
        <v>tarea 135</v>
      </c>
      <c r="BF139" s="44">
        <f>IF(AND(N139="Aplicar identificación avanzada-condición aceptable para cada tipo de factor de riesgo identificado",L139="SI"),VLOOKUP(A139,'2'!$B$12:$M$212,6,FALSE)," ")</f>
        <v>0</v>
      </c>
      <c r="BG139" s="44">
        <f>IF(AND(N139="Aplicar identificación avanzada-condición aceptable para cada tipo de factor de riesgo identificado",L139="SI"),VLOOKUP(A139,'2'!$B$12:$M$212,7,FALSE)," ")</f>
        <v>0</v>
      </c>
      <c r="BH139" s="44">
        <f>IF(AND(N139="Aplicar identificación avanzada-condición aceptable para cada tipo de factor de riesgo identificado",L139="SI"),VLOOKUP(A139,'2'!$B$12:$M$212,8,FALSE)," ")</f>
        <v>0</v>
      </c>
      <c r="BI139" s="44">
        <f>IF(AND(N139="Aplicar identificación avanzada-condición aceptable para cada tipo de factor de riesgo identificado",L139="SI"),VLOOKUP(A139,'2'!$B$12:$M$212,9,FALSE)," ")</f>
        <v>0</v>
      </c>
      <c r="BJ139" s="44">
        <f>IF(AND(N139="Aplicar identificación avanzada-condición aceptable para cada tipo de factor de riesgo identificado",L139="SI"),VLOOKUP(A139,'2'!$B$12:$M$212,10,FALSE)," ")</f>
        <v>0</v>
      </c>
      <c r="BK139" s="48" t="str">
        <f>IF(AND(N139="Aplicar identificación avanzada-condición aceptable para cada tipo de factor de riesgo identificado",M139="SI"),VLOOKUP(A139,'2'!$B$12:$M$212,2,FALSE)," ")</f>
        <v>area 135</v>
      </c>
      <c r="BL139" s="48" t="str">
        <f>IF(AND(N139="Aplicar identificación avanzada-condición aceptable para cada tipo de factor de riesgo identificado",M139="SI"),VLOOKUP(A139,'2'!$B$12:$M$212,3,FALSE)," ")</f>
        <v>puesto 135</v>
      </c>
      <c r="BM139" s="48" t="str">
        <f>IF(AND(N139="Aplicar identificación avanzada-condición aceptable para cada tipo de factor de riesgo identificado",M139="SI"),VLOOKUP(A139,'2'!$B$12:$M$212,4,FALSE)," ")</f>
        <v>tarea 135</v>
      </c>
      <c r="BN139" s="48">
        <f>IF(AND(N139="Aplicar identificación avanzada-condición aceptable para cada tipo de factor de riesgo identificado",M139="SI"),VLOOKUP(A139,'2'!$B$12:$M$212,6,FALSE)," ")</f>
        <v>0</v>
      </c>
      <c r="BO139" s="48">
        <f>IF(AND(N139="Aplicar identificación avanzada-condición aceptable para cada tipo de factor de riesgo identificado",M139="SI"),VLOOKUP(A139,'2'!$B$12:$M$212,7,FALSE)," ")</f>
        <v>0</v>
      </c>
      <c r="BP139" s="48">
        <f>IF(AND(N139="Aplicar identificación avanzada-condición aceptable para cada tipo de factor de riesgo identificado",M139="SI"),VLOOKUP(A139,'2'!$B$12:$M$212,8,FALSE)," ")</f>
        <v>0</v>
      </c>
      <c r="BQ139" s="48">
        <f>IF(AND(N139="Aplicar identificación avanzada-condición aceptable para cada tipo de factor de riesgo identificado",M139="SI"),VLOOKUP(A139,'2'!$B$12:$M$212,9,FALSE)," ")</f>
        <v>0</v>
      </c>
      <c r="BR139" s="48">
        <f>IF(AND(N139="Aplicar identificación avanzada-condición aceptable para cada tipo de factor de riesgo identificado",M139="SI"),VLOOKUP(A139,'2'!$B$12:$M$212,10,FALSE)," ")</f>
        <v>0</v>
      </c>
    </row>
    <row r="140" spans="1:70">
      <c r="A140">
        <v>136</v>
      </c>
      <c r="B140" s="21" t="str">
        <f>'2'!C149</f>
        <v>area 136</v>
      </c>
      <c r="C140" s="21" t="str">
        <f>'2'!D149</f>
        <v>puesto 136</v>
      </c>
      <c r="D140" s="21" t="str">
        <v>puesto 136</v>
      </c>
      <c r="E140" s="21" t="str">
        <f>'2'!E149</f>
        <v>tarea 136</v>
      </c>
      <c r="F140" s="34" t="str">
        <f>'3'!D149</f>
        <v>tarea 136</v>
      </c>
      <c r="G140" s="27" t="str">
        <f>'3'!E149</f>
        <v>SI</v>
      </c>
      <c r="H140" s="21" t="str">
        <f>'3'!F149</f>
        <v>SI</v>
      </c>
      <c r="I140" s="27" t="str">
        <f>'3'!G149</f>
        <v>SI</v>
      </c>
      <c r="J140" s="21" t="str">
        <f>'3'!H149</f>
        <v>SI</v>
      </c>
      <c r="K140" s="27" t="str">
        <f>'3'!I149</f>
        <v>SI</v>
      </c>
      <c r="L140" s="21" t="str">
        <f>'3'!J149</f>
        <v>SI</v>
      </c>
      <c r="M140" s="27" t="str">
        <f>'3'!K149</f>
        <v>SI</v>
      </c>
      <c r="N140" s="34" t="str">
        <f>'3'!L149</f>
        <v>Aplicar identificación avanzada-condición aceptable para cada tipo de factor de riesgo identificado</v>
      </c>
      <c r="O140" s="19" t="str">
        <f>IF(AND(N140="Aplicar identificación avanzada-condición aceptable para cada tipo de factor de riesgo identificado",G140="SI"),VLOOKUP(A140,'2'!$B$12:$M$212,2,FALSE)," ")</f>
        <v>area 136</v>
      </c>
      <c r="P140" s="19" t="str">
        <f>IF(AND(N140="Aplicar identificación avanzada-condición aceptable para cada tipo de factor de riesgo identificado",G140="SI"),VLOOKUP(A140,'2'!$B$12:$M$212,3,FALSE)," ")</f>
        <v>puesto 136</v>
      </c>
      <c r="Q140" s="19" t="str">
        <f>IF(AND(N140="Aplicar identificación avanzada-condición aceptable para cada tipo de factor de riesgo identificado",G140="SI"),VLOOKUP(A140,'2'!$B$12:$M$212,4,FALSE)," ")</f>
        <v>tarea 136</v>
      </c>
      <c r="R140" s="19">
        <f>IF(AND(N140="Aplicar identificación avanzada-condición aceptable para cada tipo de factor de riesgo identificado",G140="SI"),VLOOKUP(A140,'2'!$B$12:$M$212,6,FALSE)," ")</f>
        <v>0</v>
      </c>
      <c r="S140" s="19">
        <f>IF(AND(N140="Aplicar identificación avanzada-condición aceptable para cada tipo de factor de riesgo identificado",G140="SI"),VLOOKUP(A140,'2'!$B$12:$M$212,7,FALSE)," ")</f>
        <v>0</v>
      </c>
      <c r="T140" s="19">
        <f>IF(AND(N140="Aplicar identificación avanzada-condición aceptable para cada tipo de factor de riesgo identificado",G140="SI"),VLOOKUP(A140,'2'!$B$12:$M$212,8,FALSE)," ")</f>
        <v>0</v>
      </c>
      <c r="U140" s="19">
        <f>IF(AND(N140="Aplicar identificación avanzada-condición aceptable para cada tipo de factor de riesgo identificado",G140="SI"),VLOOKUP(A140,'2'!$B$12:$M$212,9,FALSE)," ")</f>
        <v>0</v>
      </c>
      <c r="V140" s="19">
        <f>IF(AND(N140="Aplicar identificación avanzada-condición aceptable para cada tipo de factor de riesgo identificado",G140="SI"),VLOOKUP(A140,'2'!$B$12:$M$212,10,FALSE)," ")</f>
        <v>0</v>
      </c>
      <c r="W140" s="31" t="str">
        <f>IF(AND(N140="Aplicar identificación avanzada-condición aceptable para cada tipo de factor de riesgo identificado",H140="SI"),VLOOKUP(A140,'2'!$B$12:$M$212,2,FALSE)," ")</f>
        <v>area 136</v>
      </c>
      <c r="X140" s="31" t="str">
        <f>IF(AND(N140="Aplicar identificación avanzada-condición aceptable para cada tipo de factor de riesgo identificado",H140="SI"),VLOOKUP(A140,'2'!$B$12:$M$212,3,FALSE)," ")</f>
        <v>puesto 136</v>
      </c>
      <c r="Y140" s="31" t="str">
        <f>IF(AND(N140="Aplicar identificación avanzada-condición aceptable para cada tipo de factor de riesgo identificado",H140="SI"),VLOOKUP(A140,'2'!$B$12:$M$212,4,FALSE)," ")</f>
        <v>tarea 136</v>
      </c>
      <c r="Z140" s="31" t="str">
        <f>IF(AND(N140="Aplicar identificación avanzada-condición aceptable para cada tipo de factor de riesgo identificado",H140="SI"),VLOOKUP(A140,'2'!$B$12:$M$212,4,FALSE)," ")</f>
        <v>tarea 136</v>
      </c>
      <c r="AA140" s="31">
        <f>IF(AND(N140="Aplicar identificación avanzada-condición aceptable para cada tipo de factor de riesgo identificado",H140="SI"),VLOOKUP(A140,'2'!$B$12:$M$212,7,FALSE)," ")</f>
        <v>0</v>
      </c>
      <c r="AB140" s="31">
        <f>IF(AND(N140="Aplicar identificación avanzada-condición aceptable para cada tipo de factor de riesgo identificado",H140="SI"),VLOOKUP(A140,'2'!$B$12:$M$212,8,FALSE)," ")</f>
        <v>0</v>
      </c>
      <c r="AC140" s="31">
        <f>IF(AND(N140="Aplicar identificación avanzada-condición aceptable para cada tipo de factor de riesgo identificado",H140="SI"),VLOOKUP(A140,'2'!$B$12:$M$212,9,FALSE)," ")</f>
        <v>0</v>
      </c>
      <c r="AD140" s="31">
        <f>IF(AND(N140="Aplicar identificación avanzada-condición aceptable para cada tipo de factor de riesgo identificado",H140="SI"),VLOOKUP(A140,'2'!$B$12:$M$212,10,FALSE)," ")</f>
        <v>0</v>
      </c>
      <c r="AE140" s="34" t="str">
        <f>IF(AND(N140="Aplicar identificación avanzada-condición aceptable para cada tipo de factor de riesgo identificado",I140="SI"),VLOOKUP(A140,'2'!$B$12:$M$212,2,FALSE)," ")</f>
        <v>area 136</v>
      </c>
      <c r="AF140" s="34" t="str">
        <f>IF(AND(N140="Aplicar identificación avanzada-condición aceptable para cada tipo de factor de riesgo identificado",I140="SI"),VLOOKUP(A140,'2'!$B$12:$M$212,3,FALSE)," ")</f>
        <v>puesto 136</v>
      </c>
      <c r="AG140" s="34" t="str">
        <f>IF(AND(N140="Aplicar identificación avanzada-condición aceptable para cada tipo de factor de riesgo identificado",I140="SI"),VLOOKUP(A140,'2'!$B$12:$M$212,4,FALSE)," ")</f>
        <v>tarea 136</v>
      </c>
      <c r="AH140" s="34">
        <f>IF(AND(N140="Aplicar identificación avanzada-condición aceptable para cada tipo de factor de riesgo identificado",I140="SI"),VLOOKUP(A140,'2'!$B$12:$M$212,6,FALSE)," ")</f>
        <v>0</v>
      </c>
      <c r="AI140" s="34">
        <f>IF(AND(N140="Aplicar identificación avanzada-condición aceptable para cada tipo de factor de riesgo identificado",I140="SI"),VLOOKUP(A140,'2'!$B$12:$M$212,7,FALSE)," ")</f>
        <v>0</v>
      </c>
      <c r="AJ140" s="34">
        <f>IF(AND(N140="Aplicar identificación avanzada-condición aceptable para cada tipo de factor de riesgo identificado",I140="SI"),VLOOKUP(A140,'2'!$B$12:$M$212,8,FALSE)," ")</f>
        <v>0</v>
      </c>
      <c r="AK140" s="34">
        <f>IF(AND(N140="Aplicar identificación avanzada-condición aceptable para cada tipo de factor de riesgo identificado",I140="SI"),VLOOKUP(A140,'2'!$B$12:$M$212,9,FALSE)," ")</f>
        <v>0</v>
      </c>
      <c r="AL140" s="34">
        <f>IF(AND(N140="Aplicar identificación avanzada-condición aceptable para cada tipo de factor de riesgo identificado",I140="SI"),VLOOKUP(A140,'2'!$B$12:$M$212,10,FALSE)," ")</f>
        <v>0</v>
      </c>
      <c r="AM140" s="40" t="str">
        <f>IF(AND(N140="Aplicar identificación avanzada-condición aceptable para cada tipo de factor de riesgo identificado",J140="SI"),VLOOKUP(A140,'2'!$B$12:$M$212,2,FALSE)," ")</f>
        <v>area 136</v>
      </c>
      <c r="AN140" s="40" t="str">
        <f>IF(AND(N140="Aplicar identificación avanzada-condición aceptable para cada tipo de factor de riesgo identificado",J140="SI"),VLOOKUP(A140,'2'!$B$12:$M$212,3,FALSE)," ")</f>
        <v>puesto 136</v>
      </c>
      <c r="AO140" s="40" t="str">
        <f>IF(AND(N140="Aplicar identificación avanzada-condición aceptable para cada tipo de factor de riesgo identificado",J140="SI"),VLOOKUP(A140,'2'!$B$12:$M$212,4,FALSE)," ")</f>
        <v>tarea 136</v>
      </c>
      <c r="AP140" s="40">
        <f>IF(AND(N140="Aplicar identificación avanzada-condición aceptable para cada tipo de factor de riesgo identificado",J140="SI"),VLOOKUP(A140,'2'!$B$12:$M$212,6,FALSE)," ")</f>
        <v>0</v>
      </c>
      <c r="AQ140" s="40">
        <f>IF(AND(N140="Aplicar identificación avanzada-condición aceptable para cada tipo de factor de riesgo identificado",J140="SI"),VLOOKUP(A140,'2'!$B$12:$M$212,7,FALSE)," ")</f>
        <v>0</v>
      </c>
      <c r="AR140" s="40">
        <f>IF(AND(N140="Aplicar identificación avanzada-condición aceptable para cada tipo de factor de riesgo identificado",J140="SI"),VLOOKUP(A140,'2'!$B$12:$M$212,8,FALSE)," ")</f>
        <v>0</v>
      </c>
      <c r="AS140" s="40">
        <f>IF(AND(N140="Aplicar identificación avanzada-condición aceptable para cada tipo de factor de riesgo identificado",J140="SI"),VLOOKUP(A140,'2'!$B$12:$M$212,9,FALSE)," ")</f>
        <v>0</v>
      </c>
      <c r="AT140" s="40">
        <f>IF(AND(N140="Aplicar identificación avanzada-condición aceptable para cada tipo de factor de riesgo identificado",J140="SI"),VLOOKUP(A140,'2'!$B$12:$M$212,10,FALSE)," ")</f>
        <v>0</v>
      </c>
      <c r="AU140" s="51" t="str">
        <f>IF(AND(N140="Aplicar identificación avanzada-condición aceptable para cada tipo de factor de riesgo identificado",K140="SI"),VLOOKUP(A140,'2'!$B$12:$M$212,2,FALSE)," ")</f>
        <v>area 136</v>
      </c>
      <c r="AV140" s="51" t="str">
        <f>IF(AND(N140="Aplicar identificación avanzada-condición aceptable para cada tipo de factor de riesgo identificado",K140="SI"),VLOOKUP(A140,'2'!$B$12:$M$212,3,FALSE)," ")</f>
        <v>puesto 136</v>
      </c>
      <c r="AW140" s="51" t="str">
        <f>IF(AND(N140="Aplicar identificación avanzada-condición aceptable para cada tipo de factor de riesgo identificado",K140="SI"),VLOOKUP(A140,'2'!$B$12:$M$212,4,FALSE)," ")</f>
        <v>tarea 136</v>
      </c>
      <c r="AX140" s="51">
        <f>IF(AND(N140="Aplicar identificación avanzada-condición aceptable para cada tipo de factor de riesgo identificado",K140="SI"),VLOOKUP(A140,'2'!$B$12:$M$212,6,FALSE)," ")</f>
        <v>0</v>
      </c>
      <c r="AY140" s="51">
        <f>IF(AND(N140="Aplicar identificación avanzada-condición aceptable para cada tipo de factor de riesgo identificado",K140="SI"),VLOOKUP(A140,'2'!$B$12:$M$212,7,FALSE)," ")</f>
        <v>0</v>
      </c>
      <c r="AZ140" s="51">
        <f>IF(AND(N140="Aplicar identificación avanzada-condición aceptable para cada tipo de factor de riesgo identificado",K140="SI"),VLOOKUP(A140,'2'!$B$12:$M$212,8,FALSE)," ")</f>
        <v>0</v>
      </c>
      <c r="BA140" s="51">
        <f>IF(AND(N140="Aplicar identificación avanzada-condición aceptable para cada tipo de factor de riesgo identificado",K140="SI"),VLOOKUP(A140,'2'!$B$12:$M$212,9,FALSE)," ")</f>
        <v>0</v>
      </c>
      <c r="BB140" s="51">
        <f>IF(AND(N140="Aplicar identificación avanzada-condición aceptable para cada tipo de factor de riesgo identificado",K140="SI"),VLOOKUP(A140,'2'!$B$12:$M$212,10,FALSE)," ")</f>
        <v>0</v>
      </c>
      <c r="BC140" s="44" t="str">
        <f>IF(AND(N140="Aplicar identificación avanzada-condición aceptable para cada tipo de factor de riesgo identificado",L140="SI"),VLOOKUP(A140,'2'!$B$12:$M$212,2,FALSE)," ")</f>
        <v>area 136</v>
      </c>
      <c r="BD140" s="44" t="str">
        <f>IF(AND(N140="Aplicar identificación avanzada-condición aceptable para cada tipo de factor de riesgo identificado",L140="SI"),VLOOKUP(A140,'2'!$B$12:$M$212,3,FALSE)," ")</f>
        <v>puesto 136</v>
      </c>
      <c r="BE140" s="44" t="str">
        <f>IF(AND(N140="Aplicar identificación avanzada-condición aceptable para cada tipo de factor de riesgo identificado",L140="SI"),VLOOKUP(A140,'2'!$B$12:$M$212,4,FALSE)," ")</f>
        <v>tarea 136</v>
      </c>
      <c r="BF140" s="44">
        <f>IF(AND(N140="Aplicar identificación avanzada-condición aceptable para cada tipo de factor de riesgo identificado",L140="SI"),VLOOKUP(A140,'2'!$B$12:$M$212,6,FALSE)," ")</f>
        <v>0</v>
      </c>
      <c r="BG140" s="44">
        <f>IF(AND(N140="Aplicar identificación avanzada-condición aceptable para cada tipo de factor de riesgo identificado",L140="SI"),VLOOKUP(A140,'2'!$B$12:$M$212,7,FALSE)," ")</f>
        <v>0</v>
      </c>
      <c r="BH140" s="44">
        <f>IF(AND(N140="Aplicar identificación avanzada-condición aceptable para cada tipo de factor de riesgo identificado",L140="SI"),VLOOKUP(A140,'2'!$B$12:$M$212,8,FALSE)," ")</f>
        <v>0</v>
      </c>
      <c r="BI140" s="44">
        <f>IF(AND(N140="Aplicar identificación avanzada-condición aceptable para cada tipo de factor de riesgo identificado",L140="SI"),VLOOKUP(A140,'2'!$B$12:$M$212,9,FALSE)," ")</f>
        <v>0</v>
      </c>
      <c r="BJ140" s="44">
        <f>IF(AND(N140="Aplicar identificación avanzada-condición aceptable para cada tipo de factor de riesgo identificado",L140="SI"),VLOOKUP(A140,'2'!$B$12:$M$212,10,FALSE)," ")</f>
        <v>0</v>
      </c>
      <c r="BK140" s="48" t="str">
        <f>IF(AND(N140="Aplicar identificación avanzada-condición aceptable para cada tipo de factor de riesgo identificado",M140="SI"),VLOOKUP(A140,'2'!$B$12:$M$212,2,FALSE)," ")</f>
        <v>area 136</v>
      </c>
      <c r="BL140" s="48" t="str">
        <f>IF(AND(N140="Aplicar identificación avanzada-condición aceptable para cada tipo de factor de riesgo identificado",M140="SI"),VLOOKUP(A140,'2'!$B$12:$M$212,3,FALSE)," ")</f>
        <v>puesto 136</v>
      </c>
      <c r="BM140" s="48" t="str">
        <f>IF(AND(N140="Aplicar identificación avanzada-condición aceptable para cada tipo de factor de riesgo identificado",M140="SI"),VLOOKUP(A140,'2'!$B$12:$M$212,4,FALSE)," ")</f>
        <v>tarea 136</v>
      </c>
      <c r="BN140" s="48">
        <f>IF(AND(N140="Aplicar identificación avanzada-condición aceptable para cada tipo de factor de riesgo identificado",M140="SI"),VLOOKUP(A140,'2'!$B$12:$M$212,6,FALSE)," ")</f>
        <v>0</v>
      </c>
      <c r="BO140" s="48">
        <f>IF(AND(N140="Aplicar identificación avanzada-condición aceptable para cada tipo de factor de riesgo identificado",M140="SI"),VLOOKUP(A140,'2'!$B$12:$M$212,7,FALSE)," ")</f>
        <v>0</v>
      </c>
      <c r="BP140" s="48">
        <f>IF(AND(N140="Aplicar identificación avanzada-condición aceptable para cada tipo de factor de riesgo identificado",M140="SI"),VLOOKUP(A140,'2'!$B$12:$M$212,8,FALSE)," ")</f>
        <v>0</v>
      </c>
      <c r="BQ140" s="48">
        <f>IF(AND(N140="Aplicar identificación avanzada-condición aceptable para cada tipo de factor de riesgo identificado",M140="SI"),VLOOKUP(A140,'2'!$B$12:$M$212,9,FALSE)," ")</f>
        <v>0</v>
      </c>
      <c r="BR140" s="48">
        <f>IF(AND(N140="Aplicar identificación avanzada-condición aceptable para cada tipo de factor de riesgo identificado",M140="SI"),VLOOKUP(A140,'2'!$B$12:$M$212,10,FALSE)," ")</f>
        <v>0</v>
      </c>
    </row>
    <row r="141" spans="1:70">
      <c r="A141">
        <v>137</v>
      </c>
      <c r="B141" s="21" t="str">
        <f>'2'!C150</f>
        <v>area 137</v>
      </c>
      <c r="C141" s="21" t="str">
        <f>'2'!D150</f>
        <v>puesto 137</v>
      </c>
      <c r="D141" s="21" t="str">
        <v>puesto 137</v>
      </c>
      <c r="E141" s="21" t="str">
        <f>'2'!E150</f>
        <v>tarea 137</v>
      </c>
      <c r="F141" s="34" t="str">
        <f>'3'!D150</f>
        <v>tarea 137</v>
      </c>
      <c r="G141" s="27" t="str">
        <f>'3'!E150</f>
        <v>SI</v>
      </c>
      <c r="H141" s="21" t="str">
        <f>'3'!F150</f>
        <v>SI</v>
      </c>
      <c r="I141" s="27" t="str">
        <f>'3'!G150</f>
        <v>SI</v>
      </c>
      <c r="J141" s="21" t="str">
        <f>'3'!H150</f>
        <v>SI</v>
      </c>
      <c r="K141" s="27" t="str">
        <f>'3'!I150</f>
        <v>SI</v>
      </c>
      <c r="L141" s="21" t="str">
        <f>'3'!J150</f>
        <v>SI</v>
      </c>
      <c r="M141" s="27" t="str">
        <f>'3'!K150</f>
        <v>SI</v>
      </c>
      <c r="N141" s="34" t="str">
        <f>'3'!L150</f>
        <v>Aplicar identificación avanzada-condición aceptable para cada tipo de factor de riesgo identificado</v>
      </c>
      <c r="O141" s="19" t="str">
        <f>IF(AND(N141="Aplicar identificación avanzada-condición aceptable para cada tipo de factor de riesgo identificado",G141="SI"),VLOOKUP(A141,'2'!$B$12:$M$212,2,FALSE)," ")</f>
        <v>area 137</v>
      </c>
      <c r="P141" s="19" t="str">
        <f>IF(AND(N141="Aplicar identificación avanzada-condición aceptable para cada tipo de factor de riesgo identificado",G141="SI"),VLOOKUP(A141,'2'!$B$12:$M$212,3,FALSE)," ")</f>
        <v>puesto 137</v>
      </c>
      <c r="Q141" s="19" t="str">
        <f>IF(AND(N141="Aplicar identificación avanzada-condición aceptable para cada tipo de factor de riesgo identificado",G141="SI"),VLOOKUP(A141,'2'!$B$12:$M$212,4,FALSE)," ")</f>
        <v>tarea 137</v>
      </c>
      <c r="R141" s="19">
        <f>IF(AND(N141="Aplicar identificación avanzada-condición aceptable para cada tipo de factor de riesgo identificado",G141="SI"),VLOOKUP(A141,'2'!$B$12:$M$212,6,FALSE)," ")</f>
        <v>0</v>
      </c>
      <c r="S141" s="19">
        <f>IF(AND(N141="Aplicar identificación avanzada-condición aceptable para cada tipo de factor de riesgo identificado",G141="SI"),VLOOKUP(A141,'2'!$B$12:$M$212,7,FALSE)," ")</f>
        <v>0</v>
      </c>
      <c r="T141" s="19">
        <f>IF(AND(N141="Aplicar identificación avanzada-condición aceptable para cada tipo de factor de riesgo identificado",G141="SI"),VLOOKUP(A141,'2'!$B$12:$M$212,8,FALSE)," ")</f>
        <v>0</v>
      </c>
      <c r="U141" s="19">
        <f>IF(AND(N141="Aplicar identificación avanzada-condición aceptable para cada tipo de factor de riesgo identificado",G141="SI"),VLOOKUP(A141,'2'!$B$12:$M$212,9,FALSE)," ")</f>
        <v>0</v>
      </c>
      <c r="V141" s="19">
        <f>IF(AND(N141="Aplicar identificación avanzada-condición aceptable para cada tipo de factor de riesgo identificado",G141="SI"),VLOOKUP(A141,'2'!$B$12:$M$212,10,FALSE)," ")</f>
        <v>0</v>
      </c>
      <c r="W141" s="31" t="str">
        <f>IF(AND(N141="Aplicar identificación avanzada-condición aceptable para cada tipo de factor de riesgo identificado",H141="SI"),VLOOKUP(A141,'2'!$B$12:$M$212,2,FALSE)," ")</f>
        <v>area 137</v>
      </c>
      <c r="X141" s="31" t="str">
        <f>IF(AND(N141="Aplicar identificación avanzada-condición aceptable para cada tipo de factor de riesgo identificado",H141="SI"),VLOOKUP(A141,'2'!$B$12:$M$212,3,FALSE)," ")</f>
        <v>puesto 137</v>
      </c>
      <c r="Y141" s="31" t="str">
        <f>IF(AND(N141="Aplicar identificación avanzada-condición aceptable para cada tipo de factor de riesgo identificado",H141="SI"),VLOOKUP(A141,'2'!$B$12:$M$212,4,FALSE)," ")</f>
        <v>tarea 137</v>
      </c>
      <c r="Z141" s="31" t="str">
        <f>IF(AND(N141="Aplicar identificación avanzada-condición aceptable para cada tipo de factor de riesgo identificado",H141="SI"),VLOOKUP(A141,'2'!$B$12:$M$212,4,FALSE)," ")</f>
        <v>tarea 137</v>
      </c>
      <c r="AA141" s="31">
        <f>IF(AND(N141="Aplicar identificación avanzada-condición aceptable para cada tipo de factor de riesgo identificado",H141="SI"),VLOOKUP(A141,'2'!$B$12:$M$212,7,FALSE)," ")</f>
        <v>0</v>
      </c>
      <c r="AB141" s="31">
        <f>IF(AND(N141="Aplicar identificación avanzada-condición aceptable para cada tipo de factor de riesgo identificado",H141="SI"),VLOOKUP(A141,'2'!$B$12:$M$212,8,FALSE)," ")</f>
        <v>0</v>
      </c>
      <c r="AC141" s="31">
        <f>IF(AND(N141="Aplicar identificación avanzada-condición aceptable para cada tipo de factor de riesgo identificado",H141="SI"),VLOOKUP(A141,'2'!$B$12:$M$212,9,FALSE)," ")</f>
        <v>0</v>
      </c>
      <c r="AD141" s="31">
        <f>IF(AND(N141="Aplicar identificación avanzada-condición aceptable para cada tipo de factor de riesgo identificado",H141="SI"),VLOOKUP(A141,'2'!$B$12:$M$212,10,FALSE)," ")</f>
        <v>0</v>
      </c>
      <c r="AE141" s="34" t="str">
        <f>IF(AND(N141="Aplicar identificación avanzada-condición aceptable para cada tipo de factor de riesgo identificado",I141="SI"),VLOOKUP(A141,'2'!$B$12:$M$212,2,FALSE)," ")</f>
        <v>area 137</v>
      </c>
      <c r="AF141" s="34" t="str">
        <f>IF(AND(N141="Aplicar identificación avanzada-condición aceptable para cada tipo de factor de riesgo identificado",I141="SI"),VLOOKUP(A141,'2'!$B$12:$M$212,3,FALSE)," ")</f>
        <v>puesto 137</v>
      </c>
      <c r="AG141" s="34" t="str">
        <f>IF(AND(N141="Aplicar identificación avanzada-condición aceptable para cada tipo de factor de riesgo identificado",I141="SI"),VLOOKUP(A141,'2'!$B$12:$M$212,4,FALSE)," ")</f>
        <v>tarea 137</v>
      </c>
      <c r="AH141" s="34">
        <f>IF(AND(N141="Aplicar identificación avanzada-condición aceptable para cada tipo de factor de riesgo identificado",I141="SI"),VLOOKUP(A141,'2'!$B$12:$M$212,6,FALSE)," ")</f>
        <v>0</v>
      </c>
      <c r="AI141" s="34">
        <f>IF(AND(N141="Aplicar identificación avanzada-condición aceptable para cada tipo de factor de riesgo identificado",I141="SI"),VLOOKUP(A141,'2'!$B$12:$M$212,7,FALSE)," ")</f>
        <v>0</v>
      </c>
      <c r="AJ141" s="34">
        <f>IF(AND(N141="Aplicar identificación avanzada-condición aceptable para cada tipo de factor de riesgo identificado",I141="SI"),VLOOKUP(A141,'2'!$B$12:$M$212,8,FALSE)," ")</f>
        <v>0</v>
      </c>
      <c r="AK141" s="34">
        <f>IF(AND(N141="Aplicar identificación avanzada-condición aceptable para cada tipo de factor de riesgo identificado",I141="SI"),VLOOKUP(A141,'2'!$B$12:$M$212,9,FALSE)," ")</f>
        <v>0</v>
      </c>
      <c r="AL141" s="34">
        <f>IF(AND(N141="Aplicar identificación avanzada-condición aceptable para cada tipo de factor de riesgo identificado",I141="SI"),VLOOKUP(A141,'2'!$B$12:$M$212,10,FALSE)," ")</f>
        <v>0</v>
      </c>
      <c r="AM141" s="40" t="str">
        <f>IF(AND(N141="Aplicar identificación avanzada-condición aceptable para cada tipo de factor de riesgo identificado",J141="SI"),VLOOKUP(A141,'2'!$B$12:$M$212,2,FALSE)," ")</f>
        <v>area 137</v>
      </c>
      <c r="AN141" s="40" t="str">
        <f>IF(AND(N141="Aplicar identificación avanzada-condición aceptable para cada tipo de factor de riesgo identificado",J141="SI"),VLOOKUP(A141,'2'!$B$12:$M$212,3,FALSE)," ")</f>
        <v>puesto 137</v>
      </c>
      <c r="AO141" s="40" t="str">
        <f>IF(AND(N141="Aplicar identificación avanzada-condición aceptable para cada tipo de factor de riesgo identificado",J141="SI"),VLOOKUP(A141,'2'!$B$12:$M$212,4,FALSE)," ")</f>
        <v>tarea 137</v>
      </c>
      <c r="AP141" s="40">
        <f>IF(AND(N141="Aplicar identificación avanzada-condición aceptable para cada tipo de factor de riesgo identificado",J141="SI"),VLOOKUP(A141,'2'!$B$12:$M$212,6,FALSE)," ")</f>
        <v>0</v>
      </c>
      <c r="AQ141" s="40">
        <f>IF(AND(N141="Aplicar identificación avanzada-condición aceptable para cada tipo de factor de riesgo identificado",J141="SI"),VLOOKUP(A141,'2'!$B$12:$M$212,7,FALSE)," ")</f>
        <v>0</v>
      </c>
      <c r="AR141" s="40">
        <f>IF(AND(N141="Aplicar identificación avanzada-condición aceptable para cada tipo de factor de riesgo identificado",J141="SI"),VLOOKUP(A141,'2'!$B$12:$M$212,8,FALSE)," ")</f>
        <v>0</v>
      </c>
      <c r="AS141" s="40">
        <f>IF(AND(N141="Aplicar identificación avanzada-condición aceptable para cada tipo de factor de riesgo identificado",J141="SI"),VLOOKUP(A141,'2'!$B$12:$M$212,9,FALSE)," ")</f>
        <v>0</v>
      </c>
      <c r="AT141" s="40">
        <f>IF(AND(N141="Aplicar identificación avanzada-condición aceptable para cada tipo de factor de riesgo identificado",J141="SI"),VLOOKUP(A141,'2'!$B$12:$M$212,10,FALSE)," ")</f>
        <v>0</v>
      </c>
      <c r="AU141" s="51" t="str">
        <f>IF(AND(N141="Aplicar identificación avanzada-condición aceptable para cada tipo de factor de riesgo identificado",K141="SI"),VLOOKUP(A141,'2'!$B$12:$M$212,2,FALSE)," ")</f>
        <v>area 137</v>
      </c>
      <c r="AV141" s="51" t="str">
        <f>IF(AND(N141="Aplicar identificación avanzada-condición aceptable para cada tipo de factor de riesgo identificado",K141="SI"),VLOOKUP(A141,'2'!$B$12:$M$212,3,FALSE)," ")</f>
        <v>puesto 137</v>
      </c>
      <c r="AW141" s="51" t="str">
        <f>IF(AND(N141="Aplicar identificación avanzada-condición aceptable para cada tipo de factor de riesgo identificado",K141="SI"),VLOOKUP(A141,'2'!$B$12:$M$212,4,FALSE)," ")</f>
        <v>tarea 137</v>
      </c>
      <c r="AX141" s="51">
        <f>IF(AND(N141="Aplicar identificación avanzada-condición aceptable para cada tipo de factor de riesgo identificado",K141="SI"),VLOOKUP(A141,'2'!$B$12:$M$212,6,FALSE)," ")</f>
        <v>0</v>
      </c>
      <c r="AY141" s="51">
        <f>IF(AND(N141="Aplicar identificación avanzada-condición aceptable para cada tipo de factor de riesgo identificado",K141="SI"),VLOOKUP(A141,'2'!$B$12:$M$212,7,FALSE)," ")</f>
        <v>0</v>
      </c>
      <c r="AZ141" s="51">
        <f>IF(AND(N141="Aplicar identificación avanzada-condición aceptable para cada tipo de factor de riesgo identificado",K141="SI"),VLOOKUP(A141,'2'!$B$12:$M$212,8,FALSE)," ")</f>
        <v>0</v>
      </c>
      <c r="BA141" s="51">
        <f>IF(AND(N141="Aplicar identificación avanzada-condición aceptable para cada tipo de factor de riesgo identificado",K141="SI"),VLOOKUP(A141,'2'!$B$12:$M$212,9,FALSE)," ")</f>
        <v>0</v>
      </c>
      <c r="BB141" s="51">
        <f>IF(AND(N141="Aplicar identificación avanzada-condición aceptable para cada tipo de factor de riesgo identificado",K141="SI"),VLOOKUP(A141,'2'!$B$12:$M$212,10,FALSE)," ")</f>
        <v>0</v>
      </c>
      <c r="BC141" s="44" t="str">
        <f>IF(AND(N141="Aplicar identificación avanzada-condición aceptable para cada tipo de factor de riesgo identificado",L141="SI"),VLOOKUP(A141,'2'!$B$12:$M$212,2,FALSE)," ")</f>
        <v>area 137</v>
      </c>
      <c r="BD141" s="44" t="str">
        <f>IF(AND(N141="Aplicar identificación avanzada-condición aceptable para cada tipo de factor de riesgo identificado",L141="SI"),VLOOKUP(A141,'2'!$B$12:$M$212,3,FALSE)," ")</f>
        <v>puesto 137</v>
      </c>
      <c r="BE141" s="44" t="str">
        <f>IF(AND(N141="Aplicar identificación avanzada-condición aceptable para cada tipo de factor de riesgo identificado",L141="SI"),VLOOKUP(A141,'2'!$B$12:$M$212,4,FALSE)," ")</f>
        <v>tarea 137</v>
      </c>
      <c r="BF141" s="44">
        <f>IF(AND(N141="Aplicar identificación avanzada-condición aceptable para cada tipo de factor de riesgo identificado",L141="SI"),VLOOKUP(A141,'2'!$B$12:$M$212,6,FALSE)," ")</f>
        <v>0</v>
      </c>
      <c r="BG141" s="44">
        <f>IF(AND(N141="Aplicar identificación avanzada-condición aceptable para cada tipo de factor de riesgo identificado",L141="SI"),VLOOKUP(A141,'2'!$B$12:$M$212,7,FALSE)," ")</f>
        <v>0</v>
      </c>
      <c r="BH141" s="44">
        <f>IF(AND(N141="Aplicar identificación avanzada-condición aceptable para cada tipo de factor de riesgo identificado",L141="SI"),VLOOKUP(A141,'2'!$B$12:$M$212,8,FALSE)," ")</f>
        <v>0</v>
      </c>
      <c r="BI141" s="44">
        <f>IF(AND(N141="Aplicar identificación avanzada-condición aceptable para cada tipo de factor de riesgo identificado",L141="SI"),VLOOKUP(A141,'2'!$B$12:$M$212,9,FALSE)," ")</f>
        <v>0</v>
      </c>
      <c r="BJ141" s="44">
        <f>IF(AND(N141="Aplicar identificación avanzada-condición aceptable para cada tipo de factor de riesgo identificado",L141="SI"),VLOOKUP(A141,'2'!$B$12:$M$212,10,FALSE)," ")</f>
        <v>0</v>
      </c>
      <c r="BK141" s="48" t="str">
        <f>IF(AND(N141="Aplicar identificación avanzada-condición aceptable para cada tipo de factor de riesgo identificado",M141="SI"),VLOOKUP(A141,'2'!$B$12:$M$212,2,FALSE)," ")</f>
        <v>area 137</v>
      </c>
      <c r="BL141" s="48" t="str">
        <f>IF(AND(N141="Aplicar identificación avanzada-condición aceptable para cada tipo de factor de riesgo identificado",M141="SI"),VLOOKUP(A141,'2'!$B$12:$M$212,3,FALSE)," ")</f>
        <v>puesto 137</v>
      </c>
      <c r="BM141" s="48" t="str">
        <f>IF(AND(N141="Aplicar identificación avanzada-condición aceptable para cada tipo de factor de riesgo identificado",M141="SI"),VLOOKUP(A141,'2'!$B$12:$M$212,4,FALSE)," ")</f>
        <v>tarea 137</v>
      </c>
      <c r="BN141" s="48">
        <f>IF(AND(N141="Aplicar identificación avanzada-condición aceptable para cada tipo de factor de riesgo identificado",M141="SI"),VLOOKUP(A141,'2'!$B$12:$M$212,6,FALSE)," ")</f>
        <v>0</v>
      </c>
      <c r="BO141" s="48">
        <f>IF(AND(N141="Aplicar identificación avanzada-condición aceptable para cada tipo de factor de riesgo identificado",M141="SI"),VLOOKUP(A141,'2'!$B$12:$M$212,7,FALSE)," ")</f>
        <v>0</v>
      </c>
      <c r="BP141" s="48">
        <f>IF(AND(N141="Aplicar identificación avanzada-condición aceptable para cada tipo de factor de riesgo identificado",M141="SI"),VLOOKUP(A141,'2'!$B$12:$M$212,8,FALSE)," ")</f>
        <v>0</v>
      </c>
      <c r="BQ141" s="48">
        <f>IF(AND(N141="Aplicar identificación avanzada-condición aceptable para cada tipo de factor de riesgo identificado",M141="SI"),VLOOKUP(A141,'2'!$B$12:$M$212,9,FALSE)," ")</f>
        <v>0</v>
      </c>
      <c r="BR141" s="48">
        <f>IF(AND(N141="Aplicar identificación avanzada-condición aceptable para cada tipo de factor de riesgo identificado",M141="SI"),VLOOKUP(A141,'2'!$B$12:$M$212,10,FALSE)," ")</f>
        <v>0</v>
      </c>
    </row>
    <row r="142" spans="1:70">
      <c r="A142">
        <v>138</v>
      </c>
      <c r="B142" s="21" t="str">
        <f>'2'!C151</f>
        <v>area 138</v>
      </c>
      <c r="C142" s="21" t="str">
        <f>'2'!D151</f>
        <v>puesto 138</v>
      </c>
      <c r="D142" s="21" t="str">
        <v>puesto 138</v>
      </c>
      <c r="E142" s="21" t="str">
        <f>'2'!E151</f>
        <v>tarea 138</v>
      </c>
      <c r="F142" s="34" t="str">
        <f>'3'!D151</f>
        <v>tarea 138</v>
      </c>
      <c r="G142" s="27" t="str">
        <f>'3'!E151</f>
        <v>SI</v>
      </c>
      <c r="H142" s="21" t="str">
        <f>'3'!F151</f>
        <v>SI</v>
      </c>
      <c r="I142" s="27" t="str">
        <f>'3'!G151</f>
        <v>SI</v>
      </c>
      <c r="J142" s="21" t="str">
        <f>'3'!H151</f>
        <v>SI</v>
      </c>
      <c r="K142" s="27" t="str">
        <f>'3'!I151</f>
        <v>SI</v>
      </c>
      <c r="L142" s="21" t="str">
        <f>'3'!J151</f>
        <v>SI</v>
      </c>
      <c r="M142" s="27" t="str">
        <f>'3'!K151</f>
        <v>SI</v>
      </c>
      <c r="N142" s="34" t="str">
        <f>'3'!L151</f>
        <v>Aplicar identificación avanzada-condición aceptable para cada tipo de factor de riesgo identificado</v>
      </c>
      <c r="O142" s="19" t="str">
        <f>IF(AND(N142="Aplicar identificación avanzada-condición aceptable para cada tipo de factor de riesgo identificado",G142="SI"),VLOOKUP(A142,'2'!$B$12:$M$212,2,FALSE)," ")</f>
        <v>area 138</v>
      </c>
      <c r="P142" s="19" t="str">
        <f>IF(AND(N142="Aplicar identificación avanzada-condición aceptable para cada tipo de factor de riesgo identificado",G142="SI"),VLOOKUP(A142,'2'!$B$12:$M$212,3,FALSE)," ")</f>
        <v>puesto 138</v>
      </c>
      <c r="Q142" s="19" t="str">
        <f>IF(AND(N142="Aplicar identificación avanzada-condición aceptable para cada tipo de factor de riesgo identificado",G142="SI"),VLOOKUP(A142,'2'!$B$12:$M$212,4,FALSE)," ")</f>
        <v>tarea 138</v>
      </c>
      <c r="R142" s="19">
        <f>IF(AND(N142="Aplicar identificación avanzada-condición aceptable para cada tipo de factor de riesgo identificado",G142="SI"),VLOOKUP(A142,'2'!$B$12:$M$212,6,FALSE)," ")</f>
        <v>0</v>
      </c>
      <c r="S142" s="19">
        <f>IF(AND(N142="Aplicar identificación avanzada-condición aceptable para cada tipo de factor de riesgo identificado",G142="SI"),VLOOKUP(A142,'2'!$B$12:$M$212,7,FALSE)," ")</f>
        <v>0</v>
      </c>
      <c r="T142" s="19">
        <f>IF(AND(N142="Aplicar identificación avanzada-condición aceptable para cada tipo de factor de riesgo identificado",G142="SI"),VLOOKUP(A142,'2'!$B$12:$M$212,8,FALSE)," ")</f>
        <v>0</v>
      </c>
      <c r="U142" s="19">
        <f>IF(AND(N142="Aplicar identificación avanzada-condición aceptable para cada tipo de factor de riesgo identificado",G142="SI"),VLOOKUP(A142,'2'!$B$12:$M$212,9,FALSE)," ")</f>
        <v>0</v>
      </c>
      <c r="V142" s="19">
        <f>IF(AND(N142="Aplicar identificación avanzada-condición aceptable para cada tipo de factor de riesgo identificado",G142="SI"),VLOOKUP(A142,'2'!$B$12:$M$212,10,FALSE)," ")</f>
        <v>0</v>
      </c>
      <c r="W142" s="31" t="str">
        <f>IF(AND(N142="Aplicar identificación avanzada-condición aceptable para cada tipo de factor de riesgo identificado",H142="SI"),VLOOKUP(A142,'2'!$B$12:$M$212,2,FALSE)," ")</f>
        <v>area 138</v>
      </c>
      <c r="X142" s="31" t="str">
        <f>IF(AND(N142="Aplicar identificación avanzada-condición aceptable para cada tipo de factor de riesgo identificado",H142="SI"),VLOOKUP(A142,'2'!$B$12:$M$212,3,FALSE)," ")</f>
        <v>puesto 138</v>
      </c>
      <c r="Y142" s="31" t="str">
        <f>IF(AND(N142="Aplicar identificación avanzada-condición aceptable para cada tipo de factor de riesgo identificado",H142="SI"),VLOOKUP(A142,'2'!$B$12:$M$212,4,FALSE)," ")</f>
        <v>tarea 138</v>
      </c>
      <c r="Z142" s="31" t="str">
        <f>IF(AND(N142="Aplicar identificación avanzada-condición aceptable para cada tipo de factor de riesgo identificado",H142="SI"),VLOOKUP(A142,'2'!$B$12:$M$212,4,FALSE)," ")</f>
        <v>tarea 138</v>
      </c>
      <c r="AA142" s="31">
        <f>IF(AND(N142="Aplicar identificación avanzada-condición aceptable para cada tipo de factor de riesgo identificado",H142="SI"),VLOOKUP(A142,'2'!$B$12:$M$212,7,FALSE)," ")</f>
        <v>0</v>
      </c>
      <c r="AB142" s="31">
        <f>IF(AND(N142="Aplicar identificación avanzada-condición aceptable para cada tipo de factor de riesgo identificado",H142="SI"),VLOOKUP(A142,'2'!$B$12:$M$212,8,FALSE)," ")</f>
        <v>0</v>
      </c>
      <c r="AC142" s="31">
        <f>IF(AND(N142="Aplicar identificación avanzada-condición aceptable para cada tipo de factor de riesgo identificado",H142="SI"),VLOOKUP(A142,'2'!$B$12:$M$212,9,FALSE)," ")</f>
        <v>0</v>
      </c>
      <c r="AD142" s="31">
        <f>IF(AND(N142="Aplicar identificación avanzada-condición aceptable para cada tipo de factor de riesgo identificado",H142="SI"),VLOOKUP(A142,'2'!$B$12:$M$212,10,FALSE)," ")</f>
        <v>0</v>
      </c>
      <c r="AE142" s="34" t="str">
        <f>IF(AND(N142="Aplicar identificación avanzada-condición aceptable para cada tipo de factor de riesgo identificado",I142="SI"),VLOOKUP(A142,'2'!$B$12:$M$212,2,FALSE)," ")</f>
        <v>area 138</v>
      </c>
      <c r="AF142" s="34" t="str">
        <f>IF(AND(N142="Aplicar identificación avanzada-condición aceptable para cada tipo de factor de riesgo identificado",I142="SI"),VLOOKUP(A142,'2'!$B$12:$M$212,3,FALSE)," ")</f>
        <v>puesto 138</v>
      </c>
      <c r="AG142" s="34" t="str">
        <f>IF(AND(N142="Aplicar identificación avanzada-condición aceptable para cada tipo de factor de riesgo identificado",I142="SI"),VLOOKUP(A142,'2'!$B$12:$M$212,4,FALSE)," ")</f>
        <v>tarea 138</v>
      </c>
      <c r="AH142" s="34">
        <f>IF(AND(N142="Aplicar identificación avanzada-condición aceptable para cada tipo de factor de riesgo identificado",I142="SI"),VLOOKUP(A142,'2'!$B$12:$M$212,6,FALSE)," ")</f>
        <v>0</v>
      </c>
      <c r="AI142" s="34">
        <f>IF(AND(N142="Aplicar identificación avanzada-condición aceptable para cada tipo de factor de riesgo identificado",I142="SI"),VLOOKUP(A142,'2'!$B$12:$M$212,7,FALSE)," ")</f>
        <v>0</v>
      </c>
      <c r="AJ142" s="34">
        <f>IF(AND(N142="Aplicar identificación avanzada-condición aceptable para cada tipo de factor de riesgo identificado",I142="SI"),VLOOKUP(A142,'2'!$B$12:$M$212,8,FALSE)," ")</f>
        <v>0</v>
      </c>
      <c r="AK142" s="34">
        <f>IF(AND(N142="Aplicar identificación avanzada-condición aceptable para cada tipo de factor de riesgo identificado",I142="SI"),VLOOKUP(A142,'2'!$B$12:$M$212,9,FALSE)," ")</f>
        <v>0</v>
      </c>
      <c r="AL142" s="34">
        <f>IF(AND(N142="Aplicar identificación avanzada-condición aceptable para cada tipo de factor de riesgo identificado",I142="SI"),VLOOKUP(A142,'2'!$B$12:$M$212,10,FALSE)," ")</f>
        <v>0</v>
      </c>
      <c r="AM142" s="40" t="str">
        <f>IF(AND(N142="Aplicar identificación avanzada-condición aceptable para cada tipo de factor de riesgo identificado",J142="SI"),VLOOKUP(A142,'2'!$B$12:$M$212,2,FALSE)," ")</f>
        <v>area 138</v>
      </c>
      <c r="AN142" s="40" t="str">
        <f>IF(AND(N142="Aplicar identificación avanzada-condición aceptable para cada tipo de factor de riesgo identificado",J142="SI"),VLOOKUP(A142,'2'!$B$12:$M$212,3,FALSE)," ")</f>
        <v>puesto 138</v>
      </c>
      <c r="AO142" s="40" t="str">
        <f>IF(AND(N142="Aplicar identificación avanzada-condición aceptable para cada tipo de factor de riesgo identificado",J142="SI"),VLOOKUP(A142,'2'!$B$12:$M$212,4,FALSE)," ")</f>
        <v>tarea 138</v>
      </c>
      <c r="AP142" s="40">
        <f>IF(AND(N142="Aplicar identificación avanzada-condición aceptable para cada tipo de factor de riesgo identificado",J142="SI"),VLOOKUP(A142,'2'!$B$12:$M$212,6,FALSE)," ")</f>
        <v>0</v>
      </c>
      <c r="AQ142" s="40">
        <f>IF(AND(N142="Aplicar identificación avanzada-condición aceptable para cada tipo de factor de riesgo identificado",J142="SI"),VLOOKUP(A142,'2'!$B$12:$M$212,7,FALSE)," ")</f>
        <v>0</v>
      </c>
      <c r="AR142" s="40">
        <f>IF(AND(N142="Aplicar identificación avanzada-condición aceptable para cada tipo de factor de riesgo identificado",J142="SI"),VLOOKUP(A142,'2'!$B$12:$M$212,8,FALSE)," ")</f>
        <v>0</v>
      </c>
      <c r="AS142" s="40">
        <f>IF(AND(N142="Aplicar identificación avanzada-condición aceptable para cada tipo de factor de riesgo identificado",J142="SI"),VLOOKUP(A142,'2'!$B$12:$M$212,9,FALSE)," ")</f>
        <v>0</v>
      </c>
      <c r="AT142" s="40">
        <f>IF(AND(N142="Aplicar identificación avanzada-condición aceptable para cada tipo de factor de riesgo identificado",J142="SI"),VLOOKUP(A142,'2'!$B$12:$M$212,10,FALSE)," ")</f>
        <v>0</v>
      </c>
      <c r="AU142" s="51" t="str">
        <f>IF(AND(N142="Aplicar identificación avanzada-condición aceptable para cada tipo de factor de riesgo identificado",K142="SI"),VLOOKUP(A142,'2'!$B$12:$M$212,2,FALSE)," ")</f>
        <v>area 138</v>
      </c>
      <c r="AV142" s="51" t="str">
        <f>IF(AND(N142="Aplicar identificación avanzada-condición aceptable para cada tipo de factor de riesgo identificado",K142="SI"),VLOOKUP(A142,'2'!$B$12:$M$212,3,FALSE)," ")</f>
        <v>puesto 138</v>
      </c>
      <c r="AW142" s="51" t="str">
        <f>IF(AND(N142="Aplicar identificación avanzada-condición aceptable para cada tipo de factor de riesgo identificado",K142="SI"),VLOOKUP(A142,'2'!$B$12:$M$212,4,FALSE)," ")</f>
        <v>tarea 138</v>
      </c>
      <c r="AX142" s="51">
        <f>IF(AND(N142="Aplicar identificación avanzada-condición aceptable para cada tipo de factor de riesgo identificado",K142="SI"),VLOOKUP(A142,'2'!$B$12:$M$212,6,FALSE)," ")</f>
        <v>0</v>
      </c>
      <c r="AY142" s="51">
        <f>IF(AND(N142="Aplicar identificación avanzada-condición aceptable para cada tipo de factor de riesgo identificado",K142="SI"),VLOOKUP(A142,'2'!$B$12:$M$212,7,FALSE)," ")</f>
        <v>0</v>
      </c>
      <c r="AZ142" s="51">
        <f>IF(AND(N142="Aplicar identificación avanzada-condición aceptable para cada tipo de factor de riesgo identificado",K142="SI"),VLOOKUP(A142,'2'!$B$12:$M$212,8,FALSE)," ")</f>
        <v>0</v>
      </c>
      <c r="BA142" s="51">
        <f>IF(AND(N142="Aplicar identificación avanzada-condición aceptable para cada tipo de factor de riesgo identificado",K142="SI"),VLOOKUP(A142,'2'!$B$12:$M$212,9,FALSE)," ")</f>
        <v>0</v>
      </c>
      <c r="BB142" s="51">
        <f>IF(AND(N142="Aplicar identificación avanzada-condición aceptable para cada tipo de factor de riesgo identificado",K142="SI"),VLOOKUP(A142,'2'!$B$12:$M$212,10,FALSE)," ")</f>
        <v>0</v>
      </c>
      <c r="BC142" s="44" t="str">
        <f>IF(AND(N142="Aplicar identificación avanzada-condición aceptable para cada tipo de factor de riesgo identificado",L142="SI"),VLOOKUP(A142,'2'!$B$12:$M$212,2,FALSE)," ")</f>
        <v>area 138</v>
      </c>
      <c r="BD142" s="44" t="str">
        <f>IF(AND(N142="Aplicar identificación avanzada-condición aceptable para cada tipo de factor de riesgo identificado",L142="SI"),VLOOKUP(A142,'2'!$B$12:$M$212,3,FALSE)," ")</f>
        <v>puesto 138</v>
      </c>
      <c r="BE142" s="44" t="str">
        <f>IF(AND(N142="Aplicar identificación avanzada-condición aceptable para cada tipo de factor de riesgo identificado",L142="SI"),VLOOKUP(A142,'2'!$B$12:$M$212,4,FALSE)," ")</f>
        <v>tarea 138</v>
      </c>
      <c r="BF142" s="44">
        <f>IF(AND(N142="Aplicar identificación avanzada-condición aceptable para cada tipo de factor de riesgo identificado",L142="SI"),VLOOKUP(A142,'2'!$B$12:$M$212,6,FALSE)," ")</f>
        <v>0</v>
      </c>
      <c r="BG142" s="44">
        <f>IF(AND(N142="Aplicar identificación avanzada-condición aceptable para cada tipo de factor de riesgo identificado",L142="SI"),VLOOKUP(A142,'2'!$B$12:$M$212,7,FALSE)," ")</f>
        <v>0</v>
      </c>
      <c r="BH142" s="44">
        <f>IF(AND(N142="Aplicar identificación avanzada-condición aceptable para cada tipo de factor de riesgo identificado",L142="SI"),VLOOKUP(A142,'2'!$B$12:$M$212,8,FALSE)," ")</f>
        <v>0</v>
      </c>
      <c r="BI142" s="44">
        <f>IF(AND(N142="Aplicar identificación avanzada-condición aceptable para cada tipo de factor de riesgo identificado",L142="SI"),VLOOKUP(A142,'2'!$B$12:$M$212,9,FALSE)," ")</f>
        <v>0</v>
      </c>
      <c r="BJ142" s="44">
        <f>IF(AND(N142="Aplicar identificación avanzada-condición aceptable para cada tipo de factor de riesgo identificado",L142="SI"),VLOOKUP(A142,'2'!$B$12:$M$212,10,FALSE)," ")</f>
        <v>0</v>
      </c>
      <c r="BK142" s="48" t="str">
        <f>IF(AND(N142="Aplicar identificación avanzada-condición aceptable para cada tipo de factor de riesgo identificado",M142="SI"),VLOOKUP(A142,'2'!$B$12:$M$212,2,FALSE)," ")</f>
        <v>area 138</v>
      </c>
      <c r="BL142" s="48" t="str">
        <f>IF(AND(N142="Aplicar identificación avanzada-condición aceptable para cada tipo de factor de riesgo identificado",M142="SI"),VLOOKUP(A142,'2'!$B$12:$M$212,3,FALSE)," ")</f>
        <v>puesto 138</v>
      </c>
      <c r="BM142" s="48" t="str">
        <f>IF(AND(N142="Aplicar identificación avanzada-condición aceptable para cada tipo de factor de riesgo identificado",M142="SI"),VLOOKUP(A142,'2'!$B$12:$M$212,4,FALSE)," ")</f>
        <v>tarea 138</v>
      </c>
      <c r="BN142" s="48">
        <f>IF(AND(N142="Aplicar identificación avanzada-condición aceptable para cada tipo de factor de riesgo identificado",M142="SI"),VLOOKUP(A142,'2'!$B$12:$M$212,6,FALSE)," ")</f>
        <v>0</v>
      </c>
      <c r="BO142" s="48">
        <f>IF(AND(N142="Aplicar identificación avanzada-condición aceptable para cada tipo de factor de riesgo identificado",M142="SI"),VLOOKUP(A142,'2'!$B$12:$M$212,7,FALSE)," ")</f>
        <v>0</v>
      </c>
      <c r="BP142" s="48">
        <f>IF(AND(N142="Aplicar identificación avanzada-condición aceptable para cada tipo de factor de riesgo identificado",M142="SI"),VLOOKUP(A142,'2'!$B$12:$M$212,8,FALSE)," ")</f>
        <v>0</v>
      </c>
      <c r="BQ142" s="48">
        <f>IF(AND(N142="Aplicar identificación avanzada-condición aceptable para cada tipo de factor de riesgo identificado",M142="SI"),VLOOKUP(A142,'2'!$B$12:$M$212,9,FALSE)," ")</f>
        <v>0</v>
      </c>
      <c r="BR142" s="48">
        <f>IF(AND(N142="Aplicar identificación avanzada-condición aceptable para cada tipo de factor de riesgo identificado",M142="SI"),VLOOKUP(A142,'2'!$B$12:$M$212,10,FALSE)," ")</f>
        <v>0</v>
      </c>
    </row>
    <row r="143" spans="1:70">
      <c r="A143">
        <v>139</v>
      </c>
      <c r="B143" s="21" t="str">
        <f>'2'!C152</f>
        <v>area 139</v>
      </c>
      <c r="C143" s="21" t="str">
        <f>'2'!D152</f>
        <v>puesto 139</v>
      </c>
      <c r="D143" s="21" t="str">
        <v>puesto 139</v>
      </c>
      <c r="E143" s="21" t="str">
        <f>'2'!E152</f>
        <v>tarea 139</v>
      </c>
      <c r="F143" s="34" t="str">
        <f>'3'!D152</f>
        <v>tarea 139</v>
      </c>
      <c r="G143" s="27" t="str">
        <f>'3'!E152</f>
        <v>SI</v>
      </c>
      <c r="H143" s="21" t="str">
        <f>'3'!F152</f>
        <v>SI</v>
      </c>
      <c r="I143" s="27" t="str">
        <f>'3'!G152</f>
        <v>SI</v>
      </c>
      <c r="J143" s="21" t="str">
        <f>'3'!H152</f>
        <v>SI</v>
      </c>
      <c r="K143" s="27" t="str">
        <f>'3'!I152</f>
        <v>SI</v>
      </c>
      <c r="L143" s="21" t="str">
        <f>'3'!J152</f>
        <v>SI</v>
      </c>
      <c r="M143" s="27" t="str">
        <f>'3'!K152</f>
        <v>SI</v>
      </c>
      <c r="N143" s="34" t="str">
        <f>'3'!L152</f>
        <v>Aplicar identificación avanzada-condición aceptable para cada tipo de factor de riesgo identificado</v>
      </c>
      <c r="O143" s="19" t="str">
        <f>IF(AND(N143="Aplicar identificación avanzada-condición aceptable para cada tipo de factor de riesgo identificado",G143="SI"),VLOOKUP(A143,'2'!$B$12:$M$212,2,FALSE)," ")</f>
        <v>area 139</v>
      </c>
      <c r="P143" s="19" t="str">
        <f>IF(AND(N143="Aplicar identificación avanzada-condición aceptable para cada tipo de factor de riesgo identificado",G143="SI"),VLOOKUP(A143,'2'!$B$12:$M$212,3,FALSE)," ")</f>
        <v>puesto 139</v>
      </c>
      <c r="Q143" s="19" t="str">
        <f>IF(AND(N143="Aplicar identificación avanzada-condición aceptable para cada tipo de factor de riesgo identificado",G143="SI"),VLOOKUP(A143,'2'!$B$12:$M$212,4,FALSE)," ")</f>
        <v>tarea 139</v>
      </c>
      <c r="R143" s="19">
        <f>IF(AND(N143="Aplicar identificación avanzada-condición aceptable para cada tipo de factor de riesgo identificado",G143="SI"),VLOOKUP(A143,'2'!$B$12:$M$212,6,FALSE)," ")</f>
        <v>0</v>
      </c>
      <c r="S143" s="19">
        <f>IF(AND(N143="Aplicar identificación avanzada-condición aceptable para cada tipo de factor de riesgo identificado",G143="SI"),VLOOKUP(A143,'2'!$B$12:$M$212,7,FALSE)," ")</f>
        <v>0</v>
      </c>
      <c r="T143" s="19">
        <f>IF(AND(N143="Aplicar identificación avanzada-condición aceptable para cada tipo de factor de riesgo identificado",G143="SI"),VLOOKUP(A143,'2'!$B$12:$M$212,8,FALSE)," ")</f>
        <v>0</v>
      </c>
      <c r="U143" s="19">
        <f>IF(AND(N143="Aplicar identificación avanzada-condición aceptable para cada tipo de factor de riesgo identificado",G143="SI"),VLOOKUP(A143,'2'!$B$12:$M$212,9,FALSE)," ")</f>
        <v>0</v>
      </c>
      <c r="V143" s="19">
        <f>IF(AND(N143="Aplicar identificación avanzada-condición aceptable para cada tipo de factor de riesgo identificado",G143="SI"),VLOOKUP(A143,'2'!$B$12:$M$212,10,FALSE)," ")</f>
        <v>0</v>
      </c>
      <c r="W143" s="31" t="str">
        <f>IF(AND(N143="Aplicar identificación avanzada-condición aceptable para cada tipo de factor de riesgo identificado",H143="SI"),VLOOKUP(A143,'2'!$B$12:$M$212,2,FALSE)," ")</f>
        <v>area 139</v>
      </c>
      <c r="X143" s="31" t="str">
        <f>IF(AND(N143="Aplicar identificación avanzada-condición aceptable para cada tipo de factor de riesgo identificado",H143="SI"),VLOOKUP(A143,'2'!$B$12:$M$212,3,FALSE)," ")</f>
        <v>puesto 139</v>
      </c>
      <c r="Y143" s="31" t="str">
        <f>IF(AND(N143="Aplicar identificación avanzada-condición aceptable para cada tipo de factor de riesgo identificado",H143="SI"),VLOOKUP(A143,'2'!$B$12:$M$212,4,FALSE)," ")</f>
        <v>tarea 139</v>
      </c>
      <c r="Z143" s="31" t="str">
        <f>IF(AND(N143="Aplicar identificación avanzada-condición aceptable para cada tipo de factor de riesgo identificado",H143="SI"),VLOOKUP(A143,'2'!$B$12:$M$212,4,FALSE)," ")</f>
        <v>tarea 139</v>
      </c>
      <c r="AA143" s="31">
        <f>IF(AND(N143="Aplicar identificación avanzada-condición aceptable para cada tipo de factor de riesgo identificado",H143="SI"),VLOOKUP(A143,'2'!$B$12:$M$212,7,FALSE)," ")</f>
        <v>0</v>
      </c>
      <c r="AB143" s="31">
        <f>IF(AND(N143="Aplicar identificación avanzada-condición aceptable para cada tipo de factor de riesgo identificado",H143="SI"),VLOOKUP(A143,'2'!$B$12:$M$212,8,FALSE)," ")</f>
        <v>0</v>
      </c>
      <c r="AC143" s="31">
        <f>IF(AND(N143="Aplicar identificación avanzada-condición aceptable para cada tipo de factor de riesgo identificado",H143="SI"),VLOOKUP(A143,'2'!$B$12:$M$212,9,FALSE)," ")</f>
        <v>0</v>
      </c>
      <c r="AD143" s="31">
        <f>IF(AND(N143="Aplicar identificación avanzada-condición aceptable para cada tipo de factor de riesgo identificado",H143="SI"),VLOOKUP(A143,'2'!$B$12:$M$212,10,FALSE)," ")</f>
        <v>0</v>
      </c>
      <c r="AE143" s="34" t="str">
        <f>IF(AND(N143="Aplicar identificación avanzada-condición aceptable para cada tipo de factor de riesgo identificado",I143="SI"),VLOOKUP(A143,'2'!$B$12:$M$212,2,FALSE)," ")</f>
        <v>area 139</v>
      </c>
      <c r="AF143" s="34" t="str">
        <f>IF(AND(N143="Aplicar identificación avanzada-condición aceptable para cada tipo de factor de riesgo identificado",I143="SI"),VLOOKUP(A143,'2'!$B$12:$M$212,3,FALSE)," ")</f>
        <v>puesto 139</v>
      </c>
      <c r="AG143" s="34" t="str">
        <f>IF(AND(N143="Aplicar identificación avanzada-condición aceptable para cada tipo de factor de riesgo identificado",I143="SI"),VLOOKUP(A143,'2'!$B$12:$M$212,4,FALSE)," ")</f>
        <v>tarea 139</v>
      </c>
      <c r="AH143" s="34">
        <f>IF(AND(N143="Aplicar identificación avanzada-condición aceptable para cada tipo de factor de riesgo identificado",I143="SI"),VLOOKUP(A143,'2'!$B$12:$M$212,6,FALSE)," ")</f>
        <v>0</v>
      </c>
      <c r="AI143" s="34">
        <f>IF(AND(N143="Aplicar identificación avanzada-condición aceptable para cada tipo de factor de riesgo identificado",I143="SI"),VLOOKUP(A143,'2'!$B$12:$M$212,7,FALSE)," ")</f>
        <v>0</v>
      </c>
      <c r="AJ143" s="34">
        <f>IF(AND(N143="Aplicar identificación avanzada-condición aceptable para cada tipo de factor de riesgo identificado",I143="SI"),VLOOKUP(A143,'2'!$B$12:$M$212,8,FALSE)," ")</f>
        <v>0</v>
      </c>
      <c r="AK143" s="34">
        <f>IF(AND(N143="Aplicar identificación avanzada-condición aceptable para cada tipo de factor de riesgo identificado",I143="SI"),VLOOKUP(A143,'2'!$B$12:$M$212,9,FALSE)," ")</f>
        <v>0</v>
      </c>
      <c r="AL143" s="34">
        <f>IF(AND(N143="Aplicar identificación avanzada-condición aceptable para cada tipo de factor de riesgo identificado",I143="SI"),VLOOKUP(A143,'2'!$B$12:$M$212,10,FALSE)," ")</f>
        <v>0</v>
      </c>
      <c r="AM143" s="40" t="str">
        <f>IF(AND(N143="Aplicar identificación avanzada-condición aceptable para cada tipo de factor de riesgo identificado",J143="SI"),VLOOKUP(A143,'2'!$B$12:$M$212,2,FALSE)," ")</f>
        <v>area 139</v>
      </c>
      <c r="AN143" s="40" t="str">
        <f>IF(AND(N143="Aplicar identificación avanzada-condición aceptable para cada tipo de factor de riesgo identificado",J143="SI"),VLOOKUP(A143,'2'!$B$12:$M$212,3,FALSE)," ")</f>
        <v>puesto 139</v>
      </c>
      <c r="AO143" s="40" t="str">
        <f>IF(AND(N143="Aplicar identificación avanzada-condición aceptable para cada tipo de factor de riesgo identificado",J143="SI"),VLOOKUP(A143,'2'!$B$12:$M$212,4,FALSE)," ")</f>
        <v>tarea 139</v>
      </c>
      <c r="AP143" s="40">
        <f>IF(AND(N143="Aplicar identificación avanzada-condición aceptable para cada tipo de factor de riesgo identificado",J143="SI"),VLOOKUP(A143,'2'!$B$12:$M$212,6,FALSE)," ")</f>
        <v>0</v>
      </c>
      <c r="AQ143" s="40">
        <f>IF(AND(N143="Aplicar identificación avanzada-condición aceptable para cada tipo de factor de riesgo identificado",J143="SI"),VLOOKUP(A143,'2'!$B$12:$M$212,7,FALSE)," ")</f>
        <v>0</v>
      </c>
      <c r="AR143" s="40">
        <f>IF(AND(N143="Aplicar identificación avanzada-condición aceptable para cada tipo de factor de riesgo identificado",J143="SI"),VLOOKUP(A143,'2'!$B$12:$M$212,8,FALSE)," ")</f>
        <v>0</v>
      </c>
      <c r="AS143" s="40">
        <f>IF(AND(N143="Aplicar identificación avanzada-condición aceptable para cada tipo de factor de riesgo identificado",J143="SI"),VLOOKUP(A143,'2'!$B$12:$M$212,9,FALSE)," ")</f>
        <v>0</v>
      </c>
      <c r="AT143" s="40">
        <f>IF(AND(N143="Aplicar identificación avanzada-condición aceptable para cada tipo de factor de riesgo identificado",J143="SI"),VLOOKUP(A143,'2'!$B$12:$M$212,10,FALSE)," ")</f>
        <v>0</v>
      </c>
      <c r="AU143" s="51" t="str">
        <f>IF(AND(N143="Aplicar identificación avanzada-condición aceptable para cada tipo de factor de riesgo identificado",K143="SI"),VLOOKUP(A143,'2'!$B$12:$M$212,2,FALSE)," ")</f>
        <v>area 139</v>
      </c>
      <c r="AV143" s="51" t="str">
        <f>IF(AND(N143="Aplicar identificación avanzada-condición aceptable para cada tipo de factor de riesgo identificado",K143="SI"),VLOOKUP(A143,'2'!$B$12:$M$212,3,FALSE)," ")</f>
        <v>puesto 139</v>
      </c>
      <c r="AW143" s="51" t="str">
        <f>IF(AND(N143="Aplicar identificación avanzada-condición aceptable para cada tipo de factor de riesgo identificado",K143="SI"),VLOOKUP(A143,'2'!$B$12:$M$212,4,FALSE)," ")</f>
        <v>tarea 139</v>
      </c>
      <c r="AX143" s="51">
        <f>IF(AND(N143="Aplicar identificación avanzada-condición aceptable para cada tipo de factor de riesgo identificado",K143="SI"),VLOOKUP(A143,'2'!$B$12:$M$212,6,FALSE)," ")</f>
        <v>0</v>
      </c>
      <c r="AY143" s="51">
        <f>IF(AND(N143="Aplicar identificación avanzada-condición aceptable para cada tipo de factor de riesgo identificado",K143="SI"),VLOOKUP(A143,'2'!$B$12:$M$212,7,FALSE)," ")</f>
        <v>0</v>
      </c>
      <c r="AZ143" s="51">
        <f>IF(AND(N143="Aplicar identificación avanzada-condición aceptable para cada tipo de factor de riesgo identificado",K143="SI"),VLOOKUP(A143,'2'!$B$12:$M$212,8,FALSE)," ")</f>
        <v>0</v>
      </c>
      <c r="BA143" s="51">
        <f>IF(AND(N143="Aplicar identificación avanzada-condición aceptable para cada tipo de factor de riesgo identificado",K143="SI"),VLOOKUP(A143,'2'!$B$12:$M$212,9,FALSE)," ")</f>
        <v>0</v>
      </c>
      <c r="BB143" s="51">
        <f>IF(AND(N143="Aplicar identificación avanzada-condición aceptable para cada tipo de factor de riesgo identificado",K143="SI"),VLOOKUP(A143,'2'!$B$12:$M$212,10,FALSE)," ")</f>
        <v>0</v>
      </c>
      <c r="BC143" s="44" t="str">
        <f>IF(AND(N143="Aplicar identificación avanzada-condición aceptable para cada tipo de factor de riesgo identificado",L143="SI"),VLOOKUP(A143,'2'!$B$12:$M$212,2,FALSE)," ")</f>
        <v>area 139</v>
      </c>
      <c r="BD143" s="44" t="str">
        <f>IF(AND(N143="Aplicar identificación avanzada-condición aceptable para cada tipo de factor de riesgo identificado",L143="SI"),VLOOKUP(A143,'2'!$B$12:$M$212,3,FALSE)," ")</f>
        <v>puesto 139</v>
      </c>
      <c r="BE143" s="44" t="str">
        <f>IF(AND(N143="Aplicar identificación avanzada-condición aceptable para cada tipo de factor de riesgo identificado",L143="SI"),VLOOKUP(A143,'2'!$B$12:$M$212,4,FALSE)," ")</f>
        <v>tarea 139</v>
      </c>
      <c r="BF143" s="44">
        <f>IF(AND(N143="Aplicar identificación avanzada-condición aceptable para cada tipo de factor de riesgo identificado",L143="SI"),VLOOKUP(A143,'2'!$B$12:$M$212,6,FALSE)," ")</f>
        <v>0</v>
      </c>
      <c r="BG143" s="44">
        <f>IF(AND(N143="Aplicar identificación avanzada-condición aceptable para cada tipo de factor de riesgo identificado",L143="SI"),VLOOKUP(A143,'2'!$B$12:$M$212,7,FALSE)," ")</f>
        <v>0</v>
      </c>
      <c r="BH143" s="44">
        <f>IF(AND(N143="Aplicar identificación avanzada-condición aceptable para cada tipo de factor de riesgo identificado",L143="SI"),VLOOKUP(A143,'2'!$B$12:$M$212,8,FALSE)," ")</f>
        <v>0</v>
      </c>
      <c r="BI143" s="44">
        <f>IF(AND(N143="Aplicar identificación avanzada-condición aceptable para cada tipo de factor de riesgo identificado",L143="SI"),VLOOKUP(A143,'2'!$B$12:$M$212,9,FALSE)," ")</f>
        <v>0</v>
      </c>
      <c r="BJ143" s="44">
        <f>IF(AND(N143="Aplicar identificación avanzada-condición aceptable para cada tipo de factor de riesgo identificado",L143="SI"),VLOOKUP(A143,'2'!$B$12:$M$212,10,FALSE)," ")</f>
        <v>0</v>
      </c>
      <c r="BK143" s="48" t="str">
        <f>IF(AND(N143="Aplicar identificación avanzada-condición aceptable para cada tipo de factor de riesgo identificado",M143="SI"),VLOOKUP(A143,'2'!$B$12:$M$212,2,FALSE)," ")</f>
        <v>area 139</v>
      </c>
      <c r="BL143" s="48" t="str">
        <f>IF(AND(N143="Aplicar identificación avanzada-condición aceptable para cada tipo de factor de riesgo identificado",M143="SI"),VLOOKUP(A143,'2'!$B$12:$M$212,3,FALSE)," ")</f>
        <v>puesto 139</v>
      </c>
      <c r="BM143" s="48" t="str">
        <f>IF(AND(N143="Aplicar identificación avanzada-condición aceptable para cada tipo de factor de riesgo identificado",M143="SI"),VLOOKUP(A143,'2'!$B$12:$M$212,4,FALSE)," ")</f>
        <v>tarea 139</v>
      </c>
      <c r="BN143" s="48">
        <f>IF(AND(N143="Aplicar identificación avanzada-condición aceptable para cada tipo de factor de riesgo identificado",M143="SI"),VLOOKUP(A143,'2'!$B$12:$M$212,6,FALSE)," ")</f>
        <v>0</v>
      </c>
      <c r="BO143" s="48">
        <f>IF(AND(N143="Aplicar identificación avanzada-condición aceptable para cada tipo de factor de riesgo identificado",M143="SI"),VLOOKUP(A143,'2'!$B$12:$M$212,7,FALSE)," ")</f>
        <v>0</v>
      </c>
      <c r="BP143" s="48">
        <f>IF(AND(N143="Aplicar identificación avanzada-condición aceptable para cada tipo de factor de riesgo identificado",M143="SI"),VLOOKUP(A143,'2'!$B$12:$M$212,8,FALSE)," ")</f>
        <v>0</v>
      </c>
      <c r="BQ143" s="48">
        <f>IF(AND(N143="Aplicar identificación avanzada-condición aceptable para cada tipo de factor de riesgo identificado",M143="SI"),VLOOKUP(A143,'2'!$B$12:$M$212,9,FALSE)," ")</f>
        <v>0</v>
      </c>
      <c r="BR143" s="48">
        <f>IF(AND(N143="Aplicar identificación avanzada-condición aceptable para cada tipo de factor de riesgo identificado",M143="SI"),VLOOKUP(A143,'2'!$B$12:$M$212,10,FALSE)," ")</f>
        <v>0</v>
      </c>
    </row>
    <row r="144" spans="1:70">
      <c r="A144">
        <v>140</v>
      </c>
      <c r="B144" s="21" t="str">
        <f>'2'!C153</f>
        <v>area 140</v>
      </c>
      <c r="C144" s="21" t="str">
        <f>'2'!D153</f>
        <v>puesto 140</v>
      </c>
      <c r="D144" s="21" t="str">
        <v>puesto 140</v>
      </c>
      <c r="E144" s="21" t="str">
        <f>'2'!E153</f>
        <v>tarea 140</v>
      </c>
      <c r="F144" s="34" t="str">
        <f>'3'!D153</f>
        <v>tarea 140</v>
      </c>
      <c r="G144" s="27" t="str">
        <f>'3'!E153</f>
        <v>SI</v>
      </c>
      <c r="H144" s="21" t="str">
        <f>'3'!F153</f>
        <v>SI</v>
      </c>
      <c r="I144" s="27" t="str">
        <f>'3'!G153</f>
        <v>SI</v>
      </c>
      <c r="J144" s="21" t="str">
        <f>'3'!H153</f>
        <v>SI</v>
      </c>
      <c r="K144" s="27" t="str">
        <f>'3'!I153</f>
        <v>SI</v>
      </c>
      <c r="L144" s="21" t="str">
        <f>'3'!J153</f>
        <v>SI</v>
      </c>
      <c r="M144" s="27" t="str">
        <f>'3'!K153</f>
        <v>SI</v>
      </c>
      <c r="N144" s="34" t="str">
        <f>'3'!L153</f>
        <v>Aplicar identificación avanzada-condición aceptable para cada tipo de factor de riesgo identificado</v>
      </c>
      <c r="O144" s="19" t="str">
        <f>IF(AND(N144="Aplicar identificación avanzada-condición aceptable para cada tipo de factor de riesgo identificado",G144="SI"),VLOOKUP(A144,'2'!$B$12:$M$212,2,FALSE)," ")</f>
        <v>area 140</v>
      </c>
      <c r="P144" s="19" t="str">
        <f>IF(AND(N144="Aplicar identificación avanzada-condición aceptable para cada tipo de factor de riesgo identificado",G144="SI"),VLOOKUP(A144,'2'!$B$12:$M$212,3,FALSE)," ")</f>
        <v>puesto 140</v>
      </c>
      <c r="Q144" s="19" t="str">
        <f>IF(AND(N144="Aplicar identificación avanzada-condición aceptable para cada tipo de factor de riesgo identificado",G144="SI"),VLOOKUP(A144,'2'!$B$12:$M$212,4,FALSE)," ")</f>
        <v>tarea 140</v>
      </c>
      <c r="R144" s="19">
        <f>IF(AND(N144="Aplicar identificación avanzada-condición aceptable para cada tipo de factor de riesgo identificado",G144="SI"),VLOOKUP(A144,'2'!$B$12:$M$212,6,FALSE)," ")</f>
        <v>0</v>
      </c>
      <c r="S144" s="19">
        <f>IF(AND(N144="Aplicar identificación avanzada-condición aceptable para cada tipo de factor de riesgo identificado",G144="SI"),VLOOKUP(A144,'2'!$B$12:$M$212,7,FALSE)," ")</f>
        <v>0</v>
      </c>
      <c r="T144" s="19">
        <f>IF(AND(N144="Aplicar identificación avanzada-condición aceptable para cada tipo de factor de riesgo identificado",G144="SI"),VLOOKUP(A144,'2'!$B$12:$M$212,8,FALSE)," ")</f>
        <v>0</v>
      </c>
      <c r="U144" s="19">
        <f>IF(AND(N144="Aplicar identificación avanzada-condición aceptable para cada tipo de factor de riesgo identificado",G144="SI"),VLOOKUP(A144,'2'!$B$12:$M$212,9,FALSE)," ")</f>
        <v>0</v>
      </c>
      <c r="V144" s="19">
        <f>IF(AND(N144="Aplicar identificación avanzada-condición aceptable para cada tipo de factor de riesgo identificado",G144="SI"),VLOOKUP(A144,'2'!$B$12:$M$212,10,FALSE)," ")</f>
        <v>0</v>
      </c>
      <c r="W144" s="31" t="str">
        <f>IF(AND(N144="Aplicar identificación avanzada-condición aceptable para cada tipo de factor de riesgo identificado",H144="SI"),VLOOKUP(A144,'2'!$B$12:$M$212,2,FALSE)," ")</f>
        <v>area 140</v>
      </c>
      <c r="X144" s="31" t="str">
        <f>IF(AND(N144="Aplicar identificación avanzada-condición aceptable para cada tipo de factor de riesgo identificado",H144="SI"),VLOOKUP(A144,'2'!$B$12:$M$212,3,FALSE)," ")</f>
        <v>puesto 140</v>
      </c>
      <c r="Y144" s="31" t="str">
        <f>IF(AND(N144="Aplicar identificación avanzada-condición aceptable para cada tipo de factor de riesgo identificado",H144="SI"),VLOOKUP(A144,'2'!$B$12:$M$212,4,FALSE)," ")</f>
        <v>tarea 140</v>
      </c>
      <c r="Z144" s="31" t="str">
        <f>IF(AND(N144="Aplicar identificación avanzada-condición aceptable para cada tipo de factor de riesgo identificado",H144="SI"),VLOOKUP(A144,'2'!$B$12:$M$212,4,FALSE)," ")</f>
        <v>tarea 140</v>
      </c>
      <c r="AA144" s="31">
        <f>IF(AND(N144="Aplicar identificación avanzada-condición aceptable para cada tipo de factor de riesgo identificado",H144="SI"),VLOOKUP(A144,'2'!$B$12:$M$212,7,FALSE)," ")</f>
        <v>0</v>
      </c>
      <c r="AB144" s="31">
        <f>IF(AND(N144="Aplicar identificación avanzada-condición aceptable para cada tipo de factor de riesgo identificado",H144="SI"),VLOOKUP(A144,'2'!$B$12:$M$212,8,FALSE)," ")</f>
        <v>0</v>
      </c>
      <c r="AC144" s="31">
        <f>IF(AND(N144="Aplicar identificación avanzada-condición aceptable para cada tipo de factor de riesgo identificado",H144="SI"),VLOOKUP(A144,'2'!$B$12:$M$212,9,FALSE)," ")</f>
        <v>0</v>
      </c>
      <c r="AD144" s="31">
        <f>IF(AND(N144="Aplicar identificación avanzada-condición aceptable para cada tipo de factor de riesgo identificado",H144="SI"),VLOOKUP(A144,'2'!$B$12:$M$212,10,FALSE)," ")</f>
        <v>0</v>
      </c>
      <c r="AE144" s="34" t="str">
        <f>IF(AND(N144="Aplicar identificación avanzada-condición aceptable para cada tipo de factor de riesgo identificado",I144="SI"),VLOOKUP(A144,'2'!$B$12:$M$212,2,FALSE)," ")</f>
        <v>area 140</v>
      </c>
      <c r="AF144" s="34" t="str">
        <f>IF(AND(N144="Aplicar identificación avanzada-condición aceptable para cada tipo de factor de riesgo identificado",I144="SI"),VLOOKUP(A144,'2'!$B$12:$M$212,3,FALSE)," ")</f>
        <v>puesto 140</v>
      </c>
      <c r="AG144" s="34" t="str">
        <f>IF(AND(N144="Aplicar identificación avanzada-condición aceptable para cada tipo de factor de riesgo identificado",I144="SI"),VLOOKUP(A144,'2'!$B$12:$M$212,4,FALSE)," ")</f>
        <v>tarea 140</v>
      </c>
      <c r="AH144" s="34">
        <f>IF(AND(N144="Aplicar identificación avanzada-condición aceptable para cada tipo de factor de riesgo identificado",I144="SI"),VLOOKUP(A144,'2'!$B$12:$M$212,6,FALSE)," ")</f>
        <v>0</v>
      </c>
      <c r="AI144" s="34">
        <f>IF(AND(N144="Aplicar identificación avanzada-condición aceptable para cada tipo de factor de riesgo identificado",I144="SI"),VLOOKUP(A144,'2'!$B$12:$M$212,7,FALSE)," ")</f>
        <v>0</v>
      </c>
      <c r="AJ144" s="34">
        <f>IF(AND(N144="Aplicar identificación avanzada-condición aceptable para cada tipo de factor de riesgo identificado",I144="SI"),VLOOKUP(A144,'2'!$B$12:$M$212,8,FALSE)," ")</f>
        <v>0</v>
      </c>
      <c r="AK144" s="34">
        <f>IF(AND(N144="Aplicar identificación avanzada-condición aceptable para cada tipo de factor de riesgo identificado",I144="SI"),VLOOKUP(A144,'2'!$B$12:$M$212,9,FALSE)," ")</f>
        <v>0</v>
      </c>
      <c r="AL144" s="34">
        <f>IF(AND(N144="Aplicar identificación avanzada-condición aceptable para cada tipo de factor de riesgo identificado",I144="SI"),VLOOKUP(A144,'2'!$B$12:$M$212,10,FALSE)," ")</f>
        <v>0</v>
      </c>
      <c r="AM144" s="40" t="str">
        <f>IF(AND(N144="Aplicar identificación avanzada-condición aceptable para cada tipo de factor de riesgo identificado",J144="SI"),VLOOKUP(A144,'2'!$B$12:$M$212,2,FALSE)," ")</f>
        <v>area 140</v>
      </c>
      <c r="AN144" s="40" t="str">
        <f>IF(AND(N144="Aplicar identificación avanzada-condición aceptable para cada tipo de factor de riesgo identificado",J144="SI"),VLOOKUP(A144,'2'!$B$12:$M$212,3,FALSE)," ")</f>
        <v>puesto 140</v>
      </c>
      <c r="AO144" s="40" t="str">
        <f>IF(AND(N144="Aplicar identificación avanzada-condición aceptable para cada tipo de factor de riesgo identificado",J144="SI"),VLOOKUP(A144,'2'!$B$12:$M$212,4,FALSE)," ")</f>
        <v>tarea 140</v>
      </c>
      <c r="AP144" s="40">
        <f>IF(AND(N144="Aplicar identificación avanzada-condición aceptable para cada tipo de factor de riesgo identificado",J144="SI"),VLOOKUP(A144,'2'!$B$12:$M$212,6,FALSE)," ")</f>
        <v>0</v>
      </c>
      <c r="AQ144" s="40">
        <f>IF(AND(N144="Aplicar identificación avanzada-condición aceptable para cada tipo de factor de riesgo identificado",J144="SI"),VLOOKUP(A144,'2'!$B$12:$M$212,7,FALSE)," ")</f>
        <v>0</v>
      </c>
      <c r="AR144" s="40">
        <f>IF(AND(N144="Aplicar identificación avanzada-condición aceptable para cada tipo de factor de riesgo identificado",J144="SI"),VLOOKUP(A144,'2'!$B$12:$M$212,8,FALSE)," ")</f>
        <v>0</v>
      </c>
      <c r="AS144" s="40">
        <f>IF(AND(N144="Aplicar identificación avanzada-condición aceptable para cada tipo de factor de riesgo identificado",J144="SI"),VLOOKUP(A144,'2'!$B$12:$M$212,9,FALSE)," ")</f>
        <v>0</v>
      </c>
      <c r="AT144" s="40">
        <f>IF(AND(N144="Aplicar identificación avanzada-condición aceptable para cada tipo de factor de riesgo identificado",J144="SI"),VLOOKUP(A144,'2'!$B$12:$M$212,10,FALSE)," ")</f>
        <v>0</v>
      </c>
      <c r="AU144" s="51" t="str">
        <f>IF(AND(N144="Aplicar identificación avanzada-condición aceptable para cada tipo de factor de riesgo identificado",K144="SI"),VLOOKUP(A144,'2'!$B$12:$M$212,2,FALSE)," ")</f>
        <v>area 140</v>
      </c>
      <c r="AV144" s="51" t="str">
        <f>IF(AND(N144="Aplicar identificación avanzada-condición aceptable para cada tipo de factor de riesgo identificado",K144="SI"),VLOOKUP(A144,'2'!$B$12:$M$212,3,FALSE)," ")</f>
        <v>puesto 140</v>
      </c>
      <c r="AW144" s="51" t="str">
        <f>IF(AND(N144="Aplicar identificación avanzada-condición aceptable para cada tipo de factor de riesgo identificado",K144="SI"),VLOOKUP(A144,'2'!$B$12:$M$212,4,FALSE)," ")</f>
        <v>tarea 140</v>
      </c>
      <c r="AX144" s="51">
        <f>IF(AND(N144="Aplicar identificación avanzada-condición aceptable para cada tipo de factor de riesgo identificado",K144="SI"),VLOOKUP(A144,'2'!$B$12:$M$212,6,FALSE)," ")</f>
        <v>0</v>
      </c>
      <c r="AY144" s="51">
        <f>IF(AND(N144="Aplicar identificación avanzada-condición aceptable para cada tipo de factor de riesgo identificado",K144="SI"),VLOOKUP(A144,'2'!$B$12:$M$212,7,FALSE)," ")</f>
        <v>0</v>
      </c>
      <c r="AZ144" s="51">
        <f>IF(AND(N144="Aplicar identificación avanzada-condición aceptable para cada tipo de factor de riesgo identificado",K144="SI"),VLOOKUP(A144,'2'!$B$12:$M$212,8,FALSE)," ")</f>
        <v>0</v>
      </c>
      <c r="BA144" s="51">
        <f>IF(AND(N144="Aplicar identificación avanzada-condición aceptable para cada tipo de factor de riesgo identificado",K144="SI"),VLOOKUP(A144,'2'!$B$12:$M$212,9,FALSE)," ")</f>
        <v>0</v>
      </c>
      <c r="BB144" s="51">
        <f>IF(AND(N144="Aplicar identificación avanzada-condición aceptable para cada tipo de factor de riesgo identificado",K144="SI"),VLOOKUP(A144,'2'!$B$12:$M$212,10,FALSE)," ")</f>
        <v>0</v>
      </c>
      <c r="BC144" s="44" t="str">
        <f>IF(AND(N144="Aplicar identificación avanzada-condición aceptable para cada tipo de factor de riesgo identificado",L144="SI"),VLOOKUP(A144,'2'!$B$12:$M$212,2,FALSE)," ")</f>
        <v>area 140</v>
      </c>
      <c r="BD144" s="44" t="str">
        <f>IF(AND(N144="Aplicar identificación avanzada-condición aceptable para cada tipo de factor de riesgo identificado",L144="SI"),VLOOKUP(A144,'2'!$B$12:$M$212,3,FALSE)," ")</f>
        <v>puesto 140</v>
      </c>
      <c r="BE144" s="44" t="str">
        <f>IF(AND(N144="Aplicar identificación avanzada-condición aceptable para cada tipo de factor de riesgo identificado",L144="SI"),VLOOKUP(A144,'2'!$B$12:$M$212,4,FALSE)," ")</f>
        <v>tarea 140</v>
      </c>
      <c r="BF144" s="44">
        <f>IF(AND(N144="Aplicar identificación avanzada-condición aceptable para cada tipo de factor de riesgo identificado",L144="SI"),VLOOKUP(A144,'2'!$B$12:$M$212,6,FALSE)," ")</f>
        <v>0</v>
      </c>
      <c r="BG144" s="44">
        <f>IF(AND(N144="Aplicar identificación avanzada-condición aceptable para cada tipo de factor de riesgo identificado",L144="SI"),VLOOKUP(A144,'2'!$B$12:$M$212,7,FALSE)," ")</f>
        <v>0</v>
      </c>
      <c r="BH144" s="44">
        <f>IF(AND(N144="Aplicar identificación avanzada-condición aceptable para cada tipo de factor de riesgo identificado",L144="SI"),VLOOKUP(A144,'2'!$B$12:$M$212,8,FALSE)," ")</f>
        <v>0</v>
      </c>
      <c r="BI144" s="44">
        <f>IF(AND(N144="Aplicar identificación avanzada-condición aceptable para cada tipo de factor de riesgo identificado",L144="SI"),VLOOKUP(A144,'2'!$B$12:$M$212,9,FALSE)," ")</f>
        <v>0</v>
      </c>
      <c r="BJ144" s="44">
        <f>IF(AND(N144="Aplicar identificación avanzada-condición aceptable para cada tipo de factor de riesgo identificado",L144="SI"),VLOOKUP(A144,'2'!$B$12:$M$212,10,FALSE)," ")</f>
        <v>0</v>
      </c>
      <c r="BK144" s="48" t="str">
        <f>IF(AND(N144="Aplicar identificación avanzada-condición aceptable para cada tipo de factor de riesgo identificado",M144="SI"),VLOOKUP(A144,'2'!$B$12:$M$212,2,FALSE)," ")</f>
        <v>area 140</v>
      </c>
      <c r="BL144" s="48" t="str">
        <f>IF(AND(N144="Aplicar identificación avanzada-condición aceptable para cada tipo de factor de riesgo identificado",M144="SI"),VLOOKUP(A144,'2'!$B$12:$M$212,3,FALSE)," ")</f>
        <v>puesto 140</v>
      </c>
      <c r="BM144" s="48" t="str">
        <f>IF(AND(N144="Aplicar identificación avanzada-condición aceptable para cada tipo de factor de riesgo identificado",M144="SI"),VLOOKUP(A144,'2'!$B$12:$M$212,4,FALSE)," ")</f>
        <v>tarea 140</v>
      </c>
      <c r="BN144" s="48">
        <f>IF(AND(N144="Aplicar identificación avanzada-condición aceptable para cada tipo de factor de riesgo identificado",M144="SI"),VLOOKUP(A144,'2'!$B$12:$M$212,6,FALSE)," ")</f>
        <v>0</v>
      </c>
      <c r="BO144" s="48">
        <f>IF(AND(N144="Aplicar identificación avanzada-condición aceptable para cada tipo de factor de riesgo identificado",M144="SI"),VLOOKUP(A144,'2'!$B$12:$M$212,7,FALSE)," ")</f>
        <v>0</v>
      </c>
      <c r="BP144" s="48">
        <f>IF(AND(N144="Aplicar identificación avanzada-condición aceptable para cada tipo de factor de riesgo identificado",M144="SI"),VLOOKUP(A144,'2'!$B$12:$M$212,8,FALSE)," ")</f>
        <v>0</v>
      </c>
      <c r="BQ144" s="48">
        <f>IF(AND(N144="Aplicar identificación avanzada-condición aceptable para cada tipo de factor de riesgo identificado",M144="SI"),VLOOKUP(A144,'2'!$B$12:$M$212,9,FALSE)," ")</f>
        <v>0</v>
      </c>
      <c r="BR144" s="48">
        <f>IF(AND(N144="Aplicar identificación avanzada-condición aceptable para cada tipo de factor de riesgo identificado",M144="SI"),VLOOKUP(A144,'2'!$B$12:$M$212,10,FALSE)," ")</f>
        <v>0</v>
      </c>
    </row>
    <row r="145" spans="1:70">
      <c r="A145">
        <v>141</v>
      </c>
      <c r="B145" s="21" t="str">
        <f>'2'!C154</f>
        <v>area 141</v>
      </c>
      <c r="C145" s="21" t="str">
        <f>'2'!D154</f>
        <v>puesto 141</v>
      </c>
      <c r="D145" s="21" t="str">
        <v>puesto 141</v>
      </c>
      <c r="E145" s="21" t="str">
        <f>'2'!E154</f>
        <v>tarea 141</v>
      </c>
      <c r="F145" s="34" t="str">
        <f>'3'!D154</f>
        <v>tarea 141</v>
      </c>
      <c r="G145" s="27" t="str">
        <f>'3'!E154</f>
        <v>SI</v>
      </c>
      <c r="H145" s="21" t="str">
        <f>'3'!F154</f>
        <v>SI</v>
      </c>
      <c r="I145" s="27" t="str">
        <f>'3'!G154</f>
        <v>SI</v>
      </c>
      <c r="J145" s="21" t="str">
        <f>'3'!H154</f>
        <v>SI</v>
      </c>
      <c r="K145" s="27" t="str">
        <f>'3'!I154</f>
        <v>SI</v>
      </c>
      <c r="L145" s="21" t="str">
        <f>'3'!J154</f>
        <v>SI</v>
      </c>
      <c r="M145" s="27" t="str">
        <f>'3'!K154</f>
        <v>SI</v>
      </c>
      <c r="N145" s="34" t="str">
        <f>'3'!L154</f>
        <v>Aplicar identificación avanzada-condición aceptable para cada tipo de factor de riesgo identificado</v>
      </c>
      <c r="O145" s="19" t="str">
        <f>IF(AND(N145="Aplicar identificación avanzada-condición aceptable para cada tipo de factor de riesgo identificado",G145="SI"),VLOOKUP(A145,'2'!$B$12:$M$212,2,FALSE)," ")</f>
        <v>area 141</v>
      </c>
      <c r="P145" s="19" t="str">
        <f>IF(AND(N145="Aplicar identificación avanzada-condición aceptable para cada tipo de factor de riesgo identificado",G145="SI"),VLOOKUP(A145,'2'!$B$12:$M$212,3,FALSE)," ")</f>
        <v>puesto 141</v>
      </c>
      <c r="Q145" s="19" t="str">
        <f>IF(AND(N145="Aplicar identificación avanzada-condición aceptable para cada tipo de factor de riesgo identificado",G145="SI"),VLOOKUP(A145,'2'!$B$12:$M$212,4,FALSE)," ")</f>
        <v>tarea 141</v>
      </c>
      <c r="R145" s="19">
        <f>IF(AND(N145="Aplicar identificación avanzada-condición aceptable para cada tipo de factor de riesgo identificado",G145="SI"),VLOOKUP(A145,'2'!$B$12:$M$212,6,FALSE)," ")</f>
        <v>0</v>
      </c>
      <c r="S145" s="19">
        <f>IF(AND(N145="Aplicar identificación avanzada-condición aceptable para cada tipo de factor de riesgo identificado",G145="SI"),VLOOKUP(A145,'2'!$B$12:$M$212,7,FALSE)," ")</f>
        <v>0</v>
      </c>
      <c r="T145" s="19">
        <f>IF(AND(N145="Aplicar identificación avanzada-condición aceptable para cada tipo de factor de riesgo identificado",G145="SI"),VLOOKUP(A145,'2'!$B$12:$M$212,8,FALSE)," ")</f>
        <v>0</v>
      </c>
      <c r="U145" s="19">
        <f>IF(AND(N145="Aplicar identificación avanzada-condición aceptable para cada tipo de factor de riesgo identificado",G145="SI"),VLOOKUP(A145,'2'!$B$12:$M$212,9,FALSE)," ")</f>
        <v>0</v>
      </c>
      <c r="V145" s="19">
        <f>IF(AND(N145="Aplicar identificación avanzada-condición aceptable para cada tipo de factor de riesgo identificado",G145="SI"),VLOOKUP(A145,'2'!$B$12:$M$212,10,FALSE)," ")</f>
        <v>0</v>
      </c>
      <c r="W145" s="31" t="str">
        <f>IF(AND(N145="Aplicar identificación avanzada-condición aceptable para cada tipo de factor de riesgo identificado",H145="SI"),VLOOKUP(A145,'2'!$B$12:$M$212,2,FALSE)," ")</f>
        <v>area 141</v>
      </c>
      <c r="X145" s="31" t="str">
        <f>IF(AND(N145="Aplicar identificación avanzada-condición aceptable para cada tipo de factor de riesgo identificado",H145="SI"),VLOOKUP(A145,'2'!$B$12:$M$212,3,FALSE)," ")</f>
        <v>puesto 141</v>
      </c>
      <c r="Y145" s="31" t="str">
        <f>IF(AND(N145="Aplicar identificación avanzada-condición aceptable para cada tipo de factor de riesgo identificado",H145="SI"),VLOOKUP(A145,'2'!$B$12:$M$212,4,FALSE)," ")</f>
        <v>tarea 141</v>
      </c>
      <c r="Z145" s="31" t="str">
        <f>IF(AND(N145="Aplicar identificación avanzada-condición aceptable para cada tipo de factor de riesgo identificado",H145="SI"),VLOOKUP(A145,'2'!$B$12:$M$212,4,FALSE)," ")</f>
        <v>tarea 141</v>
      </c>
      <c r="AA145" s="31">
        <f>IF(AND(N145="Aplicar identificación avanzada-condición aceptable para cada tipo de factor de riesgo identificado",H145="SI"),VLOOKUP(A145,'2'!$B$12:$M$212,7,FALSE)," ")</f>
        <v>0</v>
      </c>
      <c r="AB145" s="31">
        <f>IF(AND(N145="Aplicar identificación avanzada-condición aceptable para cada tipo de factor de riesgo identificado",H145="SI"),VLOOKUP(A145,'2'!$B$12:$M$212,8,FALSE)," ")</f>
        <v>0</v>
      </c>
      <c r="AC145" s="31">
        <f>IF(AND(N145="Aplicar identificación avanzada-condición aceptable para cada tipo de factor de riesgo identificado",H145="SI"),VLOOKUP(A145,'2'!$B$12:$M$212,9,FALSE)," ")</f>
        <v>0</v>
      </c>
      <c r="AD145" s="31">
        <f>IF(AND(N145="Aplicar identificación avanzada-condición aceptable para cada tipo de factor de riesgo identificado",H145="SI"),VLOOKUP(A145,'2'!$B$12:$M$212,10,FALSE)," ")</f>
        <v>0</v>
      </c>
      <c r="AE145" s="34" t="str">
        <f>IF(AND(N145="Aplicar identificación avanzada-condición aceptable para cada tipo de factor de riesgo identificado",I145="SI"),VLOOKUP(A145,'2'!$B$12:$M$212,2,FALSE)," ")</f>
        <v>area 141</v>
      </c>
      <c r="AF145" s="34" t="str">
        <f>IF(AND(N145="Aplicar identificación avanzada-condición aceptable para cada tipo de factor de riesgo identificado",I145="SI"),VLOOKUP(A145,'2'!$B$12:$M$212,3,FALSE)," ")</f>
        <v>puesto 141</v>
      </c>
      <c r="AG145" s="34" t="str">
        <f>IF(AND(N145="Aplicar identificación avanzada-condición aceptable para cada tipo de factor de riesgo identificado",I145="SI"),VLOOKUP(A145,'2'!$B$12:$M$212,4,FALSE)," ")</f>
        <v>tarea 141</v>
      </c>
      <c r="AH145" s="34">
        <f>IF(AND(N145="Aplicar identificación avanzada-condición aceptable para cada tipo de factor de riesgo identificado",I145="SI"),VLOOKUP(A145,'2'!$B$12:$M$212,6,FALSE)," ")</f>
        <v>0</v>
      </c>
      <c r="AI145" s="34">
        <f>IF(AND(N145="Aplicar identificación avanzada-condición aceptable para cada tipo de factor de riesgo identificado",I145="SI"),VLOOKUP(A145,'2'!$B$12:$M$212,7,FALSE)," ")</f>
        <v>0</v>
      </c>
      <c r="AJ145" s="34">
        <f>IF(AND(N145="Aplicar identificación avanzada-condición aceptable para cada tipo de factor de riesgo identificado",I145="SI"),VLOOKUP(A145,'2'!$B$12:$M$212,8,FALSE)," ")</f>
        <v>0</v>
      </c>
      <c r="AK145" s="34">
        <f>IF(AND(N145="Aplicar identificación avanzada-condición aceptable para cada tipo de factor de riesgo identificado",I145="SI"),VLOOKUP(A145,'2'!$B$12:$M$212,9,FALSE)," ")</f>
        <v>0</v>
      </c>
      <c r="AL145" s="34">
        <f>IF(AND(N145="Aplicar identificación avanzada-condición aceptable para cada tipo de factor de riesgo identificado",I145="SI"),VLOOKUP(A145,'2'!$B$12:$M$212,10,FALSE)," ")</f>
        <v>0</v>
      </c>
      <c r="AM145" s="40" t="str">
        <f>IF(AND(N145="Aplicar identificación avanzada-condición aceptable para cada tipo de factor de riesgo identificado",J145="SI"),VLOOKUP(A145,'2'!$B$12:$M$212,2,FALSE)," ")</f>
        <v>area 141</v>
      </c>
      <c r="AN145" s="40" t="str">
        <f>IF(AND(N145="Aplicar identificación avanzada-condición aceptable para cada tipo de factor de riesgo identificado",J145="SI"),VLOOKUP(A145,'2'!$B$12:$M$212,3,FALSE)," ")</f>
        <v>puesto 141</v>
      </c>
      <c r="AO145" s="40" t="str">
        <f>IF(AND(N145="Aplicar identificación avanzada-condición aceptable para cada tipo de factor de riesgo identificado",J145="SI"),VLOOKUP(A145,'2'!$B$12:$M$212,4,FALSE)," ")</f>
        <v>tarea 141</v>
      </c>
      <c r="AP145" s="40">
        <f>IF(AND(N145="Aplicar identificación avanzada-condición aceptable para cada tipo de factor de riesgo identificado",J145="SI"),VLOOKUP(A145,'2'!$B$12:$M$212,6,FALSE)," ")</f>
        <v>0</v>
      </c>
      <c r="AQ145" s="40">
        <f>IF(AND(N145="Aplicar identificación avanzada-condición aceptable para cada tipo de factor de riesgo identificado",J145="SI"),VLOOKUP(A145,'2'!$B$12:$M$212,7,FALSE)," ")</f>
        <v>0</v>
      </c>
      <c r="AR145" s="40">
        <f>IF(AND(N145="Aplicar identificación avanzada-condición aceptable para cada tipo de factor de riesgo identificado",J145="SI"),VLOOKUP(A145,'2'!$B$12:$M$212,8,FALSE)," ")</f>
        <v>0</v>
      </c>
      <c r="AS145" s="40">
        <f>IF(AND(N145="Aplicar identificación avanzada-condición aceptable para cada tipo de factor de riesgo identificado",J145="SI"),VLOOKUP(A145,'2'!$B$12:$M$212,9,FALSE)," ")</f>
        <v>0</v>
      </c>
      <c r="AT145" s="40">
        <f>IF(AND(N145="Aplicar identificación avanzada-condición aceptable para cada tipo de factor de riesgo identificado",J145="SI"),VLOOKUP(A145,'2'!$B$12:$M$212,10,FALSE)," ")</f>
        <v>0</v>
      </c>
      <c r="AU145" s="51" t="str">
        <f>IF(AND(N145="Aplicar identificación avanzada-condición aceptable para cada tipo de factor de riesgo identificado",K145="SI"),VLOOKUP(A145,'2'!$B$12:$M$212,2,FALSE)," ")</f>
        <v>area 141</v>
      </c>
      <c r="AV145" s="51" t="str">
        <f>IF(AND(N145="Aplicar identificación avanzada-condición aceptable para cada tipo de factor de riesgo identificado",K145="SI"),VLOOKUP(A145,'2'!$B$12:$M$212,3,FALSE)," ")</f>
        <v>puesto 141</v>
      </c>
      <c r="AW145" s="51" t="str">
        <f>IF(AND(N145="Aplicar identificación avanzada-condición aceptable para cada tipo de factor de riesgo identificado",K145="SI"),VLOOKUP(A145,'2'!$B$12:$M$212,4,FALSE)," ")</f>
        <v>tarea 141</v>
      </c>
      <c r="AX145" s="51">
        <f>IF(AND(N145="Aplicar identificación avanzada-condición aceptable para cada tipo de factor de riesgo identificado",K145="SI"),VLOOKUP(A145,'2'!$B$12:$M$212,6,FALSE)," ")</f>
        <v>0</v>
      </c>
      <c r="AY145" s="51">
        <f>IF(AND(N145="Aplicar identificación avanzada-condición aceptable para cada tipo de factor de riesgo identificado",K145="SI"),VLOOKUP(A145,'2'!$B$12:$M$212,7,FALSE)," ")</f>
        <v>0</v>
      </c>
      <c r="AZ145" s="51">
        <f>IF(AND(N145="Aplicar identificación avanzada-condición aceptable para cada tipo de factor de riesgo identificado",K145="SI"),VLOOKUP(A145,'2'!$B$12:$M$212,8,FALSE)," ")</f>
        <v>0</v>
      </c>
      <c r="BA145" s="51">
        <f>IF(AND(N145="Aplicar identificación avanzada-condición aceptable para cada tipo de factor de riesgo identificado",K145="SI"),VLOOKUP(A145,'2'!$B$12:$M$212,9,FALSE)," ")</f>
        <v>0</v>
      </c>
      <c r="BB145" s="51">
        <f>IF(AND(N145="Aplicar identificación avanzada-condición aceptable para cada tipo de factor de riesgo identificado",K145="SI"),VLOOKUP(A145,'2'!$B$12:$M$212,10,FALSE)," ")</f>
        <v>0</v>
      </c>
      <c r="BC145" s="44" t="str">
        <f>IF(AND(N145="Aplicar identificación avanzada-condición aceptable para cada tipo de factor de riesgo identificado",L145="SI"),VLOOKUP(A145,'2'!$B$12:$M$212,2,FALSE)," ")</f>
        <v>area 141</v>
      </c>
      <c r="BD145" s="44" t="str">
        <f>IF(AND(N145="Aplicar identificación avanzada-condición aceptable para cada tipo de factor de riesgo identificado",L145="SI"),VLOOKUP(A145,'2'!$B$12:$M$212,3,FALSE)," ")</f>
        <v>puesto 141</v>
      </c>
      <c r="BE145" s="44" t="str">
        <f>IF(AND(N145="Aplicar identificación avanzada-condición aceptable para cada tipo de factor de riesgo identificado",L145="SI"),VLOOKUP(A145,'2'!$B$12:$M$212,4,FALSE)," ")</f>
        <v>tarea 141</v>
      </c>
      <c r="BF145" s="44">
        <f>IF(AND(N145="Aplicar identificación avanzada-condición aceptable para cada tipo de factor de riesgo identificado",L145="SI"),VLOOKUP(A145,'2'!$B$12:$M$212,6,FALSE)," ")</f>
        <v>0</v>
      </c>
      <c r="BG145" s="44">
        <f>IF(AND(N145="Aplicar identificación avanzada-condición aceptable para cada tipo de factor de riesgo identificado",L145="SI"),VLOOKUP(A145,'2'!$B$12:$M$212,7,FALSE)," ")</f>
        <v>0</v>
      </c>
      <c r="BH145" s="44">
        <f>IF(AND(N145="Aplicar identificación avanzada-condición aceptable para cada tipo de factor de riesgo identificado",L145="SI"),VLOOKUP(A145,'2'!$B$12:$M$212,8,FALSE)," ")</f>
        <v>0</v>
      </c>
      <c r="BI145" s="44">
        <f>IF(AND(N145="Aplicar identificación avanzada-condición aceptable para cada tipo de factor de riesgo identificado",L145="SI"),VLOOKUP(A145,'2'!$B$12:$M$212,9,FALSE)," ")</f>
        <v>0</v>
      </c>
      <c r="BJ145" s="44">
        <f>IF(AND(N145="Aplicar identificación avanzada-condición aceptable para cada tipo de factor de riesgo identificado",L145="SI"),VLOOKUP(A145,'2'!$B$12:$M$212,10,FALSE)," ")</f>
        <v>0</v>
      </c>
      <c r="BK145" s="48" t="str">
        <f>IF(AND(N145="Aplicar identificación avanzada-condición aceptable para cada tipo de factor de riesgo identificado",M145="SI"),VLOOKUP(A145,'2'!$B$12:$M$212,2,FALSE)," ")</f>
        <v>area 141</v>
      </c>
      <c r="BL145" s="48" t="str">
        <f>IF(AND(N145="Aplicar identificación avanzada-condición aceptable para cada tipo de factor de riesgo identificado",M145="SI"),VLOOKUP(A145,'2'!$B$12:$M$212,3,FALSE)," ")</f>
        <v>puesto 141</v>
      </c>
      <c r="BM145" s="48" t="str">
        <f>IF(AND(N145="Aplicar identificación avanzada-condición aceptable para cada tipo de factor de riesgo identificado",M145="SI"),VLOOKUP(A145,'2'!$B$12:$M$212,4,FALSE)," ")</f>
        <v>tarea 141</v>
      </c>
      <c r="BN145" s="48">
        <f>IF(AND(N145="Aplicar identificación avanzada-condición aceptable para cada tipo de factor de riesgo identificado",M145="SI"),VLOOKUP(A145,'2'!$B$12:$M$212,6,FALSE)," ")</f>
        <v>0</v>
      </c>
      <c r="BO145" s="48">
        <f>IF(AND(N145="Aplicar identificación avanzada-condición aceptable para cada tipo de factor de riesgo identificado",M145="SI"),VLOOKUP(A145,'2'!$B$12:$M$212,7,FALSE)," ")</f>
        <v>0</v>
      </c>
      <c r="BP145" s="48">
        <f>IF(AND(N145="Aplicar identificación avanzada-condición aceptable para cada tipo de factor de riesgo identificado",M145="SI"),VLOOKUP(A145,'2'!$B$12:$M$212,8,FALSE)," ")</f>
        <v>0</v>
      </c>
      <c r="BQ145" s="48">
        <f>IF(AND(N145="Aplicar identificación avanzada-condición aceptable para cada tipo de factor de riesgo identificado",M145="SI"),VLOOKUP(A145,'2'!$B$12:$M$212,9,FALSE)," ")</f>
        <v>0</v>
      </c>
      <c r="BR145" s="48">
        <f>IF(AND(N145="Aplicar identificación avanzada-condición aceptable para cada tipo de factor de riesgo identificado",M145="SI"),VLOOKUP(A145,'2'!$B$12:$M$212,10,FALSE)," ")</f>
        <v>0</v>
      </c>
    </row>
    <row r="146" spans="1:70">
      <c r="A146">
        <v>142</v>
      </c>
      <c r="B146" s="21" t="str">
        <f>'2'!C155</f>
        <v>area 142</v>
      </c>
      <c r="C146" s="21" t="str">
        <f>'2'!D155</f>
        <v>puesto 142</v>
      </c>
      <c r="D146" s="21" t="str">
        <v>puesto 142</v>
      </c>
      <c r="E146" s="21" t="str">
        <f>'2'!E155</f>
        <v>tarea 142</v>
      </c>
      <c r="F146" s="34" t="str">
        <f>'3'!D155</f>
        <v>tarea 142</v>
      </c>
      <c r="G146" s="27" t="str">
        <f>'3'!E155</f>
        <v>SI</v>
      </c>
      <c r="H146" s="21" t="str">
        <f>'3'!F155</f>
        <v>SI</v>
      </c>
      <c r="I146" s="27" t="str">
        <f>'3'!G155</f>
        <v>SI</v>
      </c>
      <c r="J146" s="21" t="str">
        <f>'3'!H155</f>
        <v>SI</v>
      </c>
      <c r="K146" s="27" t="str">
        <f>'3'!I155</f>
        <v>SI</v>
      </c>
      <c r="L146" s="21" t="str">
        <f>'3'!J155</f>
        <v>SI</v>
      </c>
      <c r="M146" s="27" t="str">
        <f>'3'!K155</f>
        <v>SI</v>
      </c>
      <c r="N146" s="34" t="str">
        <f>'3'!L155</f>
        <v>Aplicar identificación avanzada-condición aceptable para cada tipo de factor de riesgo identificado</v>
      </c>
      <c r="O146" s="19" t="str">
        <f>IF(AND(N146="Aplicar identificación avanzada-condición aceptable para cada tipo de factor de riesgo identificado",G146="SI"),VLOOKUP(A146,'2'!$B$12:$M$212,2,FALSE)," ")</f>
        <v>area 142</v>
      </c>
      <c r="P146" s="19" t="str">
        <f>IF(AND(N146="Aplicar identificación avanzada-condición aceptable para cada tipo de factor de riesgo identificado",G146="SI"),VLOOKUP(A146,'2'!$B$12:$M$212,3,FALSE)," ")</f>
        <v>puesto 142</v>
      </c>
      <c r="Q146" s="19" t="str">
        <f>IF(AND(N146="Aplicar identificación avanzada-condición aceptable para cada tipo de factor de riesgo identificado",G146="SI"),VLOOKUP(A146,'2'!$B$12:$M$212,4,FALSE)," ")</f>
        <v>tarea 142</v>
      </c>
      <c r="R146" s="19">
        <f>IF(AND(N146="Aplicar identificación avanzada-condición aceptable para cada tipo de factor de riesgo identificado",G146="SI"),VLOOKUP(A146,'2'!$B$12:$M$212,6,FALSE)," ")</f>
        <v>0</v>
      </c>
      <c r="S146" s="19">
        <f>IF(AND(N146="Aplicar identificación avanzada-condición aceptable para cada tipo de factor de riesgo identificado",G146="SI"),VLOOKUP(A146,'2'!$B$12:$M$212,7,FALSE)," ")</f>
        <v>0</v>
      </c>
      <c r="T146" s="19">
        <f>IF(AND(N146="Aplicar identificación avanzada-condición aceptable para cada tipo de factor de riesgo identificado",G146="SI"),VLOOKUP(A146,'2'!$B$12:$M$212,8,FALSE)," ")</f>
        <v>0</v>
      </c>
      <c r="U146" s="19">
        <f>IF(AND(N146="Aplicar identificación avanzada-condición aceptable para cada tipo de factor de riesgo identificado",G146="SI"),VLOOKUP(A146,'2'!$B$12:$M$212,9,FALSE)," ")</f>
        <v>0</v>
      </c>
      <c r="V146" s="19">
        <f>IF(AND(N146="Aplicar identificación avanzada-condición aceptable para cada tipo de factor de riesgo identificado",G146="SI"),VLOOKUP(A146,'2'!$B$12:$M$212,10,FALSE)," ")</f>
        <v>0</v>
      </c>
      <c r="W146" s="31" t="str">
        <f>IF(AND(N146="Aplicar identificación avanzada-condición aceptable para cada tipo de factor de riesgo identificado",H146="SI"),VLOOKUP(A146,'2'!$B$12:$M$212,2,FALSE)," ")</f>
        <v>area 142</v>
      </c>
      <c r="X146" s="31" t="str">
        <f>IF(AND(N146="Aplicar identificación avanzada-condición aceptable para cada tipo de factor de riesgo identificado",H146="SI"),VLOOKUP(A146,'2'!$B$12:$M$212,3,FALSE)," ")</f>
        <v>puesto 142</v>
      </c>
      <c r="Y146" s="31" t="str">
        <f>IF(AND(N146="Aplicar identificación avanzada-condición aceptable para cada tipo de factor de riesgo identificado",H146="SI"),VLOOKUP(A146,'2'!$B$12:$M$212,4,FALSE)," ")</f>
        <v>tarea 142</v>
      </c>
      <c r="Z146" s="31" t="str">
        <f>IF(AND(N146="Aplicar identificación avanzada-condición aceptable para cada tipo de factor de riesgo identificado",H146="SI"),VLOOKUP(A146,'2'!$B$12:$M$212,4,FALSE)," ")</f>
        <v>tarea 142</v>
      </c>
      <c r="AA146" s="31">
        <f>IF(AND(N146="Aplicar identificación avanzada-condición aceptable para cada tipo de factor de riesgo identificado",H146="SI"),VLOOKUP(A146,'2'!$B$12:$M$212,7,FALSE)," ")</f>
        <v>0</v>
      </c>
      <c r="AB146" s="31">
        <f>IF(AND(N146="Aplicar identificación avanzada-condición aceptable para cada tipo de factor de riesgo identificado",H146="SI"),VLOOKUP(A146,'2'!$B$12:$M$212,8,FALSE)," ")</f>
        <v>0</v>
      </c>
      <c r="AC146" s="31">
        <f>IF(AND(N146="Aplicar identificación avanzada-condición aceptable para cada tipo de factor de riesgo identificado",H146="SI"),VLOOKUP(A146,'2'!$B$12:$M$212,9,FALSE)," ")</f>
        <v>0</v>
      </c>
      <c r="AD146" s="31">
        <f>IF(AND(N146="Aplicar identificación avanzada-condición aceptable para cada tipo de factor de riesgo identificado",H146="SI"),VLOOKUP(A146,'2'!$B$12:$M$212,10,FALSE)," ")</f>
        <v>0</v>
      </c>
      <c r="AE146" s="34" t="str">
        <f>IF(AND(N146="Aplicar identificación avanzada-condición aceptable para cada tipo de factor de riesgo identificado",I146="SI"),VLOOKUP(A146,'2'!$B$12:$M$212,2,FALSE)," ")</f>
        <v>area 142</v>
      </c>
      <c r="AF146" s="34" t="str">
        <f>IF(AND(N146="Aplicar identificación avanzada-condición aceptable para cada tipo de factor de riesgo identificado",I146="SI"),VLOOKUP(A146,'2'!$B$12:$M$212,3,FALSE)," ")</f>
        <v>puesto 142</v>
      </c>
      <c r="AG146" s="34" t="str">
        <f>IF(AND(N146="Aplicar identificación avanzada-condición aceptable para cada tipo de factor de riesgo identificado",I146="SI"),VLOOKUP(A146,'2'!$B$12:$M$212,4,FALSE)," ")</f>
        <v>tarea 142</v>
      </c>
      <c r="AH146" s="34">
        <f>IF(AND(N146="Aplicar identificación avanzada-condición aceptable para cada tipo de factor de riesgo identificado",I146="SI"),VLOOKUP(A146,'2'!$B$12:$M$212,6,FALSE)," ")</f>
        <v>0</v>
      </c>
      <c r="AI146" s="34">
        <f>IF(AND(N146="Aplicar identificación avanzada-condición aceptable para cada tipo de factor de riesgo identificado",I146="SI"),VLOOKUP(A146,'2'!$B$12:$M$212,7,FALSE)," ")</f>
        <v>0</v>
      </c>
      <c r="AJ146" s="34">
        <f>IF(AND(N146="Aplicar identificación avanzada-condición aceptable para cada tipo de factor de riesgo identificado",I146="SI"),VLOOKUP(A146,'2'!$B$12:$M$212,8,FALSE)," ")</f>
        <v>0</v>
      </c>
      <c r="AK146" s="34">
        <f>IF(AND(N146="Aplicar identificación avanzada-condición aceptable para cada tipo de factor de riesgo identificado",I146="SI"),VLOOKUP(A146,'2'!$B$12:$M$212,9,FALSE)," ")</f>
        <v>0</v>
      </c>
      <c r="AL146" s="34">
        <f>IF(AND(N146="Aplicar identificación avanzada-condición aceptable para cada tipo de factor de riesgo identificado",I146="SI"),VLOOKUP(A146,'2'!$B$12:$M$212,10,FALSE)," ")</f>
        <v>0</v>
      </c>
      <c r="AM146" s="40" t="str">
        <f>IF(AND(N146="Aplicar identificación avanzada-condición aceptable para cada tipo de factor de riesgo identificado",J146="SI"),VLOOKUP(A146,'2'!$B$12:$M$212,2,FALSE)," ")</f>
        <v>area 142</v>
      </c>
      <c r="AN146" s="40" t="str">
        <f>IF(AND(N146="Aplicar identificación avanzada-condición aceptable para cada tipo de factor de riesgo identificado",J146="SI"),VLOOKUP(A146,'2'!$B$12:$M$212,3,FALSE)," ")</f>
        <v>puesto 142</v>
      </c>
      <c r="AO146" s="40" t="str">
        <f>IF(AND(N146="Aplicar identificación avanzada-condición aceptable para cada tipo de factor de riesgo identificado",J146="SI"),VLOOKUP(A146,'2'!$B$12:$M$212,4,FALSE)," ")</f>
        <v>tarea 142</v>
      </c>
      <c r="AP146" s="40">
        <f>IF(AND(N146="Aplicar identificación avanzada-condición aceptable para cada tipo de factor de riesgo identificado",J146="SI"),VLOOKUP(A146,'2'!$B$12:$M$212,6,FALSE)," ")</f>
        <v>0</v>
      </c>
      <c r="AQ146" s="40">
        <f>IF(AND(N146="Aplicar identificación avanzada-condición aceptable para cada tipo de factor de riesgo identificado",J146="SI"),VLOOKUP(A146,'2'!$B$12:$M$212,7,FALSE)," ")</f>
        <v>0</v>
      </c>
      <c r="AR146" s="40">
        <f>IF(AND(N146="Aplicar identificación avanzada-condición aceptable para cada tipo de factor de riesgo identificado",J146="SI"),VLOOKUP(A146,'2'!$B$12:$M$212,8,FALSE)," ")</f>
        <v>0</v>
      </c>
      <c r="AS146" s="40">
        <f>IF(AND(N146="Aplicar identificación avanzada-condición aceptable para cada tipo de factor de riesgo identificado",J146="SI"),VLOOKUP(A146,'2'!$B$12:$M$212,9,FALSE)," ")</f>
        <v>0</v>
      </c>
      <c r="AT146" s="40">
        <f>IF(AND(N146="Aplicar identificación avanzada-condición aceptable para cada tipo de factor de riesgo identificado",J146="SI"),VLOOKUP(A146,'2'!$B$12:$M$212,10,FALSE)," ")</f>
        <v>0</v>
      </c>
      <c r="AU146" s="51" t="str">
        <f>IF(AND(N146="Aplicar identificación avanzada-condición aceptable para cada tipo de factor de riesgo identificado",K146="SI"),VLOOKUP(A146,'2'!$B$12:$M$212,2,FALSE)," ")</f>
        <v>area 142</v>
      </c>
      <c r="AV146" s="51" t="str">
        <f>IF(AND(N146="Aplicar identificación avanzada-condición aceptable para cada tipo de factor de riesgo identificado",K146="SI"),VLOOKUP(A146,'2'!$B$12:$M$212,3,FALSE)," ")</f>
        <v>puesto 142</v>
      </c>
      <c r="AW146" s="51" t="str">
        <f>IF(AND(N146="Aplicar identificación avanzada-condición aceptable para cada tipo de factor de riesgo identificado",K146="SI"),VLOOKUP(A146,'2'!$B$12:$M$212,4,FALSE)," ")</f>
        <v>tarea 142</v>
      </c>
      <c r="AX146" s="51">
        <f>IF(AND(N146="Aplicar identificación avanzada-condición aceptable para cada tipo de factor de riesgo identificado",K146="SI"),VLOOKUP(A146,'2'!$B$12:$M$212,6,FALSE)," ")</f>
        <v>0</v>
      </c>
      <c r="AY146" s="51">
        <f>IF(AND(N146="Aplicar identificación avanzada-condición aceptable para cada tipo de factor de riesgo identificado",K146="SI"),VLOOKUP(A146,'2'!$B$12:$M$212,7,FALSE)," ")</f>
        <v>0</v>
      </c>
      <c r="AZ146" s="51">
        <f>IF(AND(N146="Aplicar identificación avanzada-condición aceptable para cada tipo de factor de riesgo identificado",K146="SI"),VLOOKUP(A146,'2'!$B$12:$M$212,8,FALSE)," ")</f>
        <v>0</v>
      </c>
      <c r="BA146" s="51">
        <f>IF(AND(N146="Aplicar identificación avanzada-condición aceptable para cada tipo de factor de riesgo identificado",K146="SI"),VLOOKUP(A146,'2'!$B$12:$M$212,9,FALSE)," ")</f>
        <v>0</v>
      </c>
      <c r="BB146" s="51">
        <f>IF(AND(N146="Aplicar identificación avanzada-condición aceptable para cada tipo de factor de riesgo identificado",K146="SI"),VLOOKUP(A146,'2'!$B$12:$M$212,10,FALSE)," ")</f>
        <v>0</v>
      </c>
      <c r="BC146" s="44" t="str">
        <f>IF(AND(N146="Aplicar identificación avanzada-condición aceptable para cada tipo de factor de riesgo identificado",L146="SI"),VLOOKUP(A146,'2'!$B$12:$M$212,2,FALSE)," ")</f>
        <v>area 142</v>
      </c>
      <c r="BD146" s="44" t="str">
        <f>IF(AND(N146="Aplicar identificación avanzada-condición aceptable para cada tipo de factor de riesgo identificado",L146="SI"),VLOOKUP(A146,'2'!$B$12:$M$212,3,FALSE)," ")</f>
        <v>puesto 142</v>
      </c>
      <c r="BE146" s="44" t="str">
        <f>IF(AND(N146="Aplicar identificación avanzada-condición aceptable para cada tipo de factor de riesgo identificado",L146="SI"),VLOOKUP(A146,'2'!$B$12:$M$212,4,FALSE)," ")</f>
        <v>tarea 142</v>
      </c>
      <c r="BF146" s="44">
        <f>IF(AND(N146="Aplicar identificación avanzada-condición aceptable para cada tipo de factor de riesgo identificado",L146="SI"),VLOOKUP(A146,'2'!$B$12:$M$212,6,FALSE)," ")</f>
        <v>0</v>
      </c>
      <c r="BG146" s="44">
        <f>IF(AND(N146="Aplicar identificación avanzada-condición aceptable para cada tipo de factor de riesgo identificado",L146="SI"),VLOOKUP(A146,'2'!$B$12:$M$212,7,FALSE)," ")</f>
        <v>0</v>
      </c>
      <c r="BH146" s="44">
        <f>IF(AND(N146="Aplicar identificación avanzada-condición aceptable para cada tipo de factor de riesgo identificado",L146="SI"),VLOOKUP(A146,'2'!$B$12:$M$212,8,FALSE)," ")</f>
        <v>0</v>
      </c>
      <c r="BI146" s="44">
        <f>IF(AND(N146="Aplicar identificación avanzada-condición aceptable para cada tipo de factor de riesgo identificado",L146="SI"),VLOOKUP(A146,'2'!$B$12:$M$212,9,FALSE)," ")</f>
        <v>0</v>
      </c>
      <c r="BJ146" s="44">
        <f>IF(AND(N146="Aplicar identificación avanzada-condición aceptable para cada tipo de factor de riesgo identificado",L146="SI"),VLOOKUP(A146,'2'!$B$12:$M$212,10,FALSE)," ")</f>
        <v>0</v>
      </c>
      <c r="BK146" s="48" t="str">
        <f>IF(AND(N146="Aplicar identificación avanzada-condición aceptable para cada tipo de factor de riesgo identificado",M146="SI"),VLOOKUP(A146,'2'!$B$12:$M$212,2,FALSE)," ")</f>
        <v>area 142</v>
      </c>
      <c r="BL146" s="48" t="str">
        <f>IF(AND(N146="Aplicar identificación avanzada-condición aceptable para cada tipo de factor de riesgo identificado",M146="SI"),VLOOKUP(A146,'2'!$B$12:$M$212,3,FALSE)," ")</f>
        <v>puesto 142</v>
      </c>
      <c r="BM146" s="48" t="str">
        <f>IF(AND(N146="Aplicar identificación avanzada-condición aceptable para cada tipo de factor de riesgo identificado",M146="SI"),VLOOKUP(A146,'2'!$B$12:$M$212,4,FALSE)," ")</f>
        <v>tarea 142</v>
      </c>
      <c r="BN146" s="48">
        <f>IF(AND(N146="Aplicar identificación avanzada-condición aceptable para cada tipo de factor de riesgo identificado",M146="SI"),VLOOKUP(A146,'2'!$B$12:$M$212,6,FALSE)," ")</f>
        <v>0</v>
      </c>
      <c r="BO146" s="48">
        <f>IF(AND(N146="Aplicar identificación avanzada-condición aceptable para cada tipo de factor de riesgo identificado",M146="SI"),VLOOKUP(A146,'2'!$B$12:$M$212,7,FALSE)," ")</f>
        <v>0</v>
      </c>
      <c r="BP146" s="48">
        <f>IF(AND(N146="Aplicar identificación avanzada-condición aceptable para cada tipo de factor de riesgo identificado",M146="SI"),VLOOKUP(A146,'2'!$B$12:$M$212,8,FALSE)," ")</f>
        <v>0</v>
      </c>
      <c r="BQ146" s="48">
        <f>IF(AND(N146="Aplicar identificación avanzada-condición aceptable para cada tipo de factor de riesgo identificado",M146="SI"),VLOOKUP(A146,'2'!$B$12:$M$212,9,FALSE)," ")</f>
        <v>0</v>
      </c>
      <c r="BR146" s="48">
        <f>IF(AND(N146="Aplicar identificación avanzada-condición aceptable para cada tipo de factor de riesgo identificado",M146="SI"),VLOOKUP(A146,'2'!$B$12:$M$212,10,FALSE)," ")</f>
        <v>0</v>
      </c>
    </row>
    <row r="147" spans="1:70">
      <c r="A147">
        <v>143</v>
      </c>
      <c r="B147" s="21" t="str">
        <f>'2'!C156</f>
        <v>area 143</v>
      </c>
      <c r="C147" s="21" t="str">
        <f>'2'!D156</f>
        <v>puesto 143</v>
      </c>
      <c r="D147" s="21" t="str">
        <v>puesto 143</v>
      </c>
      <c r="E147" s="21" t="str">
        <f>'2'!E156</f>
        <v>tarea 143</v>
      </c>
      <c r="F147" s="34" t="str">
        <f>'3'!D156</f>
        <v>tarea 143</v>
      </c>
      <c r="G147" s="27" t="str">
        <f>'3'!E156</f>
        <v>SI</v>
      </c>
      <c r="H147" s="21" t="str">
        <f>'3'!F156</f>
        <v>SI</v>
      </c>
      <c r="I147" s="27" t="str">
        <f>'3'!G156</f>
        <v>SI</v>
      </c>
      <c r="J147" s="21" t="str">
        <f>'3'!H156</f>
        <v>SI</v>
      </c>
      <c r="K147" s="27" t="str">
        <f>'3'!I156</f>
        <v>SI</v>
      </c>
      <c r="L147" s="21" t="str">
        <f>'3'!J156</f>
        <v>SI</v>
      </c>
      <c r="M147" s="27" t="str">
        <f>'3'!K156</f>
        <v>SI</v>
      </c>
      <c r="N147" s="34" t="str">
        <f>'3'!L156</f>
        <v>Aplicar identificación avanzada-condición aceptable para cada tipo de factor de riesgo identificado</v>
      </c>
      <c r="O147" s="19" t="str">
        <f>IF(AND(N147="Aplicar identificación avanzada-condición aceptable para cada tipo de factor de riesgo identificado",G147="SI"),VLOOKUP(A147,'2'!$B$12:$M$212,2,FALSE)," ")</f>
        <v>area 143</v>
      </c>
      <c r="P147" s="19" t="str">
        <f>IF(AND(N147="Aplicar identificación avanzada-condición aceptable para cada tipo de factor de riesgo identificado",G147="SI"),VLOOKUP(A147,'2'!$B$12:$M$212,3,FALSE)," ")</f>
        <v>puesto 143</v>
      </c>
      <c r="Q147" s="19" t="str">
        <f>IF(AND(N147="Aplicar identificación avanzada-condición aceptable para cada tipo de factor de riesgo identificado",G147="SI"),VLOOKUP(A147,'2'!$B$12:$M$212,4,FALSE)," ")</f>
        <v>tarea 143</v>
      </c>
      <c r="R147" s="19">
        <f>IF(AND(N147="Aplicar identificación avanzada-condición aceptable para cada tipo de factor de riesgo identificado",G147="SI"),VLOOKUP(A147,'2'!$B$12:$M$212,6,FALSE)," ")</f>
        <v>0</v>
      </c>
      <c r="S147" s="19">
        <f>IF(AND(N147="Aplicar identificación avanzada-condición aceptable para cada tipo de factor de riesgo identificado",G147="SI"),VLOOKUP(A147,'2'!$B$12:$M$212,7,FALSE)," ")</f>
        <v>0</v>
      </c>
      <c r="T147" s="19">
        <f>IF(AND(N147="Aplicar identificación avanzada-condición aceptable para cada tipo de factor de riesgo identificado",G147="SI"),VLOOKUP(A147,'2'!$B$12:$M$212,8,FALSE)," ")</f>
        <v>0</v>
      </c>
      <c r="U147" s="19">
        <f>IF(AND(N147="Aplicar identificación avanzada-condición aceptable para cada tipo de factor de riesgo identificado",G147="SI"),VLOOKUP(A147,'2'!$B$12:$M$212,9,FALSE)," ")</f>
        <v>0</v>
      </c>
      <c r="V147" s="19">
        <f>IF(AND(N147="Aplicar identificación avanzada-condición aceptable para cada tipo de factor de riesgo identificado",G147="SI"),VLOOKUP(A147,'2'!$B$12:$M$212,10,FALSE)," ")</f>
        <v>0</v>
      </c>
      <c r="W147" s="31" t="str">
        <f>IF(AND(N147="Aplicar identificación avanzada-condición aceptable para cada tipo de factor de riesgo identificado",H147="SI"),VLOOKUP(A147,'2'!$B$12:$M$212,2,FALSE)," ")</f>
        <v>area 143</v>
      </c>
      <c r="X147" s="31" t="str">
        <f>IF(AND(N147="Aplicar identificación avanzada-condición aceptable para cada tipo de factor de riesgo identificado",H147="SI"),VLOOKUP(A147,'2'!$B$12:$M$212,3,FALSE)," ")</f>
        <v>puesto 143</v>
      </c>
      <c r="Y147" s="31" t="str">
        <f>IF(AND(N147="Aplicar identificación avanzada-condición aceptable para cada tipo de factor de riesgo identificado",H147="SI"),VLOOKUP(A147,'2'!$B$12:$M$212,4,FALSE)," ")</f>
        <v>tarea 143</v>
      </c>
      <c r="Z147" s="31" t="str">
        <f>IF(AND(N147="Aplicar identificación avanzada-condición aceptable para cada tipo de factor de riesgo identificado",H147="SI"),VLOOKUP(A147,'2'!$B$12:$M$212,4,FALSE)," ")</f>
        <v>tarea 143</v>
      </c>
      <c r="AA147" s="31">
        <f>IF(AND(N147="Aplicar identificación avanzada-condición aceptable para cada tipo de factor de riesgo identificado",H147="SI"),VLOOKUP(A147,'2'!$B$12:$M$212,7,FALSE)," ")</f>
        <v>0</v>
      </c>
      <c r="AB147" s="31">
        <f>IF(AND(N147="Aplicar identificación avanzada-condición aceptable para cada tipo de factor de riesgo identificado",H147="SI"),VLOOKUP(A147,'2'!$B$12:$M$212,8,FALSE)," ")</f>
        <v>0</v>
      </c>
      <c r="AC147" s="31">
        <f>IF(AND(N147="Aplicar identificación avanzada-condición aceptable para cada tipo de factor de riesgo identificado",H147="SI"),VLOOKUP(A147,'2'!$B$12:$M$212,9,FALSE)," ")</f>
        <v>0</v>
      </c>
      <c r="AD147" s="31">
        <f>IF(AND(N147="Aplicar identificación avanzada-condición aceptable para cada tipo de factor de riesgo identificado",H147="SI"),VLOOKUP(A147,'2'!$B$12:$M$212,10,FALSE)," ")</f>
        <v>0</v>
      </c>
      <c r="AE147" s="34" t="str">
        <f>IF(AND(N147="Aplicar identificación avanzada-condición aceptable para cada tipo de factor de riesgo identificado",I147="SI"),VLOOKUP(A147,'2'!$B$12:$M$212,2,FALSE)," ")</f>
        <v>area 143</v>
      </c>
      <c r="AF147" s="34" t="str">
        <f>IF(AND(N147="Aplicar identificación avanzada-condición aceptable para cada tipo de factor de riesgo identificado",I147="SI"),VLOOKUP(A147,'2'!$B$12:$M$212,3,FALSE)," ")</f>
        <v>puesto 143</v>
      </c>
      <c r="AG147" s="34" t="str">
        <f>IF(AND(N147="Aplicar identificación avanzada-condición aceptable para cada tipo de factor de riesgo identificado",I147="SI"),VLOOKUP(A147,'2'!$B$12:$M$212,4,FALSE)," ")</f>
        <v>tarea 143</v>
      </c>
      <c r="AH147" s="34">
        <f>IF(AND(N147="Aplicar identificación avanzada-condición aceptable para cada tipo de factor de riesgo identificado",I147="SI"),VLOOKUP(A147,'2'!$B$12:$M$212,6,FALSE)," ")</f>
        <v>0</v>
      </c>
      <c r="AI147" s="34">
        <f>IF(AND(N147="Aplicar identificación avanzada-condición aceptable para cada tipo de factor de riesgo identificado",I147="SI"),VLOOKUP(A147,'2'!$B$12:$M$212,7,FALSE)," ")</f>
        <v>0</v>
      </c>
      <c r="AJ147" s="34">
        <f>IF(AND(N147="Aplicar identificación avanzada-condición aceptable para cada tipo de factor de riesgo identificado",I147="SI"),VLOOKUP(A147,'2'!$B$12:$M$212,8,FALSE)," ")</f>
        <v>0</v>
      </c>
      <c r="AK147" s="34">
        <f>IF(AND(N147="Aplicar identificación avanzada-condición aceptable para cada tipo de factor de riesgo identificado",I147="SI"),VLOOKUP(A147,'2'!$B$12:$M$212,9,FALSE)," ")</f>
        <v>0</v>
      </c>
      <c r="AL147" s="34">
        <f>IF(AND(N147="Aplicar identificación avanzada-condición aceptable para cada tipo de factor de riesgo identificado",I147="SI"),VLOOKUP(A147,'2'!$B$12:$M$212,10,FALSE)," ")</f>
        <v>0</v>
      </c>
      <c r="AM147" s="40" t="str">
        <f>IF(AND(N147="Aplicar identificación avanzada-condición aceptable para cada tipo de factor de riesgo identificado",J147="SI"),VLOOKUP(A147,'2'!$B$12:$M$212,2,FALSE)," ")</f>
        <v>area 143</v>
      </c>
      <c r="AN147" s="40" t="str">
        <f>IF(AND(N147="Aplicar identificación avanzada-condición aceptable para cada tipo de factor de riesgo identificado",J147="SI"),VLOOKUP(A147,'2'!$B$12:$M$212,3,FALSE)," ")</f>
        <v>puesto 143</v>
      </c>
      <c r="AO147" s="40" t="str">
        <f>IF(AND(N147="Aplicar identificación avanzada-condición aceptable para cada tipo de factor de riesgo identificado",J147="SI"),VLOOKUP(A147,'2'!$B$12:$M$212,4,FALSE)," ")</f>
        <v>tarea 143</v>
      </c>
      <c r="AP147" s="40">
        <f>IF(AND(N147="Aplicar identificación avanzada-condición aceptable para cada tipo de factor de riesgo identificado",J147="SI"),VLOOKUP(A147,'2'!$B$12:$M$212,6,FALSE)," ")</f>
        <v>0</v>
      </c>
      <c r="AQ147" s="40">
        <f>IF(AND(N147="Aplicar identificación avanzada-condición aceptable para cada tipo de factor de riesgo identificado",J147="SI"),VLOOKUP(A147,'2'!$B$12:$M$212,7,FALSE)," ")</f>
        <v>0</v>
      </c>
      <c r="AR147" s="40">
        <f>IF(AND(N147="Aplicar identificación avanzada-condición aceptable para cada tipo de factor de riesgo identificado",J147="SI"),VLOOKUP(A147,'2'!$B$12:$M$212,8,FALSE)," ")</f>
        <v>0</v>
      </c>
      <c r="AS147" s="40">
        <f>IF(AND(N147="Aplicar identificación avanzada-condición aceptable para cada tipo de factor de riesgo identificado",J147="SI"),VLOOKUP(A147,'2'!$B$12:$M$212,9,FALSE)," ")</f>
        <v>0</v>
      </c>
      <c r="AT147" s="40">
        <f>IF(AND(N147="Aplicar identificación avanzada-condición aceptable para cada tipo de factor de riesgo identificado",J147="SI"),VLOOKUP(A147,'2'!$B$12:$M$212,10,FALSE)," ")</f>
        <v>0</v>
      </c>
      <c r="AU147" s="51" t="str">
        <f>IF(AND(N147="Aplicar identificación avanzada-condición aceptable para cada tipo de factor de riesgo identificado",K147="SI"),VLOOKUP(A147,'2'!$B$12:$M$212,2,FALSE)," ")</f>
        <v>area 143</v>
      </c>
      <c r="AV147" s="51" t="str">
        <f>IF(AND(N147="Aplicar identificación avanzada-condición aceptable para cada tipo de factor de riesgo identificado",K147="SI"),VLOOKUP(A147,'2'!$B$12:$M$212,3,FALSE)," ")</f>
        <v>puesto 143</v>
      </c>
      <c r="AW147" s="51" t="str">
        <f>IF(AND(N147="Aplicar identificación avanzada-condición aceptable para cada tipo de factor de riesgo identificado",K147="SI"),VLOOKUP(A147,'2'!$B$12:$M$212,4,FALSE)," ")</f>
        <v>tarea 143</v>
      </c>
      <c r="AX147" s="51">
        <f>IF(AND(N147="Aplicar identificación avanzada-condición aceptable para cada tipo de factor de riesgo identificado",K147="SI"),VLOOKUP(A147,'2'!$B$12:$M$212,6,FALSE)," ")</f>
        <v>0</v>
      </c>
      <c r="AY147" s="51">
        <f>IF(AND(N147="Aplicar identificación avanzada-condición aceptable para cada tipo de factor de riesgo identificado",K147="SI"),VLOOKUP(A147,'2'!$B$12:$M$212,7,FALSE)," ")</f>
        <v>0</v>
      </c>
      <c r="AZ147" s="51">
        <f>IF(AND(N147="Aplicar identificación avanzada-condición aceptable para cada tipo de factor de riesgo identificado",K147="SI"),VLOOKUP(A147,'2'!$B$12:$M$212,8,FALSE)," ")</f>
        <v>0</v>
      </c>
      <c r="BA147" s="51">
        <f>IF(AND(N147="Aplicar identificación avanzada-condición aceptable para cada tipo de factor de riesgo identificado",K147="SI"),VLOOKUP(A147,'2'!$B$12:$M$212,9,FALSE)," ")</f>
        <v>0</v>
      </c>
      <c r="BB147" s="51">
        <f>IF(AND(N147="Aplicar identificación avanzada-condición aceptable para cada tipo de factor de riesgo identificado",K147="SI"),VLOOKUP(A147,'2'!$B$12:$M$212,10,FALSE)," ")</f>
        <v>0</v>
      </c>
      <c r="BC147" s="44" t="str">
        <f>IF(AND(N147="Aplicar identificación avanzada-condición aceptable para cada tipo de factor de riesgo identificado",L147="SI"),VLOOKUP(A147,'2'!$B$12:$M$212,2,FALSE)," ")</f>
        <v>area 143</v>
      </c>
      <c r="BD147" s="44" t="str">
        <f>IF(AND(N147="Aplicar identificación avanzada-condición aceptable para cada tipo de factor de riesgo identificado",L147="SI"),VLOOKUP(A147,'2'!$B$12:$M$212,3,FALSE)," ")</f>
        <v>puesto 143</v>
      </c>
      <c r="BE147" s="44" t="str">
        <f>IF(AND(N147="Aplicar identificación avanzada-condición aceptable para cada tipo de factor de riesgo identificado",L147="SI"),VLOOKUP(A147,'2'!$B$12:$M$212,4,FALSE)," ")</f>
        <v>tarea 143</v>
      </c>
      <c r="BF147" s="44">
        <f>IF(AND(N147="Aplicar identificación avanzada-condición aceptable para cada tipo de factor de riesgo identificado",L147="SI"),VLOOKUP(A147,'2'!$B$12:$M$212,6,FALSE)," ")</f>
        <v>0</v>
      </c>
      <c r="BG147" s="44">
        <f>IF(AND(N147="Aplicar identificación avanzada-condición aceptable para cada tipo de factor de riesgo identificado",L147="SI"),VLOOKUP(A147,'2'!$B$12:$M$212,7,FALSE)," ")</f>
        <v>0</v>
      </c>
      <c r="BH147" s="44">
        <f>IF(AND(N147="Aplicar identificación avanzada-condición aceptable para cada tipo de factor de riesgo identificado",L147="SI"),VLOOKUP(A147,'2'!$B$12:$M$212,8,FALSE)," ")</f>
        <v>0</v>
      </c>
      <c r="BI147" s="44">
        <f>IF(AND(N147="Aplicar identificación avanzada-condición aceptable para cada tipo de factor de riesgo identificado",L147="SI"),VLOOKUP(A147,'2'!$B$12:$M$212,9,FALSE)," ")</f>
        <v>0</v>
      </c>
      <c r="BJ147" s="44">
        <f>IF(AND(N147="Aplicar identificación avanzada-condición aceptable para cada tipo de factor de riesgo identificado",L147="SI"),VLOOKUP(A147,'2'!$B$12:$M$212,10,FALSE)," ")</f>
        <v>0</v>
      </c>
      <c r="BK147" s="48" t="str">
        <f>IF(AND(N147="Aplicar identificación avanzada-condición aceptable para cada tipo de factor de riesgo identificado",M147="SI"),VLOOKUP(A147,'2'!$B$12:$M$212,2,FALSE)," ")</f>
        <v>area 143</v>
      </c>
      <c r="BL147" s="48" t="str">
        <f>IF(AND(N147="Aplicar identificación avanzada-condición aceptable para cada tipo de factor de riesgo identificado",M147="SI"),VLOOKUP(A147,'2'!$B$12:$M$212,3,FALSE)," ")</f>
        <v>puesto 143</v>
      </c>
      <c r="BM147" s="48" t="str">
        <f>IF(AND(N147="Aplicar identificación avanzada-condición aceptable para cada tipo de factor de riesgo identificado",M147="SI"),VLOOKUP(A147,'2'!$B$12:$M$212,4,FALSE)," ")</f>
        <v>tarea 143</v>
      </c>
      <c r="BN147" s="48">
        <f>IF(AND(N147="Aplicar identificación avanzada-condición aceptable para cada tipo de factor de riesgo identificado",M147="SI"),VLOOKUP(A147,'2'!$B$12:$M$212,6,FALSE)," ")</f>
        <v>0</v>
      </c>
      <c r="BO147" s="48">
        <f>IF(AND(N147="Aplicar identificación avanzada-condición aceptable para cada tipo de factor de riesgo identificado",M147="SI"),VLOOKUP(A147,'2'!$B$12:$M$212,7,FALSE)," ")</f>
        <v>0</v>
      </c>
      <c r="BP147" s="48">
        <f>IF(AND(N147="Aplicar identificación avanzada-condición aceptable para cada tipo de factor de riesgo identificado",M147="SI"),VLOOKUP(A147,'2'!$B$12:$M$212,8,FALSE)," ")</f>
        <v>0</v>
      </c>
      <c r="BQ147" s="48">
        <f>IF(AND(N147="Aplicar identificación avanzada-condición aceptable para cada tipo de factor de riesgo identificado",M147="SI"),VLOOKUP(A147,'2'!$B$12:$M$212,9,FALSE)," ")</f>
        <v>0</v>
      </c>
      <c r="BR147" s="48">
        <f>IF(AND(N147="Aplicar identificación avanzada-condición aceptable para cada tipo de factor de riesgo identificado",M147="SI"),VLOOKUP(A147,'2'!$B$12:$M$212,10,FALSE)," ")</f>
        <v>0</v>
      </c>
    </row>
    <row r="148" spans="1:70">
      <c r="A148">
        <v>144</v>
      </c>
      <c r="B148" s="21" t="str">
        <f>'2'!C157</f>
        <v>area 144</v>
      </c>
      <c r="C148" s="21" t="str">
        <f>'2'!D157</f>
        <v>puesto 144</v>
      </c>
      <c r="D148" s="21" t="str">
        <v>puesto 144</v>
      </c>
      <c r="E148" s="21" t="str">
        <f>'2'!E157</f>
        <v>tarea 144</v>
      </c>
      <c r="F148" s="34" t="str">
        <f>'3'!D157</f>
        <v>tarea 144</v>
      </c>
      <c r="G148" s="27" t="str">
        <f>'3'!E157</f>
        <v>SI</v>
      </c>
      <c r="H148" s="21" t="str">
        <f>'3'!F157</f>
        <v>SI</v>
      </c>
      <c r="I148" s="27" t="str">
        <f>'3'!G157</f>
        <v>SI</v>
      </c>
      <c r="J148" s="21" t="str">
        <f>'3'!H157</f>
        <v>SI</v>
      </c>
      <c r="K148" s="27" t="str">
        <f>'3'!I157</f>
        <v>SI</v>
      </c>
      <c r="L148" s="21" t="str">
        <f>'3'!J157</f>
        <v>SI</v>
      </c>
      <c r="M148" s="27" t="str">
        <f>'3'!K157</f>
        <v>SI</v>
      </c>
      <c r="N148" s="34" t="str">
        <f>'3'!L157</f>
        <v>Aplicar identificación avanzada-condición aceptable para cada tipo de factor de riesgo identificado</v>
      </c>
      <c r="O148" s="19" t="str">
        <f>IF(AND(N148="Aplicar identificación avanzada-condición aceptable para cada tipo de factor de riesgo identificado",G148="SI"),VLOOKUP(A148,'2'!$B$12:$M$212,2,FALSE)," ")</f>
        <v>area 144</v>
      </c>
      <c r="P148" s="19" t="str">
        <f>IF(AND(N148="Aplicar identificación avanzada-condición aceptable para cada tipo de factor de riesgo identificado",G148="SI"),VLOOKUP(A148,'2'!$B$12:$M$212,3,FALSE)," ")</f>
        <v>puesto 144</v>
      </c>
      <c r="Q148" s="19" t="str">
        <f>IF(AND(N148="Aplicar identificación avanzada-condición aceptable para cada tipo de factor de riesgo identificado",G148="SI"),VLOOKUP(A148,'2'!$B$12:$M$212,4,FALSE)," ")</f>
        <v>tarea 144</v>
      </c>
      <c r="R148" s="19">
        <f>IF(AND(N148="Aplicar identificación avanzada-condición aceptable para cada tipo de factor de riesgo identificado",G148="SI"),VLOOKUP(A148,'2'!$B$12:$M$212,6,FALSE)," ")</f>
        <v>0</v>
      </c>
      <c r="S148" s="19">
        <f>IF(AND(N148="Aplicar identificación avanzada-condición aceptable para cada tipo de factor de riesgo identificado",G148="SI"),VLOOKUP(A148,'2'!$B$12:$M$212,7,FALSE)," ")</f>
        <v>0</v>
      </c>
      <c r="T148" s="19">
        <f>IF(AND(N148="Aplicar identificación avanzada-condición aceptable para cada tipo de factor de riesgo identificado",G148="SI"),VLOOKUP(A148,'2'!$B$12:$M$212,8,FALSE)," ")</f>
        <v>0</v>
      </c>
      <c r="U148" s="19">
        <f>IF(AND(N148="Aplicar identificación avanzada-condición aceptable para cada tipo de factor de riesgo identificado",G148="SI"),VLOOKUP(A148,'2'!$B$12:$M$212,9,FALSE)," ")</f>
        <v>0</v>
      </c>
      <c r="V148" s="19">
        <f>IF(AND(N148="Aplicar identificación avanzada-condición aceptable para cada tipo de factor de riesgo identificado",G148="SI"),VLOOKUP(A148,'2'!$B$12:$M$212,10,FALSE)," ")</f>
        <v>0</v>
      </c>
      <c r="W148" s="31" t="str">
        <f>IF(AND(N148="Aplicar identificación avanzada-condición aceptable para cada tipo de factor de riesgo identificado",H148="SI"),VLOOKUP(A148,'2'!$B$12:$M$212,2,FALSE)," ")</f>
        <v>area 144</v>
      </c>
      <c r="X148" s="31" t="str">
        <f>IF(AND(N148="Aplicar identificación avanzada-condición aceptable para cada tipo de factor de riesgo identificado",H148="SI"),VLOOKUP(A148,'2'!$B$12:$M$212,3,FALSE)," ")</f>
        <v>puesto 144</v>
      </c>
      <c r="Y148" s="31" t="str">
        <f>IF(AND(N148="Aplicar identificación avanzada-condición aceptable para cada tipo de factor de riesgo identificado",H148="SI"),VLOOKUP(A148,'2'!$B$12:$M$212,4,FALSE)," ")</f>
        <v>tarea 144</v>
      </c>
      <c r="Z148" s="31" t="str">
        <f>IF(AND(N148="Aplicar identificación avanzada-condición aceptable para cada tipo de factor de riesgo identificado",H148="SI"),VLOOKUP(A148,'2'!$B$12:$M$212,4,FALSE)," ")</f>
        <v>tarea 144</v>
      </c>
      <c r="AA148" s="31">
        <f>IF(AND(N148="Aplicar identificación avanzada-condición aceptable para cada tipo de factor de riesgo identificado",H148="SI"),VLOOKUP(A148,'2'!$B$12:$M$212,7,FALSE)," ")</f>
        <v>0</v>
      </c>
      <c r="AB148" s="31">
        <f>IF(AND(N148="Aplicar identificación avanzada-condición aceptable para cada tipo de factor de riesgo identificado",H148="SI"),VLOOKUP(A148,'2'!$B$12:$M$212,8,FALSE)," ")</f>
        <v>0</v>
      </c>
      <c r="AC148" s="31">
        <f>IF(AND(N148="Aplicar identificación avanzada-condición aceptable para cada tipo de factor de riesgo identificado",H148="SI"),VLOOKUP(A148,'2'!$B$12:$M$212,9,FALSE)," ")</f>
        <v>0</v>
      </c>
      <c r="AD148" s="31">
        <f>IF(AND(N148="Aplicar identificación avanzada-condición aceptable para cada tipo de factor de riesgo identificado",H148="SI"),VLOOKUP(A148,'2'!$B$12:$M$212,10,FALSE)," ")</f>
        <v>0</v>
      </c>
      <c r="AE148" s="34" t="str">
        <f>IF(AND(N148="Aplicar identificación avanzada-condición aceptable para cada tipo de factor de riesgo identificado",I148="SI"),VLOOKUP(A148,'2'!$B$12:$M$212,2,FALSE)," ")</f>
        <v>area 144</v>
      </c>
      <c r="AF148" s="34" t="str">
        <f>IF(AND(N148="Aplicar identificación avanzada-condición aceptable para cada tipo de factor de riesgo identificado",I148="SI"),VLOOKUP(A148,'2'!$B$12:$M$212,3,FALSE)," ")</f>
        <v>puesto 144</v>
      </c>
      <c r="AG148" s="34" t="str">
        <f>IF(AND(N148="Aplicar identificación avanzada-condición aceptable para cada tipo de factor de riesgo identificado",I148="SI"),VLOOKUP(A148,'2'!$B$12:$M$212,4,FALSE)," ")</f>
        <v>tarea 144</v>
      </c>
      <c r="AH148" s="34">
        <f>IF(AND(N148="Aplicar identificación avanzada-condición aceptable para cada tipo de factor de riesgo identificado",I148="SI"),VLOOKUP(A148,'2'!$B$12:$M$212,6,FALSE)," ")</f>
        <v>0</v>
      </c>
      <c r="AI148" s="34">
        <f>IF(AND(N148="Aplicar identificación avanzada-condición aceptable para cada tipo de factor de riesgo identificado",I148="SI"),VLOOKUP(A148,'2'!$B$12:$M$212,7,FALSE)," ")</f>
        <v>0</v>
      </c>
      <c r="AJ148" s="34">
        <f>IF(AND(N148="Aplicar identificación avanzada-condición aceptable para cada tipo de factor de riesgo identificado",I148="SI"),VLOOKUP(A148,'2'!$B$12:$M$212,8,FALSE)," ")</f>
        <v>0</v>
      </c>
      <c r="AK148" s="34">
        <f>IF(AND(N148="Aplicar identificación avanzada-condición aceptable para cada tipo de factor de riesgo identificado",I148="SI"),VLOOKUP(A148,'2'!$B$12:$M$212,9,FALSE)," ")</f>
        <v>0</v>
      </c>
      <c r="AL148" s="34">
        <f>IF(AND(N148="Aplicar identificación avanzada-condición aceptable para cada tipo de factor de riesgo identificado",I148="SI"),VLOOKUP(A148,'2'!$B$12:$M$212,10,FALSE)," ")</f>
        <v>0</v>
      </c>
      <c r="AM148" s="40" t="str">
        <f>IF(AND(N148="Aplicar identificación avanzada-condición aceptable para cada tipo de factor de riesgo identificado",J148="SI"),VLOOKUP(A148,'2'!$B$12:$M$212,2,FALSE)," ")</f>
        <v>area 144</v>
      </c>
      <c r="AN148" s="40" t="str">
        <f>IF(AND(N148="Aplicar identificación avanzada-condición aceptable para cada tipo de factor de riesgo identificado",J148="SI"),VLOOKUP(A148,'2'!$B$12:$M$212,3,FALSE)," ")</f>
        <v>puesto 144</v>
      </c>
      <c r="AO148" s="40" t="str">
        <f>IF(AND(N148="Aplicar identificación avanzada-condición aceptable para cada tipo de factor de riesgo identificado",J148="SI"),VLOOKUP(A148,'2'!$B$12:$M$212,4,FALSE)," ")</f>
        <v>tarea 144</v>
      </c>
      <c r="AP148" s="40">
        <f>IF(AND(N148="Aplicar identificación avanzada-condición aceptable para cada tipo de factor de riesgo identificado",J148="SI"),VLOOKUP(A148,'2'!$B$12:$M$212,6,FALSE)," ")</f>
        <v>0</v>
      </c>
      <c r="AQ148" s="40">
        <f>IF(AND(N148="Aplicar identificación avanzada-condición aceptable para cada tipo de factor de riesgo identificado",J148="SI"),VLOOKUP(A148,'2'!$B$12:$M$212,7,FALSE)," ")</f>
        <v>0</v>
      </c>
      <c r="AR148" s="40">
        <f>IF(AND(N148="Aplicar identificación avanzada-condición aceptable para cada tipo de factor de riesgo identificado",J148="SI"),VLOOKUP(A148,'2'!$B$12:$M$212,8,FALSE)," ")</f>
        <v>0</v>
      </c>
      <c r="AS148" s="40">
        <f>IF(AND(N148="Aplicar identificación avanzada-condición aceptable para cada tipo de factor de riesgo identificado",J148="SI"),VLOOKUP(A148,'2'!$B$12:$M$212,9,FALSE)," ")</f>
        <v>0</v>
      </c>
      <c r="AT148" s="40">
        <f>IF(AND(N148="Aplicar identificación avanzada-condición aceptable para cada tipo de factor de riesgo identificado",J148="SI"),VLOOKUP(A148,'2'!$B$12:$M$212,10,FALSE)," ")</f>
        <v>0</v>
      </c>
      <c r="AU148" s="51" t="str">
        <f>IF(AND(N148="Aplicar identificación avanzada-condición aceptable para cada tipo de factor de riesgo identificado",K148="SI"),VLOOKUP(A148,'2'!$B$12:$M$212,2,FALSE)," ")</f>
        <v>area 144</v>
      </c>
      <c r="AV148" s="51" t="str">
        <f>IF(AND(N148="Aplicar identificación avanzada-condición aceptable para cada tipo de factor de riesgo identificado",K148="SI"),VLOOKUP(A148,'2'!$B$12:$M$212,3,FALSE)," ")</f>
        <v>puesto 144</v>
      </c>
      <c r="AW148" s="51" t="str">
        <f>IF(AND(N148="Aplicar identificación avanzada-condición aceptable para cada tipo de factor de riesgo identificado",K148="SI"),VLOOKUP(A148,'2'!$B$12:$M$212,4,FALSE)," ")</f>
        <v>tarea 144</v>
      </c>
      <c r="AX148" s="51">
        <f>IF(AND(N148="Aplicar identificación avanzada-condición aceptable para cada tipo de factor de riesgo identificado",K148="SI"),VLOOKUP(A148,'2'!$B$12:$M$212,6,FALSE)," ")</f>
        <v>0</v>
      </c>
      <c r="AY148" s="51">
        <f>IF(AND(N148="Aplicar identificación avanzada-condición aceptable para cada tipo de factor de riesgo identificado",K148="SI"),VLOOKUP(A148,'2'!$B$12:$M$212,7,FALSE)," ")</f>
        <v>0</v>
      </c>
      <c r="AZ148" s="51">
        <f>IF(AND(N148="Aplicar identificación avanzada-condición aceptable para cada tipo de factor de riesgo identificado",K148="SI"),VLOOKUP(A148,'2'!$B$12:$M$212,8,FALSE)," ")</f>
        <v>0</v>
      </c>
      <c r="BA148" s="51">
        <f>IF(AND(N148="Aplicar identificación avanzada-condición aceptable para cada tipo de factor de riesgo identificado",K148="SI"),VLOOKUP(A148,'2'!$B$12:$M$212,9,FALSE)," ")</f>
        <v>0</v>
      </c>
      <c r="BB148" s="51">
        <f>IF(AND(N148="Aplicar identificación avanzada-condición aceptable para cada tipo de factor de riesgo identificado",K148="SI"),VLOOKUP(A148,'2'!$B$12:$M$212,10,FALSE)," ")</f>
        <v>0</v>
      </c>
      <c r="BC148" s="44" t="str">
        <f>IF(AND(N148="Aplicar identificación avanzada-condición aceptable para cada tipo de factor de riesgo identificado",L148="SI"),VLOOKUP(A148,'2'!$B$12:$M$212,2,FALSE)," ")</f>
        <v>area 144</v>
      </c>
      <c r="BD148" s="44" t="str">
        <f>IF(AND(N148="Aplicar identificación avanzada-condición aceptable para cada tipo de factor de riesgo identificado",L148="SI"),VLOOKUP(A148,'2'!$B$12:$M$212,3,FALSE)," ")</f>
        <v>puesto 144</v>
      </c>
      <c r="BE148" s="44" t="str">
        <f>IF(AND(N148="Aplicar identificación avanzada-condición aceptable para cada tipo de factor de riesgo identificado",L148="SI"),VLOOKUP(A148,'2'!$B$12:$M$212,4,FALSE)," ")</f>
        <v>tarea 144</v>
      </c>
      <c r="BF148" s="44">
        <f>IF(AND(N148="Aplicar identificación avanzada-condición aceptable para cada tipo de factor de riesgo identificado",L148="SI"),VLOOKUP(A148,'2'!$B$12:$M$212,6,FALSE)," ")</f>
        <v>0</v>
      </c>
      <c r="BG148" s="44">
        <f>IF(AND(N148="Aplicar identificación avanzada-condición aceptable para cada tipo de factor de riesgo identificado",L148="SI"),VLOOKUP(A148,'2'!$B$12:$M$212,7,FALSE)," ")</f>
        <v>0</v>
      </c>
      <c r="BH148" s="44">
        <f>IF(AND(N148="Aplicar identificación avanzada-condición aceptable para cada tipo de factor de riesgo identificado",L148="SI"),VLOOKUP(A148,'2'!$B$12:$M$212,8,FALSE)," ")</f>
        <v>0</v>
      </c>
      <c r="BI148" s="44">
        <f>IF(AND(N148="Aplicar identificación avanzada-condición aceptable para cada tipo de factor de riesgo identificado",L148="SI"),VLOOKUP(A148,'2'!$B$12:$M$212,9,FALSE)," ")</f>
        <v>0</v>
      </c>
      <c r="BJ148" s="44">
        <f>IF(AND(N148="Aplicar identificación avanzada-condición aceptable para cada tipo de factor de riesgo identificado",L148="SI"),VLOOKUP(A148,'2'!$B$12:$M$212,10,FALSE)," ")</f>
        <v>0</v>
      </c>
      <c r="BK148" s="48" t="str">
        <f>IF(AND(N148="Aplicar identificación avanzada-condición aceptable para cada tipo de factor de riesgo identificado",M148="SI"),VLOOKUP(A148,'2'!$B$12:$M$212,2,FALSE)," ")</f>
        <v>area 144</v>
      </c>
      <c r="BL148" s="48" t="str">
        <f>IF(AND(N148="Aplicar identificación avanzada-condición aceptable para cada tipo de factor de riesgo identificado",M148="SI"),VLOOKUP(A148,'2'!$B$12:$M$212,3,FALSE)," ")</f>
        <v>puesto 144</v>
      </c>
      <c r="BM148" s="48" t="str">
        <f>IF(AND(N148="Aplicar identificación avanzada-condición aceptable para cada tipo de factor de riesgo identificado",M148="SI"),VLOOKUP(A148,'2'!$B$12:$M$212,4,FALSE)," ")</f>
        <v>tarea 144</v>
      </c>
      <c r="BN148" s="48">
        <f>IF(AND(N148="Aplicar identificación avanzada-condición aceptable para cada tipo de factor de riesgo identificado",M148="SI"),VLOOKUP(A148,'2'!$B$12:$M$212,6,FALSE)," ")</f>
        <v>0</v>
      </c>
      <c r="BO148" s="48">
        <f>IF(AND(N148="Aplicar identificación avanzada-condición aceptable para cada tipo de factor de riesgo identificado",M148="SI"),VLOOKUP(A148,'2'!$B$12:$M$212,7,FALSE)," ")</f>
        <v>0</v>
      </c>
      <c r="BP148" s="48">
        <f>IF(AND(N148="Aplicar identificación avanzada-condición aceptable para cada tipo de factor de riesgo identificado",M148="SI"),VLOOKUP(A148,'2'!$B$12:$M$212,8,FALSE)," ")</f>
        <v>0</v>
      </c>
      <c r="BQ148" s="48">
        <f>IF(AND(N148="Aplicar identificación avanzada-condición aceptable para cada tipo de factor de riesgo identificado",M148="SI"),VLOOKUP(A148,'2'!$B$12:$M$212,9,FALSE)," ")</f>
        <v>0</v>
      </c>
      <c r="BR148" s="48">
        <f>IF(AND(N148="Aplicar identificación avanzada-condición aceptable para cada tipo de factor de riesgo identificado",M148="SI"),VLOOKUP(A148,'2'!$B$12:$M$212,10,FALSE)," ")</f>
        <v>0</v>
      </c>
    </row>
    <row r="149" spans="1:70">
      <c r="A149">
        <v>145</v>
      </c>
      <c r="B149" s="21" t="str">
        <f>'2'!C158</f>
        <v>area 145</v>
      </c>
      <c r="C149" s="21" t="str">
        <f>'2'!D158</f>
        <v>puesto 145</v>
      </c>
      <c r="D149" s="21" t="str">
        <v>puesto 145</v>
      </c>
      <c r="E149" s="21" t="str">
        <f>'2'!E158</f>
        <v>tarea 145</v>
      </c>
      <c r="F149" s="34" t="str">
        <f>'3'!D158</f>
        <v>tarea 145</v>
      </c>
      <c r="G149" s="27" t="str">
        <f>'3'!E158</f>
        <v>SI</v>
      </c>
      <c r="H149" s="21" t="str">
        <f>'3'!F158</f>
        <v>SI</v>
      </c>
      <c r="I149" s="27" t="str">
        <f>'3'!G158</f>
        <v>SI</v>
      </c>
      <c r="J149" s="21" t="str">
        <f>'3'!H158</f>
        <v>SI</v>
      </c>
      <c r="K149" s="27" t="str">
        <f>'3'!I158</f>
        <v>SI</v>
      </c>
      <c r="L149" s="21" t="str">
        <f>'3'!J158</f>
        <v>SI</v>
      </c>
      <c r="M149" s="27" t="str">
        <f>'3'!K158</f>
        <v>SI</v>
      </c>
      <c r="N149" s="34" t="str">
        <f>'3'!L158</f>
        <v>Aplicar identificación avanzada-condición aceptable para cada tipo de factor de riesgo identificado</v>
      </c>
      <c r="O149" s="19" t="str">
        <f>IF(AND(N149="Aplicar identificación avanzada-condición aceptable para cada tipo de factor de riesgo identificado",G149="SI"),VLOOKUP(A149,'2'!$B$12:$M$212,2,FALSE)," ")</f>
        <v>area 145</v>
      </c>
      <c r="P149" s="19" t="str">
        <f>IF(AND(N149="Aplicar identificación avanzada-condición aceptable para cada tipo de factor de riesgo identificado",G149="SI"),VLOOKUP(A149,'2'!$B$12:$M$212,3,FALSE)," ")</f>
        <v>puesto 145</v>
      </c>
      <c r="Q149" s="19" t="str">
        <f>IF(AND(N149="Aplicar identificación avanzada-condición aceptable para cada tipo de factor de riesgo identificado",G149="SI"),VLOOKUP(A149,'2'!$B$12:$M$212,4,FALSE)," ")</f>
        <v>tarea 145</v>
      </c>
      <c r="R149" s="19">
        <f>IF(AND(N149="Aplicar identificación avanzada-condición aceptable para cada tipo de factor de riesgo identificado",G149="SI"),VLOOKUP(A149,'2'!$B$12:$M$212,6,FALSE)," ")</f>
        <v>0</v>
      </c>
      <c r="S149" s="19">
        <f>IF(AND(N149="Aplicar identificación avanzada-condición aceptable para cada tipo de factor de riesgo identificado",G149="SI"),VLOOKUP(A149,'2'!$B$12:$M$212,7,FALSE)," ")</f>
        <v>0</v>
      </c>
      <c r="T149" s="19">
        <f>IF(AND(N149="Aplicar identificación avanzada-condición aceptable para cada tipo de factor de riesgo identificado",G149="SI"),VLOOKUP(A149,'2'!$B$12:$M$212,8,FALSE)," ")</f>
        <v>0</v>
      </c>
      <c r="U149" s="19">
        <f>IF(AND(N149="Aplicar identificación avanzada-condición aceptable para cada tipo de factor de riesgo identificado",G149="SI"),VLOOKUP(A149,'2'!$B$12:$M$212,9,FALSE)," ")</f>
        <v>0</v>
      </c>
      <c r="V149" s="19">
        <f>IF(AND(N149="Aplicar identificación avanzada-condición aceptable para cada tipo de factor de riesgo identificado",G149="SI"),VLOOKUP(A149,'2'!$B$12:$M$212,10,FALSE)," ")</f>
        <v>0</v>
      </c>
      <c r="W149" s="31" t="str">
        <f>IF(AND(N149="Aplicar identificación avanzada-condición aceptable para cada tipo de factor de riesgo identificado",H149="SI"),VLOOKUP(A149,'2'!$B$12:$M$212,2,FALSE)," ")</f>
        <v>area 145</v>
      </c>
      <c r="X149" s="31" t="str">
        <f>IF(AND(N149="Aplicar identificación avanzada-condición aceptable para cada tipo de factor de riesgo identificado",H149="SI"),VLOOKUP(A149,'2'!$B$12:$M$212,3,FALSE)," ")</f>
        <v>puesto 145</v>
      </c>
      <c r="Y149" s="31" t="str">
        <f>IF(AND(N149="Aplicar identificación avanzada-condición aceptable para cada tipo de factor de riesgo identificado",H149="SI"),VLOOKUP(A149,'2'!$B$12:$M$212,4,FALSE)," ")</f>
        <v>tarea 145</v>
      </c>
      <c r="Z149" s="31" t="str">
        <f>IF(AND(N149="Aplicar identificación avanzada-condición aceptable para cada tipo de factor de riesgo identificado",H149="SI"),VLOOKUP(A149,'2'!$B$12:$M$212,4,FALSE)," ")</f>
        <v>tarea 145</v>
      </c>
      <c r="AA149" s="31">
        <f>IF(AND(N149="Aplicar identificación avanzada-condición aceptable para cada tipo de factor de riesgo identificado",H149="SI"),VLOOKUP(A149,'2'!$B$12:$M$212,7,FALSE)," ")</f>
        <v>0</v>
      </c>
      <c r="AB149" s="31">
        <f>IF(AND(N149="Aplicar identificación avanzada-condición aceptable para cada tipo de factor de riesgo identificado",H149="SI"),VLOOKUP(A149,'2'!$B$12:$M$212,8,FALSE)," ")</f>
        <v>0</v>
      </c>
      <c r="AC149" s="31">
        <f>IF(AND(N149="Aplicar identificación avanzada-condición aceptable para cada tipo de factor de riesgo identificado",H149="SI"),VLOOKUP(A149,'2'!$B$12:$M$212,9,FALSE)," ")</f>
        <v>0</v>
      </c>
      <c r="AD149" s="31">
        <f>IF(AND(N149="Aplicar identificación avanzada-condición aceptable para cada tipo de factor de riesgo identificado",H149="SI"),VLOOKUP(A149,'2'!$B$12:$M$212,10,FALSE)," ")</f>
        <v>0</v>
      </c>
      <c r="AE149" s="34" t="str">
        <f>IF(AND(N149="Aplicar identificación avanzada-condición aceptable para cada tipo de factor de riesgo identificado",I149="SI"),VLOOKUP(A149,'2'!$B$12:$M$212,2,FALSE)," ")</f>
        <v>area 145</v>
      </c>
      <c r="AF149" s="34" t="str">
        <f>IF(AND(N149="Aplicar identificación avanzada-condición aceptable para cada tipo de factor de riesgo identificado",I149="SI"),VLOOKUP(A149,'2'!$B$12:$M$212,3,FALSE)," ")</f>
        <v>puesto 145</v>
      </c>
      <c r="AG149" s="34" t="str">
        <f>IF(AND(N149="Aplicar identificación avanzada-condición aceptable para cada tipo de factor de riesgo identificado",I149="SI"),VLOOKUP(A149,'2'!$B$12:$M$212,4,FALSE)," ")</f>
        <v>tarea 145</v>
      </c>
      <c r="AH149" s="34">
        <f>IF(AND(N149="Aplicar identificación avanzada-condición aceptable para cada tipo de factor de riesgo identificado",I149="SI"),VLOOKUP(A149,'2'!$B$12:$M$212,6,FALSE)," ")</f>
        <v>0</v>
      </c>
      <c r="AI149" s="34">
        <f>IF(AND(N149="Aplicar identificación avanzada-condición aceptable para cada tipo de factor de riesgo identificado",I149="SI"),VLOOKUP(A149,'2'!$B$12:$M$212,7,FALSE)," ")</f>
        <v>0</v>
      </c>
      <c r="AJ149" s="34">
        <f>IF(AND(N149="Aplicar identificación avanzada-condición aceptable para cada tipo de factor de riesgo identificado",I149="SI"),VLOOKUP(A149,'2'!$B$12:$M$212,8,FALSE)," ")</f>
        <v>0</v>
      </c>
      <c r="AK149" s="34">
        <f>IF(AND(N149="Aplicar identificación avanzada-condición aceptable para cada tipo de factor de riesgo identificado",I149="SI"),VLOOKUP(A149,'2'!$B$12:$M$212,9,FALSE)," ")</f>
        <v>0</v>
      </c>
      <c r="AL149" s="34">
        <f>IF(AND(N149="Aplicar identificación avanzada-condición aceptable para cada tipo de factor de riesgo identificado",I149="SI"),VLOOKUP(A149,'2'!$B$12:$M$212,10,FALSE)," ")</f>
        <v>0</v>
      </c>
      <c r="AM149" s="40" t="str">
        <f>IF(AND(N149="Aplicar identificación avanzada-condición aceptable para cada tipo de factor de riesgo identificado",J149="SI"),VLOOKUP(A149,'2'!$B$12:$M$212,2,FALSE)," ")</f>
        <v>area 145</v>
      </c>
      <c r="AN149" s="40" t="str">
        <f>IF(AND(N149="Aplicar identificación avanzada-condición aceptable para cada tipo de factor de riesgo identificado",J149="SI"),VLOOKUP(A149,'2'!$B$12:$M$212,3,FALSE)," ")</f>
        <v>puesto 145</v>
      </c>
      <c r="AO149" s="40" t="str">
        <f>IF(AND(N149="Aplicar identificación avanzada-condición aceptable para cada tipo de factor de riesgo identificado",J149="SI"),VLOOKUP(A149,'2'!$B$12:$M$212,4,FALSE)," ")</f>
        <v>tarea 145</v>
      </c>
      <c r="AP149" s="40">
        <f>IF(AND(N149="Aplicar identificación avanzada-condición aceptable para cada tipo de factor de riesgo identificado",J149="SI"),VLOOKUP(A149,'2'!$B$12:$M$212,6,FALSE)," ")</f>
        <v>0</v>
      </c>
      <c r="AQ149" s="40">
        <f>IF(AND(N149="Aplicar identificación avanzada-condición aceptable para cada tipo de factor de riesgo identificado",J149="SI"),VLOOKUP(A149,'2'!$B$12:$M$212,7,FALSE)," ")</f>
        <v>0</v>
      </c>
      <c r="AR149" s="40">
        <f>IF(AND(N149="Aplicar identificación avanzada-condición aceptable para cada tipo de factor de riesgo identificado",J149="SI"),VLOOKUP(A149,'2'!$B$12:$M$212,8,FALSE)," ")</f>
        <v>0</v>
      </c>
      <c r="AS149" s="40">
        <f>IF(AND(N149="Aplicar identificación avanzada-condición aceptable para cada tipo de factor de riesgo identificado",J149="SI"),VLOOKUP(A149,'2'!$B$12:$M$212,9,FALSE)," ")</f>
        <v>0</v>
      </c>
      <c r="AT149" s="40">
        <f>IF(AND(N149="Aplicar identificación avanzada-condición aceptable para cada tipo de factor de riesgo identificado",J149="SI"),VLOOKUP(A149,'2'!$B$12:$M$212,10,FALSE)," ")</f>
        <v>0</v>
      </c>
      <c r="AU149" s="51" t="str">
        <f>IF(AND(N149="Aplicar identificación avanzada-condición aceptable para cada tipo de factor de riesgo identificado",K149="SI"),VLOOKUP(A149,'2'!$B$12:$M$212,2,FALSE)," ")</f>
        <v>area 145</v>
      </c>
      <c r="AV149" s="51" t="str">
        <f>IF(AND(N149="Aplicar identificación avanzada-condición aceptable para cada tipo de factor de riesgo identificado",K149="SI"),VLOOKUP(A149,'2'!$B$12:$M$212,3,FALSE)," ")</f>
        <v>puesto 145</v>
      </c>
      <c r="AW149" s="51" t="str">
        <f>IF(AND(N149="Aplicar identificación avanzada-condición aceptable para cada tipo de factor de riesgo identificado",K149="SI"),VLOOKUP(A149,'2'!$B$12:$M$212,4,FALSE)," ")</f>
        <v>tarea 145</v>
      </c>
      <c r="AX149" s="51">
        <f>IF(AND(N149="Aplicar identificación avanzada-condición aceptable para cada tipo de factor de riesgo identificado",K149="SI"),VLOOKUP(A149,'2'!$B$12:$M$212,6,FALSE)," ")</f>
        <v>0</v>
      </c>
      <c r="AY149" s="51">
        <f>IF(AND(N149="Aplicar identificación avanzada-condición aceptable para cada tipo de factor de riesgo identificado",K149="SI"),VLOOKUP(A149,'2'!$B$12:$M$212,7,FALSE)," ")</f>
        <v>0</v>
      </c>
      <c r="AZ149" s="51">
        <f>IF(AND(N149="Aplicar identificación avanzada-condición aceptable para cada tipo de factor de riesgo identificado",K149="SI"),VLOOKUP(A149,'2'!$B$12:$M$212,8,FALSE)," ")</f>
        <v>0</v>
      </c>
      <c r="BA149" s="51">
        <f>IF(AND(N149="Aplicar identificación avanzada-condición aceptable para cada tipo de factor de riesgo identificado",K149="SI"),VLOOKUP(A149,'2'!$B$12:$M$212,9,FALSE)," ")</f>
        <v>0</v>
      </c>
      <c r="BB149" s="51">
        <f>IF(AND(N149="Aplicar identificación avanzada-condición aceptable para cada tipo de factor de riesgo identificado",K149="SI"),VLOOKUP(A149,'2'!$B$12:$M$212,10,FALSE)," ")</f>
        <v>0</v>
      </c>
      <c r="BC149" s="44" t="str">
        <f>IF(AND(N149="Aplicar identificación avanzada-condición aceptable para cada tipo de factor de riesgo identificado",L149="SI"),VLOOKUP(A149,'2'!$B$12:$M$212,2,FALSE)," ")</f>
        <v>area 145</v>
      </c>
      <c r="BD149" s="44" t="str">
        <f>IF(AND(N149="Aplicar identificación avanzada-condición aceptable para cada tipo de factor de riesgo identificado",L149="SI"),VLOOKUP(A149,'2'!$B$12:$M$212,3,FALSE)," ")</f>
        <v>puesto 145</v>
      </c>
      <c r="BE149" s="44" t="str">
        <f>IF(AND(N149="Aplicar identificación avanzada-condición aceptable para cada tipo de factor de riesgo identificado",L149="SI"),VLOOKUP(A149,'2'!$B$12:$M$212,4,FALSE)," ")</f>
        <v>tarea 145</v>
      </c>
      <c r="BF149" s="44">
        <f>IF(AND(N149="Aplicar identificación avanzada-condición aceptable para cada tipo de factor de riesgo identificado",L149="SI"),VLOOKUP(A149,'2'!$B$12:$M$212,6,FALSE)," ")</f>
        <v>0</v>
      </c>
      <c r="BG149" s="44">
        <f>IF(AND(N149="Aplicar identificación avanzada-condición aceptable para cada tipo de factor de riesgo identificado",L149="SI"),VLOOKUP(A149,'2'!$B$12:$M$212,7,FALSE)," ")</f>
        <v>0</v>
      </c>
      <c r="BH149" s="44">
        <f>IF(AND(N149="Aplicar identificación avanzada-condición aceptable para cada tipo de factor de riesgo identificado",L149="SI"),VLOOKUP(A149,'2'!$B$12:$M$212,8,FALSE)," ")</f>
        <v>0</v>
      </c>
      <c r="BI149" s="44">
        <f>IF(AND(N149="Aplicar identificación avanzada-condición aceptable para cada tipo de factor de riesgo identificado",L149="SI"),VLOOKUP(A149,'2'!$B$12:$M$212,9,FALSE)," ")</f>
        <v>0</v>
      </c>
      <c r="BJ149" s="44">
        <f>IF(AND(N149="Aplicar identificación avanzada-condición aceptable para cada tipo de factor de riesgo identificado",L149="SI"),VLOOKUP(A149,'2'!$B$12:$M$212,10,FALSE)," ")</f>
        <v>0</v>
      </c>
      <c r="BK149" s="48" t="str">
        <f>IF(AND(N149="Aplicar identificación avanzada-condición aceptable para cada tipo de factor de riesgo identificado",M149="SI"),VLOOKUP(A149,'2'!$B$12:$M$212,2,FALSE)," ")</f>
        <v>area 145</v>
      </c>
      <c r="BL149" s="48" t="str">
        <f>IF(AND(N149="Aplicar identificación avanzada-condición aceptable para cada tipo de factor de riesgo identificado",M149="SI"),VLOOKUP(A149,'2'!$B$12:$M$212,3,FALSE)," ")</f>
        <v>puesto 145</v>
      </c>
      <c r="BM149" s="48" t="str">
        <f>IF(AND(N149="Aplicar identificación avanzada-condición aceptable para cada tipo de factor de riesgo identificado",M149="SI"),VLOOKUP(A149,'2'!$B$12:$M$212,4,FALSE)," ")</f>
        <v>tarea 145</v>
      </c>
      <c r="BN149" s="48">
        <f>IF(AND(N149="Aplicar identificación avanzada-condición aceptable para cada tipo de factor de riesgo identificado",M149="SI"),VLOOKUP(A149,'2'!$B$12:$M$212,6,FALSE)," ")</f>
        <v>0</v>
      </c>
      <c r="BO149" s="48">
        <f>IF(AND(N149="Aplicar identificación avanzada-condición aceptable para cada tipo de factor de riesgo identificado",M149="SI"),VLOOKUP(A149,'2'!$B$12:$M$212,7,FALSE)," ")</f>
        <v>0</v>
      </c>
      <c r="BP149" s="48">
        <f>IF(AND(N149="Aplicar identificación avanzada-condición aceptable para cada tipo de factor de riesgo identificado",M149="SI"),VLOOKUP(A149,'2'!$B$12:$M$212,8,FALSE)," ")</f>
        <v>0</v>
      </c>
      <c r="BQ149" s="48">
        <f>IF(AND(N149="Aplicar identificación avanzada-condición aceptable para cada tipo de factor de riesgo identificado",M149="SI"),VLOOKUP(A149,'2'!$B$12:$M$212,9,FALSE)," ")</f>
        <v>0</v>
      </c>
      <c r="BR149" s="48">
        <f>IF(AND(N149="Aplicar identificación avanzada-condición aceptable para cada tipo de factor de riesgo identificado",M149="SI"),VLOOKUP(A149,'2'!$B$12:$M$212,10,FALSE)," ")</f>
        <v>0</v>
      </c>
    </row>
    <row r="150" spans="1:70">
      <c r="A150">
        <v>146</v>
      </c>
      <c r="B150" s="21" t="str">
        <f>'2'!C159</f>
        <v>area 146</v>
      </c>
      <c r="C150" s="21" t="str">
        <f>'2'!D159</f>
        <v>puesto 146</v>
      </c>
      <c r="D150" s="21" t="str">
        <v>puesto 146</v>
      </c>
      <c r="E150" s="21" t="str">
        <f>'2'!E159</f>
        <v>tarea 146</v>
      </c>
      <c r="F150" s="34" t="str">
        <f>'3'!D159</f>
        <v>tarea 146</v>
      </c>
      <c r="G150" s="27" t="str">
        <f>'3'!E159</f>
        <v>SI</v>
      </c>
      <c r="H150" s="21" t="str">
        <f>'3'!F159</f>
        <v>SI</v>
      </c>
      <c r="I150" s="27" t="str">
        <f>'3'!G159</f>
        <v>SI</v>
      </c>
      <c r="J150" s="21" t="str">
        <f>'3'!H159</f>
        <v>SI</v>
      </c>
      <c r="K150" s="27" t="str">
        <f>'3'!I159</f>
        <v>SI</v>
      </c>
      <c r="L150" s="21" t="str">
        <f>'3'!J159</f>
        <v>SI</v>
      </c>
      <c r="M150" s="27" t="str">
        <f>'3'!K159</f>
        <v>SI</v>
      </c>
      <c r="N150" s="34" t="str">
        <f>'3'!L159</f>
        <v>Aplicar identificación avanzada-condición aceptable para cada tipo de factor de riesgo identificado</v>
      </c>
      <c r="O150" s="19" t="str">
        <f>IF(AND(N150="Aplicar identificación avanzada-condición aceptable para cada tipo de factor de riesgo identificado",G150="SI"),VLOOKUP(A150,'2'!$B$12:$M$212,2,FALSE)," ")</f>
        <v>area 146</v>
      </c>
      <c r="P150" s="19" t="str">
        <f>IF(AND(N150="Aplicar identificación avanzada-condición aceptable para cada tipo de factor de riesgo identificado",G150="SI"),VLOOKUP(A150,'2'!$B$12:$M$212,3,FALSE)," ")</f>
        <v>puesto 146</v>
      </c>
      <c r="Q150" s="19" t="str">
        <f>IF(AND(N150="Aplicar identificación avanzada-condición aceptable para cada tipo de factor de riesgo identificado",G150="SI"),VLOOKUP(A150,'2'!$B$12:$M$212,4,FALSE)," ")</f>
        <v>tarea 146</v>
      </c>
      <c r="R150" s="19">
        <f>IF(AND(N150="Aplicar identificación avanzada-condición aceptable para cada tipo de factor de riesgo identificado",G150="SI"),VLOOKUP(A150,'2'!$B$12:$M$212,6,FALSE)," ")</f>
        <v>0</v>
      </c>
      <c r="S150" s="19">
        <f>IF(AND(N150="Aplicar identificación avanzada-condición aceptable para cada tipo de factor de riesgo identificado",G150="SI"),VLOOKUP(A150,'2'!$B$12:$M$212,7,FALSE)," ")</f>
        <v>0</v>
      </c>
      <c r="T150" s="19">
        <f>IF(AND(N150="Aplicar identificación avanzada-condición aceptable para cada tipo de factor de riesgo identificado",G150="SI"),VLOOKUP(A150,'2'!$B$12:$M$212,8,FALSE)," ")</f>
        <v>0</v>
      </c>
      <c r="U150" s="19">
        <f>IF(AND(N150="Aplicar identificación avanzada-condición aceptable para cada tipo de factor de riesgo identificado",G150="SI"),VLOOKUP(A150,'2'!$B$12:$M$212,9,FALSE)," ")</f>
        <v>0</v>
      </c>
      <c r="V150" s="19">
        <f>IF(AND(N150="Aplicar identificación avanzada-condición aceptable para cada tipo de factor de riesgo identificado",G150="SI"),VLOOKUP(A150,'2'!$B$12:$M$212,10,FALSE)," ")</f>
        <v>0</v>
      </c>
      <c r="W150" s="31" t="str">
        <f>IF(AND(N150="Aplicar identificación avanzada-condición aceptable para cada tipo de factor de riesgo identificado",H150="SI"),VLOOKUP(A150,'2'!$B$12:$M$212,2,FALSE)," ")</f>
        <v>area 146</v>
      </c>
      <c r="X150" s="31" t="str">
        <f>IF(AND(N150="Aplicar identificación avanzada-condición aceptable para cada tipo de factor de riesgo identificado",H150="SI"),VLOOKUP(A150,'2'!$B$12:$M$212,3,FALSE)," ")</f>
        <v>puesto 146</v>
      </c>
      <c r="Y150" s="31" t="str">
        <f>IF(AND(N150="Aplicar identificación avanzada-condición aceptable para cada tipo de factor de riesgo identificado",H150="SI"),VLOOKUP(A150,'2'!$B$12:$M$212,4,FALSE)," ")</f>
        <v>tarea 146</v>
      </c>
      <c r="Z150" s="31" t="str">
        <f>IF(AND(N150="Aplicar identificación avanzada-condición aceptable para cada tipo de factor de riesgo identificado",H150="SI"),VLOOKUP(A150,'2'!$B$12:$M$212,4,FALSE)," ")</f>
        <v>tarea 146</v>
      </c>
      <c r="AA150" s="31">
        <f>IF(AND(N150="Aplicar identificación avanzada-condición aceptable para cada tipo de factor de riesgo identificado",H150="SI"),VLOOKUP(A150,'2'!$B$12:$M$212,7,FALSE)," ")</f>
        <v>0</v>
      </c>
      <c r="AB150" s="31">
        <f>IF(AND(N150="Aplicar identificación avanzada-condición aceptable para cada tipo de factor de riesgo identificado",H150="SI"),VLOOKUP(A150,'2'!$B$12:$M$212,8,FALSE)," ")</f>
        <v>0</v>
      </c>
      <c r="AC150" s="31">
        <f>IF(AND(N150="Aplicar identificación avanzada-condición aceptable para cada tipo de factor de riesgo identificado",H150="SI"),VLOOKUP(A150,'2'!$B$12:$M$212,9,FALSE)," ")</f>
        <v>0</v>
      </c>
      <c r="AD150" s="31">
        <f>IF(AND(N150="Aplicar identificación avanzada-condición aceptable para cada tipo de factor de riesgo identificado",H150="SI"),VLOOKUP(A150,'2'!$B$12:$M$212,10,FALSE)," ")</f>
        <v>0</v>
      </c>
      <c r="AE150" s="34" t="str">
        <f>IF(AND(N150="Aplicar identificación avanzada-condición aceptable para cada tipo de factor de riesgo identificado",I150="SI"),VLOOKUP(A150,'2'!$B$12:$M$212,2,FALSE)," ")</f>
        <v>area 146</v>
      </c>
      <c r="AF150" s="34" t="str">
        <f>IF(AND(N150="Aplicar identificación avanzada-condición aceptable para cada tipo de factor de riesgo identificado",I150="SI"),VLOOKUP(A150,'2'!$B$12:$M$212,3,FALSE)," ")</f>
        <v>puesto 146</v>
      </c>
      <c r="AG150" s="34" t="str">
        <f>IF(AND(N150="Aplicar identificación avanzada-condición aceptable para cada tipo de factor de riesgo identificado",I150="SI"),VLOOKUP(A150,'2'!$B$12:$M$212,4,FALSE)," ")</f>
        <v>tarea 146</v>
      </c>
      <c r="AH150" s="34">
        <f>IF(AND(N150="Aplicar identificación avanzada-condición aceptable para cada tipo de factor de riesgo identificado",I150="SI"),VLOOKUP(A150,'2'!$B$12:$M$212,6,FALSE)," ")</f>
        <v>0</v>
      </c>
      <c r="AI150" s="34">
        <f>IF(AND(N150="Aplicar identificación avanzada-condición aceptable para cada tipo de factor de riesgo identificado",I150="SI"),VLOOKUP(A150,'2'!$B$12:$M$212,7,FALSE)," ")</f>
        <v>0</v>
      </c>
      <c r="AJ150" s="34">
        <f>IF(AND(N150="Aplicar identificación avanzada-condición aceptable para cada tipo de factor de riesgo identificado",I150="SI"),VLOOKUP(A150,'2'!$B$12:$M$212,8,FALSE)," ")</f>
        <v>0</v>
      </c>
      <c r="AK150" s="34">
        <f>IF(AND(N150="Aplicar identificación avanzada-condición aceptable para cada tipo de factor de riesgo identificado",I150="SI"),VLOOKUP(A150,'2'!$B$12:$M$212,9,FALSE)," ")</f>
        <v>0</v>
      </c>
      <c r="AL150" s="34">
        <f>IF(AND(N150="Aplicar identificación avanzada-condición aceptable para cada tipo de factor de riesgo identificado",I150="SI"),VLOOKUP(A150,'2'!$B$12:$M$212,10,FALSE)," ")</f>
        <v>0</v>
      </c>
      <c r="AM150" s="40" t="str">
        <f>IF(AND(N150="Aplicar identificación avanzada-condición aceptable para cada tipo de factor de riesgo identificado",J150="SI"),VLOOKUP(A150,'2'!$B$12:$M$212,2,FALSE)," ")</f>
        <v>area 146</v>
      </c>
      <c r="AN150" s="40" t="str">
        <f>IF(AND(N150="Aplicar identificación avanzada-condición aceptable para cada tipo de factor de riesgo identificado",J150="SI"),VLOOKUP(A150,'2'!$B$12:$M$212,3,FALSE)," ")</f>
        <v>puesto 146</v>
      </c>
      <c r="AO150" s="40" t="str">
        <f>IF(AND(N150="Aplicar identificación avanzada-condición aceptable para cada tipo de factor de riesgo identificado",J150="SI"),VLOOKUP(A150,'2'!$B$12:$M$212,4,FALSE)," ")</f>
        <v>tarea 146</v>
      </c>
      <c r="AP150" s="40">
        <f>IF(AND(N150="Aplicar identificación avanzada-condición aceptable para cada tipo de factor de riesgo identificado",J150="SI"),VLOOKUP(A150,'2'!$B$12:$M$212,6,FALSE)," ")</f>
        <v>0</v>
      </c>
      <c r="AQ150" s="40">
        <f>IF(AND(N150="Aplicar identificación avanzada-condición aceptable para cada tipo de factor de riesgo identificado",J150="SI"),VLOOKUP(A150,'2'!$B$12:$M$212,7,FALSE)," ")</f>
        <v>0</v>
      </c>
      <c r="AR150" s="40">
        <f>IF(AND(N150="Aplicar identificación avanzada-condición aceptable para cada tipo de factor de riesgo identificado",J150="SI"),VLOOKUP(A150,'2'!$B$12:$M$212,8,FALSE)," ")</f>
        <v>0</v>
      </c>
      <c r="AS150" s="40">
        <f>IF(AND(N150="Aplicar identificación avanzada-condición aceptable para cada tipo de factor de riesgo identificado",J150="SI"),VLOOKUP(A150,'2'!$B$12:$M$212,9,FALSE)," ")</f>
        <v>0</v>
      </c>
      <c r="AT150" s="40">
        <f>IF(AND(N150="Aplicar identificación avanzada-condición aceptable para cada tipo de factor de riesgo identificado",J150="SI"),VLOOKUP(A150,'2'!$B$12:$M$212,10,FALSE)," ")</f>
        <v>0</v>
      </c>
      <c r="AU150" s="51" t="str">
        <f>IF(AND(N150="Aplicar identificación avanzada-condición aceptable para cada tipo de factor de riesgo identificado",K150="SI"),VLOOKUP(A150,'2'!$B$12:$M$212,2,FALSE)," ")</f>
        <v>area 146</v>
      </c>
      <c r="AV150" s="51" t="str">
        <f>IF(AND(N150="Aplicar identificación avanzada-condición aceptable para cada tipo de factor de riesgo identificado",K150="SI"),VLOOKUP(A150,'2'!$B$12:$M$212,3,FALSE)," ")</f>
        <v>puesto 146</v>
      </c>
      <c r="AW150" s="51" t="str">
        <f>IF(AND(N150="Aplicar identificación avanzada-condición aceptable para cada tipo de factor de riesgo identificado",K150="SI"),VLOOKUP(A150,'2'!$B$12:$M$212,4,FALSE)," ")</f>
        <v>tarea 146</v>
      </c>
      <c r="AX150" s="51">
        <f>IF(AND(N150="Aplicar identificación avanzada-condición aceptable para cada tipo de factor de riesgo identificado",K150="SI"),VLOOKUP(A150,'2'!$B$12:$M$212,6,FALSE)," ")</f>
        <v>0</v>
      </c>
      <c r="AY150" s="51">
        <f>IF(AND(N150="Aplicar identificación avanzada-condición aceptable para cada tipo de factor de riesgo identificado",K150="SI"),VLOOKUP(A150,'2'!$B$12:$M$212,7,FALSE)," ")</f>
        <v>0</v>
      </c>
      <c r="AZ150" s="51">
        <f>IF(AND(N150="Aplicar identificación avanzada-condición aceptable para cada tipo de factor de riesgo identificado",K150="SI"),VLOOKUP(A150,'2'!$B$12:$M$212,8,FALSE)," ")</f>
        <v>0</v>
      </c>
      <c r="BA150" s="51">
        <f>IF(AND(N150="Aplicar identificación avanzada-condición aceptable para cada tipo de factor de riesgo identificado",K150="SI"),VLOOKUP(A150,'2'!$B$12:$M$212,9,FALSE)," ")</f>
        <v>0</v>
      </c>
      <c r="BB150" s="51">
        <f>IF(AND(N150="Aplicar identificación avanzada-condición aceptable para cada tipo de factor de riesgo identificado",K150="SI"),VLOOKUP(A150,'2'!$B$12:$M$212,10,FALSE)," ")</f>
        <v>0</v>
      </c>
      <c r="BC150" s="44" t="str">
        <f>IF(AND(N150="Aplicar identificación avanzada-condición aceptable para cada tipo de factor de riesgo identificado",L150="SI"),VLOOKUP(A150,'2'!$B$12:$M$212,2,FALSE)," ")</f>
        <v>area 146</v>
      </c>
      <c r="BD150" s="44" t="str">
        <f>IF(AND(N150="Aplicar identificación avanzada-condición aceptable para cada tipo de factor de riesgo identificado",L150="SI"),VLOOKUP(A150,'2'!$B$12:$M$212,3,FALSE)," ")</f>
        <v>puesto 146</v>
      </c>
      <c r="BE150" s="44" t="str">
        <f>IF(AND(N150="Aplicar identificación avanzada-condición aceptable para cada tipo de factor de riesgo identificado",L150="SI"),VLOOKUP(A150,'2'!$B$12:$M$212,4,FALSE)," ")</f>
        <v>tarea 146</v>
      </c>
      <c r="BF150" s="44">
        <f>IF(AND(N150="Aplicar identificación avanzada-condición aceptable para cada tipo de factor de riesgo identificado",L150="SI"),VLOOKUP(A150,'2'!$B$12:$M$212,6,FALSE)," ")</f>
        <v>0</v>
      </c>
      <c r="BG150" s="44">
        <f>IF(AND(N150="Aplicar identificación avanzada-condición aceptable para cada tipo de factor de riesgo identificado",L150="SI"),VLOOKUP(A150,'2'!$B$12:$M$212,7,FALSE)," ")</f>
        <v>0</v>
      </c>
      <c r="BH150" s="44">
        <f>IF(AND(N150="Aplicar identificación avanzada-condición aceptable para cada tipo de factor de riesgo identificado",L150="SI"),VLOOKUP(A150,'2'!$B$12:$M$212,8,FALSE)," ")</f>
        <v>0</v>
      </c>
      <c r="BI150" s="44">
        <f>IF(AND(N150="Aplicar identificación avanzada-condición aceptable para cada tipo de factor de riesgo identificado",L150="SI"),VLOOKUP(A150,'2'!$B$12:$M$212,9,FALSE)," ")</f>
        <v>0</v>
      </c>
      <c r="BJ150" s="44">
        <f>IF(AND(N150="Aplicar identificación avanzada-condición aceptable para cada tipo de factor de riesgo identificado",L150="SI"),VLOOKUP(A150,'2'!$B$12:$M$212,10,FALSE)," ")</f>
        <v>0</v>
      </c>
      <c r="BK150" s="48" t="str">
        <f>IF(AND(N150="Aplicar identificación avanzada-condición aceptable para cada tipo de factor de riesgo identificado",M150="SI"),VLOOKUP(A150,'2'!$B$12:$M$212,2,FALSE)," ")</f>
        <v>area 146</v>
      </c>
      <c r="BL150" s="48" t="str">
        <f>IF(AND(N150="Aplicar identificación avanzada-condición aceptable para cada tipo de factor de riesgo identificado",M150="SI"),VLOOKUP(A150,'2'!$B$12:$M$212,3,FALSE)," ")</f>
        <v>puesto 146</v>
      </c>
      <c r="BM150" s="48" t="str">
        <f>IF(AND(N150="Aplicar identificación avanzada-condición aceptable para cada tipo de factor de riesgo identificado",M150="SI"),VLOOKUP(A150,'2'!$B$12:$M$212,4,FALSE)," ")</f>
        <v>tarea 146</v>
      </c>
      <c r="BN150" s="48">
        <f>IF(AND(N150="Aplicar identificación avanzada-condición aceptable para cada tipo de factor de riesgo identificado",M150="SI"),VLOOKUP(A150,'2'!$B$12:$M$212,6,FALSE)," ")</f>
        <v>0</v>
      </c>
      <c r="BO150" s="48">
        <f>IF(AND(N150="Aplicar identificación avanzada-condición aceptable para cada tipo de factor de riesgo identificado",M150="SI"),VLOOKUP(A150,'2'!$B$12:$M$212,7,FALSE)," ")</f>
        <v>0</v>
      </c>
      <c r="BP150" s="48">
        <f>IF(AND(N150="Aplicar identificación avanzada-condición aceptable para cada tipo de factor de riesgo identificado",M150="SI"),VLOOKUP(A150,'2'!$B$12:$M$212,8,FALSE)," ")</f>
        <v>0</v>
      </c>
      <c r="BQ150" s="48">
        <f>IF(AND(N150="Aplicar identificación avanzada-condición aceptable para cada tipo de factor de riesgo identificado",M150="SI"),VLOOKUP(A150,'2'!$B$12:$M$212,9,FALSE)," ")</f>
        <v>0</v>
      </c>
      <c r="BR150" s="48">
        <f>IF(AND(N150="Aplicar identificación avanzada-condición aceptable para cada tipo de factor de riesgo identificado",M150="SI"),VLOOKUP(A150,'2'!$B$12:$M$212,10,FALSE)," ")</f>
        <v>0</v>
      </c>
    </row>
    <row r="151" spans="1:70">
      <c r="A151">
        <v>147</v>
      </c>
      <c r="B151" s="21" t="str">
        <f>'2'!C160</f>
        <v>area 147</v>
      </c>
      <c r="C151" s="21" t="str">
        <f>'2'!D160</f>
        <v>puesto 147</v>
      </c>
      <c r="D151" s="21" t="str">
        <v>puesto 147</v>
      </c>
      <c r="E151" s="21" t="str">
        <f>'2'!E160</f>
        <v>tarea 147</v>
      </c>
      <c r="F151" s="34" t="str">
        <f>'3'!D160</f>
        <v>tarea 147</v>
      </c>
      <c r="G151" s="27" t="str">
        <f>'3'!E160</f>
        <v>SI</v>
      </c>
      <c r="H151" s="21" t="str">
        <f>'3'!F160</f>
        <v>SI</v>
      </c>
      <c r="I151" s="27" t="str">
        <f>'3'!G160</f>
        <v>SI</v>
      </c>
      <c r="J151" s="21" t="str">
        <f>'3'!H160</f>
        <v>SI</v>
      </c>
      <c r="K151" s="27" t="str">
        <f>'3'!I160</f>
        <v>SI</v>
      </c>
      <c r="L151" s="21" t="str">
        <f>'3'!J160</f>
        <v>SI</v>
      </c>
      <c r="M151" s="27" t="str">
        <f>'3'!K160</f>
        <v>SI</v>
      </c>
      <c r="N151" s="34" t="str">
        <f>'3'!L160</f>
        <v>Aplicar identificación avanzada-condición aceptable para cada tipo de factor de riesgo identificado</v>
      </c>
      <c r="O151" s="19" t="str">
        <f>IF(AND(N151="Aplicar identificación avanzada-condición aceptable para cada tipo de factor de riesgo identificado",G151="SI"),VLOOKUP(A151,'2'!$B$12:$M$212,2,FALSE)," ")</f>
        <v>area 147</v>
      </c>
      <c r="P151" s="19" t="str">
        <f>IF(AND(N151="Aplicar identificación avanzada-condición aceptable para cada tipo de factor de riesgo identificado",G151="SI"),VLOOKUP(A151,'2'!$B$12:$M$212,3,FALSE)," ")</f>
        <v>puesto 147</v>
      </c>
      <c r="Q151" s="19" t="str">
        <f>IF(AND(N151="Aplicar identificación avanzada-condición aceptable para cada tipo de factor de riesgo identificado",G151="SI"),VLOOKUP(A151,'2'!$B$12:$M$212,4,FALSE)," ")</f>
        <v>tarea 147</v>
      </c>
      <c r="R151" s="19">
        <f>IF(AND(N151="Aplicar identificación avanzada-condición aceptable para cada tipo de factor de riesgo identificado",G151="SI"),VLOOKUP(A151,'2'!$B$12:$M$212,6,FALSE)," ")</f>
        <v>0</v>
      </c>
      <c r="S151" s="19">
        <f>IF(AND(N151="Aplicar identificación avanzada-condición aceptable para cada tipo de factor de riesgo identificado",G151="SI"),VLOOKUP(A151,'2'!$B$12:$M$212,7,FALSE)," ")</f>
        <v>0</v>
      </c>
      <c r="T151" s="19">
        <f>IF(AND(N151="Aplicar identificación avanzada-condición aceptable para cada tipo de factor de riesgo identificado",G151="SI"),VLOOKUP(A151,'2'!$B$12:$M$212,8,FALSE)," ")</f>
        <v>0</v>
      </c>
      <c r="U151" s="19">
        <f>IF(AND(N151="Aplicar identificación avanzada-condición aceptable para cada tipo de factor de riesgo identificado",G151="SI"),VLOOKUP(A151,'2'!$B$12:$M$212,9,FALSE)," ")</f>
        <v>0</v>
      </c>
      <c r="V151" s="19">
        <f>IF(AND(N151="Aplicar identificación avanzada-condición aceptable para cada tipo de factor de riesgo identificado",G151="SI"),VLOOKUP(A151,'2'!$B$12:$M$212,10,FALSE)," ")</f>
        <v>0</v>
      </c>
      <c r="W151" s="31" t="str">
        <f>IF(AND(N151="Aplicar identificación avanzada-condición aceptable para cada tipo de factor de riesgo identificado",H151="SI"),VLOOKUP(A151,'2'!$B$12:$M$212,2,FALSE)," ")</f>
        <v>area 147</v>
      </c>
      <c r="X151" s="31" t="str">
        <f>IF(AND(N151="Aplicar identificación avanzada-condición aceptable para cada tipo de factor de riesgo identificado",H151="SI"),VLOOKUP(A151,'2'!$B$12:$M$212,3,FALSE)," ")</f>
        <v>puesto 147</v>
      </c>
      <c r="Y151" s="31" t="str">
        <f>IF(AND(N151="Aplicar identificación avanzada-condición aceptable para cada tipo de factor de riesgo identificado",H151="SI"),VLOOKUP(A151,'2'!$B$12:$M$212,4,FALSE)," ")</f>
        <v>tarea 147</v>
      </c>
      <c r="Z151" s="31" t="str">
        <f>IF(AND(N151="Aplicar identificación avanzada-condición aceptable para cada tipo de factor de riesgo identificado",H151="SI"),VLOOKUP(A151,'2'!$B$12:$M$212,4,FALSE)," ")</f>
        <v>tarea 147</v>
      </c>
      <c r="AA151" s="31">
        <f>IF(AND(N151="Aplicar identificación avanzada-condición aceptable para cada tipo de factor de riesgo identificado",H151="SI"),VLOOKUP(A151,'2'!$B$12:$M$212,7,FALSE)," ")</f>
        <v>0</v>
      </c>
      <c r="AB151" s="31">
        <f>IF(AND(N151="Aplicar identificación avanzada-condición aceptable para cada tipo de factor de riesgo identificado",H151="SI"),VLOOKUP(A151,'2'!$B$12:$M$212,8,FALSE)," ")</f>
        <v>0</v>
      </c>
      <c r="AC151" s="31">
        <f>IF(AND(N151="Aplicar identificación avanzada-condición aceptable para cada tipo de factor de riesgo identificado",H151="SI"),VLOOKUP(A151,'2'!$B$12:$M$212,9,FALSE)," ")</f>
        <v>0</v>
      </c>
      <c r="AD151" s="31">
        <f>IF(AND(N151="Aplicar identificación avanzada-condición aceptable para cada tipo de factor de riesgo identificado",H151="SI"),VLOOKUP(A151,'2'!$B$12:$M$212,10,FALSE)," ")</f>
        <v>0</v>
      </c>
      <c r="AE151" s="34" t="str">
        <f>IF(AND(N151="Aplicar identificación avanzada-condición aceptable para cada tipo de factor de riesgo identificado",I151="SI"),VLOOKUP(A151,'2'!$B$12:$M$212,2,FALSE)," ")</f>
        <v>area 147</v>
      </c>
      <c r="AF151" s="34" t="str">
        <f>IF(AND(N151="Aplicar identificación avanzada-condición aceptable para cada tipo de factor de riesgo identificado",I151="SI"),VLOOKUP(A151,'2'!$B$12:$M$212,3,FALSE)," ")</f>
        <v>puesto 147</v>
      </c>
      <c r="AG151" s="34" t="str">
        <f>IF(AND(N151="Aplicar identificación avanzada-condición aceptable para cada tipo de factor de riesgo identificado",I151="SI"),VLOOKUP(A151,'2'!$B$12:$M$212,4,FALSE)," ")</f>
        <v>tarea 147</v>
      </c>
      <c r="AH151" s="34">
        <f>IF(AND(N151="Aplicar identificación avanzada-condición aceptable para cada tipo de factor de riesgo identificado",I151="SI"),VLOOKUP(A151,'2'!$B$12:$M$212,6,FALSE)," ")</f>
        <v>0</v>
      </c>
      <c r="AI151" s="34">
        <f>IF(AND(N151="Aplicar identificación avanzada-condición aceptable para cada tipo de factor de riesgo identificado",I151="SI"),VLOOKUP(A151,'2'!$B$12:$M$212,7,FALSE)," ")</f>
        <v>0</v>
      </c>
      <c r="AJ151" s="34">
        <f>IF(AND(N151="Aplicar identificación avanzada-condición aceptable para cada tipo de factor de riesgo identificado",I151="SI"),VLOOKUP(A151,'2'!$B$12:$M$212,8,FALSE)," ")</f>
        <v>0</v>
      </c>
      <c r="AK151" s="34">
        <f>IF(AND(N151="Aplicar identificación avanzada-condición aceptable para cada tipo de factor de riesgo identificado",I151="SI"),VLOOKUP(A151,'2'!$B$12:$M$212,9,FALSE)," ")</f>
        <v>0</v>
      </c>
      <c r="AL151" s="34">
        <f>IF(AND(N151="Aplicar identificación avanzada-condición aceptable para cada tipo de factor de riesgo identificado",I151="SI"),VLOOKUP(A151,'2'!$B$12:$M$212,10,FALSE)," ")</f>
        <v>0</v>
      </c>
      <c r="AM151" s="40" t="str">
        <f>IF(AND(N151="Aplicar identificación avanzada-condición aceptable para cada tipo de factor de riesgo identificado",J151="SI"),VLOOKUP(A151,'2'!$B$12:$M$212,2,FALSE)," ")</f>
        <v>area 147</v>
      </c>
      <c r="AN151" s="40" t="str">
        <f>IF(AND(N151="Aplicar identificación avanzada-condición aceptable para cada tipo de factor de riesgo identificado",J151="SI"),VLOOKUP(A151,'2'!$B$12:$M$212,3,FALSE)," ")</f>
        <v>puesto 147</v>
      </c>
      <c r="AO151" s="40" t="str">
        <f>IF(AND(N151="Aplicar identificación avanzada-condición aceptable para cada tipo de factor de riesgo identificado",J151="SI"),VLOOKUP(A151,'2'!$B$12:$M$212,4,FALSE)," ")</f>
        <v>tarea 147</v>
      </c>
      <c r="AP151" s="40">
        <f>IF(AND(N151="Aplicar identificación avanzada-condición aceptable para cada tipo de factor de riesgo identificado",J151="SI"),VLOOKUP(A151,'2'!$B$12:$M$212,6,FALSE)," ")</f>
        <v>0</v>
      </c>
      <c r="AQ151" s="40">
        <f>IF(AND(N151="Aplicar identificación avanzada-condición aceptable para cada tipo de factor de riesgo identificado",J151="SI"),VLOOKUP(A151,'2'!$B$12:$M$212,7,FALSE)," ")</f>
        <v>0</v>
      </c>
      <c r="AR151" s="40">
        <f>IF(AND(N151="Aplicar identificación avanzada-condición aceptable para cada tipo de factor de riesgo identificado",J151="SI"),VLOOKUP(A151,'2'!$B$12:$M$212,8,FALSE)," ")</f>
        <v>0</v>
      </c>
      <c r="AS151" s="40">
        <f>IF(AND(N151="Aplicar identificación avanzada-condición aceptable para cada tipo de factor de riesgo identificado",J151="SI"),VLOOKUP(A151,'2'!$B$12:$M$212,9,FALSE)," ")</f>
        <v>0</v>
      </c>
      <c r="AT151" s="40">
        <f>IF(AND(N151="Aplicar identificación avanzada-condición aceptable para cada tipo de factor de riesgo identificado",J151="SI"),VLOOKUP(A151,'2'!$B$12:$M$212,10,FALSE)," ")</f>
        <v>0</v>
      </c>
      <c r="AU151" s="51" t="str">
        <f>IF(AND(N151="Aplicar identificación avanzada-condición aceptable para cada tipo de factor de riesgo identificado",K151="SI"),VLOOKUP(A151,'2'!$B$12:$M$212,2,FALSE)," ")</f>
        <v>area 147</v>
      </c>
      <c r="AV151" s="51" t="str">
        <f>IF(AND(N151="Aplicar identificación avanzada-condición aceptable para cada tipo de factor de riesgo identificado",K151="SI"),VLOOKUP(A151,'2'!$B$12:$M$212,3,FALSE)," ")</f>
        <v>puesto 147</v>
      </c>
      <c r="AW151" s="51" t="str">
        <f>IF(AND(N151="Aplicar identificación avanzada-condición aceptable para cada tipo de factor de riesgo identificado",K151="SI"),VLOOKUP(A151,'2'!$B$12:$M$212,4,FALSE)," ")</f>
        <v>tarea 147</v>
      </c>
      <c r="AX151" s="51">
        <f>IF(AND(N151="Aplicar identificación avanzada-condición aceptable para cada tipo de factor de riesgo identificado",K151="SI"),VLOOKUP(A151,'2'!$B$12:$M$212,6,FALSE)," ")</f>
        <v>0</v>
      </c>
      <c r="AY151" s="51">
        <f>IF(AND(N151="Aplicar identificación avanzada-condición aceptable para cada tipo de factor de riesgo identificado",K151="SI"),VLOOKUP(A151,'2'!$B$12:$M$212,7,FALSE)," ")</f>
        <v>0</v>
      </c>
      <c r="AZ151" s="51">
        <f>IF(AND(N151="Aplicar identificación avanzada-condición aceptable para cada tipo de factor de riesgo identificado",K151="SI"),VLOOKUP(A151,'2'!$B$12:$M$212,8,FALSE)," ")</f>
        <v>0</v>
      </c>
      <c r="BA151" s="51">
        <f>IF(AND(N151="Aplicar identificación avanzada-condición aceptable para cada tipo de factor de riesgo identificado",K151="SI"),VLOOKUP(A151,'2'!$B$12:$M$212,9,FALSE)," ")</f>
        <v>0</v>
      </c>
      <c r="BB151" s="51">
        <f>IF(AND(N151="Aplicar identificación avanzada-condición aceptable para cada tipo de factor de riesgo identificado",K151="SI"),VLOOKUP(A151,'2'!$B$12:$M$212,10,FALSE)," ")</f>
        <v>0</v>
      </c>
      <c r="BC151" s="44" t="str">
        <f>IF(AND(N151="Aplicar identificación avanzada-condición aceptable para cada tipo de factor de riesgo identificado",L151="SI"),VLOOKUP(A151,'2'!$B$12:$M$212,2,FALSE)," ")</f>
        <v>area 147</v>
      </c>
      <c r="BD151" s="44" t="str">
        <f>IF(AND(N151="Aplicar identificación avanzada-condición aceptable para cada tipo de factor de riesgo identificado",L151="SI"),VLOOKUP(A151,'2'!$B$12:$M$212,3,FALSE)," ")</f>
        <v>puesto 147</v>
      </c>
      <c r="BE151" s="44" t="str">
        <f>IF(AND(N151="Aplicar identificación avanzada-condición aceptable para cada tipo de factor de riesgo identificado",L151="SI"),VLOOKUP(A151,'2'!$B$12:$M$212,4,FALSE)," ")</f>
        <v>tarea 147</v>
      </c>
      <c r="BF151" s="44">
        <f>IF(AND(N151="Aplicar identificación avanzada-condición aceptable para cada tipo de factor de riesgo identificado",L151="SI"),VLOOKUP(A151,'2'!$B$12:$M$212,6,FALSE)," ")</f>
        <v>0</v>
      </c>
      <c r="BG151" s="44">
        <f>IF(AND(N151="Aplicar identificación avanzada-condición aceptable para cada tipo de factor de riesgo identificado",L151="SI"),VLOOKUP(A151,'2'!$B$12:$M$212,7,FALSE)," ")</f>
        <v>0</v>
      </c>
      <c r="BH151" s="44">
        <f>IF(AND(N151="Aplicar identificación avanzada-condición aceptable para cada tipo de factor de riesgo identificado",L151="SI"),VLOOKUP(A151,'2'!$B$12:$M$212,8,FALSE)," ")</f>
        <v>0</v>
      </c>
      <c r="BI151" s="44">
        <f>IF(AND(N151="Aplicar identificación avanzada-condición aceptable para cada tipo de factor de riesgo identificado",L151="SI"),VLOOKUP(A151,'2'!$B$12:$M$212,9,FALSE)," ")</f>
        <v>0</v>
      </c>
      <c r="BJ151" s="44">
        <f>IF(AND(N151="Aplicar identificación avanzada-condición aceptable para cada tipo de factor de riesgo identificado",L151="SI"),VLOOKUP(A151,'2'!$B$12:$M$212,10,FALSE)," ")</f>
        <v>0</v>
      </c>
      <c r="BK151" s="48" t="str">
        <f>IF(AND(N151="Aplicar identificación avanzada-condición aceptable para cada tipo de factor de riesgo identificado",M151="SI"),VLOOKUP(A151,'2'!$B$12:$M$212,2,FALSE)," ")</f>
        <v>area 147</v>
      </c>
      <c r="BL151" s="48" t="str">
        <f>IF(AND(N151="Aplicar identificación avanzada-condición aceptable para cada tipo de factor de riesgo identificado",M151="SI"),VLOOKUP(A151,'2'!$B$12:$M$212,3,FALSE)," ")</f>
        <v>puesto 147</v>
      </c>
      <c r="BM151" s="48" t="str">
        <f>IF(AND(N151="Aplicar identificación avanzada-condición aceptable para cada tipo de factor de riesgo identificado",M151="SI"),VLOOKUP(A151,'2'!$B$12:$M$212,4,FALSE)," ")</f>
        <v>tarea 147</v>
      </c>
      <c r="BN151" s="48">
        <f>IF(AND(N151="Aplicar identificación avanzada-condición aceptable para cada tipo de factor de riesgo identificado",M151="SI"),VLOOKUP(A151,'2'!$B$12:$M$212,6,FALSE)," ")</f>
        <v>0</v>
      </c>
      <c r="BO151" s="48">
        <f>IF(AND(N151="Aplicar identificación avanzada-condición aceptable para cada tipo de factor de riesgo identificado",M151="SI"),VLOOKUP(A151,'2'!$B$12:$M$212,7,FALSE)," ")</f>
        <v>0</v>
      </c>
      <c r="BP151" s="48">
        <f>IF(AND(N151="Aplicar identificación avanzada-condición aceptable para cada tipo de factor de riesgo identificado",M151="SI"),VLOOKUP(A151,'2'!$B$12:$M$212,8,FALSE)," ")</f>
        <v>0</v>
      </c>
      <c r="BQ151" s="48">
        <f>IF(AND(N151="Aplicar identificación avanzada-condición aceptable para cada tipo de factor de riesgo identificado",M151="SI"),VLOOKUP(A151,'2'!$B$12:$M$212,9,FALSE)," ")</f>
        <v>0</v>
      </c>
      <c r="BR151" s="48">
        <f>IF(AND(N151="Aplicar identificación avanzada-condición aceptable para cada tipo de factor de riesgo identificado",M151="SI"),VLOOKUP(A151,'2'!$B$12:$M$212,10,FALSE)," ")</f>
        <v>0</v>
      </c>
    </row>
    <row r="152" spans="1:70">
      <c r="A152">
        <v>148</v>
      </c>
      <c r="B152" s="21" t="str">
        <f>'2'!C161</f>
        <v>area 148</v>
      </c>
      <c r="C152" s="21" t="str">
        <f>'2'!D161</f>
        <v>puesto 148</v>
      </c>
      <c r="D152" s="21" t="str">
        <v>puesto 148</v>
      </c>
      <c r="E152" s="21" t="str">
        <f>'2'!E161</f>
        <v>tarea 148</v>
      </c>
      <c r="F152" s="34" t="str">
        <f>'3'!D161</f>
        <v>tarea 148</v>
      </c>
      <c r="G152" s="27" t="str">
        <f>'3'!E161</f>
        <v>SI</v>
      </c>
      <c r="H152" s="21" t="str">
        <f>'3'!F161</f>
        <v>SI</v>
      </c>
      <c r="I152" s="27" t="str">
        <f>'3'!G161</f>
        <v>SI</v>
      </c>
      <c r="J152" s="21" t="str">
        <f>'3'!H161</f>
        <v>SI</v>
      </c>
      <c r="K152" s="27" t="str">
        <f>'3'!I161</f>
        <v>SI</v>
      </c>
      <c r="L152" s="21" t="str">
        <f>'3'!J161</f>
        <v>SI</v>
      </c>
      <c r="M152" s="27" t="str">
        <f>'3'!K161</f>
        <v>SI</v>
      </c>
      <c r="N152" s="34" t="str">
        <f>'3'!L161</f>
        <v>Aplicar identificación avanzada-condición aceptable para cada tipo de factor de riesgo identificado</v>
      </c>
      <c r="O152" s="19" t="str">
        <f>IF(AND(N152="Aplicar identificación avanzada-condición aceptable para cada tipo de factor de riesgo identificado",G152="SI"),VLOOKUP(A152,'2'!$B$12:$M$212,2,FALSE)," ")</f>
        <v>area 148</v>
      </c>
      <c r="P152" s="19" t="str">
        <f>IF(AND(N152="Aplicar identificación avanzada-condición aceptable para cada tipo de factor de riesgo identificado",G152="SI"),VLOOKUP(A152,'2'!$B$12:$M$212,3,FALSE)," ")</f>
        <v>puesto 148</v>
      </c>
      <c r="Q152" s="19" t="str">
        <f>IF(AND(N152="Aplicar identificación avanzada-condición aceptable para cada tipo de factor de riesgo identificado",G152="SI"),VLOOKUP(A152,'2'!$B$12:$M$212,4,FALSE)," ")</f>
        <v>tarea 148</v>
      </c>
      <c r="R152" s="19">
        <f>IF(AND(N152="Aplicar identificación avanzada-condición aceptable para cada tipo de factor de riesgo identificado",G152="SI"),VLOOKUP(A152,'2'!$B$12:$M$212,6,FALSE)," ")</f>
        <v>0</v>
      </c>
      <c r="S152" s="19">
        <f>IF(AND(N152="Aplicar identificación avanzada-condición aceptable para cada tipo de factor de riesgo identificado",G152="SI"),VLOOKUP(A152,'2'!$B$12:$M$212,7,FALSE)," ")</f>
        <v>0</v>
      </c>
      <c r="T152" s="19">
        <f>IF(AND(N152="Aplicar identificación avanzada-condición aceptable para cada tipo de factor de riesgo identificado",G152="SI"),VLOOKUP(A152,'2'!$B$12:$M$212,8,FALSE)," ")</f>
        <v>0</v>
      </c>
      <c r="U152" s="19">
        <f>IF(AND(N152="Aplicar identificación avanzada-condición aceptable para cada tipo de factor de riesgo identificado",G152="SI"),VLOOKUP(A152,'2'!$B$12:$M$212,9,FALSE)," ")</f>
        <v>0</v>
      </c>
      <c r="V152" s="19">
        <f>IF(AND(N152="Aplicar identificación avanzada-condición aceptable para cada tipo de factor de riesgo identificado",G152="SI"),VLOOKUP(A152,'2'!$B$12:$M$212,10,FALSE)," ")</f>
        <v>0</v>
      </c>
      <c r="W152" s="31" t="str">
        <f>IF(AND(N152="Aplicar identificación avanzada-condición aceptable para cada tipo de factor de riesgo identificado",H152="SI"),VLOOKUP(A152,'2'!$B$12:$M$212,2,FALSE)," ")</f>
        <v>area 148</v>
      </c>
      <c r="X152" s="31" t="str">
        <f>IF(AND(N152="Aplicar identificación avanzada-condición aceptable para cada tipo de factor de riesgo identificado",H152="SI"),VLOOKUP(A152,'2'!$B$12:$M$212,3,FALSE)," ")</f>
        <v>puesto 148</v>
      </c>
      <c r="Y152" s="31" t="str">
        <f>IF(AND(N152="Aplicar identificación avanzada-condición aceptable para cada tipo de factor de riesgo identificado",H152="SI"),VLOOKUP(A152,'2'!$B$12:$M$212,4,FALSE)," ")</f>
        <v>tarea 148</v>
      </c>
      <c r="Z152" s="31" t="str">
        <f>IF(AND(N152="Aplicar identificación avanzada-condición aceptable para cada tipo de factor de riesgo identificado",H152="SI"),VLOOKUP(A152,'2'!$B$12:$M$212,4,FALSE)," ")</f>
        <v>tarea 148</v>
      </c>
      <c r="AA152" s="31">
        <f>IF(AND(N152="Aplicar identificación avanzada-condición aceptable para cada tipo de factor de riesgo identificado",H152="SI"),VLOOKUP(A152,'2'!$B$12:$M$212,7,FALSE)," ")</f>
        <v>0</v>
      </c>
      <c r="AB152" s="31">
        <f>IF(AND(N152="Aplicar identificación avanzada-condición aceptable para cada tipo de factor de riesgo identificado",H152="SI"),VLOOKUP(A152,'2'!$B$12:$M$212,8,FALSE)," ")</f>
        <v>0</v>
      </c>
      <c r="AC152" s="31">
        <f>IF(AND(N152="Aplicar identificación avanzada-condición aceptable para cada tipo de factor de riesgo identificado",H152="SI"),VLOOKUP(A152,'2'!$B$12:$M$212,9,FALSE)," ")</f>
        <v>0</v>
      </c>
      <c r="AD152" s="31">
        <f>IF(AND(N152="Aplicar identificación avanzada-condición aceptable para cada tipo de factor de riesgo identificado",H152="SI"),VLOOKUP(A152,'2'!$B$12:$M$212,10,FALSE)," ")</f>
        <v>0</v>
      </c>
      <c r="AE152" s="34" t="str">
        <f>IF(AND(N152="Aplicar identificación avanzada-condición aceptable para cada tipo de factor de riesgo identificado",I152="SI"),VLOOKUP(A152,'2'!$B$12:$M$212,2,FALSE)," ")</f>
        <v>area 148</v>
      </c>
      <c r="AF152" s="34" t="str">
        <f>IF(AND(N152="Aplicar identificación avanzada-condición aceptable para cada tipo de factor de riesgo identificado",I152="SI"),VLOOKUP(A152,'2'!$B$12:$M$212,3,FALSE)," ")</f>
        <v>puesto 148</v>
      </c>
      <c r="AG152" s="34" t="str">
        <f>IF(AND(N152="Aplicar identificación avanzada-condición aceptable para cada tipo de factor de riesgo identificado",I152="SI"),VLOOKUP(A152,'2'!$B$12:$M$212,4,FALSE)," ")</f>
        <v>tarea 148</v>
      </c>
      <c r="AH152" s="34">
        <f>IF(AND(N152="Aplicar identificación avanzada-condición aceptable para cada tipo de factor de riesgo identificado",I152="SI"),VLOOKUP(A152,'2'!$B$12:$M$212,6,FALSE)," ")</f>
        <v>0</v>
      </c>
      <c r="AI152" s="34">
        <f>IF(AND(N152="Aplicar identificación avanzada-condición aceptable para cada tipo de factor de riesgo identificado",I152="SI"),VLOOKUP(A152,'2'!$B$12:$M$212,7,FALSE)," ")</f>
        <v>0</v>
      </c>
      <c r="AJ152" s="34">
        <f>IF(AND(N152="Aplicar identificación avanzada-condición aceptable para cada tipo de factor de riesgo identificado",I152="SI"),VLOOKUP(A152,'2'!$B$12:$M$212,8,FALSE)," ")</f>
        <v>0</v>
      </c>
      <c r="AK152" s="34">
        <f>IF(AND(N152="Aplicar identificación avanzada-condición aceptable para cada tipo de factor de riesgo identificado",I152="SI"),VLOOKUP(A152,'2'!$B$12:$M$212,9,FALSE)," ")</f>
        <v>0</v>
      </c>
      <c r="AL152" s="34">
        <f>IF(AND(N152="Aplicar identificación avanzada-condición aceptable para cada tipo de factor de riesgo identificado",I152="SI"),VLOOKUP(A152,'2'!$B$12:$M$212,10,FALSE)," ")</f>
        <v>0</v>
      </c>
      <c r="AM152" s="40" t="str">
        <f>IF(AND(N152="Aplicar identificación avanzada-condición aceptable para cada tipo de factor de riesgo identificado",J152="SI"),VLOOKUP(A152,'2'!$B$12:$M$212,2,FALSE)," ")</f>
        <v>area 148</v>
      </c>
      <c r="AN152" s="40" t="str">
        <f>IF(AND(N152="Aplicar identificación avanzada-condición aceptable para cada tipo de factor de riesgo identificado",J152="SI"),VLOOKUP(A152,'2'!$B$12:$M$212,3,FALSE)," ")</f>
        <v>puesto 148</v>
      </c>
      <c r="AO152" s="40" t="str">
        <f>IF(AND(N152="Aplicar identificación avanzada-condición aceptable para cada tipo de factor de riesgo identificado",J152="SI"),VLOOKUP(A152,'2'!$B$12:$M$212,4,FALSE)," ")</f>
        <v>tarea 148</v>
      </c>
      <c r="AP152" s="40">
        <f>IF(AND(N152="Aplicar identificación avanzada-condición aceptable para cada tipo de factor de riesgo identificado",J152="SI"),VLOOKUP(A152,'2'!$B$12:$M$212,6,FALSE)," ")</f>
        <v>0</v>
      </c>
      <c r="AQ152" s="40">
        <f>IF(AND(N152="Aplicar identificación avanzada-condición aceptable para cada tipo de factor de riesgo identificado",J152="SI"),VLOOKUP(A152,'2'!$B$12:$M$212,7,FALSE)," ")</f>
        <v>0</v>
      </c>
      <c r="AR152" s="40">
        <f>IF(AND(N152="Aplicar identificación avanzada-condición aceptable para cada tipo de factor de riesgo identificado",J152="SI"),VLOOKUP(A152,'2'!$B$12:$M$212,8,FALSE)," ")</f>
        <v>0</v>
      </c>
      <c r="AS152" s="40">
        <f>IF(AND(N152="Aplicar identificación avanzada-condición aceptable para cada tipo de factor de riesgo identificado",J152="SI"),VLOOKUP(A152,'2'!$B$12:$M$212,9,FALSE)," ")</f>
        <v>0</v>
      </c>
      <c r="AT152" s="40">
        <f>IF(AND(N152="Aplicar identificación avanzada-condición aceptable para cada tipo de factor de riesgo identificado",J152="SI"),VLOOKUP(A152,'2'!$B$12:$M$212,10,FALSE)," ")</f>
        <v>0</v>
      </c>
      <c r="AU152" s="51" t="str">
        <f>IF(AND(N152="Aplicar identificación avanzada-condición aceptable para cada tipo de factor de riesgo identificado",K152="SI"),VLOOKUP(A152,'2'!$B$12:$M$212,2,FALSE)," ")</f>
        <v>area 148</v>
      </c>
      <c r="AV152" s="51" t="str">
        <f>IF(AND(N152="Aplicar identificación avanzada-condición aceptable para cada tipo de factor de riesgo identificado",K152="SI"),VLOOKUP(A152,'2'!$B$12:$M$212,3,FALSE)," ")</f>
        <v>puesto 148</v>
      </c>
      <c r="AW152" s="51" t="str">
        <f>IF(AND(N152="Aplicar identificación avanzada-condición aceptable para cada tipo de factor de riesgo identificado",K152="SI"),VLOOKUP(A152,'2'!$B$12:$M$212,4,FALSE)," ")</f>
        <v>tarea 148</v>
      </c>
      <c r="AX152" s="51">
        <f>IF(AND(N152="Aplicar identificación avanzada-condición aceptable para cada tipo de factor de riesgo identificado",K152="SI"),VLOOKUP(A152,'2'!$B$12:$M$212,6,FALSE)," ")</f>
        <v>0</v>
      </c>
      <c r="AY152" s="51">
        <f>IF(AND(N152="Aplicar identificación avanzada-condición aceptable para cada tipo de factor de riesgo identificado",K152="SI"),VLOOKUP(A152,'2'!$B$12:$M$212,7,FALSE)," ")</f>
        <v>0</v>
      </c>
      <c r="AZ152" s="51">
        <f>IF(AND(N152="Aplicar identificación avanzada-condición aceptable para cada tipo de factor de riesgo identificado",K152="SI"),VLOOKUP(A152,'2'!$B$12:$M$212,8,FALSE)," ")</f>
        <v>0</v>
      </c>
      <c r="BA152" s="51">
        <f>IF(AND(N152="Aplicar identificación avanzada-condición aceptable para cada tipo de factor de riesgo identificado",K152="SI"),VLOOKUP(A152,'2'!$B$12:$M$212,9,FALSE)," ")</f>
        <v>0</v>
      </c>
      <c r="BB152" s="51">
        <f>IF(AND(N152="Aplicar identificación avanzada-condición aceptable para cada tipo de factor de riesgo identificado",K152="SI"),VLOOKUP(A152,'2'!$B$12:$M$212,10,FALSE)," ")</f>
        <v>0</v>
      </c>
      <c r="BC152" s="44" t="str">
        <f>IF(AND(N152="Aplicar identificación avanzada-condición aceptable para cada tipo de factor de riesgo identificado",L152="SI"),VLOOKUP(A152,'2'!$B$12:$M$212,2,FALSE)," ")</f>
        <v>area 148</v>
      </c>
      <c r="BD152" s="44" t="str">
        <f>IF(AND(N152="Aplicar identificación avanzada-condición aceptable para cada tipo de factor de riesgo identificado",L152="SI"),VLOOKUP(A152,'2'!$B$12:$M$212,3,FALSE)," ")</f>
        <v>puesto 148</v>
      </c>
      <c r="BE152" s="44" t="str">
        <f>IF(AND(N152="Aplicar identificación avanzada-condición aceptable para cada tipo de factor de riesgo identificado",L152="SI"),VLOOKUP(A152,'2'!$B$12:$M$212,4,FALSE)," ")</f>
        <v>tarea 148</v>
      </c>
      <c r="BF152" s="44">
        <f>IF(AND(N152="Aplicar identificación avanzada-condición aceptable para cada tipo de factor de riesgo identificado",L152="SI"),VLOOKUP(A152,'2'!$B$12:$M$212,6,FALSE)," ")</f>
        <v>0</v>
      </c>
      <c r="BG152" s="44">
        <f>IF(AND(N152="Aplicar identificación avanzada-condición aceptable para cada tipo de factor de riesgo identificado",L152="SI"),VLOOKUP(A152,'2'!$B$12:$M$212,7,FALSE)," ")</f>
        <v>0</v>
      </c>
      <c r="BH152" s="44">
        <f>IF(AND(N152="Aplicar identificación avanzada-condición aceptable para cada tipo de factor de riesgo identificado",L152="SI"),VLOOKUP(A152,'2'!$B$12:$M$212,8,FALSE)," ")</f>
        <v>0</v>
      </c>
      <c r="BI152" s="44">
        <f>IF(AND(N152="Aplicar identificación avanzada-condición aceptable para cada tipo de factor de riesgo identificado",L152="SI"),VLOOKUP(A152,'2'!$B$12:$M$212,9,FALSE)," ")</f>
        <v>0</v>
      </c>
      <c r="BJ152" s="44">
        <f>IF(AND(N152="Aplicar identificación avanzada-condición aceptable para cada tipo de factor de riesgo identificado",L152="SI"),VLOOKUP(A152,'2'!$B$12:$M$212,10,FALSE)," ")</f>
        <v>0</v>
      </c>
      <c r="BK152" s="48" t="str">
        <f>IF(AND(N152="Aplicar identificación avanzada-condición aceptable para cada tipo de factor de riesgo identificado",M152="SI"),VLOOKUP(A152,'2'!$B$12:$M$212,2,FALSE)," ")</f>
        <v>area 148</v>
      </c>
      <c r="BL152" s="48" t="str">
        <f>IF(AND(N152="Aplicar identificación avanzada-condición aceptable para cada tipo de factor de riesgo identificado",M152="SI"),VLOOKUP(A152,'2'!$B$12:$M$212,3,FALSE)," ")</f>
        <v>puesto 148</v>
      </c>
      <c r="BM152" s="48" t="str">
        <f>IF(AND(N152="Aplicar identificación avanzada-condición aceptable para cada tipo de factor de riesgo identificado",M152="SI"),VLOOKUP(A152,'2'!$B$12:$M$212,4,FALSE)," ")</f>
        <v>tarea 148</v>
      </c>
      <c r="BN152" s="48">
        <f>IF(AND(N152="Aplicar identificación avanzada-condición aceptable para cada tipo de factor de riesgo identificado",M152="SI"),VLOOKUP(A152,'2'!$B$12:$M$212,6,FALSE)," ")</f>
        <v>0</v>
      </c>
      <c r="BO152" s="48">
        <f>IF(AND(N152="Aplicar identificación avanzada-condición aceptable para cada tipo de factor de riesgo identificado",M152="SI"),VLOOKUP(A152,'2'!$B$12:$M$212,7,FALSE)," ")</f>
        <v>0</v>
      </c>
      <c r="BP152" s="48">
        <f>IF(AND(N152="Aplicar identificación avanzada-condición aceptable para cada tipo de factor de riesgo identificado",M152="SI"),VLOOKUP(A152,'2'!$B$12:$M$212,8,FALSE)," ")</f>
        <v>0</v>
      </c>
      <c r="BQ152" s="48">
        <f>IF(AND(N152="Aplicar identificación avanzada-condición aceptable para cada tipo de factor de riesgo identificado",M152="SI"),VLOOKUP(A152,'2'!$B$12:$M$212,9,FALSE)," ")</f>
        <v>0</v>
      </c>
      <c r="BR152" s="48">
        <f>IF(AND(N152="Aplicar identificación avanzada-condición aceptable para cada tipo de factor de riesgo identificado",M152="SI"),VLOOKUP(A152,'2'!$B$12:$M$212,10,FALSE)," ")</f>
        <v>0</v>
      </c>
    </row>
    <row r="153" spans="1:70">
      <c r="A153">
        <v>149</v>
      </c>
      <c r="B153" s="21" t="str">
        <f>'2'!C162</f>
        <v>area 149</v>
      </c>
      <c r="C153" s="21" t="str">
        <f>'2'!D162</f>
        <v>puesto 149</v>
      </c>
      <c r="D153" s="21" t="str">
        <v>puesto 149</v>
      </c>
      <c r="E153" s="21" t="str">
        <f>'2'!E162</f>
        <v>tarea 149</v>
      </c>
      <c r="F153" s="34" t="str">
        <f>'3'!D162</f>
        <v>tarea 149</v>
      </c>
      <c r="G153" s="27" t="str">
        <f>'3'!E162</f>
        <v>SI</v>
      </c>
      <c r="H153" s="21" t="str">
        <f>'3'!F162</f>
        <v>SI</v>
      </c>
      <c r="I153" s="27" t="str">
        <f>'3'!G162</f>
        <v>SI</v>
      </c>
      <c r="J153" s="21" t="str">
        <f>'3'!H162</f>
        <v>SI</v>
      </c>
      <c r="K153" s="27" t="str">
        <f>'3'!I162</f>
        <v>SI</v>
      </c>
      <c r="L153" s="21" t="str">
        <f>'3'!J162</f>
        <v>SI</v>
      </c>
      <c r="M153" s="27" t="str">
        <f>'3'!K162</f>
        <v>SI</v>
      </c>
      <c r="N153" s="34" t="str">
        <f>'3'!L162</f>
        <v>Aplicar identificación avanzada-condición aceptable para cada tipo de factor de riesgo identificado</v>
      </c>
      <c r="O153" s="19" t="str">
        <f>IF(AND(N153="Aplicar identificación avanzada-condición aceptable para cada tipo de factor de riesgo identificado",G153="SI"),VLOOKUP(A153,'2'!$B$12:$M$212,2,FALSE)," ")</f>
        <v>area 149</v>
      </c>
      <c r="P153" s="19" t="str">
        <f>IF(AND(N153="Aplicar identificación avanzada-condición aceptable para cada tipo de factor de riesgo identificado",G153="SI"),VLOOKUP(A153,'2'!$B$12:$M$212,3,FALSE)," ")</f>
        <v>puesto 149</v>
      </c>
      <c r="Q153" s="19" t="str">
        <f>IF(AND(N153="Aplicar identificación avanzada-condición aceptable para cada tipo de factor de riesgo identificado",G153="SI"),VLOOKUP(A153,'2'!$B$12:$M$212,4,FALSE)," ")</f>
        <v>tarea 149</v>
      </c>
      <c r="R153" s="19">
        <f>IF(AND(N153="Aplicar identificación avanzada-condición aceptable para cada tipo de factor de riesgo identificado",G153="SI"),VLOOKUP(A153,'2'!$B$12:$M$212,6,FALSE)," ")</f>
        <v>0</v>
      </c>
      <c r="S153" s="19">
        <f>IF(AND(N153="Aplicar identificación avanzada-condición aceptable para cada tipo de factor de riesgo identificado",G153="SI"),VLOOKUP(A153,'2'!$B$12:$M$212,7,FALSE)," ")</f>
        <v>0</v>
      </c>
      <c r="T153" s="19">
        <f>IF(AND(N153="Aplicar identificación avanzada-condición aceptable para cada tipo de factor de riesgo identificado",G153="SI"),VLOOKUP(A153,'2'!$B$12:$M$212,8,FALSE)," ")</f>
        <v>0</v>
      </c>
      <c r="U153" s="19">
        <f>IF(AND(N153="Aplicar identificación avanzada-condición aceptable para cada tipo de factor de riesgo identificado",G153="SI"),VLOOKUP(A153,'2'!$B$12:$M$212,9,FALSE)," ")</f>
        <v>0</v>
      </c>
      <c r="V153" s="19">
        <f>IF(AND(N153="Aplicar identificación avanzada-condición aceptable para cada tipo de factor de riesgo identificado",G153="SI"),VLOOKUP(A153,'2'!$B$12:$M$212,10,FALSE)," ")</f>
        <v>0</v>
      </c>
      <c r="W153" s="31" t="str">
        <f>IF(AND(N153="Aplicar identificación avanzada-condición aceptable para cada tipo de factor de riesgo identificado",H153="SI"),VLOOKUP(A153,'2'!$B$12:$M$212,2,FALSE)," ")</f>
        <v>area 149</v>
      </c>
      <c r="X153" s="31" t="str">
        <f>IF(AND(N153="Aplicar identificación avanzada-condición aceptable para cada tipo de factor de riesgo identificado",H153="SI"),VLOOKUP(A153,'2'!$B$12:$M$212,3,FALSE)," ")</f>
        <v>puesto 149</v>
      </c>
      <c r="Y153" s="31" t="str">
        <f>IF(AND(N153="Aplicar identificación avanzada-condición aceptable para cada tipo de factor de riesgo identificado",H153="SI"),VLOOKUP(A153,'2'!$B$12:$M$212,4,FALSE)," ")</f>
        <v>tarea 149</v>
      </c>
      <c r="Z153" s="31" t="str">
        <f>IF(AND(N153="Aplicar identificación avanzada-condición aceptable para cada tipo de factor de riesgo identificado",H153="SI"),VLOOKUP(A153,'2'!$B$12:$M$212,4,FALSE)," ")</f>
        <v>tarea 149</v>
      </c>
      <c r="AA153" s="31">
        <f>IF(AND(N153="Aplicar identificación avanzada-condición aceptable para cada tipo de factor de riesgo identificado",H153="SI"),VLOOKUP(A153,'2'!$B$12:$M$212,7,FALSE)," ")</f>
        <v>0</v>
      </c>
      <c r="AB153" s="31">
        <f>IF(AND(N153="Aplicar identificación avanzada-condición aceptable para cada tipo de factor de riesgo identificado",H153="SI"),VLOOKUP(A153,'2'!$B$12:$M$212,8,FALSE)," ")</f>
        <v>0</v>
      </c>
      <c r="AC153" s="31">
        <f>IF(AND(N153="Aplicar identificación avanzada-condición aceptable para cada tipo de factor de riesgo identificado",H153="SI"),VLOOKUP(A153,'2'!$B$12:$M$212,9,FALSE)," ")</f>
        <v>0</v>
      </c>
      <c r="AD153" s="31">
        <f>IF(AND(N153="Aplicar identificación avanzada-condición aceptable para cada tipo de factor de riesgo identificado",H153="SI"),VLOOKUP(A153,'2'!$B$12:$M$212,10,FALSE)," ")</f>
        <v>0</v>
      </c>
      <c r="AE153" s="34" t="str">
        <f>IF(AND(N153="Aplicar identificación avanzada-condición aceptable para cada tipo de factor de riesgo identificado",I153="SI"),VLOOKUP(A153,'2'!$B$12:$M$212,2,FALSE)," ")</f>
        <v>area 149</v>
      </c>
      <c r="AF153" s="34" t="str">
        <f>IF(AND(N153="Aplicar identificación avanzada-condición aceptable para cada tipo de factor de riesgo identificado",I153="SI"),VLOOKUP(A153,'2'!$B$12:$M$212,3,FALSE)," ")</f>
        <v>puesto 149</v>
      </c>
      <c r="AG153" s="34" t="str">
        <f>IF(AND(N153="Aplicar identificación avanzada-condición aceptable para cada tipo de factor de riesgo identificado",I153="SI"),VLOOKUP(A153,'2'!$B$12:$M$212,4,FALSE)," ")</f>
        <v>tarea 149</v>
      </c>
      <c r="AH153" s="34">
        <f>IF(AND(N153="Aplicar identificación avanzada-condición aceptable para cada tipo de factor de riesgo identificado",I153="SI"),VLOOKUP(A153,'2'!$B$12:$M$212,6,FALSE)," ")</f>
        <v>0</v>
      </c>
      <c r="AI153" s="34">
        <f>IF(AND(N153="Aplicar identificación avanzada-condición aceptable para cada tipo de factor de riesgo identificado",I153="SI"),VLOOKUP(A153,'2'!$B$12:$M$212,7,FALSE)," ")</f>
        <v>0</v>
      </c>
      <c r="AJ153" s="34">
        <f>IF(AND(N153="Aplicar identificación avanzada-condición aceptable para cada tipo de factor de riesgo identificado",I153="SI"),VLOOKUP(A153,'2'!$B$12:$M$212,8,FALSE)," ")</f>
        <v>0</v>
      </c>
      <c r="AK153" s="34">
        <f>IF(AND(N153="Aplicar identificación avanzada-condición aceptable para cada tipo de factor de riesgo identificado",I153="SI"),VLOOKUP(A153,'2'!$B$12:$M$212,9,FALSE)," ")</f>
        <v>0</v>
      </c>
      <c r="AL153" s="34">
        <f>IF(AND(N153="Aplicar identificación avanzada-condición aceptable para cada tipo de factor de riesgo identificado",I153="SI"),VLOOKUP(A153,'2'!$B$12:$M$212,10,FALSE)," ")</f>
        <v>0</v>
      </c>
      <c r="AM153" s="40" t="str">
        <f>IF(AND(N153="Aplicar identificación avanzada-condición aceptable para cada tipo de factor de riesgo identificado",J153="SI"),VLOOKUP(A153,'2'!$B$12:$M$212,2,FALSE)," ")</f>
        <v>area 149</v>
      </c>
      <c r="AN153" s="40" t="str">
        <f>IF(AND(N153="Aplicar identificación avanzada-condición aceptable para cada tipo de factor de riesgo identificado",J153="SI"),VLOOKUP(A153,'2'!$B$12:$M$212,3,FALSE)," ")</f>
        <v>puesto 149</v>
      </c>
      <c r="AO153" s="40" t="str">
        <f>IF(AND(N153="Aplicar identificación avanzada-condición aceptable para cada tipo de factor de riesgo identificado",J153="SI"),VLOOKUP(A153,'2'!$B$12:$M$212,4,FALSE)," ")</f>
        <v>tarea 149</v>
      </c>
      <c r="AP153" s="40">
        <f>IF(AND(N153="Aplicar identificación avanzada-condición aceptable para cada tipo de factor de riesgo identificado",J153="SI"),VLOOKUP(A153,'2'!$B$12:$M$212,6,FALSE)," ")</f>
        <v>0</v>
      </c>
      <c r="AQ153" s="40">
        <f>IF(AND(N153="Aplicar identificación avanzada-condición aceptable para cada tipo de factor de riesgo identificado",J153="SI"),VLOOKUP(A153,'2'!$B$12:$M$212,7,FALSE)," ")</f>
        <v>0</v>
      </c>
      <c r="AR153" s="40">
        <f>IF(AND(N153="Aplicar identificación avanzada-condición aceptable para cada tipo de factor de riesgo identificado",J153="SI"),VLOOKUP(A153,'2'!$B$12:$M$212,8,FALSE)," ")</f>
        <v>0</v>
      </c>
      <c r="AS153" s="40">
        <f>IF(AND(N153="Aplicar identificación avanzada-condición aceptable para cada tipo de factor de riesgo identificado",J153="SI"),VLOOKUP(A153,'2'!$B$12:$M$212,9,FALSE)," ")</f>
        <v>0</v>
      </c>
      <c r="AT153" s="40">
        <f>IF(AND(N153="Aplicar identificación avanzada-condición aceptable para cada tipo de factor de riesgo identificado",J153="SI"),VLOOKUP(A153,'2'!$B$12:$M$212,10,FALSE)," ")</f>
        <v>0</v>
      </c>
      <c r="AU153" s="51" t="str">
        <f>IF(AND(N153="Aplicar identificación avanzada-condición aceptable para cada tipo de factor de riesgo identificado",K153="SI"),VLOOKUP(A153,'2'!$B$12:$M$212,2,FALSE)," ")</f>
        <v>area 149</v>
      </c>
      <c r="AV153" s="51" t="str">
        <f>IF(AND(N153="Aplicar identificación avanzada-condición aceptable para cada tipo de factor de riesgo identificado",K153="SI"),VLOOKUP(A153,'2'!$B$12:$M$212,3,FALSE)," ")</f>
        <v>puesto 149</v>
      </c>
      <c r="AW153" s="51" t="str">
        <f>IF(AND(N153="Aplicar identificación avanzada-condición aceptable para cada tipo de factor de riesgo identificado",K153="SI"),VLOOKUP(A153,'2'!$B$12:$M$212,4,FALSE)," ")</f>
        <v>tarea 149</v>
      </c>
      <c r="AX153" s="51">
        <f>IF(AND(N153="Aplicar identificación avanzada-condición aceptable para cada tipo de factor de riesgo identificado",K153="SI"),VLOOKUP(A153,'2'!$B$12:$M$212,6,FALSE)," ")</f>
        <v>0</v>
      </c>
      <c r="AY153" s="51">
        <f>IF(AND(N153="Aplicar identificación avanzada-condición aceptable para cada tipo de factor de riesgo identificado",K153="SI"),VLOOKUP(A153,'2'!$B$12:$M$212,7,FALSE)," ")</f>
        <v>0</v>
      </c>
      <c r="AZ153" s="51">
        <f>IF(AND(N153="Aplicar identificación avanzada-condición aceptable para cada tipo de factor de riesgo identificado",K153="SI"),VLOOKUP(A153,'2'!$B$12:$M$212,8,FALSE)," ")</f>
        <v>0</v>
      </c>
      <c r="BA153" s="51">
        <f>IF(AND(N153="Aplicar identificación avanzada-condición aceptable para cada tipo de factor de riesgo identificado",K153="SI"),VLOOKUP(A153,'2'!$B$12:$M$212,9,FALSE)," ")</f>
        <v>0</v>
      </c>
      <c r="BB153" s="51">
        <f>IF(AND(N153="Aplicar identificación avanzada-condición aceptable para cada tipo de factor de riesgo identificado",K153="SI"),VLOOKUP(A153,'2'!$B$12:$M$212,10,FALSE)," ")</f>
        <v>0</v>
      </c>
      <c r="BC153" s="44" t="str">
        <f>IF(AND(N153="Aplicar identificación avanzada-condición aceptable para cada tipo de factor de riesgo identificado",L153="SI"),VLOOKUP(A153,'2'!$B$12:$M$212,2,FALSE)," ")</f>
        <v>area 149</v>
      </c>
      <c r="BD153" s="44" t="str">
        <f>IF(AND(N153="Aplicar identificación avanzada-condición aceptable para cada tipo de factor de riesgo identificado",L153="SI"),VLOOKUP(A153,'2'!$B$12:$M$212,3,FALSE)," ")</f>
        <v>puesto 149</v>
      </c>
      <c r="BE153" s="44" t="str">
        <f>IF(AND(N153="Aplicar identificación avanzada-condición aceptable para cada tipo de factor de riesgo identificado",L153="SI"),VLOOKUP(A153,'2'!$B$12:$M$212,4,FALSE)," ")</f>
        <v>tarea 149</v>
      </c>
      <c r="BF153" s="44">
        <f>IF(AND(N153="Aplicar identificación avanzada-condición aceptable para cada tipo de factor de riesgo identificado",L153="SI"),VLOOKUP(A153,'2'!$B$12:$M$212,6,FALSE)," ")</f>
        <v>0</v>
      </c>
      <c r="BG153" s="44">
        <f>IF(AND(N153="Aplicar identificación avanzada-condición aceptable para cada tipo de factor de riesgo identificado",L153="SI"),VLOOKUP(A153,'2'!$B$12:$M$212,7,FALSE)," ")</f>
        <v>0</v>
      </c>
      <c r="BH153" s="44">
        <f>IF(AND(N153="Aplicar identificación avanzada-condición aceptable para cada tipo de factor de riesgo identificado",L153="SI"),VLOOKUP(A153,'2'!$B$12:$M$212,8,FALSE)," ")</f>
        <v>0</v>
      </c>
      <c r="BI153" s="44">
        <f>IF(AND(N153="Aplicar identificación avanzada-condición aceptable para cada tipo de factor de riesgo identificado",L153="SI"),VLOOKUP(A153,'2'!$B$12:$M$212,9,FALSE)," ")</f>
        <v>0</v>
      </c>
      <c r="BJ153" s="44">
        <f>IF(AND(N153="Aplicar identificación avanzada-condición aceptable para cada tipo de factor de riesgo identificado",L153="SI"),VLOOKUP(A153,'2'!$B$12:$M$212,10,FALSE)," ")</f>
        <v>0</v>
      </c>
      <c r="BK153" s="48" t="str">
        <f>IF(AND(N153="Aplicar identificación avanzada-condición aceptable para cada tipo de factor de riesgo identificado",M153="SI"),VLOOKUP(A153,'2'!$B$12:$M$212,2,FALSE)," ")</f>
        <v>area 149</v>
      </c>
      <c r="BL153" s="48" t="str">
        <f>IF(AND(N153="Aplicar identificación avanzada-condición aceptable para cada tipo de factor de riesgo identificado",M153="SI"),VLOOKUP(A153,'2'!$B$12:$M$212,3,FALSE)," ")</f>
        <v>puesto 149</v>
      </c>
      <c r="BM153" s="48" t="str">
        <f>IF(AND(N153="Aplicar identificación avanzada-condición aceptable para cada tipo de factor de riesgo identificado",M153="SI"),VLOOKUP(A153,'2'!$B$12:$M$212,4,FALSE)," ")</f>
        <v>tarea 149</v>
      </c>
      <c r="BN153" s="48">
        <f>IF(AND(N153="Aplicar identificación avanzada-condición aceptable para cada tipo de factor de riesgo identificado",M153="SI"),VLOOKUP(A153,'2'!$B$12:$M$212,6,FALSE)," ")</f>
        <v>0</v>
      </c>
      <c r="BO153" s="48">
        <f>IF(AND(N153="Aplicar identificación avanzada-condición aceptable para cada tipo de factor de riesgo identificado",M153="SI"),VLOOKUP(A153,'2'!$B$12:$M$212,7,FALSE)," ")</f>
        <v>0</v>
      </c>
      <c r="BP153" s="48">
        <f>IF(AND(N153="Aplicar identificación avanzada-condición aceptable para cada tipo de factor de riesgo identificado",M153="SI"),VLOOKUP(A153,'2'!$B$12:$M$212,8,FALSE)," ")</f>
        <v>0</v>
      </c>
      <c r="BQ153" s="48">
        <f>IF(AND(N153="Aplicar identificación avanzada-condición aceptable para cada tipo de factor de riesgo identificado",M153="SI"),VLOOKUP(A153,'2'!$B$12:$M$212,9,FALSE)," ")</f>
        <v>0</v>
      </c>
      <c r="BR153" s="48">
        <f>IF(AND(N153="Aplicar identificación avanzada-condición aceptable para cada tipo de factor de riesgo identificado",M153="SI"),VLOOKUP(A153,'2'!$B$12:$M$212,10,FALSE)," ")</f>
        <v>0</v>
      </c>
    </row>
    <row r="154" spans="1:70">
      <c r="A154">
        <v>150</v>
      </c>
      <c r="B154" s="21" t="str">
        <f>'2'!C163</f>
        <v>area 150</v>
      </c>
      <c r="C154" s="21" t="str">
        <f>'2'!D163</f>
        <v>puesto 150</v>
      </c>
      <c r="D154" s="21" t="str">
        <v>puesto 150</v>
      </c>
      <c r="E154" s="21" t="str">
        <f>'2'!E163</f>
        <v>tarea 150</v>
      </c>
      <c r="F154" s="34" t="str">
        <f>'3'!D163</f>
        <v>tarea 150</v>
      </c>
      <c r="G154" s="27" t="str">
        <f>'3'!E163</f>
        <v>SI</v>
      </c>
      <c r="H154" s="21" t="str">
        <f>'3'!F163</f>
        <v>SI</v>
      </c>
      <c r="I154" s="27" t="str">
        <f>'3'!G163</f>
        <v>SI</v>
      </c>
      <c r="J154" s="21" t="str">
        <f>'3'!H163</f>
        <v>SI</v>
      </c>
      <c r="K154" s="27" t="str">
        <f>'3'!I163</f>
        <v>SI</v>
      </c>
      <c r="L154" s="21" t="str">
        <f>'3'!J163</f>
        <v>SI</v>
      </c>
      <c r="M154" s="27" t="str">
        <f>'3'!K163</f>
        <v>SI</v>
      </c>
      <c r="N154" s="34" t="str">
        <f>'3'!L163</f>
        <v>Aplicar identificación avanzada-condición aceptable para cada tipo de factor de riesgo identificado</v>
      </c>
      <c r="O154" s="19" t="str">
        <f>IF(AND(N154="Aplicar identificación avanzada-condición aceptable para cada tipo de factor de riesgo identificado",G154="SI"),VLOOKUP(A154,'2'!$B$12:$M$212,2,FALSE)," ")</f>
        <v>area 150</v>
      </c>
      <c r="P154" s="19" t="str">
        <f>IF(AND(N154="Aplicar identificación avanzada-condición aceptable para cada tipo de factor de riesgo identificado",G154="SI"),VLOOKUP(A154,'2'!$B$12:$M$212,3,FALSE)," ")</f>
        <v>puesto 150</v>
      </c>
      <c r="Q154" s="19" t="str">
        <f>IF(AND(N154="Aplicar identificación avanzada-condición aceptable para cada tipo de factor de riesgo identificado",G154="SI"),VLOOKUP(A154,'2'!$B$12:$M$212,4,FALSE)," ")</f>
        <v>tarea 150</v>
      </c>
      <c r="R154" s="19">
        <f>IF(AND(N154="Aplicar identificación avanzada-condición aceptable para cada tipo de factor de riesgo identificado",G154="SI"),VLOOKUP(A154,'2'!$B$12:$M$212,6,FALSE)," ")</f>
        <v>0</v>
      </c>
      <c r="S154" s="19">
        <f>IF(AND(N154="Aplicar identificación avanzada-condición aceptable para cada tipo de factor de riesgo identificado",G154="SI"),VLOOKUP(A154,'2'!$B$12:$M$212,7,FALSE)," ")</f>
        <v>0</v>
      </c>
      <c r="T154" s="19">
        <f>IF(AND(N154="Aplicar identificación avanzada-condición aceptable para cada tipo de factor de riesgo identificado",G154="SI"),VLOOKUP(A154,'2'!$B$12:$M$212,8,FALSE)," ")</f>
        <v>0</v>
      </c>
      <c r="U154" s="19">
        <f>IF(AND(N154="Aplicar identificación avanzada-condición aceptable para cada tipo de factor de riesgo identificado",G154="SI"),VLOOKUP(A154,'2'!$B$12:$M$212,9,FALSE)," ")</f>
        <v>0</v>
      </c>
      <c r="V154" s="19">
        <f>IF(AND(N154="Aplicar identificación avanzada-condición aceptable para cada tipo de factor de riesgo identificado",G154="SI"),VLOOKUP(A154,'2'!$B$12:$M$212,10,FALSE)," ")</f>
        <v>0</v>
      </c>
      <c r="W154" s="31" t="str">
        <f>IF(AND(N154="Aplicar identificación avanzada-condición aceptable para cada tipo de factor de riesgo identificado",H154="SI"),VLOOKUP(A154,'2'!$B$12:$M$212,2,FALSE)," ")</f>
        <v>area 150</v>
      </c>
      <c r="X154" s="31" t="str">
        <f>IF(AND(N154="Aplicar identificación avanzada-condición aceptable para cada tipo de factor de riesgo identificado",H154="SI"),VLOOKUP(A154,'2'!$B$12:$M$212,3,FALSE)," ")</f>
        <v>puesto 150</v>
      </c>
      <c r="Y154" s="31" t="str">
        <f>IF(AND(N154="Aplicar identificación avanzada-condición aceptable para cada tipo de factor de riesgo identificado",H154="SI"),VLOOKUP(A154,'2'!$B$12:$M$212,4,FALSE)," ")</f>
        <v>tarea 150</v>
      </c>
      <c r="Z154" s="31" t="str">
        <f>IF(AND(N154="Aplicar identificación avanzada-condición aceptable para cada tipo de factor de riesgo identificado",H154="SI"),VLOOKUP(A154,'2'!$B$12:$M$212,4,FALSE)," ")</f>
        <v>tarea 150</v>
      </c>
      <c r="AA154" s="31">
        <f>IF(AND(N154="Aplicar identificación avanzada-condición aceptable para cada tipo de factor de riesgo identificado",H154="SI"),VLOOKUP(A154,'2'!$B$12:$M$212,7,FALSE)," ")</f>
        <v>0</v>
      </c>
      <c r="AB154" s="31">
        <f>IF(AND(N154="Aplicar identificación avanzada-condición aceptable para cada tipo de factor de riesgo identificado",H154="SI"),VLOOKUP(A154,'2'!$B$12:$M$212,8,FALSE)," ")</f>
        <v>0</v>
      </c>
      <c r="AC154" s="31">
        <f>IF(AND(N154="Aplicar identificación avanzada-condición aceptable para cada tipo de factor de riesgo identificado",H154="SI"),VLOOKUP(A154,'2'!$B$12:$M$212,9,FALSE)," ")</f>
        <v>0</v>
      </c>
      <c r="AD154" s="31">
        <f>IF(AND(N154="Aplicar identificación avanzada-condición aceptable para cada tipo de factor de riesgo identificado",H154="SI"),VLOOKUP(A154,'2'!$B$12:$M$212,10,FALSE)," ")</f>
        <v>0</v>
      </c>
      <c r="AE154" s="34" t="str">
        <f>IF(AND(N154="Aplicar identificación avanzada-condición aceptable para cada tipo de factor de riesgo identificado",I154="SI"),VLOOKUP(A154,'2'!$B$12:$M$212,2,FALSE)," ")</f>
        <v>area 150</v>
      </c>
      <c r="AF154" s="34" t="str">
        <f>IF(AND(N154="Aplicar identificación avanzada-condición aceptable para cada tipo de factor de riesgo identificado",I154="SI"),VLOOKUP(A154,'2'!$B$12:$M$212,3,FALSE)," ")</f>
        <v>puesto 150</v>
      </c>
      <c r="AG154" s="34" t="str">
        <f>IF(AND(N154="Aplicar identificación avanzada-condición aceptable para cada tipo de factor de riesgo identificado",I154="SI"),VLOOKUP(A154,'2'!$B$12:$M$212,4,FALSE)," ")</f>
        <v>tarea 150</v>
      </c>
      <c r="AH154" s="34">
        <f>IF(AND(N154="Aplicar identificación avanzada-condición aceptable para cada tipo de factor de riesgo identificado",I154="SI"),VLOOKUP(A154,'2'!$B$12:$M$212,6,FALSE)," ")</f>
        <v>0</v>
      </c>
      <c r="AI154" s="34">
        <f>IF(AND(N154="Aplicar identificación avanzada-condición aceptable para cada tipo de factor de riesgo identificado",I154="SI"),VLOOKUP(A154,'2'!$B$12:$M$212,7,FALSE)," ")</f>
        <v>0</v>
      </c>
      <c r="AJ154" s="34">
        <f>IF(AND(N154="Aplicar identificación avanzada-condición aceptable para cada tipo de factor de riesgo identificado",I154="SI"),VLOOKUP(A154,'2'!$B$12:$M$212,8,FALSE)," ")</f>
        <v>0</v>
      </c>
      <c r="AK154" s="34">
        <f>IF(AND(N154="Aplicar identificación avanzada-condición aceptable para cada tipo de factor de riesgo identificado",I154="SI"),VLOOKUP(A154,'2'!$B$12:$M$212,9,FALSE)," ")</f>
        <v>0</v>
      </c>
      <c r="AL154" s="34">
        <f>IF(AND(N154="Aplicar identificación avanzada-condición aceptable para cada tipo de factor de riesgo identificado",I154="SI"),VLOOKUP(A154,'2'!$B$12:$M$212,10,FALSE)," ")</f>
        <v>0</v>
      </c>
      <c r="AM154" s="40" t="str">
        <f>IF(AND(N154="Aplicar identificación avanzada-condición aceptable para cada tipo de factor de riesgo identificado",J154="SI"),VLOOKUP(A154,'2'!$B$12:$M$212,2,FALSE)," ")</f>
        <v>area 150</v>
      </c>
      <c r="AN154" s="40" t="str">
        <f>IF(AND(N154="Aplicar identificación avanzada-condición aceptable para cada tipo de factor de riesgo identificado",J154="SI"),VLOOKUP(A154,'2'!$B$12:$M$212,3,FALSE)," ")</f>
        <v>puesto 150</v>
      </c>
      <c r="AO154" s="40" t="str">
        <f>IF(AND(N154="Aplicar identificación avanzada-condición aceptable para cada tipo de factor de riesgo identificado",J154="SI"),VLOOKUP(A154,'2'!$B$12:$M$212,4,FALSE)," ")</f>
        <v>tarea 150</v>
      </c>
      <c r="AP154" s="40">
        <f>IF(AND(N154="Aplicar identificación avanzada-condición aceptable para cada tipo de factor de riesgo identificado",J154="SI"),VLOOKUP(A154,'2'!$B$12:$M$212,6,FALSE)," ")</f>
        <v>0</v>
      </c>
      <c r="AQ154" s="40">
        <f>IF(AND(N154="Aplicar identificación avanzada-condición aceptable para cada tipo de factor de riesgo identificado",J154="SI"),VLOOKUP(A154,'2'!$B$12:$M$212,7,FALSE)," ")</f>
        <v>0</v>
      </c>
      <c r="AR154" s="40">
        <f>IF(AND(N154="Aplicar identificación avanzada-condición aceptable para cada tipo de factor de riesgo identificado",J154="SI"),VLOOKUP(A154,'2'!$B$12:$M$212,8,FALSE)," ")</f>
        <v>0</v>
      </c>
      <c r="AS154" s="40">
        <f>IF(AND(N154="Aplicar identificación avanzada-condición aceptable para cada tipo de factor de riesgo identificado",J154="SI"),VLOOKUP(A154,'2'!$B$12:$M$212,9,FALSE)," ")</f>
        <v>0</v>
      </c>
      <c r="AT154" s="40">
        <f>IF(AND(N154="Aplicar identificación avanzada-condición aceptable para cada tipo de factor de riesgo identificado",J154="SI"),VLOOKUP(A154,'2'!$B$12:$M$212,10,FALSE)," ")</f>
        <v>0</v>
      </c>
      <c r="AU154" s="51" t="str">
        <f>IF(AND(N154="Aplicar identificación avanzada-condición aceptable para cada tipo de factor de riesgo identificado",K154="SI"),VLOOKUP(A154,'2'!$B$12:$M$212,2,FALSE)," ")</f>
        <v>area 150</v>
      </c>
      <c r="AV154" s="51" t="str">
        <f>IF(AND(N154="Aplicar identificación avanzada-condición aceptable para cada tipo de factor de riesgo identificado",K154="SI"),VLOOKUP(A154,'2'!$B$12:$M$212,3,FALSE)," ")</f>
        <v>puesto 150</v>
      </c>
      <c r="AW154" s="51" t="str">
        <f>IF(AND(N154="Aplicar identificación avanzada-condición aceptable para cada tipo de factor de riesgo identificado",K154="SI"),VLOOKUP(A154,'2'!$B$12:$M$212,4,FALSE)," ")</f>
        <v>tarea 150</v>
      </c>
      <c r="AX154" s="51">
        <f>IF(AND(N154="Aplicar identificación avanzada-condición aceptable para cada tipo de factor de riesgo identificado",K154="SI"),VLOOKUP(A154,'2'!$B$12:$M$212,6,FALSE)," ")</f>
        <v>0</v>
      </c>
      <c r="AY154" s="51">
        <f>IF(AND(N154="Aplicar identificación avanzada-condición aceptable para cada tipo de factor de riesgo identificado",K154="SI"),VLOOKUP(A154,'2'!$B$12:$M$212,7,FALSE)," ")</f>
        <v>0</v>
      </c>
      <c r="AZ154" s="51">
        <f>IF(AND(N154="Aplicar identificación avanzada-condición aceptable para cada tipo de factor de riesgo identificado",K154="SI"),VLOOKUP(A154,'2'!$B$12:$M$212,8,FALSE)," ")</f>
        <v>0</v>
      </c>
      <c r="BA154" s="51">
        <f>IF(AND(N154="Aplicar identificación avanzada-condición aceptable para cada tipo de factor de riesgo identificado",K154="SI"),VLOOKUP(A154,'2'!$B$12:$M$212,9,FALSE)," ")</f>
        <v>0</v>
      </c>
      <c r="BB154" s="51">
        <f>IF(AND(N154="Aplicar identificación avanzada-condición aceptable para cada tipo de factor de riesgo identificado",K154="SI"),VLOOKUP(A154,'2'!$B$12:$M$212,10,FALSE)," ")</f>
        <v>0</v>
      </c>
      <c r="BC154" s="44" t="str">
        <f>IF(AND(N154="Aplicar identificación avanzada-condición aceptable para cada tipo de factor de riesgo identificado",L154="SI"),VLOOKUP(A154,'2'!$B$12:$M$212,2,FALSE)," ")</f>
        <v>area 150</v>
      </c>
      <c r="BD154" s="44" t="str">
        <f>IF(AND(N154="Aplicar identificación avanzada-condición aceptable para cada tipo de factor de riesgo identificado",L154="SI"),VLOOKUP(A154,'2'!$B$12:$M$212,3,FALSE)," ")</f>
        <v>puesto 150</v>
      </c>
      <c r="BE154" s="44" t="str">
        <f>IF(AND(N154="Aplicar identificación avanzada-condición aceptable para cada tipo de factor de riesgo identificado",L154="SI"),VLOOKUP(A154,'2'!$B$12:$M$212,4,FALSE)," ")</f>
        <v>tarea 150</v>
      </c>
      <c r="BF154" s="44">
        <f>IF(AND(N154="Aplicar identificación avanzada-condición aceptable para cada tipo de factor de riesgo identificado",L154="SI"),VLOOKUP(A154,'2'!$B$12:$M$212,6,FALSE)," ")</f>
        <v>0</v>
      </c>
      <c r="BG154" s="44">
        <f>IF(AND(N154="Aplicar identificación avanzada-condición aceptable para cada tipo de factor de riesgo identificado",L154="SI"),VLOOKUP(A154,'2'!$B$12:$M$212,7,FALSE)," ")</f>
        <v>0</v>
      </c>
      <c r="BH154" s="44">
        <f>IF(AND(N154="Aplicar identificación avanzada-condición aceptable para cada tipo de factor de riesgo identificado",L154="SI"),VLOOKUP(A154,'2'!$B$12:$M$212,8,FALSE)," ")</f>
        <v>0</v>
      </c>
      <c r="BI154" s="44">
        <f>IF(AND(N154="Aplicar identificación avanzada-condición aceptable para cada tipo de factor de riesgo identificado",L154="SI"),VLOOKUP(A154,'2'!$B$12:$M$212,9,FALSE)," ")</f>
        <v>0</v>
      </c>
      <c r="BJ154" s="44">
        <f>IF(AND(N154="Aplicar identificación avanzada-condición aceptable para cada tipo de factor de riesgo identificado",L154="SI"),VLOOKUP(A154,'2'!$B$12:$M$212,10,FALSE)," ")</f>
        <v>0</v>
      </c>
      <c r="BK154" s="48" t="str">
        <f>IF(AND(N154="Aplicar identificación avanzada-condición aceptable para cada tipo de factor de riesgo identificado",M154="SI"),VLOOKUP(A154,'2'!$B$12:$M$212,2,FALSE)," ")</f>
        <v>area 150</v>
      </c>
      <c r="BL154" s="48" t="str">
        <f>IF(AND(N154="Aplicar identificación avanzada-condición aceptable para cada tipo de factor de riesgo identificado",M154="SI"),VLOOKUP(A154,'2'!$B$12:$M$212,3,FALSE)," ")</f>
        <v>puesto 150</v>
      </c>
      <c r="BM154" s="48" t="str">
        <f>IF(AND(N154="Aplicar identificación avanzada-condición aceptable para cada tipo de factor de riesgo identificado",M154="SI"),VLOOKUP(A154,'2'!$B$12:$M$212,4,FALSE)," ")</f>
        <v>tarea 150</v>
      </c>
      <c r="BN154" s="48">
        <f>IF(AND(N154="Aplicar identificación avanzada-condición aceptable para cada tipo de factor de riesgo identificado",M154="SI"),VLOOKUP(A154,'2'!$B$12:$M$212,6,FALSE)," ")</f>
        <v>0</v>
      </c>
      <c r="BO154" s="48">
        <f>IF(AND(N154="Aplicar identificación avanzada-condición aceptable para cada tipo de factor de riesgo identificado",M154="SI"),VLOOKUP(A154,'2'!$B$12:$M$212,7,FALSE)," ")</f>
        <v>0</v>
      </c>
      <c r="BP154" s="48">
        <f>IF(AND(N154="Aplicar identificación avanzada-condición aceptable para cada tipo de factor de riesgo identificado",M154="SI"),VLOOKUP(A154,'2'!$B$12:$M$212,8,FALSE)," ")</f>
        <v>0</v>
      </c>
      <c r="BQ154" s="48">
        <f>IF(AND(N154="Aplicar identificación avanzada-condición aceptable para cada tipo de factor de riesgo identificado",M154="SI"),VLOOKUP(A154,'2'!$B$12:$M$212,9,FALSE)," ")</f>
        <v>0</v>
      </c>
      <c r="BR154" s="48">
        <f>IF(AND(N154="Aplicar identificación avanzada-condición aceptable para cada tipo de factor de riesgo identificado",M154="SI"),VLOOKUP(A154,'2'!$B$12:$M$212,10,FALSE)," ")</f>
        <v>0</v>
      </c>
    </row>
    <row r="155" spans="1:70">
      <c r="A155">
        <v>151</v>
      </c>
      <c r="B155" s="21" t="str">
        <f>'2'!C164</f>
        <v>area 151</v>
      </c>
      <c r="C155" s="21" t="str">
        <f>'2'!D164</f>
        <v>puesto 151</v>
      </c>
      <c r="D155" s="21" t="str">
        <v>puesto 151</v>
      </c>
      <c r="E155" s="21" t="str">
        <f>'2'!E164</f>
        <v>tarea 151</v>
      </c>
      <c r="F155" s="34" t="str">
        <f>'3'!D164</f>
        <v>tarea 151</v>
      </c>
      <c r="N155" s="34" t="str">
        <f>'3'!L164</f>
        <v>Aplicar identificación avanzada-condición aceptable para cada tipo de factor de riesgo identificado</v>
      </c>
      <c r="O155" s="19" t="str">
        <f>IF(AND(N155="Aplicar identificación avanzada-condición aceptable para cada tipo de factor de riesgo identificado",G155="SI"),VLOOKUP(A155,'2'!$B$12:$M$212,2,FALSE)," ")</f>
        <v xml:space="preserve"> </v>
      </c>
      <c r="P155" s="19" t="str">
        <f>IF(AND(N155="Aplicar identificación avanzada-condición aceptable para cada tipo de factor de riesgo identificado",G155="SI"),VLOOKUP(A155,'2'!$B$12:$M$212,3,FALSE)," ")</f>
        <v xml:space="preserve"> </v>
      </c>
      <c r="Q155" s="19" t="str">
        <f>IF(AND(N155="Aplicar identificación avanzada-condición aceptable para cada tipo de factor de riesgo identificado",G155="SI"),VLOOKUP(A155,'2'!$B$12:$M$212,4,FALSE)," ")</f>
        <v xml:space="preserve"> </v>
      </c>
      <c r="R155" s="19" t="str">
        <f>IF(AND(N155="Aplicar identificación avanzada-condición aceptable para cada tipo de factor de riesgo identificado",G155="SI"),VLOOKUP(A155,'2'!$B$12:$M$212,6,FALSE)," ")</f>
        <v xml:space="preserve"> </v>
      </c>
      <c r="S155" s="19" t="str">
        <f>IF(AND(N155="Aplicar identificación avanzada-condición aceptable para cada tipo de factor de riesgo identificado",G155="SI"),VLOOKUP(A155,'2'!$B$12:$M$212,7,FALSE)," ")</f>
        <v xml:space="preserve"> </v>
      </c>
      <c r="T155" s="19" t="str">
        <f>IF(AND(N155="Aplicar identificación avanzada-condición aceptable para cada tipo de factor de riesgo identificado",G155="SI"),VLOOKUP(A155,'2'!$B$12:$M$212,8,FALSE)," ")</f>
        <v xml:space="preserve"> </v>
      </c>
      <c r="U155" s="19" t="str">
        <f>IF(AND(N155="Aplicar identificación avanzada-condición aceptable para cada tipo de factor de riesgo identificado",G155="SI"),VLOOKUP(A155,'2'!$B$12:$M$212,9,FALSE)," ")</f>
        <v xml:space="preserve"> </v>
      </c>
      <c r="V155" s="19" t="str">
        <f>IF(AND(N155="Aplicar identificación avanzada-condición aceptable para cada tipo de factor de riesgo identificado",G155="SI"),VLOOKUP(A155,'2'!$B$12:$M$212,10,FALSE)," ")</f>
        <v xml:space="preserve"> </v>
      </c>
      <c r="W155" s="31" t="str">
        <f>IF(AND(N155="Aplicar identificación avanzada-condición aceptable para cada tipo de factor de riesgo identificado",H155="SI"),VLOOKUP(A155,'2'!$B$12:$M$212,2,FALSE)," ")</f>
        <v xml:space="preserve"> </v>
      </c>
      <c r="X155" s="31" t="str">
        <f>IF(AND(N155="Aplicar identificación avanzada-condición aceptable para cada tipo de factor de riesgo identificado",H155="SI"),VLOOKUP(A155,'2'!$B$12:$M$212,3,FALSE)," ")</f>
        <v xml:space="preserve"> </v>
      </c>
      <c r="Y155" s="31" t="str">
        <f>IF(AND(N155="Aplicar identificación avanzada-condición aceptable para cada tipo de factor de riesgo identificado",H155="SI"),VLOOKUP(A155,'2'!$B$12:$M$212,4,FALSE)," ")</f>
        <v xml:space="preserve"> </v>
      </c>
      <c r="Z155" s="31" t="str">
        <f>IF(AND(N155="Aplicar identificación avanzada-condición aceptable para cada tipo de factor de riesgo identificado",H155="SI"),VLOOKUP(A155,'2'!$B$12:$M$212,4,FALSE)," ")</f>
        <v xml:space="preserve"> </v>
      </c>
      <c r="AA155" s="31" t="str">
        <f>IF(AND(N155="Aplicar identificación avanzada-condición aceptable para cada tipo de factor de riesgo identificado",H155="SI"),VLOOKUP(A155,'2'!$B$12:$M$212,7,FALSE)," ")</f>
        <v xml:space="preserve"> </v>
      </c>
      <c r="AB155" s="31" t="str">
        <f>IF(AND(N155="Aplicar identificación avanzada-condición aceptable para cada tipo de factor de riesgo identificado",H155="SI"),VLOOKUP(A155,'2'!$B$12:$M$212,8,FALSE)," ")</f>
        <v xml:space="preserve"> </v>
      </c>
      <c r="AC155" s="31" t="str">
        <f>IF(AND(N155="Aplicar identificación avanzada-condición aceptable para cada tipo de factor de riesgo identificado",H155="SI"),VLOOKUP(A155,'2'!$B$12:$M$212,9,FALSE)," ")</f>
        <v xml:space="preserve"> </v>
      </c>
      <c r="AD155" s="31" t="str">
        <f>IF(AND(N155="Aplicar identificación avanzada-condición aceptable para cada tipo de factor de riesgo identificado",H155="SI"),VLOOKUP(A155,'2'!$B$12:$M$212,10,FALSE)," ")</f>
        <v xml:space="preserve"> </v>
      </c>
      <c r="AE155" s="34" t="str">
        <f>IF(AND(N155="Aplicar identificación avanzada-condición aceptable para cada tipo de factor de riesgo identificado",I155="SI"),VLOOKUP(A155,'2'!$B$12:$M$212,2,FALSE)," ")</f>
        <v xml:space="preserve"> </v>
      </c>
      <c r="AF155" s="34" t="str">
        <f>IF(AND(N155="Aplicar identificación avanzada-condición aceptable para cada tipo de factor de riesgo identificado",I155="SI"),VLOOKUP(A155,'2'!$B$12:$M$212,3,FALSE)," ")</f>
        <v xml:space="preserve"> </v>
      </c>
      <c r="AG155" s="34" t="str">
        <f>IF(AND(N155="Aplicar identificación avanzada-condición aceptable para cada tipo de factor de riesgo identificado",I155="SI"),VLOOKUP(A155,'2'!$B$12:$M$212,4,FALSE)," ")</f>
        <v xml:space="preserve"> </v>
      </c>
      <c r="AH155" s="34" t="str">
        <f>IF(AND(N155="Aplicar identificación avanzada-condición aceptable para cada tipo de factor de riesgo identificado",I155="SI"),VLOOKUP(A155,'2'!$B$12:$M$212,6,FALSE)," ")</f>
        <v xml:space="preserve"> </v>
      </c>
      <c r="AI155" s="34" t="str">
        <f>IF(AND(N155="Aplicar identificación avanzada-condición aceptable para cada tipo de factor de riesgo identificado",I155="SI"),VLOOKUP(A155,'2'!$B$12:$M$212,7,FALSE)," ")</f>
        <v xml:space="preserve"> </v>
      </c>
      <c r="AJ155" s="34" t="str">
        <f>IF(AND(N155="Aplicar identificación avanzada-condición aceptable para cada tipo de factor de riesgo identificado",I155="SI"),VLOOKUP(A155,'2'!$B$12:$M$212,8,FALSE)," ")</f>
        <v xml:space="preserve"> </v>
      </c>
      <c r="AK155" s="34" t="str">
        <f>IF(AND(N155="Aplicar identificación avanzada-condición aceptable para cada tipo de factor de riesgo identificado",I155="SI"),VLOOKUP(A155,'2'!$B$12:$M$212,9,FALSE)," ")</f>
        <v xml:space="preserve"> </v>
      </c>
      <c r="AL155" s="34" t="str">
        <f>IF(AND(N155="Aplicar identificación avanzada-condición aceptable para cada tipo de factor de riesgo identificado",I155="SI"),VLOOKUP(A155,'2'!$B$12:$M$212,10,FALSE)," ")</f>
        <v xml:space="preserve"> </v>
      </c>
      <c r="AM155" s="40" t="str">
        <f>IF(AND(N155="Aplicar identificación avanzada-condición aceptable para cada tipo de factor de riesgo identificado",J155="SI"),VLOOKUP(A155,'2'!$B$12:$M$212,2,FALSE)," ")</f>
        <v xml:space="preserve"> </v>
      </c>
      <c r="AN155" s="40" t="str">
        <f>IF(AND(N155="Aplicar identificación avanzada-condición aceptable para cada tipo de factor de riesgo identificado",J155="SI"),VLOOKUP(A155,'2'!$B$12:$M$212,3,FALSE)," ")</f>
        <v xml:space="preserve"> </v>
      </c>
      <c r="AO155" s="40" t="str">
        <f>IF(AND(N155="Aplicar identificación avanzada-condición aceptable para cada tipo de factor de riesgo identificado",J155="SI"),VLOOKUP(A155,'2'!$B$12:$M$212,4,FALSE)," ")</f>
        <v xml:space="preserve"> </v>
      </c>
      <c r="AP155" s="40" t="str">
        <f>IF(AND(N155="Aplicar identificación avanzada-condición aceptable para cada tipo de factor de riesgo identificado",J155="SI"),VLOOKUP(A155,'2'!$B$12:$M$212,6,FALSE)," ")</f>
        <v xml:space="preserve"> </v>
      </c>
      <c r="AQ155" s="40" t="str">
        <f>IF(AND(N155="Aplicar identificación avanzada-condición aceptable para cada tipo de factor de riesgo identificado",J155="SI"),VLOOKUP(A155,'2'!$B$12:$M$212,7,FALSE)," ")</f>
        <v xml:space="preserve"> </v>
      </c>
      <c r="AR155" s="40" t="str">
        <f>IF(AND(N155="Aplicar identificación avanzada-condición aceptable para cada tipo de factor de riesgo identificado",J155="SI"),VLOOKUP(A155,'2'!$B$12:$M$212,8,FALSE)," ")</f>
        <v xml:space="preserve"> </v>
      </c>
      <c r="AS155" s="40" t="str">
        <f>IF(AND(N155="Aplicar identificación avanzada-condición aceptable para cada tipo de factor de riesgo identificado",J155="SI"),VLOOKUP(A155,'2'!$B$12:$M$212,9,FALSE)," ")</f>
        <v xml:space="preserve"> </v>
      </c>
      <c r="AT155" s="40" t="str">
        <f>IF(AND(N155="Aplicar identificación avanzada-condición aceptable para cada tipo de factor de riesgo identificado",J155="SI"),VLOOKUP(A155,'2'!$B$12:$M$212,10,FALSE)," ")</f>
        <v xml:space="preserve"> </v>
      </c>
      <c r="AU155" s="51" t="str">
        <f>IF(AND(N155="Aplicar identificación avanzada-condición aceptable para cada tipo de factor de riesgo identificado",K155="SI"),VLOOKUP(A155,'2'!$B$12:$M$212,2,FALSE)," ")</f>
        <v xml:space="preserve"> </v>
      </c>
      <c r="AV155" s="51" t="str">
        <f>IF(AND(N155="Aplicar identificación avanzada-condición aceptable para cada tipo de factor de riesgo identificado",K155="SI"),VLOOKUP(A155,'2'!$B$12:$M$212,3,FALSE)," ")</f>
        <v xml:space="preserve"> </v>
      </c>
      <c r="AW155" s="51" t="str">
        <f>IF(AND(N155="Aplicar identificación avanzada-condición aceptable para cada tipo de factor de riesgo identificado",K155="SI"),VLOOKUP(A155,'2'!$B$12:$M$212,4,FALSE)," ")</f>
        <v xml:space="preserve"> </v>
      </c>
      <c r="AX155" s="51" t="str">
        <f>IF(AND(N155="Aplicar identificación avanzada-condición aceptable para cada tipo de factor de riesgo identificado",K155="SI"),VLOOKUP(A155,'2'!$B$12:$M$212,6,FALSE)," ")</f>
        <v xml:space="preserve"> </v>
      </c>
      <c r="AY155" s="51" t="str">
        <f>IF(AND(N155="Aplicar identificación avanzada-condición aceptable para cada tipo de factor de riesgo identificado",K155="SI"),VLOOKUP(A155,'2'!$B$12:$M$212,7,FALSE)," ")</f>
        <v xml:space="preserve"> </v>
      </c>
      <c r="AZ155" s="51" t="str">
        <f>IF(AND(N155="Aplicar identificación avanzada-condición aceptable para cada tipo de factor de riesgo identificado",K155="SI"),VLOOKUP(A155,'2'!$B$12:$M$212,8,FALSE)," ")</f>
        <v xml:space="preserve"> </v>
      </c>
      <c r="BA155" s="51" t="str">
        <f>IF(AND(N155="Aplicar identificación avanzada-condición aceptable para cada tipo de factor de riesgo identificado",K155="SI"),VLOOKUP(A155,'2'!$B$12:$M$212,9,FALSE)," ")</f>
        <v xml:space="preserve"> </v>
      </c>
      <c r="BB155" s="51" t="str">
        <f>IF(AND(N155="Aplicar identificación avanzada-condición aceptable para cada tipo de factor de riesgo identificado",K155="SI"),VLOOKUP(A155,'2'!$B$12:$M$212,10,FALSE)," ")</f>
        <v xml:space="preserve"> </v>
      </c>
      <c r="BC155" s="44" t="str">
        <f>IF(AND(N155="Aplicar identificación avanzada-condición aceptable para cada tipo de factor de riesgo identificado",L155="SI"),VLOOKUP(A155,'2'!$B$12:$M$212,2,FALSE)," ")</f>
        <v xml:space="preserve"> </v>
      </c>
      <c r="BD155" s="44" t="str">
        <f>IF(AND(N155="Aplicar identificación avanzada-condición aceptable para cada tipo de factor de riesgo identificado",L155="SI"),VLOOKUP(A155,'2'!$B$12:$M$212,3,FALSE)," ")</f>
        <v xml:space="preserve"> </v>
      </c>
      <c r="BE155" s="44" t="str">
        <f>IF(AND(N155="Aplicar identificación avanzada-condición aceptable para cada tipo de factor de riesgo identificado",L155="SI"),VLOOKUP(A155,'2'!$B$12:$M$212,4,FALSE)," ")</f>
        <v xml:space="preserve"> </v>
      </c>
      <c r="BF155" s="44" t="str">
        <f>IF(AND(N155="Aplicar identificación avanzada-condición aceptable para cada tipo de factor de riesgo identificado",L155="SI"),VLOOKUP(A155,'2'!$B$12:$M$212,6,FALSE)," ")</f>
        <v xml:space="preserve"> </v>
      </c>
      <c r="BG155" s="44" t="str">
        <f>IF(AND(N155="Aplicar identificación avanzada-condición aceptable para cada tipo de factor de riesgo identificado",L155="SI"),VLOOKUP(A155,'2'!$B$12:$M$212,7,FALSE)," ")</f>
        <v xml:space="preserve"> </v>
      </c>
      <c r="BH155" s="44" t="str">
        <f>IF(AND(N155="Aplicar identificación avanzada-condición aceptable para cada tipo de factor de riesgo identificado",L155="SI"),VLOOKUP(A155,'2'!$B$12:$M$212,8,FALSE)," ")</f>
        <v xml:space="preserve"> </v>
      </c>
      <c r="BI155" s="44" t="str">
        <f>IF(AND(N155="Aplicar identificación avanzada-condición aceptable para cada tipo de factor de riesgo identificado",L155="SI"),VLOOKUP(A155,'2'!$B$12:$M$212,9,FALSE)," ")</f>
        <v xml:space="preserve"> </v>
      </c>
      <c r="BJ155" s="44" t="str">
        <f>IF(AND(N155="Aplicar identificación avanzada-condición aceptable para cada tipo de factor de riesgo identificado",L155="SI"),VLOOKUP(A155,'2'!$B$12:$M$212,10,FALSE)," ")</f>
        <v xml:space="preserve"> </v>
      </c>
      <c r="BK155" s="48" t="str">
        <f>IF(AND(N155="Aplicar identificación avanzada-condición aceptable para cada tipo de factor de riesgo identificado",M155="SI"),VLOOKUP(A155,'2'!$B$12:$M$212,2,FALSE)," ")</f>
        <v xml:space="preserve"> </v>
      </c>
      <c r="BL155" s="48" t="str">
        <f>IF(AND(N155="Aplicar identificación avanzada-condición aceptable para cada tipo de factor de riesgo identificado",M155="SI"),VLOOKUP(A155,'2'!$B$12:$M$212,3,FALSE)," ")</f>
        <v xml:space="preserve"> </v>
      </c>
      <c r="BM155" s="48" t="str">
        <f>IF(AND(N155="Aplicar identificación avanzada-condición aceptable para cada tipo de factor de riesgo identificado",M155="SI"),VLOOKUP(A155,'2'!$B$12:$M$212,4,FALSE)," ")</f>
        <v xml:space="preserve"> </v>
      </c>
      <c r="BN155" s="48" t="str">
        <f>IF(AND(N155="Aplicar identificación avanzada-condición aceptable para cada tipo de factor de riesgo identificado",M155="SI"),VLOOKUP(A155,'2'!$B$12:$M$212,6,FALSE)," ")</f>
        <v xml:space="preserve"> </v>
      </c>
      <c r="BO155" s="48" t="str">
        <f>IF(AND(N155="Aplicar identificación avanzada-condición aceptable para cada tipo de factor de riesgo identificado",M155="SI"),VLOOKUP(A155,'2'!$B$12:$M$212,7,FALSE)," ")</f>
        <v xml:space="preserve"> </v>
      </c>
      <c r="BP155" s="48" t="str">
        <f>IF(AND(N155="Aplicar identificación avanzada-condición aceptable para cada tipo de factor de riesgo identificado",M155="SI"),VLOOKUP(A155,'2'!$B$12:$M$212,8,FALSE)," ")</f>
        <v xml:space="preserve"> </v>
      </c>
      <c r="BQ155" s="48" t="str">
        <f>IF(AND(N155="Aplicar identificación avanzada-condición aceptable para cada tipo de factor de riesgo identificado",M155="SI"),VLOOKUP(A155,'2'!$B$12:$M$212,9,FALSE)," ")</f>
        <v xml:space="preserve"> </v>
      </c>
      <c r="BR155" s="48" t="str">
        <f>IF(AND(N155="Aplicar identificación avanzada-condición aceptable para cada tipo de factor de riesgo identificado",M155="SI"),VLOOKUP(A155,'2'!$B$12:$M$212,10,FALSE)," ")</f>
        <v xml:space="preserve"> </v>
      </c>
    </row>
    <row r="156" spans="1:70">
      <c r="A156">
        <v>152</v>
      </c>
      <c r="B156" s="21" t="str">
        <f>'2'!C165</f>
        <v>area 152</v>
      </c>
      <c r="C156" s="21" t="str">
        <f>'2'!D165</f>
        <v>puesto 152</v>
      </c>
      <c r="D156" s="21" t="str">
        <v>puesto 152</v>
      </c>
      <c r="E156" s="21" t="str">
        <f>'2'!E165</f>
        <v>tarea 152</v>
      </c>
      <c r="F156" s="34" t="str">
        <f>'3'!D165</f>
        <v>tarea 152</v>
      </c>
      <c r="N156" s="34" t="str">
        <f>'3'!L165</f>
        <v>Aplicar identificación avanzada-condición aceptable para cada tipo de factor de riesgo identificado</v>
      </c>
      <c r="O156" s="19" t="str">
        <f>IF(AND(N156="Aplicar identificación avanzada-condición aceptable para cada tipo de factor de riesgo identificado",G156="SI"),VLOOKUP(A156,'2'!$B$12:$M$212,2,FALSE)," ")</f>
        <v xml:space="preserve"> </v>
      </c>
      <c r="P156" s="19" t="str">
        <f>IF(AND(N156="Aplicar identificación avanzada-condición aceptable para cada tipo de factor de riesgo identificado",G156="SI"),VLOOKUP(A156,'2'!$B$12:$M$212,3,FALSE)," ")</f>
        <v xml:space="preserve"> </v>
      </c>
      <c r="Q156" s="19" t="str">
        <f>IF(AND(N156="Aplicar identificación avanzada-condición aceptable para cada tipo de factor de riesgo identificado",G156="SI"),VLOOKUP(A156,'2'!$B$12:$M$212,4,FALSE)," ")</f>
        <v xml:space="preserve"> </v>
      </c>
      <c r="R156" s="19" t="str">
        <f>IF(AND(N156="Aplicar identificación avanzada-condición aceptable para cada tipo de factor de riesgo identificado",G156="SI"),VLOOKUP(A156,'2'!$B$12:$M$212,6,FALSE)," ")</f>
        <v xml:space="preserve"> </v>
      </c>
      <c r="S156" s="19" t="str">
        <f>IF(AND(N156="Aplicar identificación avanzada-condición aceptable para cada tipo de factor de riesgo identificado",G156="SI"),VLOOKUP(A156,'2'!$B$12:$M$212,7,FALSE)," ")</f>
        <v xml:space="preserve"> </v>
      </c>
      <c r="T156" s="19" t="str">
        <f>IF(AND(N156="Aplicar identificación avanzada-condición aceptable para cada tipo de factor de riesgo identificado",G156="SI"),VLOOKUP(A156,'2'!$B$12:$M$212,8,FALSE)," ")</f>
        <v xml:space="preserve"> </v>
      </c>
      <c r="U156" s="19" t="str">
        <f>IF(AND(N156="Aplicar identificación avanzada-condición aceptable para cada tipo de factor de riesgo identificado",G156="SI"),VLOOKUP(A156,'2'!$B$12:$M$212,9,FALSE)," ")</f>
        <v xml:space="preserve"> </v>
      </c>
      <c r="V156" s="19" t="str">
        <f>IF(AND(N156="Aplicar identificación avanzada-condición aceptable para cada tipo de factor de riesgo identificado",G156="SI"),VLOOKUP(A156,'2'!$B$12:$M$212,10,FALSE)," ")</f>
        <v xml:space="preserve"> </v>
      </c>
      <c r="W156" s="31" t="str">
        <f>IF(AND(N156="Aplicar identificación avanzada-condición aceptable para cada tipo de factor de riesgo identificado",H156="SI"),VLOOKUP(A156,'2'!$B$12:$M$212,2,FALSE)," ")</f>
        <v xml:space="preserve"> </v>
      </c>
      <c r="X156" s="31" t="str">
        <f>IF(AND(N156="Aplicar identificación avanzada-condición aceptable para cada tipo de factor de riesgo identificado",H156="SI"),VLOOKUP(A156,'2'!$B$12:$M$212,3,FALSE)," ")</f>
        <v xml:space="preserve"> </v>
      </c>
      <c r="Y156" s="31" t="str">
        <f>IF(AND(N156="Aplicar identificación avanzada-condición aceptable para cada tipo de factor de riesgo identificado",H156="SI"),VLOOKUP(A156,'2'!$B$12:$M$212,4,FALSE)," ")</f>
        <v xml:space="preserve"> </v>
      </c>
      <c r="Z156" s="31" t="str">
        <f>IF(AND(N156="Aplicar identificación avanzada-condición aceptable para cada tipo de factor de riesgo identificado",H156="SI"),VLOOKUP(A156,'2'!$B$12:$M$212,4,FALSE)," ")</f>
        <v xml:space="preserve"> </v>
      </c>
      <c r="AA156" s="31" t="str">
        <f>IF(AND(N156="Aplicar identificación avanzada-condición aceptable para cada tipo de factor de riesgo identificado",H156="SI"),VLOOKUP(A156,'2'!$B$12:$M$212,7,FALSE)," ")</f>
        <v xml:space="preserve"> </v>
      </c>
      <c r="AB156" s="31" t="str">
        <f>IF(AND(N156="Aplicar identificación avanzada-condición aceptable para cada tipo de factor de riesgo identificado",H156="SI"),VLOOKUP(A156,'2'!$B$12:$M$212,8,FALSE)," ")</f>
        <v xml:space="preserve"> </v>
      </c>
      <c r="AC156" s="31" t="str">
        <f>IF(AND(N156="Aplicar identificación avanzada-condición aceptable para cada tipo de factor de riesgo identificado",H156="SI"),VLOOKUP(A156,'2'!$B$12:$M$212,9,FALSE)," ")</f>
        <v xml:space="preserve"> </v>
      </c>
      <c r="AD156" s="31" t="str">
        <f>IF(AND(N156="Aplicar identificación avanzada-condición aceptable para cada tipo de factor de riesgo identificado",H156="SI"),VLOOKUP(A156,'2'!$B$12:$M$212,10,FALSE)," ")</f>
        <v xml:space="preserve"> </v>
      </c>
      <c r="AE156" s="34" t="str">
        <f>IF(AND(N156="Aplicar identificación avanzada-condición aceptable para cada tipo de factor de riesgo identificado",I156="SI"),VLOOKUP(A156,'2'!$B$12:$M$212,2,FALSE)," ")</f>
        <v xml:space="preserve"> </v>
      </c>
      <c r="AF156" s="34" t="str">
        <f>IF(AND(N156="Aplicar identificación avanzada-condición aceptable para cada tipo de factor de riesgo identificado",I156="SI"),VLOOKUP(A156,'2'!$B$12:$M$212,3,FALSE)," ")</f>
        <v xml:space="preserve"> </v>
      </c>
      <c r="AG156" s="34" t="str">
        <f>IF(AND(N156="Aplicar identificación avanzada-condición aceptable para cada tipo de factor de riesgo identificado",I156="SI"),VLOOKUP(A156,'2'!$B$12:$M$212,4,FALSE)," ")</f>
        <v xml:space="preserve"> </v>
      </c>
      <c r="AH156" s="34" t="str">
        <f>IF(AND(N156="Aplicar identificación avanzada-condición aceptable para cada tipo de factor de riesgo identificado",I156="SI"),VLOOKUP(A156,'2'!$B$12:$M$212,6,FALSE)," ")</f>
        <v xml:space="preserve"> </v>
      </c>
      <c r="AI156" s="34" t="str">
        <f>IF(AND(N156="Aplicar identificación avanzada-condición aceptable para cada tipo de factor de riesgo identificado",I156="SI"),VLOOKUP(A156,'2'!$B$12:$M$212,7,FALSE)," ")</f>
        <v xml:space="preserve"> </v>
      </c>
      <c r="AJ156" s="34" t="str">
        <f>IF(AND(N156="Aplicar identificación avanzada-condición aceptable para cada tipo de factor de riesgo identificado",I156="SI"),VLOOKUP(A156,'2'!$B$12:$M$212,8,FALSE)," ")</f>
        <v xml:space="preserve"> </v>
      </c>
      <c r="AK156" s="34" t="str">
        <f>IF(AND(N156="Aplicar identificación avanzada-condición aceptable para cada tipo de factor de riesgo identificado",I156="SI"),VLOOKUP(A156,'2'!$B$12:$M$212,9,FALSE)," ")</f>
        <v xml:space="preserve"> </v>
      </c>
      <c r="AL156" s="34" t="str">
        <f>IF(AND(N156="Aplicar identificación avanzada-condición aceptable para cada tipo de factor de riesgo identificado",I156="SI"),VLOOKUP(A156,'2'!$B$12:$M$212,10,FALSE)," ")</f>
        <v xml:space="preserve"> </v>
      </c>
      <c r="AM156" s="40" t="str">
        <f>IF(AND(N156="Aplicar identificación avanzada-condición aceptable para cada tipo de factor de riesgo identificado",J156="SI"),VLOOKUP(A156,'2'!$B$12:$M$212,2,FALSE)," ")</f>
        <v xml:space="preserve"> </v>
      </c>
      <c r="AN156" s="40" t="str">
        <f>IF(AND(N156="Aplicar identificación avanzada-condición aceptable para cada tipo de factor de riesgo identificado",J156="SI"),VLOOKUP(A156,'2'!$B$12:$M$212,3,FALSE)," ")</f>
        <v xml:space="preserve"> </v>
      </c>
      <c r="AO156" s="40" t="str">
        <f>IF(AND(N156="Aplicar identificación avanzada-condición aceptable para cada tipo de factor de riesgo identificado",J156="SI"),VLOOKUP(A156,'2'!$B$12:$M$212,4,FALSE)," ")</f>
        <v xml:space="preserve"> </v>
      </c>
      <c r="AP156" s="40" t="str">
        <f>IF(AND(N156="Aplicar identificación avanzada-condición aceptable para cada tipo de factor de riesgo identificado",J156="SI"),VLOOKUP(A156,'2'!$B$12:$M$212,6,FALSE)," ")</f>
        <v xml:space="preserve"> </v>
      </c>
      <c r="AQ156" s="40" t="str">
        <f>IF(AND(N156="Aplicar identificación avanzada-condición aceptable para cada tipo de factor de riesgo identificado",J156="SI"),VLOOKUP(A156,'2'!$B$12:$M$212,7,FALSE)," ")</f>
        <v xml:space="preserve"> </v>
      </c>
      <c r="AR156" s="40" t="str">
        <f>IF(AND(N156="Aplicar identificación avanzada-condición aceptable para cada tipo de factor de riesgo identificado",J156="SI"),VLOOKUP(A156,'2'!$B$12:$M$212,8,FALSE)," ")</f>
        <v xml:space="preserve"> </v>
      </c>
      <c r="AS156" s="40" t="str">
        <f>IF(AND(N156="Aplicar identificación avanzada-condición aceptable para cada tipo de factor de riesgo identificado",J156="SI"),VLOOKUP(A156,'2'!$B$12:$M$212,9,FALSE)," ")</f>
        <v xml:space="preserve"> </v>
      </c>
      <c r="AT156" s="40" t="str">
        <f>IF(AND(N156="Aplicar identificación avanzada-condición aceptable para cada tipo de factor de riesgo identificado",J156="SI"),VLOOKUP(A156,'2'!$B$12:$M$212,10,FALSE)," ")</f>
        <v xml:space="preserve"> </v>
      </c>
      <c r="AU156" s="51" t="str">
        <f>IF(AND(N156="Aplicar identificación avanzada-condición aceptable para cada tipo de factor de riesgo identificado",K156="SI"),VLOOKUP(A156,'2'!$B$12:$M$212,2,FALSE)," ")</f>
        <v xml:space="preserve"> </v>
      </c>
      <c r="AV156" s="51" t="str">
        <f>IF(AND(N156="Aplicar identificación avanzada-condición aceptable para cada tipo de factor de riesgo identificado",K156="SI"),VLOOKUP(A156,'2'!$B$12:$M$212,3,FALSE)," ")</f>
        <v xml:space="preserve"> </v>
      </c>
      <c r="AW156" s="51" t="str">
        <f>IF(AND(N156="Aplicar identificación avanzada-condición aceptable para cada tipo de factor de riesgo identificado",K156="SI"),VLOOKUP(A156,'2'!$B$12:$M$212,4,FALSE)," ")</f>
        <v xml:space="preserve"> </v>
      </c>
      <c r="AX156" s="51" t="str">
        <f>IF(AND(N156="Aplicar identificación avanzada-condición aceptable para cada tipo de factor de riesgo identificado",K156="SI"),VLOOKUP(A156,'2'!$B$12:$M$212,6,FALSE)," ")</f>
        <v xml:space="preserve"> </v>
      </c>
      <c r="AY156" s="51" t="str">
        <f>IF(AND(N156="Aplicar identificación avanzada-condición aceptable para cada tipo de factor de riesgo identificado",K156="SI"),VLOOKUP(A156,'2'!$B$12:$M$212,7,FALSE)," ")</f>
        <v xml:space="preserve"> </v>
      </c>
      <c r="AZ156" s="51" t="str">
        <f>IF(AND(N156="Aplicar identificación avanzada-condición aceptable para cada tipo de factor de riesgo identificado",K156="SI"),VLOOKUP(A156,'2'!$B$12:$M$212,8,FALSE)," ")</f>
        <v xml:space="preserve"> </v>
      </c>
      <c r="BA156" s="51" t="str">
        <f>IF(AND(N156="Aplicar identificación avanzada-condición aceptable para cada tipo de factor de riesgo identificado",K156="SI"),VLOOKUP(A156,'2'!$B$12:$M$212,9,FALSE)," ")</f>
        <v xml:space="preserve"> </v>
      </c>
      <c r="BB156" s="51" t="str">
        <f>IF(AND(N156="Aplicar identificación avanzada-condición aceptable para cada tipo de factor de riesgo identificado",K156="SI"),VLOOKUP(A156,'2'!$B$12:$M$212,10,FALSE)," ")</f>
        <v xml:space="preserve"> </v>
      </c>
      <c r="BC156" s="44" t="str">
        <f>IF(AND(N156="Aplicar identificación avanzada-condición aceptable para cada tipo de factor de riesgo identificado",L156="SI"),VLOOKUP(A156,'2'!$B$12:$M$212,2,FALSE)," ")</f>
        <v xml:space="preserve"> </v>
      </c>
      <c r="BD156" s="44" t="str">
        <f>IF(AND(N156="Aplicar identificación avanzada-condición aceptable para cada tipo de factor de riesgo identificado",L156="SI"),VLOOKUP(A156,'2'!$B$12:$M$212,3,FALSE)," ")</f>
        <v xml:space="preserve"> </v>
      </c>
      <c r="BE156" s="44" t="str">
        <f>IF(AND(N156="Aplicar identificación avanzada-condición aceptable para cada tipo de factor de riesgo identificado",L156="SI"),VLOOKUP(A156,'2'!$B$12:$M$212,4,FALSE)," ")</f>
        <v xml:space="preserve"> </v>
      </c>
      <c r="BF156" s="44" t="str">
        <f>IF(AND(N156="Aplicar identificación avanzada-condición aceptable para cada tipo de factor de riesgo identificado",L156="SI"),VLOOKUP(A156,'2'!$B$12:$M$212,6,FALSE)," ")</f>
        <v xml:space="preserve"> </v>
      </c>
      <c r="BG156" s="44" t="str">
        <f>IF(AND(N156="Aplicar identificación avanzada-condición aceptable para cada tipo de factor de riesgo identificado",L156="SI"),VLOOKUP(A156,'2'!$B$12:$M$212,7,FALSE)," ")</f>
        <v xml:space="preserve"> </v>
      </c>
      <c r="BH156" s="44" t="str">
        <f>IF(AND(N156="Aplicar identificación avanzada-condición aceptable para cada tipo de factor de riesgo identificado",L156="SI"),VLOOKUP(A156,'2'!$B$12:$M$212,8,FALSE)," ")</f>
        <v xml:space="preserve"> </v>
      </c>
      <c r="BI156" s="44" t="str">
        <f>IF(AND(N156="Aplicar identificación avanzada-condición aceptable para cada tipo de factor de riesgo identificado",L156="SI"),VLOOKUP(A156,'2'!$B$12:$M$212,9,FALSE)," ")</f>
        <v xml:space="preserve"> </v>
      </c>
      <c r="BJ156" s="44" t="str">
        <f>IF(AND(N156="Aplicar identificación avanzada-condición aceptable para cada tipo de factor de riesgo identificado",L156="SI"),VLOOKUP(A156,'2'!$B$12:$M$212,10,FALSE)," ")</f>
        <v xml:space="preserve"> </v>
      </c>
      <c r="BK156" s="48" t="str">
        <f>IF(AND(N156="Aplicar identificación avanzada-condición aceptable para cada tipo de factor de riesgo identificado",M156="SI"),VLOOKUP(A156,'2'!$B$12:$M$212,2,FALSE)," ")</f>
        <v xml:space="preserve"> </v>
      </c>
      <c r="BL156" s="48" t="str">
        <f>IF(AND(N156="Aplicar identificación avanzada-condición aceptable para cada tipo de factor de riesgo identificado",M156="SI"),VLOOKUP(A156,'2'!$B$12:$M$212,3,FALSE)," ")</f>
        <v xml:space="preserve"> </v>
      </c>
      <c r="BM156" s="48" t="str">
        <f>IF(AND(N156="Aplicar identificación avanzada-condición aceptable para cada tipo de factor de riesgo identificado",M156="SI"),VLOOKUP(A156,'2'!$B$12:$M$212,4,FALSE)," ")</f>
        <v xml:space="preserve"> </v>
      </c>
      <c r="BN156" s="48" t="str">
        <f>IF(AND(N156="Aplicar identificación avanzada-condición aceptable para cada tipo de factor de riesgo identificado",M156="SI"),VLOOKUP(A156,'2'!$B$12:$M$212,6,FALSE)," ")</f>
        <v xml:space="preserve"> </v>
      </c>
      <c r="BO156" s="48" t="str">
        <f>IF(AND(N156="Aplicar identificación avanzada-condición aceptable para cada tipo de factor de riesgo identificado",M156="SI"),VLOOKUP(A156,'2'!$B$12:$M$212,7,FALSE)," ")</f>
        <v xml:space="preserve"> </v>
      </c>
      <c r="BP156" s="48" t="str">
        <f>IF(AND(N156="Aplicar identificación avanzada-condición aceptable para cada tipo de factor de riesgo identificado",M156="SI"),VLOOKUP(A156,'2'!$B$12:$M$212,8,FALSE)," ")</f>
        <v xml:space="preserve"> </v>
      </c>
      <c r="BQ156" s="48" t="str">
        <f>IF(AND(N156="Aplicar identificación avanzada-condición aceptable para cada tipo de factor de riesgo identificado",M156="SI"),VLOOKUP(A156,'2'!$B$12:$M$212,9,FALSE)," ")</f>
        <v xml:space="preserve"> </v>
      </c>
      <c r="BR156" s="48" t="str">
        <f>IF(AND(N156="Aplicar identificación avanzada-condición aceptable para cada tipo de factor de riesgo identificado",M156="SI"),VLOOKUP(A156,'2'!$B$12:$M$212,10,FALSE)," ")</f>
        <v xml:space="preserve"> </v>
      </c>
    </row>
    <row r="157" spans="1:70">
      <c r="A157">
        <v>153</v>
      </c>
      <c r="B157" s="21" t="str">
        <f>'2'!C166</f>
        <v>area 153</v>
      </c>
      <c r="C157" s="21" t="str">
        <f>'2'!D166</f>
        <v>puesto 153</v>
      </c>
      <c r="D157" s="21" t="str">
        <v>puesto 153</v>
      </c>
      <c r="E157" s="21" t="str">
        <f>'2'!E166</f>
        <v>tarea 153</v>
      </c>
      <c r="F157" s="34" t="str">
        <f>'3'!D166</f>
        <v>tarea 153</v>
      </c>
      <c r="N157" s="34" t="str">
        <f>'3'!L166</f>
        <v>Aplicar identificación avanzada-condición aceptable para cada tipo de factor de riesgo identificado</v>
      </c>
      <c r="O157" s="19" t="str">
        <f>IF(AND(N157="Aplicar identificación avanzada-condición aceptable para cada tipo de factor de riesgo identificado",G157="SI"),VLOOKUP(A157,'2'!$B$12:$M$212,2,FALSE)," ")</f>
        <v xml:space="preserve"> </v>
      </c>
      <c r="P157" s="19" t="str">
        <f>IF(AND(N157="Aplicar identificación avanzada-condición aceptable para cada tipo de factor de riesgo identificado",G157="SI"),VLOOKUP(A157,'2'!$B$12:$M$212,3,FALSE)," ")</f>
        <v xml:space="preserve"> </v>
      </c>
      <c r="Q157" s="19" t="str">
        <f>IF(AND(N157="Aplicar identificación avanzada-condición aceptable para cada tipo de factor de riesgo identificado",G157="SI"),VLOOKUP(A157,'2'!$B$12:$M$212,4,FALSE)," ")</f>
        <v xml:space="preserve"> </v>
      </c>
      <c r="R157" s="19" t="str">
        <f>IF(AND(N157="Aplicar identificación avanzada-condición aceptable para cada tipo de factor de riesgo identificado",G157="SI"),VLOOKUP(A157,'2'!$B$12:$M$212,6,FALSE)," ")</f>
        <v xml:space="preserve"> </v>
      </c>
      <c r="S157" s="19" t="str">
        <f>IF(AND(N157="Aplicar identificación avanzada-condición aceptable para cada tipo de factor de riesgo identificado",G157="SI"),VLOOKUP(A157,'2'!$B$12:$M$212,7,FALSE)," ")</f>
        <v xml:space="preserve"> </v>
      </c>
      <c r="T157" s="19" t="str">
        <f>IF(AND(N157="Aplicar identificación avanzada-condición aceptable para cada tipo de factor de riesgo identificado",G157="SI"),VLOOKUP(A157,'2'!$B$12:$M$212,8,FALSE)," ")</f>
        <v xml:space="preserve"> </v>
      </c>
      <c r="U157" s="19" t="str">
        <f>IF(AND(N157="Aplicar identificación avanzada-condición aceptable para cada tipo de factor de riesgo identificado",G157="SI"),VLOOKUP(A157,'2'!$B$12:$M$212,9,FALSE)," ")</f>
        <v xml:space="preserve"> </v>
      </c>
      <c r="V157" s="19" t="str">
        <f>IF(AND(N157="Aplicar identificación avanzada-condición aceptable para cada tipo de factor de riesgo identificado",G157="SI"),VLOOKUP(A157,'2'!$B$12:$M$212,10,FALSE)," ")</f>
        <v xml:space="preserve"> </v>
      </c>
      <c r="W157" s="31" t="str">
        <f>IF(AND(N157="Aplicar identificación avanzada-condición aceptable para cada tipo de factor de riesgo identificado",H157="SI"),VLOOKUP(A157,'2'!$B$12:$M$212,2,FALSE)," ")</f>
        <v xml:space="preserve"> </v>
      </c>
      <c r="X157" s="31" t="str">
        <f>IF(AND(N157="Aplicar identificación avanzada-condición aceptable para cada tipo de factor de riesgo identificado",H157="SI"),VLOOKUP(A157,'2'!$B$12:$M$212,3,FALSE)," ")</f>
        <v xml:space="preserve"> </v>
      </c>
      <c r="Y157" s="31" t="str">
        <f>IF(AND(N157="Aplicar identificación avanzada-condición aceptable para cada tipo de factor de riesgo identificado",H157="SI"),VLOOKUP(A157,'2'!$B$12:$M$212,4,FALSE)," ")</f>
        <v xml:space="preserve"> </v>
      </c>
      <c r="Z157" s="31" t="str">
        <f>IF(AND(N157="Aplicar identificación avanzada-condición aceptable para cada tipo de factor de riesgo identificado",H157="SI"),VLOOKUP(A157,'2'!$B$12:$M$212,4,FALSE)," ")</f>
        <v xml:space="preserve"> </v>
      </c>
      <c r="AA157" s="31" t="str">
        <f>IF(AND(N157="Aplicar identificación avanzada-condición aceptable para cada tipo de factor de riesgo identificado",H157="SI"),VLOOKUP(A157,'2'!$B$12:$M$212,7,FALSE)," ")</f>
        <v xml:space="preserve"> </v>
      </c>
      <c r="AB157" s="31" t="str">
        <f>IF(AND(N157="Aplicar identificación avanzada-condición aceptable para cada tipo de factor de riesgo identificado",H157="SI"),VLOOKUP(A157,'2'!$B$12:$M$212,8,FALSE)," ")</f>
        <v xml:space="preserve"> </v>
      </c>
      <c r="AC157" s="31" t="str">
        <f>IF(AND(N157="Aplicar identificación avanzada-condición aceptable para cada tipo de factor de riesgo identificado",H157="SI"),VLOOKUP(A157,'2'!$B$12:$M$212,9,FALSE)," ")</f>
        <v xml:space="preserve"> </v>
      </c>
      <c r="AD157" s="31" t="str">
        <f>IF(AND(N157="Aplicar identificación avanzada-condición aceptable para cada tipo de factor de riesgo identificado",H157="SI"),VLOOKUP(A157,'2'!$B$12:$M$212,10,FALSE)," ")</f>
        <v xml:space="preserve"> </v>
      </c>
      <c r="AE157" s="34" t="str">
        <f>IF(AND(N157="Aplicar identificación avanzada-condición aceptable para cada tipo de factor de riesgo identificado",I157="SI"),VLOOKUP(A157,'2'!$B$12:$M$212,2,FALSE)," ")</f>
        <v xml:space="preserve"> </v>
      </c>
      <c r="AF157" s="34" t="str">
        <f>IF(AND(N157="Aplicar identificación avanzada-condición aceptable para cada tipo de factor de riesgo identificado",I157="SI"),VLOOKUP(A157,'2'!$B$12:$M$212,3,FALSE)," ")</f>
        <v xml:space="preserve"> </v>
      </c>
      <c r="AG157" s="34" t="str">
        <f>IF(AND(N157="Aplicar identificación avanzada-condición aceptable para cada tipo de factor de riesgo identificado",I157="SI"),VLOOKUP(A157,'2'!$B$12:$M$212,4,FALSE)," ")</f>
        <v xml:space="preserve"> </v>
      </c>
      <c r="AH157" s="34" t="str">
        <f>IF(AND(N157="Aplicar identificación avanzada-condición aceptable para cada tipo de factor de riesgo identificado",I157="SI"),VLOOKUP(A157,'2'!$B$12:$M$212,6,FALSE)," ")</f>
        <v xml:space="preserve"> </v>
      </c>
      <c r="AI157" s="34" t="str">
        <f>IF(AND(N157="Aplicar identificación avanzada-condición aceptable para cada tipo de factor de riesgo identificado",I157="SI"),VLOOKUP(A157,'2'!$B$12:$M$212,7,FALSE)," ")</f>
        <v xml:space="preserve"> </v>
      </c>
      <c r="AJ157" s="34" t="str">
        <f>IF(AND(N157="Aplicar identificación avanzada-condición aceptable para cada tipo de factor de riesgo identificado",I157="SI"),VLOOKUP(A157,'2'!$B$12:$M$212,8,FALSE)," ")</f>
        <v xml:space="preserve"> </v>
      </c>
      <c r="AK157" s="34" t="str">
        <f>IF(AND(N157="Aplicar identificación avanzada-condición aceptable para cada tipo de factor de riesgo identificado",I157="SI"),VLOOKUP(A157,'2'!$B$12:$M$212,9,FALSE)," ")</f>
        <v xml:space="preserve"> </v>
      </c>
      <c r="AL157" s="34" t="str">
        <f>IF(AND(N157="Aplicar identificación avanzada-condición aceptable para cada tipo de factor de riesgo identificado",I157="SI"),VLOOKUP(A157,'2'!$B$12:$M$212,10,FALSE)," ")</f>
        <v xml:space="preserve"> </v>
      </c>
      <c r="AM157" s="40" t="str">
        <f>IF(AND(N157="Aplicar identificación avanzada-condición aceptable para cada tipo de factor de riesgo identificado",J157="SI"),VLOOKUP(A157,'2'!$B$12:$M$212,2,FALSE)," ")</f>
        <v xml:space="preserve"> </v>
      </c>
      <c r="AN157" s="40" t="str">
        <f>IF(AND(N157="Aplicar identificación avanzada-condición aceptable para cada tipo de factor de riesgo identificado",J157="SI"),VLOOKUP(A157,'2'!$B$12:$M$212,3,FALSE)," ")</f>
        <v xml:space="preserve"> </v>
      </c>
      <c r="AO157" s="40" t="str">
        <f>IF(AND(N157="Aplicar identificación avanzada-condición aceptable para cada tipo de factor de riesgo identificado",J157="SI"),VLOOKUP(A157,'2'!$B$12:$M$212,4,FALSE)," ")</f>
        <v xml:space="preserve"> </v>
      </c>
      <c r="AP157" s="40" t="str">
        <f>IF(AND(N157="Aplicar identificación avanzada-condición aceptable para cada tipo de factor de riesgo identificado",J157="SI"),VLOOKUP(A157,'2'!$B$12:$M$212,6,FALSE)," ")</f>
        <v xml:space="preserve"> </v>
      </c>
      <c r="AQ157" s="40" t="str">
        <f>IF(AND(N157="Aplicar identificación avanzada-condición aceptable para cada tipo de factor de riesgo identificado",J157="SI"),VLOOKUP(A157,'2'!$B$12:$M$212,7,FALSE)," ")</f>
        <v xml:space="preserve"> </v>
      </c>
      <c r="AR157" s="40" t="str">
        <f>IF(AND(N157="Aplicar identificación avanzada-condición aceptable para cada tipo de factor de riesgo identificado",J157="SI"),VLOOKUP(A157,'2'!$B$12:$M$212,8,FALSE)," ")</f>
        <v xml:space="preserve"> </v>
      </c>
      <c r="AS157" s="40" t="str">
        <f>IF(AND(N157="Aplicar identificación avanzada-condición aceptable para cada tipo de factor de riesgo identificado",J157="SI"),VLOOKUP(A157,'2'!$B$12:$M$212,9,FALSE)," ")</f>
        <v xml:space="preserve"> </v>
      </c>
      <c r="AT157" s="40" t="str">
        <f>IF(AND(N157="Aplicar identificación avanzada-condición aceptable para cada tipo de factor de riesgo identificado",J157="SI"),VLOOKUP(A157,'2'!$B$12:$M$212,10,FALSE)," ")</f>
        <v xml:space="preserve"> </v>
      </c>
      <c r="AU157" s="51" t="str">
        <f>IF(AND(N157="Aplicar identificación avanzada-condición aceptable para cada tipo de factor de riesgo identificado",K157="SI"),VLOOKUP(A157,'2'!$B$12:$M$212,2,FALSE)," ")</f>
        <v xml:space="preserve"> </v>
      </c>
      <c r="AV157" s="51" t="str">
        <f>IF(AND(N157="Aplicar identificación avanzada-condición aceptable para cada tipo de factor de riesgo identificado",K157="SI"),VLOOKUP(A157,'2'!$B$12:$M$212,3,FALSE)," ")</f>
        <v xml:space="preserve"> </v>
      </c>
      <c r="AW157" s="51" t="str">
        <f>IF(AND(N157="Aplicar identificación avanzada-condición aceptable para cada tipo de factor de riesgo identificado",K157="SI"),VLOOKUP(A157,'2'!$B$12:$M$212,4,FALSE)," ")</f>
        <v xml:space="preserve"> </v>
      </c>
      <c r="AX157" s="51" t="str">
        <f>IF(AND(N157="Aplicar identificación avanzada-condición aceptable para cada tipo de factor de riesgo identificado",K157="SI"),VLOOKUP(A157,'2'!$B$12:$M$212,6,FALSE)," ")</f>
        <v xml:space="preserve"> </v>
      </c>
      <c r="AY157" s="51" t="str">
        <f>IF(AND(N157="Aplicar identificación avanzada-condición aceptable para cada tipo de factor de riesgo identificado",K157="SI"),VLOOKUP(A157,'2'!$B$12:$M$212,7,FALSE)," ")</f>
        <v xml:space="preserve"> </v>
      </c>
      <c r="AZ157" s="51" t="str">
        <f>IF(AND(N157="Aplicar identificación avanzada-condición aceptable para cada tipo de factor de riesgo identificado",K157="SI"),VLOOKUP(A157,'2'!$B$12:$M$212,8,FALSE)," ")</f>
        <v xml:space="preserve"> </v>
      </c>
      <c r="BA157" s="51" t="str">
        <f>IF(AND(N157="Aplicar identificación avanzada-condición aceptable para cada tipo de factor de riesgo identificado",K157="SI"),VLOOKUP(A157,'2'!$B$12:$M$212,9,FALSE)," ")</f>
        <v xml:space="preserve"> </v>
      </c>
      <c r="BB157" s="51" t="str">
        <f>IF(AND(N157="Aplicar identificación avanzada-condición aceptable para cada tipo de factor de riesgo identificado",K157="SI"),VLOOKUP(A157,'2'!$B$12:$M$212,10,FALSE)," ")</f>
        <v xml:space="preserve"> </v>
      </c>
      <c r="BC157" s="44" t="str">
        <f>IF(AND(N157="Aplicar identificación avanzada-condición aceptable para cada tipo de factor de riesgo identificado",L157="SI"),VLOOKUP(A157,'2'!$B$12:$M$212,2,FALSE)," ")</f>
        <v xml:space="preserve"> </v>
      </c>
      <c r="BD157" s="44" t="str">
        <f>IF(AND(N157="Aplicar identificación avanzada-condición aceptable para cada tipo de factor de riesgo identificado",L157="SI"),VLOOKUP(A157,'2'!$B$12:$M$212,3,FALSE)," ")</f>
        <v xml:space="preserve"> </v>
      </c>
      <c r="BE157" s="44" t="str">
        <f>IF(AND(N157="Aplicar identificación avanzada-condición aceptable para cada tipo de factor de riesgo identificado",L157="SI"),VLOOKUP(A157,'2'!$B$12:$M$212,4,FALSE)," ")</f>
        <v xml:space="preserve"> </v>
      </c>
      <c r="BF157" s="44" t="str">
        <f>IF(AND(N157="Aplicar identificación avanzada-condición aceptable para cada tipo de factor de riesgo identificado",L157="SI"),VLOOKUP(A157,'2'!$B$12:$M$212,6,FALSE)," ")</f>
        <v xml:space="preserve"> </v>
      </c>
      <c r="BG157" s="44" t="str">
        <f>IF(AND(N157="Aplicar identificación avanzada-condición aceptable para cada tipo de factor de riesgo identificado",L157="SI"),VLOOKUP(A157,'2'!$B$12:$M$212,7,FALSE)," ")</f>
        <v xml:space="preserve"> </v>
      </c>
      <c r="BH157" s="44" t="str">
        <f>IF(AND(N157="Aplicar identificación avanzada-condición aceptable para cada tipo de factor de riesgo identificado",L157="SI"),VLOOKUP(A157,'2'!$B$12:$M$212,8,FALSE)," ")</f>
        <v xml:space="preserve"> </v>
      </c>
      <c r="BI157" s="44" t="str">
        <f>IF(AND(N157="Aplicar identificación avanzada-condición aceptable para cada tipo de factor de riesgo identificado",L157="SI"),VLOOKUP(A157,'2'!$B$12:$M$212,9,FALSE)," ")</f>
        <v xml:space="preserve"> </v>
      </c>
      <c r="BJ157" s="44" t="str">
        <f>IF(AND(N157="Aplicar identificación avanzada-condición aceptable para cada tipo de factor de riesgo identificado",L157="SI"),VLOOKUP(A157,'2'!$B$12:$M$212,10,FALSE)," ")</f>
        <v xml:space="preserve"> </v>
      </c>
      <c r="BK157" s="48" t="str">
        <f>IF(AND(N157="Aplicar identificación avanzada-condición aceptable para cada tipo de factor de riesgo identificado",M157="SI"),VLOOKUP(A157,'2'!$B$12:$M$212,2,FALSE)," ")</f>
        <v xml:space="preserve"> </v>
      </c>
      <c r="BL157" s="48" t="str">
        <f>IF(AND(N157="Aplicar identificación avanzada-condición aceptable para cada tipo de factor de riesgo identificado",M157="SI"),VLOOKUP(A157,'2'!$B$12:$M$212,3,FALSE)," ")</f>
        <v xml:space="preserve"> </v>
      </c>
      <c r="BM157" s="48" t="str">
        <f>IF(AND(N157="Aplicar identificación avanzada-condición aceptable para cada tipo de factor de riesgo identificado",M157="SI"),VLOOKUP(A157,'2'!$B$12:$M$212,4,FALSE)," ")</f>
        <v xml:space="preserve"> </v>
      </c>
      <c r="BN157" s="48" t="str">
        <f>IF(AND(N157="Aplicar identificación avanzada-condición aceptable para cada tipo de factor de riesgo identificado",M157="SI"),VLOOKUP(A157,'2'!$B$12:$M$212,6,FALSE)," ")</f>
        <v xml:space="preserve"> </v>
      </c>
      <c r="BO157" s="48" t="str">
        <f>IF(AND(N157="Aplicar identificación avanzada-condición aceptable para cada tipo de factor de riesgo identificado",M157="SI"),VLOOKUP(A157,'2'!$B$12:$M$212,7,FALSE)," ")</f>
        <v xml:space="preserve"> </v>
      </c>
      <c r="BP157" s="48" t="str">
        <f>IF(AND(N157="Aplicar identificación avanzada-condición aceptable para cada tipo de factor de riesgo identificado",M157="SI"),VLOOKUP(A157,'2'!$B$12:$M$212,8,FALSE)," ")</f>
        <v xml:space="preserve"> </v>
      </c>
      <c r="BQ157" s="48" t="str">
        <f>IF(AND(N157="Aplicar identificación avanzada-condición aceptable para cada tipo de factor de riesgo identificado",M157="SI"),VLOOKUP(A157,'2'!$B$12:$M$212,9,FALSE)," ")</f>
        <v xml:space="preserve"> </v>
      </c>
      <c r="BR157" s="48" t="str">
        <f>IF(AND(N157="Aplicar identificación avanzada-condición aceptable para cada tipo de factor de riesgo identificado",M157="SI"),VLOOKUP(A157,'2'!$B$12:$M$212,10,FALSE)," ")</f>
        <v xml:space="preserve"> </v>
      </c>
    </row>
    <row r="158" spans="1:70">
      <c r="A158">
        <v>154</v>
      </c>
      <c r="B158" s="21" t="str">
        <f>'2'!C167</f>
        <v>area 154</v>
      </c>
      <c r="C158" s="21" t="str">
        <f>'2'!D167</f>
        <v>puesto 154</v>
      </c>
      <c r="D158" s="21" t="str">
        <v>puesto 154</v>
      </c>
      <c r="E158" s="21" t="str">
        <f>'2'!E167</f>
        <v>tarea 154</v>
      </c>
      <c r="F158" s="34" t="str">
        <f>'3'!D167</f>
        <v>tarea 154</v>
      </c>
      <c r="N158" s="34" t="str">
        <f>'3'!L167</f>
        <v>Aplicar identificación avanzada-condición aceptable para cada tipo de factor de riesgo identificado</v>
      </c>
      <c r="O158" s="19" t="str">
        <f>IF(AND(N158="Aplicar identificación avanzada-condición aceptable para cada tipo de factor de riesgo identificado",G158="SI"),VLOOKUP(A158,'2'!$B$12:$M$212,2,FALSE)," ")</f>
        <v xml:space="preserve"> </v>
      </c>
      <c r="P158" s="19" t="str">
        <f>IF(AND(N158="Aplicar identificación avanzada-condición aceptable para cada tipo de factor de riesgo identificado",G158="SI"),VLOOKUP(A158,'2'!$B$12:$M$212,3,FALSE)," ")</f>
        <v xml:space="preserve"> </v>
      </c>
      <c r="Q158" s="19" t="str">
        <f>IF(AND(N158="Aplicar identificación avanzada-condición aceptable para cada tipo de factor de riesgo identificado",G158="SI"),VLOOKUP(A158,'2'!$B$12:$M$212,4,FALSE)," ")</f>
        <v xml:space="preserve"> </v>
      </c>
      <c r="R158" s="19" t="str">
        <f>IF(AND(N158="Aplicar identificación avanzada-condición aceptable para cada tipo de factor de riesgo identificado",G158="SI"),VLOOKUP(A158,'2'!$B$12:$M$212,6,FALSE)," ")</f>
        <v xml:space="preserve"> </v>
      </c>
      <c r="S158" s="19" t="str">
        <f>IF(AND(N158="Aplicar identificación avanzada-condición aceptable para cada tipo de factor de riesgo identificado",G158="SI"),VLOOKUP(A158,'2'!$B$12:$M$212,7,FALSE)," ")</f>
        <v xml:space="preserve"> </v>
      </c>
      <c r="T158" s="19" t="str">
        <f>IF(AND(N158="Aplicar identificación avanzada-condición aceptable para cada tipo de factor de riesgo identificado",G158="SI"),VLOOKUP(A158,'2'!$B$12:$M$212,8,FALSE)," ")</f>
        <v xml:space="preserve"> </v>
      </c>
      <c r="U158" s="19" t="str">
        <f>IF(AND(N158="Aplicar identificación avanzada-condición aceptable para cada tipo de factor de riesgo identificado",G158="SI"),VLOOKUP(A158,'2'!$B$12:$M$212,9,FALSE)," ")</f>
        <v xml:space="preserve"> </v>
      </c>
      <c r="V158" s="19" t="str">
        <f>IF(AND(N158="Aplicar identificación avanzada-condición aceptable para cada tipo de factor de riesgo identificado",G158="SI"),VLOOKUP(A158,'2'!$B$12:$M$212,10,FALSE)," ")</f>
        <v xml:space="preserve"> </v>
      </c>
      <c r="W158" s="31" t="str">
        <f>IF(AND(N158="Aplicar identificación avanzada-condición aceptable para cada tipo de factor de riesgo identificado",H158="SI"),VLOOKUP(A158,'2'!$B$12:$M$212,2,FALSE)," ")</f>
        <v xml:space="preserve"> </v>
      </c>
      <c r="X158" s="31" t="str">
        <f>IF(AND(N158="Aplicar identificación avanzada-condición aceptable para cada tipo de factor de riesgo identificado",H158="SI"),VLOOKUP(A158,'2'!$B$12:$M$212,3,FALSE)," ")</f>
        <v xml:space="preserve"> </v>
      </c>
      <c r="Y158" s="31" t="str">
        <f>IF(AND(N158="Aplicar identificación avanzada-condición aceptable para cada tipo de factor de riesgo identificado",H158="SI"),VLOOKUP(A158,'2'!$B$12:$M$212,4,FALSE)," ")</f>
        <v xml:space="preserve"> </v>
      </c>
      <c r="Z158" s="31" t="str">
        <f>IF(AND(N158="Aplicar identificación avanzada-condición aceptable para cada tipo de factor de riesgo identificado",H158="SI"),VLOOKUP(A158,'2'!$B$12:$M$212,4,FALSE)," ")</f>
        <v xml:space="preserve"> </v>
      </c>
      <c r="AA158" s="31" t="str">
        <f>IF(AND(N158="Aplicar identificación avanzada-condición aceptable para cada tipo de factor de riesgo identificado",H158="SI"),VLOOKUP(A158,'2'!$B$12:$M$212,7,FALSE)," ")</f>
        <v xml:space="preserve"> </v>
      </c>
      <c r="AB158" s="31" t="str">
        <f>IF(AND(N158="Aplicar identificación avanzada-condición aceptable para cada tipo de factor de riesgo identificado",H158="SI"),VLOOKUP(A158,'2'!$B$12:$M$212,8,FALSE)," ")</f>
        <v xml:space="preserve"> </v>
      </c>
      <c r="AC158" s="31" t="str">
        <f>IF(AND(N158="Aplicar identificación avanzada-condición aceptable para cada tipo de factor de riesgo identificado",H158="SI"),VLOOKUP(A158,'2'!$B$12:$M$212,9,FALSE)," ")</f>
        <v xml:space="preserve"> </v>
      </c>
      <c r="AD158" s="31" t="str">
        <f>IF(AND(N158="Aplicar identificación avanzada-condición aceptable para cada tipo de factor de riesgo identificado",H158="SI"),VLOOKUP(A158,'2'!$B$12:$M$212,10,FALSE)," ")</f>
        <v xml:space="preserve"> </v>
      </c>
      <c r="AE158" s="34" t="str">
        <f>IF(AND(N158="Aplicar identificación avanzada-condición aceptable para cada tipo de factor de riesgo identificado",I158="SI"),VLOOKUP(A158,'2'!$B$12:$M$212,2,FALSE)," ")</f>
        <v xml:space="preserve"> </v>
      </c>
      <c r="AF158" s="34" t="str">
        <f>IF(AND(N158="Aplicar identificación avanzada-condición aceptable para cada tipo de factor de riesgo identificado",I158="SI"),VLOOKUP(A158,'2'!$B$12:$M$212,3,FALSE)," ")</f>
        <v xml:space="preserve"> </v>
      </c>
      <c r="AG158" s="34" t="str">
        <f>IF(AND(N158="Aplicar identificación avanzada-condición aceptable para cada tipo de factor de riesgo identificado",I158="SI"),VLOOKUP(A158,'2'!$B$12:$M$212,4,FALSE)," ")</f>
        <v xml:space="preserve"> </v>
      </c>
      <c r="AH158" s="34" t="str">
        <f>IF(AND(N158="Aplicar identificación avanzada-condición aceptable para cada tipo de factor de riesgo identificado",I158="SI"),VLOOKUP(A158,'2'!$B$12:$M$212,6,FALSE)," ")</f>
        <v xml:space="preserve"> </v>
      </c>
      <c r="AI158" s="34" t="str">
        <f>IF(AND(N158="Aplicar identificación avanzada-condición aceptable para cada tipo de factor de riesgo identificado",I158="SI"),VLOOKUP(A158,'2'!$B$12:$M$212,7,FALSE)," ")</f>
        <v xml:space="preserve"> </v>
      </c>
      <c r="AJ158" s="34" t="str">
        <f>IF(AND(N158="Aplicar identificación avanzada-condición aceptable para cada tipo de factor de riesgo identificado",I158="SI"),VLOOKUP(A158,'2'!$B$12:$M$212,8,FALSE)," ")</f>
        <v xml:space="preserve"> </v>
      </c>
      <c r="AK158" s="34" t="str">
        <f>IF(AND(N158="Aplicar identificación avanzada-condición aceptable para cada tipo de factor de riesgo identificado",I158="SI"),VLOOKUP(A158,'2'!$B$12:$M$212,9,FALSE)," ")</f>
        <v xml:space="preserve"> </v>
      </c>
      <c r="AL158" s="34" t="str">
        <f>IF(AND(N158="Aplicar identificación avanzada-condición aceptable para cada tipo de factor de riesgo identificado",I158="SI"),VLOOKUP(A158,'2'!$B$12:$M$212,10,FALSE)," ")</f>
        <v xml:space="preserve"> </v>
      </c>
      <c r="AM158" s="40" t="str">
        <f>IF(AND(N158="Aplicar identificación avanzada-condición aceptable para cada tipo de factor de riesgo identificado",J158="SI"),VLOOKUP(A158,'2'!$B$12:$M$212,2,FALSE)," ")</f>
        <v xml:space="preserve"> </v>
      </c>
      <c r="AN158" s="40" t="str">
        <f>IF(AND(N158="Aplicar identificación avanzada-condición aceptable para cada tipo de factor de riesgo identificado",J158="SI"),VLOOKUP(A158,'2'!$B$12:$M$212,3,FALSE)," ")</f>
        <v xml:space="preserve"> </v>
      </c>
      <c r="AO158" s="40" t="str">
        <f>IF(AND(N158="Aplicar identificación avanzada-condición aceptable para cada tipo de factor de riesgo identificado",J158="SI"),VLOOKUP(A158,'2'!$B$12:$M$212,4,FALSE)," ")</f>
        <v xml:space="preserve"> </v>
      </c>
      <c r="AP158" s="40" t="str">
        <f>IF(AND(N158="Aplicar identificación avanzada-condición aceptable para cada tipo de factor de riesgo identificado",J158="SI"),VLOOKUP(A158,'2'!$B$12:$M$212,6,FALSE)," ")</f>
        <v xml:space="preserve"> </v>
      </c>
      <c r="AQ158" s="40" t="str">
        <f>IF(AND(N158="Aplicar identificación avanzada-condición aceptable para cada tipo de factor de riesgo identificado",J158="SI"),VLOOKUP(A158,'2'!$B$12:$M$212,7,FALSE)," ")</f>
        <v xml:space="preserve"> </v>
      </c>
      <c r="AR158" s="40" t="str">
        <f>IF(AND(N158="Aplicar identificación avanzada-condición aceptable para cada tipo de factor de riesgo identificado",J158="SI"),VLOOKUP(A158,'2'!$B$12:$M$212,8,FALSE)," ")</f>
        <v xml:space="preserve"> </v>
      </c>
      <c r="AS158" s="40" t="str">
        <f>IF(AND(N158="Aplicar identificación avanzada-condición aceptable para cada tipo de factor de riesgo identificado",J158="SI"),VLOOKUP(A158,'2'!$B$12:$M$212,9,FALSE)," ")</f>
        <v xml:space="preserve"> </v>
      </c>
      <c r="AT158" s="40" t="str">
        <f>IF(AND(N158="Aplicar identificación avanzada-condición aceptable para cada tipo de factor de riesgo identificado",J158="SI"),VLOOKUP(A158,'2'!$B$12:$M$212,10,FALSE)," ")</f>
        <v xml:space="preserve"> </v>
      </c>
      <c r="AU158" s="51" t="str">
        <f>IF(AND(N158="Aplicar identificación avanzada-condición aceptable para cada tipo de factor de riesgo identificado",K158="SI"),VLOOKUP(A158,'2'!$B$12:$M$212,2,FALSE)," ")</f>
        <v xml:space="preserve"> </v>
      </c>
      <c r="AV158" s="51" t="str">
        <f>IF(AND(N158="Aplicar identificación avanzada-condición aceptable para cada tipo de factor de riesgo identificado",K158="SI"),VLOOKUP(A158,'2'!$B$12:$M$212,3,FALSE)," ")</f>
        <v xml:space="preserve"> </v>
      </c>
      <c r="AW158" s="51" t="str">
        <f>IF(AND(N158="Aplicar identificación avanzada-condición aceptable para cada tipo de factor de riesgo identificado",K158="SI"),VLOOKUP(A158,'2'!$B$12:$M$212,4,FALSE)," ")</f>
        <v xml:space="preserve"> </v>
      </c>
      <c r="AX158" s="51" t="str">
        <f>IF(AND(N158="Aplicar identificación avanzada-condición aceptable para cada tipo de factor de riesgo identificado",K158="SI"),VLOOKUP(A158,'2'!$B$12:$M$212,6,FALSE)," ")</f>
        <v xml:space="preserve"> </v>
      </c>
      <c r="AY158" s="51" t="str">
        <f>IF(AND(N158="Aplicar identificación avanzada-condición aceptable para cada tipo de factor de riesgo identificado",K158="SI"),VLOOKUP(A158,'2'!$B$12:$M$212,7,FALSE)," ")</f>
        <v xml:space="preserve"> </v>
      </c>
      <c r="AZ158" s="51" t="str">
        <f>IF(AND(N158="Aplicar identificación avanzada-condición aceptable para cada tipo de factor de riesgo identificado",K158="SI"),VLOOKUP(A158,'2'!$B$12:$M$212,8,FALSE)," ")</f>
        <v xml:space="preserve"> </v>
      </c>
      <c r="BA158" s="51" t="str">
        <f>IF(AND(N158="Aplicar identificación avanzada-condición aceptable para cada tipo de factor de riesgo identificado",K158="SI"),VLOOKUP(A158,'2'!$B$12:$M$212,9,FALSE)," ")</f>
        <v xml:space="preserve"> </v>
      </c>
      <c r="BB158" s="51" t="str">
        <f>IF(AND(N158="Aplicar identificación avanzada-condición aceptable para cada tipo de factor de riesgo identificado",K158="SI"),VLOOKUP(A158,'2'!$B$12:$M$212,10,FALSE)," ")</f>
        <v xml:space="preserve"> </v>
      </c>
      <c r="BC158" s="44" t="str">
        <f>IF(AND(N158="Aplicar identificación avanzada-condición aceptable para cada tipo de factor de riesgo identificado",L158="SI"),VLOOKUP(A158,'2'!$B$12:$M$212,2,FALSE)," ")</f>
        <v xml:space="preserve"> </v>
      </c>
      <c r="BD158" s="44" t="str">
        <f>IF(AND(N158="Aplicar identificación avanzada-condición aceptable para cada tipo de factor de riesgo identificado",L158="SI"),VLOOKUP(A158,'2'!$B$12:$M$212,3,FALSE)," ")</f>
        <v xml:space="preserve"> </v>
      </c>
      <c r="BE158" s="44" t="str">
        <f>IF(AND(N158="Aplicar identificación avanzada-condición aceptable para cada tipo de factor de riesgo identificado",L158="SI"),VLOOKUP(A158,'2'!$B$12:$M$212,4,FALSE)," ")</f>
        <v xml:space="preserve"> </v>
      </c>
      <c r="BF158" s="44" t="str">
        <f>IF(AND(N158="Aplicar identificación avanzada-condición aceptable para cada tipo de factor de riesgo identificado",L158="SI"),VLOOKUP(A158,'2'!$B$12:$M$212,6,FALSE)," ")</f>
        <v xml:space="preserve"> </v>
      </c>
      <c r="BG158" s="44" t="str">
        <f>IF(AND(N158="Aplicar identificación avanzada-condición aceptable para cada tipo de factor de riesgo identificado",L158="SI"),VLOOKUP(A158,'2'!$B$12:$M$212,7,FALSE)," ")</f>
        <v xml:space="preserve"> </v>
      </c>
      <c r="BH158" s="44" t="str">
        <f>IF(AND(N158="Aplicar identificación avanzada-condición aceptable para cada tipo de factor de riesgo identificado",L158="SI"),VLOOKUP(A158,'2'!$B$12:$M$212,8,FALSE)," ")</f>
        <v xml:space="preserve"> </v>
      </c>
      <c r="BI158" s="44" t="str">
        <f>IF(AND(N158="Aplicar identificación avanzada-condición aceptable para cada tipo de factor de riesgo identificado",L158="SI"),VLOOKUP(A158,'2'!$B$12:$M$212,9,FALSE)," ")</f>
        <v xml:space="preserve"> </v>
      </c>
      <c r="BJ158" s="44" t="str">
        <f>IF(AND(N158="Aplicar identificación avanzada-condición aceptable para cada tipo de factor de riesgo identificado",L158="SI"),VLOOKUP(A158,'2'!$B$12:$M$212,10,FALSE)," ")</f>
        <v xml:space="preserve"> </v>
      </c>
      <c r="BK158" s="48" t="str">
        <f>IF(AND(N158="Aplicar identificación avanzada-condición aceptable para cada tipo de factor de riesgo identificado",M158="SI"),VLOOKUP(A158,'2'!$B$12:$M$212,2,FALSE)," ")</f>
        <v xml:space="preserve"> </v>
      </c>
      <c r="BL158" s="48" t="str">
        <f>IF(AND(N158="Aplicar identificación avanzada-condición aceptable para cada tipo de factor de riesgo identificado",M158="SI"),VLOOKUP(A158,'2'!$B$12:$M$212,3,FALSE)," ")</f>
        <v xml:space="preserve"> </v>
      </c>
      <c r="BM158" s="48" t="str">
        <f>IF(AND(N158="Aplicar identificación avanzada-condición aceptable para cada tipo de factor de riesgo identificado",M158="SI"),VLOOKUP(A158,'2'!$B$12:$M$212,4,FALSE)," ")</f>
        <v xml:space="preserve"> </v>
      </c>
      <c r="BN158" s="48" t="str">
        <f>IF(AND(N158="Aplicar identificación avanzada-condición aceptable para cada tipo de factor de riesgo identificado",M158="SI"),VLOOKUP(A158,'2'!$B$12:$M$212,6,FALSE)," ")</f>
        <v xml:space="preserve"> </v>
      </c>
      <c r="BO158" s="48" t="str">
        <f>IF(AND(N158="Aplicar identificación avanzada-condición aceptable para cada tipo de factor de riesgo identificado",M158="SI"),VLOOKUP(A158,'2'!$B$12:$M$212,7,FALSE)," ")</f>
        <v xml:space="preserve"> </v>
      </c>
      <c r="BP158" s="48" t="str">
        <f>IF(AND(N158="Aplicar identificación avanzada-condición aceptable para cada tipo de factor de riesgo identificado",M158="SI"),VLOOKUP(A158,'2'!$B$12:$M$212,8,FALSE)," ")</f>
        <v xml:space="preserve"> </v>
      </c>
      <c r="BQ158" s="48" t="str">
        <f>IF(AND(N158="Aplicar identificación avanzada-condición aceptable para cada tipo de factor de riesgo identificado",M158="SI"),VLOOKUP(A158,'2'!$B$12:$M$212,9,FALSE)," ")</f>
        <v xml:space="preserve"> </v>
      </c>
      <c r="BR158" s="48" t="str">
        <f>IF(AND(N158="Aplicar identificación avanzada-condición aceptable para cada tipo de factor de riesgo identificado",M158="SI"),VLOOKUP(A158,'2'!$B$12:$M$212,10,FALSE)," ")</f>
        <v xml:space="preserve"> </v>
      </c>
    </row>
    <row r="159" spans="1:70">
      <c r="A159">
        <v>155</v>
      </c>
      <c r="B159" s="21" t="str">
        <f>'2'!C168</f>
        <v>area 155</v>
      </c>
      <c r="C159" s="21" t="str">
        <f>'2'!D168</f>
        <v>puesto 155</v>
      </c>
      <c r="D159" s="21" t="str">
        <v>puesto 155</v>
      </c>
      <c r="E159" s="21" t="str">
        <f>'2'!E168</f>
        <v>tarea 155</v>
      </c>
      <c r="F159" s="34" t="str">
        <f>'3'!D168</f>
        <v>tarea 155</v>
      </c>
      <c r="N159" s="34" t="str">
        <f>'3'!L168</f>
        <v>Aplicar identificación avanzada-condición aceptable para cada tipo de factor de riesgo identificado</v>
      </c>
      <c r="O159" s="19" t="str">
        <f>IF(AND(N159="Aplicar identificación avanzada-condición aceptable para cada tipo de factor de riesgo identificado",G159="SI"),VLOOKUP(A159,'2'!$B$12:$M$212,2,FALSE)," ")</f>
        <v xml:space="preserve"> </v>
      </c>
      <c r="P159" s="19" t="str">
        <f>IF(AND(N159="Aplicar identificación avanzada-condición aceptable para cada tipo de factor de riesgo identificado",G159="SI"),VLOOKUP(A159,'2'!$B$12:$M$212,3,FALSE)," ")</f>
        <v xml:space="preserve"> </v>
      </c>
      <c r="Q159" s="19" t="str">
        <f>IF(AND(N159="Aplicar identificación avanzada-condición aceptable para cada tipo de factor de riesgo identificado",G159="SI"),VLOOKUP(A159,'2'!$B$12:$M$212,4,FALSE)," ")</f>
        <v xml:space="preserve"> </v>
      </c>
      <c r="R159" s="19" t="str">
        <f>IF(AND(N159="Aplicar identificación avanzada-condición aceptable para cada tipo de factor de riesgo identificado",G159="SI"),VLOOKUP(A159,'2'!$B$12:$M$212,6,FALSE)," ")</f>
        <v xml:space="preserve"> </v>
      </c>
      <c r="S159" s="19" t="str">
        <f>IF(AND(N159="Aplicar identificación avanzada-condición aceptable para cada tipo de factor de riesgo identificado",G159="SI"),VLOOKUP(A159,'2'!$B$12:$M$212,7,FALSE)," ")</f>
        <v xml:space="preserve"> </v>
      </c>
      <c r="T159" s="19" t="str">
        <f>IF(AND(N159="Aplicar identificación avanzada-condición aceptable para cada tipo de factor de riesgo identificado",G159="SI"),VLOOKUP(A159,'2'!$B$12:$M$212,8,FALSE)," ")</f>
        <v xml:space="preserve"> </v>
      </c>
      <c r="U159" s="19" t="str">
        <f>IF(AND(N159="Aplicar identificación avanzada-condición aceptable para cada tipo de factor de riesgo identificado",G159="SI"),VLOOKUP(A159,'2'!$B$12:$M$212,9,FALSE)," ")</f>
        <v xml:space="preserve"> </v>
      </c>
      <c r="V159" s="19" t="str">
        <f>IF(AND(N159="Aplicar identificación avanzada-condición aceptable para cada tipo de factor de riesgo identificado",G159="SI"),VLOOKUP(A159,'2'!$B$12:$M$212,10,FALSE)," ")</f>
        <v xml:space="preserve"> </v>
      </c>
      <c r="W159" s="31" t="str">
        <f>IF(AND(N159="Aplicar identificación avanzada-condición aceptable para cada tipo de factor de riesgo identificado",H159="SI"),VLOOKUP(A159,'2'!$B$12:$M$212,2,FALSE)," ")</f>
        <v xml:space="preserve"> </v>
      </c>
      <c r="X159" s="31" t="str">
        <f>IF(AND(N159="Aplicar identificación avanzada-condición aceptable para cada tipo de factor de riesgo identificado",H159="SI"),VLOOKUP(A159,'2'!$B$12:$M$212,3,FALSE)," ")</f>
        <v xml:space="preserve"> </v>
      </c>
      <c r="Y159" s="31" t="str">
        <f>IF(AND(N159="Aplicar identificación avanzada-condición aceptable para cada tipo de factor de riesgo identificado",H159="SI"),VLOOKUP(A159,'2'!$B$12:$M$212,4,FALSE)," ")</f>
        <v xml:space="preserve"> </v>
      </c>
      <c r="Z159" s="31" t="str">
        <f>IF(AND(N159="Aplicar identificación avanzada-condición aceptable para cada tipo de factor de riesgo identificado",H159="SI"),VLOOKUP(A159,'2'!$B$12:$M$212,4,FALSE)," ")</f>
        <v xml:space="preserve"> </v>
      </c>
      <c r="AA159" s="31" t="str">
        <f>IF(AND(N159="Aplicar identificación avanzada-condición aceptable para cada tipo de factor de riesgo identificado",H159="SI"),VLOOKUP(A159,'2'!$B$12:$M$212,7,FALSE)," ")</f>
        <v xml:space="preserve"> </v>
      </c>
      <c r="AB159" s="31" t="str">
        <f>IF(AND(N159="Aplicar identificación avanzada-condición aceptable para cada tipo de factor de riesgo identificado",H159="SI"),VLOOKUP(A159,'2'!$B$12:$M$212,8,FALSE)," ")</f>
        <v xml:space="preserve"> </v>
      </c>
      <c r="AC159" s="31" t="str">
        <f>IF(AND(N159="Aplicar identificación avanzada-condición aceptable para cada tipo de factor de riesgo identificado",H159="SI"),VLOOKUP(A159,'2'!$B$12:$M$212,9,FALSE)," ")</f>
        <v xml:space="preserve"> </v>
      </c>
      <c r="AD159" s="31" t="str">
        <f>IF(AND(N159="Aplicar identificación avanzada-condición aceptable para cada tipo de factor de riesgo identificado",H159="SI"),VLOOKUP(A159,'2'!$B$12:$M$212,10,FALSE)," ")</f>
        <v xml:space="preserve"> </v>
      </c>
      <c r="AE159" s="34" t="str">
        <f>IF(AND(N159="Aplicar identificación avanzada-condición aceptable para cada tipo de factor de riesgo identificado",I159="SI"),VLOOKUP(A159,'2'!$B$12:$M$212,2,FALSE)," ")</f>
        <v xml:space="preserve"> </v>
      </c>
      <c r="AF159" s="34" t="str">
        <f>IF(AND(N159="Aplicar identificación avanzada-condición aceptable para cada tipo de factor de riesgo identificado",I159="SI"),VLOOKUP(A159,'2'!$B$12:$M$212,3,FALSE)," ")</f>
        <v xml:space="preserve"> </v>
      </c>
      <c r="AG159" s="34" t="str">
        <f>IF(AND(N159="Aplicar identificación avanzada-condición aceptable para cada tipo de factor de riesgo identificado",I159="SI"),VLOOKUP(A159,'2'!$B$12:$M$212,4,FALSE)," ")</f>
        <v xml:space="preserve"> </v>
      </c>
      <c r="AH159" s="34" t="str">
        <f>IF(AND(N159="Aplicar identificación avanzada-condición aceptable para cada tipo de factor de riesgo identificado",I159="SI"),VLOOKUP(A159,'2'!$B$12:$M$212,6,FALSE)," ")</f>
        <v xml:space="preserve"> </v>
      </c>
      <c r="AI159" s="34" t="str">
        <f>IF(AND(N159="Aplicar identificación avanzada-condición aceptable para cada tipo de factor de riesgo identificado",I159="SI"),VLOOKUP(A159,'2'!$B$12:$M$212,7,FALSE)," ")</f>
        <v xml:space="preserve"> </v>
      </c>
      <c r="AJ159" s="34" t="str">
        <f>IF(AND(N159="Aplicar identificación avanzada-condición aceptable para cada tipo de factor de riesgo identificado",I159="SI"),VLOOKUP(A159,'2'!$B$12:$M$212,8,FALSE)," ")</f>
        <v xml:space="preserve"> </v>
      </c>
      <c r="AK159" s="34" t="str">
        <f>IF(AND(N159="Aplicar identificación avanzada-condición aceptable para cada tipo de factor de riesgo identificado",I159="SI"),VLOOKUP(A159,'2'!$B$12:$M$212,9,FALSE)," ")</f>
        <v xml:space="preserve"> </v>
      </c>
      <c r="AL159" s="34" t="str">
        <f>IF(AND(N159="Aplicar identificación avanzada-condición aceptable para cada tipo de factor de riesgo identificado",I159="SI"),VLOOKUP(A159,'2'!$B$12:$M$212,10,FALSE)," ")</f>
        <v xml:space="preserve"> </v>
      </c>
      <c r="AM159" s="40" t="str">
        <f>IF(AND(N159="Aplicar identificación avanzada-condición aceptable para cada tipo de factor de riesgo identificado",J159="SI"),VLOOKUP(A159,'2'!$B$12:$M$212,2,FALSE)," ")</f>
        <v xml:space="preserve"> </v>
      </c>
      <c r="AN159" s="40" t="str">
        <f>IF(AND(N159="Aplicar identificación avanzada-condición aceptable para cada tipo de factor de riesgo identificado",J159="SI"),VLOOKUP(A159,'2'!$B$12:$M$212,3,FALSE)," ")</f>
        <v xml:space="preserve"> </v>
      </c>
      <c r="AO159" s="40" t="str">
        <f>IF(AND(N159="Aplicar identificación avanzada-condición aceptable para cada tipo de factor de riesgo identificado",J159="SI"),VLOOKUP(A159,'2'!$B$12:$M$212,4,FALSE)," ")</f>
        <v xml:space="preserve"> </v>
      </c>
      <c r="AP159" s="40" t="str">
        <f>IF(AND(N159="Aplicar identificación avanzada-condición aceptable para cada tipo de factor de riesgo identificado",J159="SI"),VLOOKUP(A159,'2'!$B$12:$M$212,6,FALSE)," ")</f>
        <v xml:space="preserve"> </v>
      </c>
      <c r="AQ159" s="40" t="str">
        <f>IF(AND(N159="Aplicar identificación avanzada-condición aceptable para cada tipo de factor de riesgo identificado",J159="SI"),VLOOKUP(A159,'2'!$B$12:$M$212,7,FALSE)," ")</f>
        <v xml:space="preserve"> </v>
      </c>
      <c r="AR159" s="40" t="str">
        <f>IF(AND(N159="Aplicar identificación avanzada-condición aceptable para cada tipo de factor de riesgo identificado",J159="SI"),VLOOKUP(A159,'2'!$B$12:$M$212,8,FALSE)," ")</f>
        <v xml:space="preserve"> </v>
      </c>
      <c r="AS159" s="40" t="str">
        <f>IF(AND(N159="Aplicar identificación avanzada-condición aceptable para cada tipo de factor de riesgo identificado",J159="SI"),VLOOKUP(A159,'2'!$B$12:$M$212,9,FALSE)," ")</f>
        <v xml:space="preserve"> </v>
      </c>
      <c r="AT159" s="40" t="str">
        <f>IF(AND(N159="Aplicar identificación avanzada-condición aceptable para cada tipo de factor de riesgo identificado",J159="SI"),VLOOKUP(A159,'2'!$B$12:$M$212,10,FALSE)," ")</f>
        <v xml:space="preserve"> </v>
      </c>
      <c r="AU159" s="51" t="str">
        <f>IF(AND(N159="Aplicar identificación avanzada-condición aceptable para cada tipo de factor de riesgo identificado",K159="SI"),VLOOKUP(A159,'2'!$B$12:$M$212,2,FALSE)," ")</f>
        <v xml:space="preserve"> </v>
      </c>
      <c r="AV159" s="51" t="str">
        <f>IF(AND(N159="Aplicar identificación avanzada-condición aceptable para cada tipo de factor de riesgo identificado",K159="SI"),VLOOKUP(A159,'2'!$B$12:$M$212,3,FALSE)," ")</f>
        <v xml:space="preserve"> </v>
      </c>
      <c r="AW159" s="51" t="str">
        <f>IF(AND(N159="Aplicar identificación avanzada-condición aceptable para cada tipo de factor de riesgo identificado",K159="SI"),VLOOKUP(A159,'2'!$B$12:$M$212,4,FALSE)," ")</f>
        <v xml:space="preserve"> </v>
      </c>
      <c r="AX159" s="51" t="str">
        <f>IF(AND(N159="Aplicar identificación avanzada-condición aceptable para cada tipo de factor de riesgo identificado",K159="SI"),VLOOKUP(A159,'2'!$B$12:$M$212,6,FALSE)," ")</f>
        <v xml:space="preserve"> </v>
      </c>
      <c r="AY159" s="51" t="str">
        <f>IF(AND(N159="Aplicar identificación avanzada-condición aceptable para cada tipo de factor de riesgo identificado",K159="SI"),VLOOKUP(A159,'2'!$B$12:$M$212,7,FALSE)," ")</f>
        <v xml:space="preserve"> </v>
      </c>
      <c r="AZ159" s="51" t="str">
        <f>IF(AND(N159="Aplicar identificación avanzada-condición aceptable para cada tipo de factor de riesgo identificado",K159="SI"),VLOOKUP(A159,'2'!$B$12:$M$212,8,FALSE)," ")</f>
        <v xml:space="preserve"> </v>
      </c>
      <c r="BA159" s="51" t="str">
        <f>IF(AND(N159="Aplicar identificación avanzada-condición aceptable para cada tipo de factor de riesgo identificado",K159="SI"),VLOOKUP(A159,'2'!$B$12:$M$212,9,FALSE)," ")</f>
        <v xml:space="preserve"> </v>
      </c>
      <c r="BB159" s="51" t="str">
        <f>IF(AND(N159="Aplicar identificación avanzada-condición aceptable para cada tipo de factor de riesgo identificado",K159="SI"),VLOOKUP(A159,'2'!$B$12:$M$212,10,FALSE)," ")</f>
        <v xml:space="preserve"> </v>
      </c>
      <c r="BC159" s="44" t="str">
        <f>IF(AND(N159="Aplicar identificación avanzada-condición aceptable para cada tipo de factor de riesgo identificado",L159="SI"),VLOOKUP(A159,'2'!$B$12:$M$212,2,FALSE)," ")</f>
        <v xml:space="preserve"> </v>
      </c>
      <c r="BD159" s="44" t="str">
        <f>IF(AND(N159="Aplicar identificación avanzada-condición aceptable para cada tipo de factor de riesgo identificado",L159="SI"),VLOOKUP(A159,'2'!$B$12:$M$212,3,FALSE)," ")</f>
        <v xml:space="preserve"> </v>
      </c>
      <c r="BE159" s="44" t="str">
        <f>IF(AND(N159="Aplicar identificación avanzada-condición aceptable para cada tipo de factor de riesgo identificado",L159="SI"),VLOOKUP(A159,'2'!$B$12:$M$212,4,FALSE)," ")</f>
        <v xml:space="preserve"> </v>
      </c>
      <c r="BF159" s="44" t="str">
        <f>IF(AND(N159="Aplicar identificación avanzada-condición aceptable para cada tipo de factor de riesgo identificado",L159="SI"),VLOOKUP(A159,'2'!$B$12:$M$212,6,FALSE)," ")</f>
        <v xml:space="preserve"> </v>
      </c>
      <c r="BG159" s="44" t="str">
        <f>IF(AND(N159="Aplicar identificación avanzada-condición aceptable para cada tipo de factor de riesgo identificado",L159="SI"),VLOOKUP(A159,'2'!$B$12:$M$212,7,FALSE)," ")</f>
        <v xml:space="preserve"> </v>
      </c>
      <c r="BH159" s="44" t="str">
        <f>IF(AND(N159="Aplicar identificación avanzada-condición aceptable para cada tipo de factor de riesgo identificado",L159="SI"),VLOOKUP(A159,'2'!$B$12:$M$212,8,FALSE)," ")</f>
        <v xml:space="preserve"> </v>
      </c>
      <c r="BI159" s="44" t="str">
        <f>IF(AND(N159="Aplicar identificación avanzada-condición aceptable para cada tipo de factor de riesgo identificado",L159="SI"),VLOOKUP(A159,'2'!$B$12:$M$212,9,FALSE)," ")</f>
        <v xml:space="preserve"> </v>
      </c>
      <c r="BJ159" s="44" t="str">
        <f>IF(AND(N159="Aplicar identificación avanzada-condición aceptable para cada tipo de factor de riesgo identificado",L159="SI"),VLOOKUP(A159,'2'!$B$12:$M$212,10,FALSE)," ")</f>
        <v xml:space="preserve"> </v>
      </c>
      <c r="BK159" s="48" t="str">
        <f>IF(AND(N159="Aplicar identificación avanzada-condición aceptable para cada tipo de factor de riesgo identificado",M159="SI"),VLOOKUP(A159,'2'!$B$12:$M$212,2,FALSE)," ")</f>
        <v xml:space="preserve"> </v>
      </c>
      <c r="BL159" s="48" t="str">
        <f>IF(AND(N159="Aplicar identificación avanzada-condición aceptable para cada tipo de factor de riesgo identificado",M159="SI"),VLOOKUP(A159,'2'!$B$12:$M$212,3,FALSE)," ")</f>
        <v xml:space="preserve"> </v>
      </c>
      <c r="BM159" s="48" t="str">
        <f>IF(AND(N159="Aplicar identificación avanzada-condición aceptable para cada tipo de factor de riesgo identificado",M159="SI"),VLOOKUP(A159,'2'!$B$12:$M$212,4,FALSE)," ")</f>
        <v xml:space="preserve"> </v>
      </c>
      <c r="BN159" s="48" t="str">
        <f>IF(AND(N159="Aplicar identificación avanzada-condición aceptable para cada tipo de factor de riesgo identificado",M159="SI"),VLOOKUP(A159,'2'!$B$12:$M$212,6,FALSE)," ")</f>
        <v xml:space="preserve"> </v>
      </c>
      <c r="BO159" s="48" t="str">
        <f>IF(AND(N159="Aplicar identificación avanzada-condición aceptable para cada tipo de factor de riesgo identificado",M159="SI"),VLOOKUP(A159,'2'!$B$12:$M$212,7,FALSE)," ")</f>
        <v xml:space="preserve"> </v>
      </c>
      <c r="BP159" s="48" t="str">
        <f>IF(AND(N159="Aplicar identificación avanzada-condición aceptable para cada tipo de factor de riesgo identificado",M159="SI"),VLOOKUP(A159,'2'!$B$12:$M$212,8,FALSE)," ")</f>
        <v xml:space="preserve"> </v>
      </c>
      <c r="BQ159" s="48" t="str">
        <f>IF(AND(N159="Aplicar identificación avanzada-condición aceptable para cada tipo de factor de riesgo identificado",M159="SI"),VLOOKUP(A159,'2'!$B$12:$M$212,9,FALSE)," ")</f>
        <v xml:space="preserve"> </v>
      </c>
      <c r="BR159" s="48" t="str">
        <f>IF(AND(N159="Aplicar identificación avanzada-condición aceptable para cada tipo de factor de riesgo identificado",M159="SI"),VLOOKUP(A159,'2'!$B$12:$M$212,10,FALSE)," ")</f>
        <v xml:space="preserve"> </v>
      </c>
    </row>
    <row r="160" spans="1:70">
      <c r="A160">
        <v>156</v>
      </c>
      <c r="B160" s="21" t="str">
        <f>'2'!C169</f>
        <v>area 156</v>
      </c>
      <c r="C160" s="21" t="str">
        <f>'2'!D169</f>
        <v>puesto 156</v>
      </c>
      <c r="D160" s="21" t="str">
        <v>puesto 156</v>
      </c>
      <c r="E160" s="21" t="str">
        <f>'2'!E169</f>
        <v>tarea 156</v>
      </c>
      <c r="F160" s="34" t="str">
        <f>'3'!D169</f>
        <v>tarea 156</v>
      </c>
      <c r="N160" s="34" t="str">
        <f>'3'!L169</f>
        <v>Aplicar identificación avanzada-condición aceptable para cada tipo de factor de riesgo identificado</v>
      </c>
      <c r="O160" s="19" t="str">
        <f>IF(AND(N160="Aplicar identificación avanzada-condición aceptable para cada tipo de factor de riesgo identificado",G160="SI"),VLOOKUP(A160,'2'!$B$12:$M$212,2,FALSE)," ")</f>
        <v xml:space="preserve"> </v>
      </c>
      <c r="P160" s="19" t="str">
        <f>IF(AND(N160="Aplicar identificación avanzada-condición aceptable para cada tipo de factor de riesgo identificado",G160="SI"),VLOOKUP(A160,'2'!$B$12:$M$212,3,FALSE)," ")</f>
        <v xml:space="preserve"> </v>
      </c>
      <c r="Q160" s="19" t="str">
        <f>IF(AND(N160="Aplicar identificación avanzada-condición aceptable para cada tipo de factor de riesgo identificado",G160="SI"),VLOOKUP(A160,'2'!$B$12:$M$212,4,FALSE)," ")</f>
        <v xml:space="preserve"> </v>
      </c>
      <c r="R160" s="19" t="str">
        <f>IF(AND(N160="Aplicar identificación avanzada-condición aceptable para cada tipo de factor de riesgo identificado",G160="SI"),VLOOKUP(A160,'2'!$B$12:$M$212,6,FALSE)," ")</f>
        <v xml:space="preserve"> </v>
      </c>
      <c r="S160" s="19" t="str">
        <f>IF(AND(N160="Aplicar identificación avanzada-condición aceptable para cada tipo de factor de riesgo identificado",G160="SI"),VLOOKUP(A160,'2'!$B$12:$M$212,7,FALSE)," ")</f>
        <v xml:space="preserve"> </v>
      </c>
      <c r="T160" s="19" t="str">
        <f>IF(AND(N160="Aplicar identificación avanzada-condición aceptable para cada tipo de factor de riesgo identificado",G160="SI"),VLOOKUP(A160,'2'!$B$12:$M$212,8,FALSE)," ")</f>
        <v xml:space="preserve"> </v>
      </c>
      <c r="U160" s="19" t="str">
        <f>IF(AND(N160="Aplicar identificación avanzada-condición aceptable para cada tipo de factor de riesgo identificado",G160="SI"),VLOOKUP(A160,'2'!$B$12:$M$212,9,FALSE)," ")</f>
        <v xml:space="preserve"> </v>
      </c>
      <c r="V160" s="19" t="str">
        <f>IF(AND(N160="Aplicar identificación avanzada-condición aceptable para cada tipo de factor de riesgo identificado",G160="SI"),VLOOKUP(A160,'2'!$B$12:$M$212,10,FALSE)," ")</f>
        <v xml:space="preserve"> </v>
      </c>
      <c r="W160" s="31" t="str">
        <f>IF(AND(N160="Aplicar identificación avanzada-condición aceptable para cada tipo de factor de riesgo identificado",H160="SI"),VLOOKUP(A160,'2'!$B$12:$M$212,2,FALSE)," ")</f>
        <v xml:space="preserve"> </v>
      </c>
      <c r="X160" s="31" t="str">
        <f>IF(AND(N160="Aplicar identificación avanzada-condición aceptable para cada tipo de factor de riesgo identificado",H160="SI"),VLOOKUP(A160,'2'!$B$12:$M$212,3,FALSE)," ")</f>
        <v xml:space="preserve"> </v>
      </c>
      <c r="Y160" s="31" t="str">
        <f>IF(AND(N160="Aplicar identificación avanzada-condición aceptable para cada tipo de factor de riesgo identificado",H160="SI"),VLOOKUP(A160,'2'!$B$12:$M$212,4,FALSE)," ")</f>
        <v xml:space="preserve"> </v>
      </c>
      <c r="Z160" s="31" t="str">
        <f>IF(AND(N160="Aplicar identificación avanzada-condición aceptable para cada tipo de factor de riesgo identificado",H160="SI"),VLOOKUP(A160,'2'!$B$12:$M$212,4,FALSE)," ")</f>
        <v xml:space="preserve"> </v>
      </c>
      <c r="AA160" s="31" t="str">
        <f>IF(AND(N160="Aplicar identificación avanzada-condición aceptable para cada tipo de factor de riesgo identificado",H160="SI"),VLOOKUP(A160,'2'!$B$12:$M$212,7,FALSE)," ")</f>
        <v xml:space="preserve"> </v>
      </c>
      <c r="AB160" s="31" t="str">
        <f>IF(AND(N160="Aplicar identificación avanzada-condición aceptable para cada tipo de factor de riesgo identificado",H160="SI"),VLOOKUP(A160,'2'!$B$12:$M$212,8,FALSE)," ")</f>
        <v xml:space="preserve"> </v>
      </c>
      <c r="AC160" s="31" t="str">
        <f>IF(AND(N160="Aplicar identificación avanzada-condición aceptable para cada tipo de factor de riesgo identificado",H160="SI"),VLOOKUP(A160,'2'!$B$12:$M$212,9,FALSE)," ")</f>
        <v xml:space="preserve"> </v>
      </c>
      <c r="AD160" s="31" t="str">
        <f>IF(AND(N160="Aplicar identificación avanzada-condición aceptable para cada tipo de factor de riesgo identificado",H160="SI"),VLOOKUP(A160,'2'!$B$12:$M$212,10,FALSE)," ")</f>
        <v xml:space="preserve"> </v>
      </c>
      <c r="AE160" s="34" t="str">
        <f>IF(AND(N160="Aplicar identificación avanzada-condición aceptable para cada tipo de factor de riesgo identificado",I160="SI"),VLOOKUP(A160,'2'!$B$12:$M$212,2,FALSE)," ")</f>
        <v xml:space="preserve"> </v>
      </c>
      <c r="AF160" s="34" t="str">
        <f>IF(AND(N160="Aplicar identificación avanzada-condición aceptable para cada tipo de factor de riesgo identificado",I160="SI"),VLOOKUP(A160,'2'!$B$12:$M$212,3,FALSE)," ")</f>
        <v xml:space="preserve"> </v>
      </c>
      <c r="AG160" s="34" t="str">
        <f>IF(AND(N160="Aplicar identificación avanzada-condición aceptable para cada tipo de factor de riesgo identificado",I160="SI"),VLOOKUP(A160,'2'!$B$12:$M$212,4,FALSE)," ")</f>
        <v xml:space="preserve"> </v>
      </c>
      <c r="AH160" s="34" t="str">
        <f>IF(AND(N160="Aplicar identificación avanzada-condición aceptable para cada tipo de factor de riesgo identificado",I160="SI"),VLOOKUP(A160,'2'!$B$12:$M$212,6,FALSE)," ")</f>
        <v xml:space="preserve"> </v>
      </c>
      <c r="AI160" s="34" t="str">
        <f>IF(AND(N160="Aplicar identificación avanzada-condición aceptable para cada tipo de factor de riesgo identificado",I160="SI"),VLOOKUP(A160,'2'!$B$12:$M$212,7,FALSE)," ")</f>
        <v xml:space="preserve"> </v>
      </c>
      <c r="AJ160" s="34" t="str">
        <f>IF(AND(N160="Aplicar identificación avanzada-condición aceptable para cada tipo de factor de riesgo identificado",I160="SI"),VLOOKUP(A160,'2'!$B$12:$M$212,8,FALSE)," ")</f>
        <v xml:space="preserve"> </v>
      </c>
      <c r="AK160" s="34" t="str">
        <f>IF(AND(N160="Aplicar identificación avanzada-condición aceptable para cada tipo de factor de riesgo identificado",I160="SI"),VLOOKUP(A160,'2'!$B$12:$M$212,9,FALSE)," ")</f>
        <v xml:space="preserve"> </v>
      </c>
      <c r="AL160" s="34" t="str">
        <f>IF(AND(N160="Aplicar identificación avanzada-condición aceptable para cada tipo de factor de riesgo identificado",I160="SI"),VLOOKUP(A160,'2'!$B$12:$M$212,10,FALSE)," ")</f>
        <v xml:space="preserve"> </v>
      </c>
      <c r="AM160" s="40" t="str">
        <f>IF(AND(N160="Aplicar identificación avanzada-condición aceptable para cada tipo de factor de riesgo identificado",J160="SI"),VLOOKUP(A160,'2'!$B$12:$M$212,2,FALSE)," ")</f>
        <v xml:space="preserve"> </v>
      </c>
      <c r="AN160" s="40" t="str">
        <f>IF(AND(N160="Aplicar identificación avanzada-condición aceptable para cada tipo de factor de riesgo identificado",J160="SI"),VLOOKUP(A160,'2'!$B$12:$M$212,3,FALSE)," ")</f>
        <v xml:space="preserve"> </v>
      </c>
      <c r="AO160" s="40" t="str">
        <f>IF(AND(N160="Aplicar identificación avanzada-condición aceptable para cada tipo de factor de riesgo identificado",J160="SI"),VLOOKUP(A160,'2'!$B$12:$M$212,4,FALSE)," ")</f>
        <v xml:space="preserve"> </v>
      </c>
      <c r="AP160" s="40" t="str">
        <f>IF(AND(N160="Aplicar identificación avanzada-condición aceptable para cada tipo de factor de riesgo identificado",J160="SI"),VLOOKUP(A160,'2'!$B$12:$M$212,6,FALSE)," ")</f>
        <v xml:space="preserve"> </v>
      </c>
      <c r="AQ160" s="40" t="str">
        <f>IF(AND(N160="Aplicar identificación avanzada-condición aceptable para cada tipo de factor de riesgo identificado",J160="SI"),VLOOKUP(A160,'2'!$B$12:$M$212,7,FALSE)," ")</f>
        <v xml:space="preserve"> </v>
      </c>
      <c r="AR160" s="40" t="str">
        <f>IF(AND(N160="Aplicar identificación avanzada-condición aceptable para cada tipo de factor de riesgo identificado",J160="SI"),VLOOKUP(A160,'2'!$B$12:$M$212,8,FALSE)," ")</f>
        <v xml:space="preserve"> </v>
      </c>
      <c r="AS160" s="40" t="str">
        <f>IF(AND(N160="Aplicar identificación avanzada-condición aceptable para cada tipo de factor de riesgo identificado",J160="SI"),VLOOKUP(A160,'2'!$B$12:$M$212,9,FALSE)," ")</f>
        <v xml:space="preserve"> </v>
      </c>
      <c r="AT160" s="40" t="str">
        <f>IF(AND(N160="Aplicar identificación avanzada-condición aceptable para cada tipo de factor de riesgo identificado",J160="SI"),VLOOKUP(A160,'2'!$B$12:$M$212,10,FALSE)," ")</f>
        <v xml:space="preserve"> </v>
      </c>
      <c r="AU160" s="51" t="str">
        <f>IF(AND(N160="Aplicar identificación avanzada-condición aceptable para cada tipo de factor de riesgo identificado",K160="SI"),VLOOKUP(A160,'2'!$B$12:$M$212,2,FALSE)," ")</f>
        <v xml:space="preserve"> </v>
      </c>
      <c r="AV160" s="51" t="str">
        <f>IF(AND(N160="Aplicar identificación avanzada-condición aceptable para cada tipo de factor de riesgo identificado",K160="SI"),VLOOKUP(A160,'2'!$B$12:$M$212,3,FALSE)," ")</f>
        <v xml:space="preserve"> </v>
      </c>
      <c r="AW160" s="51" t="str">
        <f>IF(AND(N160="Aplicar identificación avanzada-condición aceptable para cada tipo de factor de riesgo identificado",K160="SI"),VLOOKUP(A160,'2'!$B$12:$M$212,4,FALSE)," ")</f>
        <v xml:space="preserve"> </v>
      </c>
      <c r="AX160" s="51" t="str">
        <f>IF(AND(N160="Aplicar identificación avanzada-condición aceptable para cada tipo de factor de riesgo identificado",K160="SI"),VLOOKUP(A160,'2'!$B$12:$M$212,6,FALSE)," ")</f>
        <v xml:space="preserve"> </v>
      </c>
      <c r="AY160" s="51" t="str">
        <f>IF(AND(N160="Aplicar identificación avanzada-condición aceptable para cada tipo de factor de riesgo identificado",K160="SI"),VLOOKUP(A160,'2'!$B$12:$M$212,7,FALSE)," ")</f>
        <v xml:space="preserve"> </v>
      </c>
      <c r="AZ160" s="51" t="str">
        <f>IF(AND(N160="Aplicar identificación avanzada-condición aceptable para cada tipo de factor de riesgo identificado",K160="SI"),VLOOKUP(A160,'2'!$B$12:$M$212,8,FALSE)," ")</f>
        <v xml:space="preserve"> </v>
      </c>
      <c r="BA160" s="51" t="str">
        <f>IF(AND(N160="Aplicar identificación avanzada-condición aceptable para cada tipo de factor de riesgo identificado",K160="SI"),VLOOKUP(A160,'2'!$B$12:$M$212,9,FALSE)," ")</f>
        <v xml:space="preserve"> </v>
      </c>
      <c r="BB160" s="51" t="str">
        <f>IF(AND(N160="Aplicar identificación avanzada-condición aceptable para cada tipo de factor de riesgo identificado",K160="SI"),VLOOKUP(A160,'2'!$B$12:$M$212,10,FALSE)," ")</f>
        <v xml:space="preserve"> </v>
      </c>
      <c r="BC160" s="44" t="str">
        <f>IF(AND(N160="Aplicar identificación avanzada-condición aceptable para cada tipo de factor de riesgo identificado",L160="SI"),VLOOKUP(A160,'2'!$B$12:$M$212,2,FALSE)," ")</f>
        <v xml:space="preserve"> </v>
      </c>
      <c r="BD160" s="44" t="str">
        <f>IF(AND(N160="Aplicar identificación avanzada-condición aceptable para cada tipo de factor de riesgo identificado",L160="SI"),VLOOKUP(A160,'2'!$B$12:$M$212,3,FALSE)," ")</f>
        <v xml:space="preserve"> </v>
      </c>
      <c r="BE160" s="44" t="str">
        <f>IF(AND(N160="Aplicar identificación avanzada-condición aceptable para cada tipo de factor de riesgo identificado",L160="SI"),VLOOKUP(A160,'2'!$B$12:$M$212,4,FALSE)," ")</f>
        <v xml:space="preserve"> </v>
      </c>
      <c r="BF160" s="44" t="str">
        <f>IF(AND(N160="Aplicar identificación avanzada-condición aceptable para cada tipo de factor de riesgo identificado",L160="SI"),VLOOKUP(A160,'2'!$B$12:$M$212,6,FALSE)," ")</f>
        <v xml:space="preserve"> </v>
      </c>
      <c r="BG160" s="44" t="str">
        <f>IF(AND(N160="Aplicar identificación avanzada-condición aceptable para cada tipo de factor de riesgo identificado",L160="SI"),VLOOKUP(A160,'2'!$B$12:$M$212,7,FALSE)," ")</f>
        <v xml:space="preserve"> </v>
      </c>
      <c r="BH160" s="44" t="str">
        <f>IF(AND(N160="Aplicar identificación avanzada-condición aceptable para cada tipo de factor de riesgo identificado",L160="SI"),VLOOKUP(A160,'2'!$B$12:$M$212,8,FALSE)," ")</f>
        <v xml:space="preserve"> </v>
      </c>
      <c r="BI160" s="44" t="str">
        <f>IF(AND(N160="Aplicar identificación avanzada-condición aceptable para cada tipo de factor de riesgo identificado",L160="SI"),VLOOKUP(A160,'2'!$B$12:$M$212,9,FALSE)," ")</f>
        <v xml:space="preserve"> </v>
      </c>
      <c r="BJ160" s="44" t="str">
        <f>IF(AND(N160="Aplicar identificación avanzada-condición aceptable para cada tipo de factor de riesgo identificado",L160="SI"),VLOOKUP(A160,'2'!$B$12:$M$212,10,FALSE)," ")</f>
        <v xml:space="preserve"> </v>
      </c>
      <c r="BK160" s="48" t="str">
        <f>IF(AND(N160="Aplicar identificación avanzada-condición aceptable para cada tipo de factor de riesgo identificado",M160="SI"),VLOOKUP(A160,'2'!$B$12:$M$212,2,FALSE)," ")</f>
        <v xml:space="preserve"> </v>
      </c>
      <c r="BL160" s="48" t="str">
        <f>IF(AND(N160="Aplicar identificación avanzada-condición aceptable para cada tipo de factor de riesgo identificado",M160="SI"),VLOOKUP(A160,'2'!$B$12:$M$212,3,FALSE)," ")</f>
        <v xml:space="preserve"> </v>
      </c>
      <c r="BM160" s="48" t="str">
        <f>IF(AND(N160="Aplicar identificación avanzada-condición aceptable para cada tipo de factor de riesgo identificado",M160="SI"),VLOOKUP(A160,'2'!$B$12:$M$212,4,FALSE)," ")</f>
        <v xml:space="preserve"> </v>
      </c>
      <c r="BN160" s="48" t="str">
        <f>IF(AND(N160="Aplicar identificación avanzada-condición aceptable para cada tipo de factor de riesgo identificado",M160="SI"),VLOOKUP(A160,'2'!$B$12:$M$212,6,FALSE)," ")</f>
        <v xml:space="preserve"> </v>
      </c>
      <c r="BO160" s="48" t="str">
        <f>IF(AND(N160="Aplicar identificación avanzada-condición aceptable para cada tipo de factor de riesgo identificado",M160="SI"),VLOOKUP(A160,'2'!$B$12:$M$212,7,FALSE)," ")</f>
        <v xml:space="preserve"> </v>
      </c>
      <c r="BP160" s="48" t="str">
        <f>IF(AND(N160="Aplicar identificación avanzada-condición aceptable para cada tipo de factor de riesgo identificado",M160="SI"),VLOOKUP(A160,'2'!$B$12:$M$212,8,FALSE)," ")</f>
        <v xml:space="preserve"> </v>
      </c>
      <c r="BQ160" s="48" t="str">
        <f>IF(AND(N160="Aplicar identificación avanzada-condición aceptable para cada tipo de factor de riesgo identificado",M160="SI"),VLOOKUP(A160,'2'!$B$12:$M$212,9,FALSE)," ")</f>
        <v xml:space="preserve"> </v>
      </c>
      <c r="BR160" s="48" t="str">
        <f>IF(AND(N160="Aplicar identificación avanzada-condición aceptable para cada tipo de factor de riesgo identificado",M160="SI"),VLOOKUP(A160,'2'!$B$12:$M$212,10,FALSE)," ")</f>
        <v xml:space="preserve"> </v>
      </c>
    </row>
    <row r="161" spans="1:70">
      <c r="A161">
        <v>157</v>
      </c>
      <c r="B161" s="21" t="str">
        <f>'2'!C170</f>
        <v>area 157</v>
      </c>
      <c r="C161" s="21" t="str">
        <f>'2'!D170</f>
        <v>puesto 157</v>
      </c>
      <c r="D161" s="21" t="str">
        <v>puesto 157</v>
      </c>
      <c r="E161" s="21" t="str">
        <f>'2'!E170</f>
        <v>tarea 157</v>
      </c>
      <c r="F161" s="34" t="str">
        <f>'3'!D170</f>
        <v>tarea 157</v>
      </c>
      <c r="N161" s="34" t="str">
        <f>'3'!L170</f>
        <v>Aplicar identificación avanzada-condición aceptable para cada tipo de factor de riesgo identificado</v>
      </c>
      <c r="O161" s="19" t="str">
        <f>IF(AND(N161="Aplicar identificación avanzada-condición aceptable para cada tipo de factor de riesgo identificado",G161="SI"),VLOOKUP(A161,'2'!$B$12:$M$212,2,FALSE)," ")</f>
        <v xml:space="preserve"> </v>
      </c>
      <c r="P161" s="19" t="str">
        <f>IF(AND(N161="Aplicar identificación avanzada-condición aceptable para cada tipo de factor de riesgo identificado",G161="SI"),VLOOKUP(A161,'2'!$B$12:$M$212,3,FALSE)," ")</f>
        <v xml:space="preserve"> </v>
      </c>
      <c r="Q161" s="19" t="str">
        <f>IF(AND(N161="Aplicar identificación avanzada-condición aceptable para cada tipo de factor de riesgo identificado",G161="SI"),VLOOKUP(A161,'2'!$B$12:$M$212,4,FALSE)," ")</f>
        <v xml:space="preserve"> </v>
      </c>
      <c r="R161" s="19" t="str">
        <f>IF(AND(N161="Aplicar identificación avanzada-condición aceptable para cada tipo de factor de riesgo identificado",G161="SI"),VLOOKUP(A161,'2'!$B$12:$M$212,6,FALSE)," ")</f>
        <v xml:space="preserve"> </v>
      </c>
      <c r="S161" s="19" t="str">
        <f>IF(AND(N161="Aplicar identificación avanzada-condición aceptable para cada tipo de factor de riesgo identificado",G161="SI"),VLOOKUP(A161,'2'!$B$12:$M$212,7,FALSE)," ")</f>
        <v xml:space="preserve"> </v>
      </c>
      <c r="T161" s="19" t="str">
        <f>IF(AND(N161="Aplicar identificación avanzada-condición aceptable para cada tipo de factor de riesgo identificado",G161="SI"),VLOOKUP(A161,'2'!$B$12:$M$212,8,FALSE)," ")</f>
        <v xml:space="preserve"> </v>
      </c>
      <c r="U161" s="19" t="str">
        <f>IF(AND(N161="Aplicar identificación avanzada-condición aceptable para cada tipo de factor de riesgo identificado",G161="SI"),VLOOKUP(A161,'2'!$B$12:$M$212,9,FALSE)," ")</f>
        <v xml:space="preserve"> </v>
      </c>
      <c r="V161" s="19" t="str">
        <f>IF(AND(N161="Aplicar identificación avanzada-condición aceptable para cada tipo de factor de riesgo identificado",G161="SI"),VLOOKUP(A161,'2'!$B$12:$M$212,10,FALSE)," ")</f>
        <v xml:space="preserve"> </v>
      </c>
      <c r="W161" s="31" t="str">
        <f>IF(AND(N161="Aplicar identificación avanzada-condición aceptable para cada tipo de factor de riesgo identificado",H161="SI"),VLOOKUP(A161,'2'!$B$12:$M$212,2,FALSE)," ")</f>
        <v xml:space="preserve"> </v>
      </c>
      <c r="X161" s="31" t="str">
        <f>IF(AND(N161="Aplicar identificación avanzada-condición aceptable para cada tipo de factor de riesgo identificado",H161="SI"),VLOOKUP(A161,'2'!$B$12:$M$212,3,FALSE)," ")</f>
        <v xml:space="preserve"> </v>
      </c>
      <c r="Y161" s="31" t="str">
        <f>IF(AND(N161="Aplicar identificación avanzada-condición aceptable para cada tipo de factor de riesgo identificado",H161="SI"),VLOOKUP(A161,'2'!$B$12:$M$212,4,FALSE)," ")</f>
        <v xml:space="preserve"> </v>
      </c>
      <c r="Z161" s="31" t="str">
        <f>IF(AND(N161="Aplicar identificación avanzada-condición aceptable para cada tipo de factor de riesgo identificado",H161="SI"),VLOOKUP(A161,'2'!$B$12:$M$212,4,FALSE)," ")</f>
        <v xml:space="preserve"> </v>
      </c>
      <c r="AA161" s="31" t="str">
        <f>IF(AND(N161="Aplicar identificación avanzada-condición aceptable para cada tipo de factor de riesgo identificado",H161="SI"),VLOOKUP(A161,'2'!$B$12:$M$212,7,FALSE)," ")</f>
        <v xml:space="preserve"> </v>
      </c>
      <c r="AB161" s="31" t="str">
        <f>IF(AND(N161="Aplicar identificación avanzada-condición aceptable para cada tipo de factor de riesgo identificado",H161="SI"),VLOOKUP(A161,'2'!$B$12:$M$212,8,FALSE)," ")</f>
        <v xml:space="preserve"> </v>
      </c>
      <c r="AC161" s="31" t="str">
        <f>IF(AND(N161="Aplicar identificación avanzada-condición aceptable para cada tipo de factor de riesgo identificado",H161="SI"),VLOOKUP(A161,'2'!$B$12:$M$212,9,FALSE)," ")</f>
        <v xml:space="preserve"> </v>
      </c>
      <c r="AD161" s="31" t="str">
        <f>IF(AND(N161="Aplicar identificación avanzada-condición aceptable para cada tipo de factor de riesgo identificado",H161="SI"),VLOOKUP(A161,'2'!$B$12:$M$212,10,FALSE)," ")</f>
        <v xml:space="preserve"> </v>
      </c>
      <c r="AE161" s="34" t="str">
        <f>IF(AND(N161="Aplicar identificación avanzada-condición aceptable para cada tipo de factor de riesgo identificado",I161="SI"),VLOOKUP(A161,'2'!$B$12:$M$212,2,FALSE)," ")</f>
        <v xml:space="preserve"> </v>
      </c>
      <c r="AF161" s="34" t="str">
        <f>IF(AND(N161="Aplicar identificación avanzada-condición aceptable para cada tipo de factor de riesgo identificado",I161="SI"),VLOOKUP(A161,'2'!$B$12:$M$212,3,FALSE)," ")</f>
        <v xml:space="preserve"> </v>
      </c>
      <c r="AG161" s="34" t="str">
        <f>IF(AND(N161="Aplicar identificación avanzada-condición aceptable para cada tipo de factor de riesgo identificado",I161="SI"),VLOOKUP(A161,'2'!$B$12:$M$212,4,FALSE)," ")</f>
        <v xml:space="preserve"> </v>
      </c>
      <c r="AH161" s="34" t="str">
        <f>IF(AND(N161="Aplicar identificación avanzada-condición aceptable para cada tipo de factor de riesgo identificado",I161="SI"),VLOOKUP(A161,'2'!$B$12:$M$212,6,FALSE)," ")</f>
        <v xml:space="preserve"> </v>
      </c>
      <c r="AI161" s="34" t="str">
        <f>IF(AND(N161="Aplicar identificación avanzada-condición aceptable para cada tipo de factor de riesgo identificado",I161="SI"),VLOOKUP(A161,'2'!$B$12:$M$212,7,FALSE)," ")</f>
        <v xml:space="preserve"> </v>
      </c>
      <c r="AJ161" s="34" t="str">
        <f>IF(AND(N161="Aplicar identificación avanzada-condición aceptable para cada tipo de factor de riesgo identificado",I161="SI"),VLOOKUP(A161,'2'!$B$12:$M$212,8,FALSE)," ")</f>
        <v xml:space="preserve"> </v>
      </c>
      <c r="AK161" s="34" t="str">
        <f>IF(AND(N161="Aplicar identificación avanzada-condición aceptable para cada tipo de factor de riesgo identificado",I161="SI"),VLOOKUP(A161,'2'!$B$12:$M$212,9,FALSE)," ")</f>
        <v xml:space="preserve"> </v>
      </c>
      <c r="AL161" s="34" t="str">
        <f>IF(AND(N161="Aplicar identificación avanzada-condición aceptable para cada tipo de factor de riesgo identificado",I161="SI"),VLOOKUP(A161,'2'!$B$12:$M$212,10,FALSE)," ")</f>
        <v xml:space="preserve"> </v>
      </c>
      <c r="AM161" s="40" t="str">
        <f>IF(AND(N161="Aplicar identificación avanzada-condición aceptable para cada tipo de factor de riesgo identificado",J161="SI"),VLOOKUP(A161,'2'!$B$12:$M$212,2,FALSE)," ")</f>
        <v xml:space="preserve"> </v>
      </c>
      <c r="AN161" s="40" t="str">
        <f>IF(AND(N161="Aplicar identificación avanzada-condición aceptable para cada tipo de factor de riesgo identificado",J161="SI"),VLOOKUP(A161,'2'!$B$12:$M$212,3,FALSE)," ")</f>
        <v xml:space="preserve"> </v>
      </c>
      <c r="AO161" s="40" t="str">
        <f>IF(AND(N161="Aplicar identificación avanzada-condición aceptable para cada tipo de factor de riesgo identificado",J161="SI"),VLOOKUP(A161,'2'!$B$12:$M$212,4,FALSE)," ")</f>
        <v xml:space="preserve"> </v>
      </c>
      <c r="AP161" s="40" t="str">
        <f>IF(AND(N161="Aplicar identificación avanzada-condición aceptable para cada tipo de factor de riesgo identificado",J161="SI"),VLOOKUP(A161,'2'!$B$12:$M$212,6,FALSE)," ")</f>
        <v xml:space="preserve"> </v>
      </c>
      <c r="AQ161" s="40" t="str">
        <f>IF(AND(N161="Aplicar identificación avanzada-condición aceptable para cada tipo de factor de riesgo identificado",J161="SI"),VLOOKUP(A161,'2'!$B$12:$M$212,7,FALSE)," ")</f>
        <v xml:space="preserve"> </v>
      </c>
      <c r="AR161" s="40" t="str">
        <f>IF(AND(N161="Aplicar identificación avanzada-condición aceptable para cada tipo de factor de riesgo identificado",J161="SI"),VLOOKUP(A161,'2'!$B$12:$M$212,8,FALSE)," ")</f>
        <v xml:space="preserve"> </v>
      </c>
      <c r="AS161" s="40" t="str">
        <f>IF(AND(N161="Aplicar identificación avanzada-condición aceptable para cada tipo de factor de riesgo identificado",J161="SI"),VLOOKUP(A161,'2'!$B$12:$M$212,9,FALSE)," ")</f>
        <v xml:space="preserve"> </v>
      </c>
      <c r="AT161" s="40" t="str">
        <f>IF(AND(N161="Aplicar identificación avanzada-condición aceptable para cada tipo de factor de riesgo identificado",J161="SI"),VLOOKUP(A161,'2'!$B$12:$M$212,10,FALSE)," ")</f>
        <v xml:space="preserve"> </v>
      </c>
      <c r="AU161" s="51" t="str">
        <f>IF(AND(N161="Aplicar identificación avanzada-condición aceptable para cada tipo de factor de riesgo identificado",K161="SI"),VLOOKUP(A161,'2'!$B$12:$M$212,2,FALSE)," ")</f>
        <v xml:space="preserve"> </v>
      </c>
      <c r="AV161" s="51" t="str">
        <f>IF(AND(N161="Aplicar identificación avanzada-condición aceptable para cada tipo de factor de riesgo identificado",K161="SI"),VLOOKUP(A161,'2'!$B$12:$M$212,3,FALSE)," ")</f>
        <v xml:space="preserve"> </v>
      </c>
      <c r="AW161" s="51" t="str">
        <f>IF(AND(N161="Aplicar identificación avanzada-condición aceptable para cada tipo de factor de riesgo identificado",K161="SI"),VLOOKUP(A161,'2'!$B$12:$M$212,4,FALSE)," ")</f>
        <v xml:space="preserve"> </v>
      </c>
      <c r="AX161" s="51" t="str">
        <f>IF(AND(N161="Aplicar identificación avanzada-condición aceptable para cada tipo de factor de riesgo identificado",K161="SI"),VLOOKUP(A161,'2'!$B$12:$M$212,6,FALSE)," ")</f>
        <v xml:space="preserve"> </v>
      </c>
      <c r="AY161" s="51" t="str">
        <f>IF(AND(N161="Aplicar identificación avanzada-condición aceptable para cada tipo de factor de riesgo identificado",K161="SI"),VLOOKUP(A161,'2'!$B$12:$M$212,7,FALSE)," ")</f>
        <v xml:space="preserve"> </v>
      </c>
      <c r="AZ161" s="51" t="str">
        <f>IF(AND(N161="Aplicar identificación avanzada-condición aceptable para cada tipo de factor de riesgo identificado",K161="SI"),VLOOKUP(A161,'2'!$B$12:$M$212,8,FALSE)," ")</f>
        <v xml:space="preserve"> </v>
      </c>
      <c r="BA161" s="51" t="str">
        <f>IF(AND(N161="Aplicar identificación avanzada-condición aceptable para cada tipo de factor de riesgo identificado",K161="SI"),VLOOKUP(A161,'2'!$B$12:$M$212,9,FALSE)," ")</f>
        <v xml:space="preserve"> </v>
      </c>
      <c r="BB161" s="51" t="str">
        <f>IF(AND(N161="Aplicar identificación avanzada-condición aceptable para cada tipo de factor de riesgo identificado",K161="SI"),VLOOKUP(A161,'2'!$B$12:$M$212,10,FALSE)," ")</f>
        <v xml:space="preserve"> </v>
      </c>
      <c r="BC161" s="44" t="str">
        <f>IF(AND(N161="Aplicar identificación avanzada-condición aceptable para cada tipo de factor de riesgo identificado",L161="SI"),VLOOKUP(A161,'2'!$B$12:$M$212,2,FALSE)," ")</f>
        <v xml:space="preserve"> </v>
      </c>
      <c r="BD161" s="44" t="str">
        <f>IF(AND(N161="Aplicar identificación avanzada-condición aceptable para cada tipo de factor de riesgo identificado",L161="SI"),VLOOKUP(A161,'2'!$B$12:$M$212,3,FALSE)," ")</f>
        <v xml:space="preserve"> </v>
      </c>
      <c r="BE161" s="44" t="str">
        <f>IF(AND(N161="Aplicar identificación avanzada-condición aceptable para cada tipo de factor de riesgo identificado",L161="SI"),VLOOKUP(A161,'2'!$B$12:$M$212,4,FALSE)," ")</f>
        <v xml:space="preserve"> </v>
      </c>
      <c r="BF161" s="44" t="str">
        <f>IF(AND(N161="Aplicar identificación avanzada-condición aceptable para cada tipo de factor de riesgo identificado",L161="SI"),VLOOKUP(A161,'2'!$B$12:$M$212,6,FALSE)," ")</f>
        <v xml:space="preserve"> </v>
      </c>
      <c r="BG161" s="44" t="str">
        <f>IF(AND(N161="Aplicar identificación avanzada-condición aceptable para cada tipo de factor de riesgo identificado",L161="SI"),VLOOKUP(A161,'2'!$B$12:$M$212,7,FALSE)," ")</f>
        <v xml:space="preserve"> </v>
      </c>
      <c r="BH161" s="44" t="str">
        <f>IF(AND(N161="Aplicar identificación avanzada-condición aceptable para cada tipo de factor de riesgo identificado",L161="SI"),VLOOKUP(A161,'2'!$B$12:$M$212,8,FALSE)," ")</f>
        <v xml:space="preserve"> </v>
      </c>
      <c r="BI161" s="44" t="str">
        <f>IF(AND(N161="Aplicar identificación avanzada-condición aceptable para cada tipo de factor de riesgo identificado",L161="SI"),VLOOKUP(A161,'2'!$B$12:$M$212,9,FALSE)," ")</f>
        <v xml:space="preserve"> </v>
      </c>
      <c r="BJ161" s="44" t="str">
        <f>IF(AND(N161="Aplicar identificación avanzada-condición aceptable para cada tipo de factor de riesgo identificado",L161="SI"),VLOOKUP(A161,'2'!$B$12:$M$212,10,FALSE)," ")</f>
        <v xml:space="preserve"> </v>
      </c>
      <c r="BK161" s="48" t="str">
        <f>IF(AND(N161="Aplicar identificación avanzada-condición aceptable para cada tipo de factor de riesgo identificado",M161="SI"),VLOOKUP(A161,'2'!$B$12:$M$212,2,FALSE)," ")</f>
        <v xml:space="preserve"> </v>
      </c>
      <c r="BL161" s="48" t="str">
        <f>IF(AND(N161="Aplicar identificación avanzada-condición aceptable para cada tipo de factor de riesgo identificado",M161="SI"),VLOOKUP(A161,'2'!$B$12:$M$212,3,FALSE)," ")</f>
        <v xml:space="preserve"> </v>
      </c>
      <c r="BM161" s="48" t="str">
        <f>IF(AND(N161="Aplicar identificación avanzada-condición aceptable para cada tipo de factor de riesgo identificado",M161="SI"),VLOOKUP(A161,'2'!$B$12:$M$212,4,FALSE)," ")</f>
        <v xml:space="preserve"> </v>
      </c>
      <c r="BN161" s="48" t="str">
        <f>IF(AND(N161="Aplicar identificación avanzada-condición aceptable para cada tipo de factor de riesgo identificado",M161="SI"),VLOOKUP(A161,'2'!$B$12:$M$212,6,FALSE)," ")</f>
        <v xml:space="preserve"> </v>
      </c>
      <c r="BO161" s="48" t="str">
        <f>IF(AND(N161="Aplicar identificación avanzada-condición aceptable para cada tipo de factor de riesgo identificado",M161="SI"),VLOOKUP(A161,'2'!$B$12:$M$212,7,FALSE)," ")</f>
        <v xml:space="preserve"> </v>
      </c>
      <c r="BP161" s="48" t="str">
        <f>IF(AND(N161="Aplicar identificación avanzada-condición aceptable para cada tipo de factor de riesgo identificado",M161="SI"),VLOOKUP(A161,'2'!$B$12:$M$212,8,FALSE)," ")</f>
        <v xml:space="preserve"> </v>
      </c>
      <c r="BQ161" s="48" t="str">
        <f>IF(AND(N161="Aplicar identificación avanzada-condición aceptable para cada tipo de factor de riesgo identificado",M161="SI"),VLOOKUP(A161,'2'!$B$12:$M$212,9,FALSE)," ")</f>
        <v xml:space="preserve"> </v>
      </c>
      <c r="BR161" s="48" t="str">
        <f>IF(AND(N161="Aplicar identificación avanzada-condición aceptable para cada tipo de factor de riesgo identificado",M161="SI"),VLOOKUP(A161,'2'!$B$12:$M$212,10,FALSE)," ")</f>
        <v xml:space="preserve"> </v>
      </c>
    </row>
    <row r="162" spans="1:70">
      <c r="A162">
        <v>158</v>
      </c>
      <c r="B162" s="21" t="str">
        <f>'2'!C171</f>
        <v>area 158</v>
      </c>
      <c r="C162" s="21" t="str">
        <f>'2'!D171</f>
        <v>puesto 158</v>
      </c>
      <c r="D162" s="21" t="str">
        <v>puesto 158</v>
      </c>
      <c r="E162" s="21" t="str">
        <f>'2'!E171</f>
        <v>tarea 158</v>
      </c>
      <c r="F162" s="34" t="str">
        <f>'3'!D171</f>
        <v>tarea 158</v>
      </c>
      <c r="N162" s="34" t="str">
        <f>'3'!L171</f>
        <v>Aplicar identificación avanzada-condición aceptable para cada tipo de factor de riesgo identificado</v>
      </c>
      <c r="O162" s="19" t="str">
        <f>IF(AND(N162="Aplicar identificación avanzada-condición aceptable para cada tipo de factor de riesgo identificado",G162="SI"),VLOOKUP(A162,'2'!$B$12:$M$212,2,FALSE)," ")</f>
        <v xml:space="preserve"> </v>
      </c>
      <c r="P162" s="19" t="str">
        <f>IF(AND(N162="Aplicar identificación avanzada-condición aceptable para cada tipo de factor de riesgo identificado",G162="SI"),VLOOKUP(A162,'2'!$B$12:$M$212,3,FALSE)," ")</f>
        <v xml:space="preserve"> </v>
      </c>
      <c r="Q162" s="19" t="str">
        <f>IF(AND(N162="Aplicar identificación avanzada-condición aceptable para cada tipo de factor de riesgo identificado",G162="SI"),VLOOKUP(A162,'2'!$B$12:$M$212,4,FALSE)," ")</f>
        <v xml:space="preserve"> </v>
      </c>
      <c r="R162" s="19" t="str">
        <f>IF(AND(N162="Aplicar identificación avanzada-condición aceptable para cada tipo de factor de riesgo identificado",G162="SI"),VLOOKUP(A162,'2'!$B$12:$M$212,6,FALSE)," ")</f>
        <v xml:space="preserve"> </v>
      </c>
      <c r="S162" s="19" t="str">
        <f>IF(AND(N162="Aplicar identificación avanzada-condición aceptable para cada tipo de factor de riesgo identificado",G162="SI"),VLOOKUP(A162,'2'!$B$12:$M$212,7,FALSE)," ")</f>
        <v xml:space="preserve"> </v>
      </c>
      <c r="T162" s="19" t="str">
        <f>IF(AND(N162="Aplicar identificación avanzada-condición aceptable para cada tipo de factor de riesgo identificado",G162="SI"),VLOOKUP(A162,'2'!$B$12:$M$212,8,FALSE)," ")</f>
        <v xml:space="preserve"> </v>
      </c>
      <c r="U162" s="19" t="str">
        <f>IF(AND(N162="Aplicar identificación avanzada-condición aceptable para cada tipo de factor de riesgo identificado",G162="SI"),VLOOKUP(A162,'2'!$B$12:$M$212,9,FALSE)," ")</f>
        <v xml:space="preserve"> </v>
      </c>
      <c r="V162" s="19" t="str">
        <f>IF(AND(N162="Aplicar identificación avanzada-condición aceptable para cada tipo de factor de riesgo identificado",G162="SI"),VLOOKUP(A162,'2'!$B$12:$M$212,10,FALSE)," ")</f>
        <v xml:space="preserve"> </v>
      </c>
      <c r="W162" s="31" t="str">
        <f>IF(AND(N162="Aplicar identificación avanzada-condición aceptable para cada tipo de factor de riesgo identificado",H162="SI"),VLOOKUP(A162,'2'!$B$12:$M$212,2,FALSE)," ")</f>
        <v xml:space="preserve"> </v>
      </c>
      <c r="X162" s="31" t="str">
        <f>IF(AND(N162="Aplicar identificación avanzada-condición aceptable para cada tipo de factor de riesgo identificado",H162="SI"),VLOOKUP(A162,'2'!$B$12:$M$212,3,FALSE)," ")</f>
        <v xml:space="preserve"> </v>
      </c>
      <c r="Y162" s="31" t="str">
        <f>IF(AND(N162="Aplicar identificación avanzada-condición aceptable para cada tipo de factor de riesgo identificado",H162="SI"),VLOOKUP(A162,'2'!$B$12:$M$212,4,FALSE)," ")</f>
        <v xml:space="preserve"> </v>
      </c>
      <c r="Z162" s="31" t="str">
        <f>IF(AND(N162="Aplicar identificación avanzada-condición aceptable para cada tipo de factor de riesgo identificado",H162="SI"),VLOOKUP(A162,'2'!$B$12:$M$212,4,FALSE)," ")</f>
        <v xml:space="preserve"> </v>
      </c>
      <c r="AA162" s="31" t="str">
        <f>IF(AND(N162="Aplicar identificación avanzada-condición aceptable para cada tipo de factor de riesgo identificado",H162="SI"),VLOOKUP(A162,'2'!$B$12:$M$212,7,FALSE)," ")</f>
        <v xml:space="preserve"> </v>
      </c>
      <c r="AB162" s="31" t="str">
        <f>IF(AND(N162="Aplicar identificación avanzada-condición aceptable para cada tipo de factor de riesgo identificado",H162="SI"),VLOOKUP(A162,'2'!$B$12:$M$212,8,FALSE)," ")</f>
        <v xml:space="preserve"> </v>
      </c>
      <c r="AC162" s="31" t="str">
        <f>IF(AND(N162="Aplicar identificación avanzada-condición aceptable para cada tipo de factor de riesgo identificado",H162="SI"),VLOOKUP(A162,'2'!$B$12:$M$212,9,FALSE)," ")</f>
        <v xml:space="preserve"> </v>
      </c>
      <c r="AD162" s="31" t="str">
        <f>IF(AND(N162="Aplicar identificación avanzada-condición aceptable para cada tipo de factor de riesgo identificado",H162="SI"),VLOOKUP(A162,'2'!$B$12:$M$212,10,FALSE)," ")</f>
        <v xml:space="preserve"> </v>
      </c>
      <c r="AE162" s="34" t="str">
        <f>IF(AND(N162="Aplicar identificación avanzada-condición aceptable para cada tipo de factor de riesgo identificado",I162="SI"),VLOOKUP(A162,'2'!$B$12:$M$212,2,FALSE)," ")</f>
        <v xml:space="preserve"> </v>
      </c>
      <c r="AF162" s="34" t="str">
        <f>IF(AND(N162="Aplicar identificación avanzada-condición aceptable para cada tipo de factor de riesgo identificado",I162="SI"),VLOOKUP(A162,'2'!$B$12:$M$212,3,FALSE)," ")</f>
        <v xml:space="preserve"> </v>
      </c>
      <c r="AG162" s="34" t="str">
        <f>IF(AND(N162="Aplicar identificación avanzada-condición aceptable para cada tipo de factor de riesgo identificado",I162="SI"),VLOOKUP(A162,'2'!$B$12:$M$212,4,FALSE)," ")</f>
        <v xml:space="preserve"> </v>
      </c>
      <c r="AH162" s="34" t="str">
        <f>IF(AND(N162="Aplicar identificación avanzada-condición aceptable para cada tipo de factor de riesgo identificado",I162="SI"),VLOOKUP(A162,'2'!$B$12:$M$212,6,FALSE)," ")</f>
        <v xml:space="preserve"> </v>
      </c>
      <c r="AI162" s="34" t="str">
        <f>IF(AND(N162="Aplicar identificación avanzada-condición aceptable para cada tipo de factor de riesgo identificado",I162="SI"),VLOOKUP(A162,'2'!$B$12:$M$212,7,FALSE)," ")</f>
        <v xml:space="preserve"> </v>
      </c>
      <c r="AJ162" s="34" t="str">
        <f>IF(AND(N162="Aplicar identificación avanzada-condición aceptable para cada tipo de factor de riesgo identificado",I162="SI"),VLOOKUP(A162,'2'!$B$12:$M$212,8,FALSE)," ")</f>
        <v xml:space="preserve"> </v>
      </c>
      <c r="AK162" s="34" t="str">
        <f>IF(AND(N162="Aplicar identificación avanzada-condición aceptable para cada tipo de factor de riesgo identificado",I162="SI"),VLOOKUP(A162,'2'!$B$12:$M$212,9,FALSE)," ")</f>
        <v xml:space="preserve"> </v>
      </c>
      <c r="AL162" s="34" t="str">
        <f>IF(AND(N162="Aplicar identificación avanzada-condición aceptable para cada tipo de factor de riesgo identificado",I162="SI"),VLOOKUP(A162,'2'!$B$12:$M$212,10,FALSE)," ")</f>
        <v xml:space="preserve"> </v>
      </c>
      <c r="AM162" s="40" t="str">
        <f>IF(AND(N162="Aplicar identificación avanzada-condición aceptable para cada tipo de factor de riesgo identificado",J162="SI"),VLOOKUP(A162,'2'!$B$12:$M$212,2,FALSE)," ")</f>
        <v xml:space="preserve"> </v>
      </c>
      <c r="AN162" s="40" t="str">
        <f>IF(AND(N162="Aplicar identificación avanzada-condición aceptable para cada tipo de factor de riesgo identificado",J162="SI"),VLOOKUP(A162,'2'!$B$12:$M$212,3,FALSE)," ")</f>
        <v xml:space="preserve"> </v>
      </c>
      <c r="AO162" s="40" t="str">
        <f>IF(AND(N162="Aplicar identificación avanzada-condición aceptable para cada tipo de factor de riesgo identificado",J162="SI"),VLOOKUP(A162,'2'!$B$12:$M$212,4,FALSE)," ")</f>
        <v xml:space="preserve"> </v>
      </c>
      <c r="AP162" s="40" t="str">
        <f>IF(AND(N162="Aplicar identificación avanzada-condición aceptable para cada tipo de factor de riesgo identificado",J162="SI"),VLOOKUP(A162,'2'!$B$12:$M$212,6,FALSE)," ")</f>
        <v xml:space="preserve"> </v>
      </c>
      <c r="AQ162" s="40" t="str">
        <f>IF(AND(N162="Aplicar identificación avanzada-condición aceptable para cada tipo de factor de riesgo identificado",J162="SI"),VLOOKUP(A162,'2'!$B$12:$M$212,7,FALSE)," ")</f>
        <v xml:space="preserve"> </v>
      </c>
      <c r="AR162" s="40" t="str">
        <f>IF(AND(N162="Aplicar identificación avanzada-condición aceptable para cada tipo de factor de riesgo identificado",J162="SI"),VLOOKUP(A162,'2'!$B$12:$M$212,8,FALSE)," ")</f>
        <v xml:space="preserve"> </v>
      </c>
      <c r="AS162" s="40" t="str">
        <f>IF(AND(N162="Aplicar identificación avanzada-condición aceptable para cada tipo de factor de riesgo identificado",J162="SI"),VLOOKUP(A162,'2'!$B$12:$M$212,9,FALSE)," ")</f>
        <v xml:space="preserve"> </v>
      </c>
      <c r="AT162" s="40" t="str">
        <f>IF(AND(N162="Aplicar identificación avanzada-condición aceptable para cada tipo de factor de riesgo identificado",J162="SI"),VLOOKUP(A162,'2'!$B$12:$M$212,10,FALSE)," ")</f>
        <v xml:space="preserve"> </v>
      </c>
      <c r="AU162" s="51" t="str">
        <f>IF(AND(N162="Aplicar identificación avanzada-condición aceptable para cada tipo de factor de riesgo identificado",K162="SI"),VLOOKUP(A162,'2'!$B$12:$M$212,2,FALSE)," ")</f>
        <v xml:space="preserve"> </v>
      </c>
      <c r="AV162" s="51" t="str">
        <f>IF(AND(N162="Aplicar identificación avanzada-condición aceptable para cada tipo de factor de riesgo identificado",K162="SI"),VLOOKUP(A162,'2'!$B$12:$M$212,3,FALSE)," ")</f>
        <v xml:space="preserve"> </v>
      </c>
      <c r="AW162" s="51" t="str">
        <f>IF(AND(N162="Aplicar identificación avanzada-condición aceptable para cada tipo de factor de riesgo identificado",K162="SI"),VLOOKUP(A162,'2'!$B$12:$M$212,4,FALSE)," ")</f>
        <v xml:space="preserve"> </v>
      </c>
      <c r="AX162" s="51" t="str">
        <f>IF(AND(N162="Aplicar identificación avanzada-condición aceptable para cada tipo de factor de riesgo identificado",K162="SI"),VLOOKUP(A162,'2'!$B$12:$M$212,6,FALSE)," ")</f>
        <v xml:space="preserve"> </v>
      </c>
      <c r="AY162" s="51" t="str">
        <f>IF(AND(N162="Aplicar identificación avanzada-condición aceptable para cada tipo de factor de riesgo identificado",K162="SI"),VLOOKUP(A162,'2'!$B$12:$M$212,7,FALSE)," ")</f>
        <v xml:space="preserve"> </v>
      </c>
      <c r="AZ162" s="51" t="str">
        <f>IF(AND(N162="Aplicar identificación avanzada-condición aceptable para cada tipo de factor de riesgo identificado",K162="SI"),VLOOKUP(A162,'2'!$B$12:$M$212,8,FALSE)," ")</f>
        <v xml:space="preserve"> </v>
      </c>
      <c r="BA162" s="51" t="str">
        <f>IF(AND(N162="Aplicar identificación avanzada-condición aceptable para cada tipo de factor de riesgo identificado",K162="SI"),VLOOKUP(A162,'2'!$B$12:$M$212,9,FALSE)," ")</f>
        <v xml:space="preserve"> </v>
      </c>
      <c r="BB162" s="51" t="str">
        <f>IF(AND(N162="Aplicar identificación avanzada-condición aceptable para cada tipo de factor de riesgo identificado",K162="SI"),VLOOKUP(A162,'2'!$B$12:$M$212,10,FALSE)," ")</f>
        <v xml:space="preserve"> </v>
      </c>
      <c r="BC162" s="44" t="str">
        <f>IF(AND(N162="Aplicar identificación avanzada-condición aceptable para cada tipo de factor de riesgo identificado",L162="SI"),VLOOKUP(A162,'2'!$B$12:$M$212,2,FALSE)," ")</f>
        <v xml:space="preserve"> </v>
      </c>
      <c r="BD162" s="44" t="str">
        <f>IF(AND(N162="Aplicar identificación avanzada-condición aceptable para cada tipo de factor de riesgo identificado",L162="SI"),VLOOKUP(A162,'2'!$B$12:$M$212,3,FALSE)," ")</f>
        <v xml:space="preserve"> </v>
      </c>
      <c r="BE162" s="44" t="str">
        <f>IF(AND(N162="Aplicar identificación avanzada-condición aceptable para cada tipo de factor de riesgo identificado",L162="SI"),VLOOKUP(A162,'2'!$B$12:$M$212,4,FALSE)," ")</f>
        <v xml:space="preserve"> </v>
      </c>
      <c r="BF162" s="44" t="str">
        <f>IF(AND(N162="Aplicar identificación avanzada-condición aceptable para cada tipo de factor de riesgo identificado",L162="SI"),VLOOKUP(A162,'2'!$B$12:$M$212,6,FALSE)," ")</f>
        <v xml:space="preserve"> </v>
      </c>
      <c r="BG162" s="44" t="str">
        <f>IF(AND(N162="Aplicar identificación avanzada-condición aceptable para cada tipo de factor de riesgo identificado",L162="SI"),VLOOKUP(A162,'2'!$B$12:$M$212,7,FALSE)," ")</f>
        <v xml:space="preserve"> </v>
      </c>
      <c r="BH162" s="44" t="str">
        <f>IF(AND(N162="Aplicar identificación avanzada-condición aceptable para cada tipo de factor de riesgo identificado",L162="SI"),VLOOKUP(A162,'2'!$B$12:$M$212,8,FALSE)," ")</f>
        <v xml:space="preserve"> </v>
      </c>
      <c r="BI162" s="44" t="str">
        <f>IF(AND(N162="Aplicar identificación avanzada-condición aceptable para cada tipo de factor de riesgo identificado",L162="SI"),VLOOKUP(A162,'2'!$B$12:$M$212,9,FALSE)," ")</f>
        <v xml:space="preserve"> </v>
      </c>
      <c r="BJ162" s="44" t="str">
        <f>IF(AND(N162="Aplicar identificación avanzada-condición aceptable para cada tipo de factor de riesgo identificado",L162="SI"),VLOOKUP(A162,'2'!$B$12:$M$212,10,FALSE)," ")</f>
        <v xml:space="preserve"> </v>
      </c>
      <c r="BK162" s="48" t="str">
        <f>IF(AND(N162="Aplicar identificación avanzada-condición aceptable para cada tipo de factor de riesgo identificado",M162="SI"),VLOOKUP(A162,'2'!$B$12:$M$212,2,FALSE)," ")</f>
        <v xml:space="preserve"> </v>
      </c>
      <c r="BL162" s="48" t="str">
        <f>IF(AND(N162="Aplicar identificación avanzada-condición aceptable para cada tipo de factor de riesgo identificado",M162="SI"),VLOOKUP(A162,'2'!$B$12:$M$212,3,FALSE)," ")</f>
        <v xml:space="preserve"> </v>
      </c>
      <c r="BM162" s="48" t="str">
        <f>IF(AND(N162="Aplicar identificación avanzada-condición aceptable para cada tipo de factor de riesgo identificado",M162="SI"),VLOOKUP(A162,'2'!$B$12:$M$212,4,FALSE)," ")</f>
        <v xml:space="preserve"> </v>
      </c>
      <c r="BN162" s="48" t="str">
        <f>IF(AND(N162="Aplicar identificación avanzada-condición aceptable para cada tipo de factor de riesgo identificado",M162="SI"),VLOOKUP(A162,'2'!$B$12:$M$212,6,FALSE)," ")</f>
        <v xml:space="preserve"> </v>
      </c>
      <c r="BO162" s="48" t="str">
        <f>IF(AND(N162="Aplicar identificación avanzada-condición aceptable para cada tipo de factor de riesgo identificado",M162="SI"),VLOOKUP(A162,'2'!$B$12:$M$212,7,FALSE)," ")</f>
        <v xml:space="preserve"> </v>
      </c>
      <c r="BP162" s="48" t="str">
        <f>IF(AND(N162="Aplicar identificación avanzada-condición aceptable para cada tipo de factor de riesgo identificado",M162="SI"),VLOOKUP(A162,'2'!$B$12:$M$212,8,FALSE)," ")</f>
        <v xml:space="preserve"> </v>
      </c>
      <c r="BQ162" s="48" t="str">
        <f>IF(AND(N162="Aplicar identificación avanzada-condición aceptable para cada tipo de factor de riesgo identificado",M162="SI"),VLOOKUP(A162,'2'!$B$12:$M$212,9,FALSE)," ")</f>
        <v xml:space="preserve"> </v>
      </c>
      <c r="BR162" s="48" t="str">
        <f>IF(AND(N162="Aplicar identificación avanzada-condición aceptable para cada tipo de factor de riesgo identificado",M162="SI"),VLOOKUP(A162,'2'!$B$12:$M$212,10,FALSE)," ")</f>
        <v xml:space="preserve"> </v>
      </c>
    </row>
    <row r="163" spans="1:70">
      <c r="A163">
        <v>159</v>
      </c>
      <c r="B163" s="21" t="str">
        <f>'2'!C172</f>
        <v>area 159</v>
      </c>
      <c r="C163" s="21" t="str">
        <f>'2'!D172</f>
        <v>puesto 159</v>
      </c>
      <c r="D163" s="21" t="str">
        <v>puesto 159</v>
      </c>
      <c r="E163" s="21" t="str">
        <f>'2'!E172</f>
        <v>tarea 159</v>
      </c>
      <c r="F163" s="34" t="str">
        <f>'3'!D172</f>
        <v>tarea 159</v>
      </c>
      <c r="N163" s="34" t="str">
        <f>'3'!L172</f>
        <v>Aplicar identificación avanzada-condición aceptable para cada tipo de factor de riesgo identificado</v>
      </c>
      <c r="O163" s="19" t="str">
        <f>IF(AND(N163="Aplicar identificación avanzada-condición aceptable para cada tipo de factor de riesgo identificado",G163="SI"),VLOOKUP(A163,'2'!$B$12:$M$212,2,FALSE)," ")</f>
        <v xml:space="preserve"> </v>
      </c>
      <c r="P163" s="19" t="str">
        <f>IF(AND(N163="Aplicar identificación avanzada-condición aceptable para cada tipo de factor de riesgo identificado",G163="SI"),VLOOKUP(A163,'2'!$B$12:$M$212,3,FALSE)," ")</f>
        <v xml:space="preserve"> </v>
      </c>
      <c r="Q163" s="19" t="str">
        <f>IF(AND(N163="Aplicar identificación avanzada-condición aceptable para cada tipo de factor de riesgo identificado",G163="SI"),VLOOKUP(A163,'2'!$B$12:$M$212,4,FALSE)," ")</f>
        <v xml:space="preserve"> </v>
      </c>
      <c r="R163" s="19" t="str">
        <f>IF(AND(N163="Aplicar identificación avanzada-condición aceptable para cada tipo de factor de riesgo identificado",G163="SI"),VLOOKUP(A163,'2'!$B$12:$M$212,6,FALSE)," ")</f>
        <v xml:space="preserve"> </v>
      </c>
      <c r="S163" s="19" t="str">
        <f>IF(AND(N163="Aplicar identificación avanzada-condición aceptable para cada tipo de factor de riesgo identificado",G163="SI"),VLOOKUP(A163,'2'!$B$12:$M$212,7,FALSE)," ")</f>
        <v xml:space="preserve"> </v>
      </c>
      <c r="T163" s="19" t="str">
        <f>IF(AND(N163="Aplicar identificación avanzada-condición aceptable para cada tipo de factor de riesgo identificado",G163="SI"),VLOOKUP(A163,'2'!$B$12:$M$212,8,FALSE)," ")</f>
        <v xml:space="preserve"> </v>
      </c>
      <c r="U163" s="19" t="str">
        <f>IF(AND(N163="Aplicar identificación avanzada-condición aceptable para cada tipo de factor de riesgo identificado",G163="SI"),VLOOKUP(A163,'2'!$B$12:$M$212,9,FALSE)," ")</f>
        <v xml:space="preserve"> </v>
      </c>
      <c r="V163" s="19" t="str">
        <f>IF(AND(N163="Aplicar identificación avanzada-condición aceptable para cada tipo de factor de riesgo identificado",G163="SI"),VLOOKUP(A163,'2'!$B$12:$M$212,10,FALSE)," ")</f>
        <v xml:space="preserve"> </v>
      </c>
      <c r="W163" s="31" t="str">
        <f>IF(AND(N163="Aplicar identificación avanzada-condición aceptable para cada tipo de factor de riesgo identificado",H163="SI"),VLOOKUP(A163,'2'!$B$12:$M$212,2,FALSE)," ")</f>
        <v xml:space="preserve"> </v>
      </c>
      <c r="X163" s="31" t="str">
        <f>IF(AND(N163="Aplicar identificación avanzada-condición aceptable para cada tipo de factor de riesgo identificado",H163="SI"),VLOOKUP(A163,'2'!$B$12:$M$212,3,FALSE)," ")</f>
        <v xml:space="preserve"> </v>
      </c>
      <c r="Y163" s="31" t="str">
        <f>IF(AND(N163="Aplicar identificación avanzada-condición aceptable para cada tipo de factor de riesgo identificado",H163="SI"),VLOOKUP(A163,'2'!$B$12:$M$212,4,FALSE)," ")</f>
        <v xml:space="preserve"> </v>
      </c>
      <c r="Z163" s="31" t="str">
        <f>IF(AND(N163="Aplicar identificación avanzada-condición aceptable para cada tipo de factor de riesgo identificado",H163="SI"),VLOOKUP(A163,'2'!$B$12:$M$212,4,FALSE)," ")</f>
        <v xml:space="preserve"> </v>
      </c>
      <c r="AA163" s="31" t="str">
        <f>IF(AND(N163="Aplicar identificación avanzada-condición aceptable para cada tipo de factor de riesgo identificado",H163="SI"),VLOOKUP(A163,'2'!$B$12:$M$212,7,FALSE)," ")</f>
        <v xml:space="preserve"> </v>
      </c>
      <c r="AB163" s="31" t="str">
        <f>IF(AND(N163="Aplicar identificación avanzada-condición aceptable para cada tipo de factor de riesgo identificado",H163="SI"),VLOOKUP(A163,'2'!$B$12:$M$212,8,FALSE)," ")</f>
        <v xml:space="preserve"> </v>
      </c>
      <c r="AC163" s="31" t="str">
        <f>IF(AND(N163="Aplicar identificación avanzada-condición aceptable para cada tipo de factor de riesgo identificado",H163="SI"),VLOOKUP(A163,'2'!$B$12:$M$212,9,FALSE)," ")</f>
        <v xml:space="preserve"> </v>
      </c>
      <c r="AD163" s="31" t="str">
        <f>IF(AND(N163="Aplicar identificación avanzada-condición aceptable para cada tipo de factor de riesgo identificado",H163="SI"),VLOOKUP(A163,'2'!$B$12:$M$212,10,FALSE)," ")</f>
        <v xml:space="preserve"> </v>
      </c>
      <c r="AE163" s="34" t="str">
        <f>IF(AND(N163="Aplicar identificación avanzada-condición aceptable para cada tipo de factor de riesgo identificado",I163="SI"),VLOOKUP(A163,'2'!$B$12:$M$212,2,FALSE)," ")</f>
        <v xml:space="preserve"> </v>
      </c>
      <c r="AF163" s="34" t="str">
        <f>IF(AND(N163="Aplicar identificación avanzada-condición aceptable para cada tipo de factor de riesgo identificado",I163="SI"),VLOOKUP(A163,'2'!$B$12:$M$212,3,FALSE)," ")</f>
        <v xml:space="preserve"> </v>
      </c>
      <c r="AG163" s="34" t="str">
        <f>IF(AND(N163="Aplicar identificación avanzada-condición aceptable para cada tipo de factor de riesgo identificado",I163="SI"),VLOOKUP(A163,'2'!$B$12:$M$212,4,FALSE)," ")</f>
        <v xml:space="preserve"> </v>
      </c>
      <c r="AH163" s="34" t="str">
        <f>IF(AND(N163="Aplicar identificación avanzada-condición aceptable para cada tipo de factor de riesgo identificado",I163="SI"),VLOOKUP(A163,'2'!$B$12:$M$212,6,FALSE)," ")</f>
        <v xml:space="preserve"> </v>
      </c>
      <c r="AI163" s="34" t="str">
        <f>IF(AND(N163="Aplicar identificación avanzada-condición aceptable para cada tipo de factor de riesgo identificado",I163="SI"),VLOOKUP(A163,'2'!$B$12:$M$212,7,FALSE)," ")</f>
        <v xml:space="preserve"> </v>
      </c>
      <c r="AJ163" s="34" t="str">
        <f>IF(AND(N163="Aplicar identificación avanzada-condición aceptable para cada tipo de factor de riesgo identificado",I163="SI"),VLOOKUP(A163,'2'!$B$12:$M$212,8,FALSE)," ")</f>
        <v xml:space="preserve"> </v>
      </c>
      <c r="AK163" s="34" t="str">
        <f>IF(AND(N163="Aplicar identificación avanzada-condición aceptable para cada tipo de factor de riesgo identificado",I163="SI"),VLOOKUP(A163,'2'!$B$12:$M$212,9,FALSE)," ")</f>
        <v xml:space="preserve"> </v>
      </c>
      <c r="AL163" s="34" t="str">
        <f>IF(AND(N163="Aplicar identificación avanzada-condición aceptable para cada tipo de factor de riesgo identificado",I163="SI"),VLOOKUP(A163,'2'!$B$12:$M$212,10,FALSE)," ")</f>
        <v xml:space="preserve"> </v>
      </c>
      <c r="AM163" s="40" t="str">
        <f>IF(AND(N163="Aplicar identificación avanzada-condición aceptable para cada tipo de factor de riesgo identificado",J163="SI"),VLOOKUP(A163,'2'!$B$12:$M$212,2,FALSE)," ")</f>
        <v xml:space="preserve"> </v>
      </c>
      <c r="AN163" s="40" t="str">
        <f>IF(AND(N163="Aplicar identificación avanzada-condición aceptable para cada tipo de factor de riesgo identificado",J163="SI"),VLOOKUP(A163,'2'!$B$12:$M$212,3,FALSE)," ")</f>
        <v xml:space="preserve"> </v>
      </c>
      <c r="AO163" s="40" t="str">
        <f>IF(AND(N163="Aplicar identificación avanzada-condición aceptable para cada tipo de factor de riesgo identificado",J163="SI"),VLOOKUP(A163,'2'!$B$12:$M$212,4,FALSE)," ")</f>
        <v xml:space="preserve"> </v>
      </c>
      <c r="AP163" s="40" t="str">
        <f>IF(AND(N163="Aplicar identificación avanzada-condición aceptable para cada tipo de factor de riesgo identificado",J163="SI"),VLOOKUP(A163,'2'!$B$12:$M$212,6,FALSE)," ")</f>
        <v xml:space="preserve"> </v>
      </c>
      <c r="AQ163" s="40" t="str">
        <f>IF(AND(N163="Aplicar identificación avanzada-condición aceptable para cada tipo de factor de riesgo identificado",J163="SI"),VLOOKUP(A163,'2'!$B$12:$M$212,7,FALSE)," ")</f>
        <v xml:space="preserve"> </v>
      </c>
      <c r="AR163" s="40" t="str">
        <f>IF(AND(N163="Aplicar identificación avanzada-condición aceptable para cada tipo de factor de riesgo identificado",J163="SI"),VLOOKUP(A163,'2'!$B$12:$M$212,8,FALSE)," ")</f>
        <v xml:space="preserve"> </v>
      </c>
      <c r="AS163" s="40" t="str">
        <f>IF(AND(N163="Aplicar identificación avanzada-condición aceptable para cada tipo de factor de riesgo identificado",J163="SI"),VLOOKUP(A163,'2'!$B$12:$M$212,9,FALSE)," ")</f>
        <v xml:space="preserve"> </v>
      </c>
      <c r="AT163" s="40" t="str">
        <f>IF(AND(N163="Aplicar identificación avanzada-condición aceptable para cada tipo de factor de riesgo identificado",J163="SI"),VLOOKUP(A163,'2'!$B$12:$M$212,10,FALSE)," ")</f>
        <v xml:space="preserve"> </v>
      </c>
      <c r="AU163" s="51" t="str">
        <f>IF(AND(N163="Aplicar identificación avanzada-condición aceptable para cada tipo de factor de riesgo identificado",K163="SI"),VLOOKUP(A163,'2'!$B$12:$M$212,2,FALSE)," ")</f>
        <v xml:space="preserve"> </v>
      </c>
      <c r="AV163" s="51" t="str">
        <f>IF(AND(N163="Aplicar identificación avanzada-condición aceptable para cada tipo de factor de riesgo identificado",K163="SI"),VLOOKUP(A163,'2'!$B$12:$M$212,3,FALSE)," ")</f>
        <v xml:space="preserve"> </v>
      </c>
      <c r="AW163" s="51" t="str">
        <f>IF(AND(N163="Aplicar identificación avanzada-condición aceptable para cada tipo de factor de riesgo identificado",K163="SI"),VLOOKUP(A163,'2'!$B$12:$M$212,4,FALSE)," ")</f>
        <v xml:space="preserve"> </v>
      </c>
      <c r="AX163" s="51" t="str">
        <f>IF(AND(N163="Aplicar identificación avanzada-condición aceptable para cada tipo de factor de riesgo identificado",K163="SI"),VLOOKUP(A163,'2'!$B$12:$M$212,6,FALSE)," ")</f>
        <v xml:space="preserve"> </v>
      </c>
      <c r="AY163" s="51" t="str">
        <f>IF(AND(N163="Aplicar identificación avanzada-condición aceptable para cada tipo de factor de riesgo identificado",K163="SI"),VLOOKUP(A163,'2'!$B$12:$M$212,7,FALSE)," ")</f>
        <v xml:space="preserve"> </v>
      </c>
      <c r="AZ163" s="51" t="str">
        <f>IF(AND(N163="Aplicar identificación avanzada-condición aceptable para cada tipo de factor de riesgo identificado",K163="SI"),VLOOKUP(A163,'2'!$B$12:$M$212,8,FALSE)," ")</f>
        <v xml:space="preserve"> </v>
      </c>
      <c r="BA163" s="51" t="str">
        <f>IF(AND(N163="Aplicar identificación avanzada-condición aceptable para cada tipo de factor de riesgo identificado",K163="SI"),VLOOKUP(A163,'2'!$B$12:$M$212,9,FALSE)," ")</f>
        <v xml:space="preserve"> </v>
      </c>
      <c r="BB163" s="51" t="str">
        <f>IF(AND(N163="Aplicar identificación avanzada-condición aceptable para cada tipo de factor de riesgo identificado",K163="SI"),VLOOKUP(A163,'2'!$B$12:$M$212,10,FALSE)," ")</f>
        <v xml:space="preserve"> </v>
      </c>
      <c r="BC163" s="44" t="str">
        <f>IF(AND(N163="Aplicar identificación avanzada-condición aceptable para cada tipo de factor de riesgo identificado",L163="SI"),VLOOKUP(A163,'2'!$B$12:$M$212,2,FALSE)," ")</f>
        <v xml:space="preserve"> </v>
      </c>
      <c r="BD163" s="44" t="str">
        <f>IF(AND(N163="Aplicar identificación avanzada-condición aceptable para cada tipo de factor de riesgo identificado",L163="SI"),VLOOKUP(A163,'2'!$B$12:$M$212,3,FALSE)," ")</f>
        <v xml:space="preserve"> </v>
      </c>
      <c r="BE163" s="44" t="str">
        <f>IF(AND(N163="Aplicar identificación avanzada-condición aceptable para cada tipo de factor de riesgo identificado",L163="SI"),VLOOKUP(A163,'2'!$B$12:$M$212,4,FALSE)," ")</f>
        <v xml:space="preserve"> </v>
      </c>
      <c r="BF163" s="44" t="str">
        <f>IF(AND(N163="Aplicar identificación avanzada-condición aceptable para cada tipo de factor de riesgo identificado",L163="SI"),VLOOKUP(A163,'2'!$B$12:$M$212,6,FALSE)," ")</f>
        <v xml:space="preserve"> </v>
      </c>
      <c r="BG163" s="44" t="str">
        <f>IF(AND(N163="Aplicar identificación avanzada-condición aceptable para cada tipo de factor de riesgo identificado",L163="SI"),VLOOKUP(A163,'2'!$B$12:$M$212,7,FALSE)," ")</f>
        <v xml:space="preserve"> </v>
      </c>
      <c r="BH163" s="44" t="str">
        <f>IF(AND(N163="Aplicar identificación avanzada-condición aceptable para cada tipo de factor de riesgo identificado",L163="SI"),VLOOKUP(A163,'2'!$B$12:$M$212,8,FALSE)," ")</f>
        <v xml:space="preserve"> </v>
      </c>
      <c r="BI163" s="44" t="str">
        <f>IF(AND(N163="Aplicar identificación avanzada-condición aceptable para cada tipo de factor de riesgo identificado",L163="SI"),VLOOKUP(A163,'2'!$B$12:$M$212,9,FALSE)," ")</f>
        <v xml:space="preserve"> </v>
      </c>
      <c r="BJ163" s="44" t="str">
        <f>IF(AND(N163="Aplicar identificación avanzada-condición aceptable para cada tipo de factor de riesgo identificado",L163="SI"),VLOOKUP(A163,'2'!$B$12:$M$212,10,FALSE)," ")</f>
        <v xml:space="preserve"> </v>
      </c>
      <c r="BK163" s="48" t="str">
        <f>IF(AND(N163="Aplicar identificación avanzada-condición aceptable para cada tipo de factor de riesgo identificado",M163="SI"),VLOOKUP(A163,'2'!$B$12:$M$212,2,FALSE)," ")</f>
        <v xml:space="preserve"> </v>
      </c>
      <c r="BL163" s="48" t="str">
        <f>IF(AND(N163="Aplicar identificación avanzada-condición aceptable para cada tipo de factor de riesgo identificado",M163="SI"),VLOOKUP(A163,'2'!$B$12:$M$212,3,FALSE)," ")</f>
        <v xml:space="preserve"> </v>
      </c>
      <c r="BM163" s="48" t="str">
        <f>IF(AND(N163="Aplicar identificación avanzada-condición aceptable para cada tipo de factor de riesgo identificado",M163="SI"),VLOOKUP(A163,'2'!$B$12:$M$212,4,FALSE)," ")</f>
        <v xml:space="preserve"> </v>
      </c>
      <c r="BN163" s="48" t="str">
        <f>IF(AND(N163="Aplicar identificación avanzada-condición aceptable para cada tipo de factor de riesgo identificado",M163="SI"),VLOOKUP(A163,'2'!$B$12:$M$212,6,FALSE)," ")</f>
        <v xml:space="preserve"> </v>
      </c>
      <c r="BO163" s="48" t="str">
        <f>IF(AND(N163="Aplicar identificación avanzada-condición aceptable para cada tipo de factor de riesgo identificado",M163="SI"),VLOOKUP(A163,'2'!$B$12:$M$212,7,FALSE)," ")</f>
        <v xml:space="preserve"> </v>
      </c>
      <c r="BP163" s="48" t="str">
        <f>IF(AND(N163="Aplicar identificación avanzada-condición aceptable para cada tipo de factor de riesgo identificado",M163="SI"),VLOOKUP(A163,'2'!$B$12:$M$212,8,FALSE)," ")</f>
        <v xml:space="preserve"> </v>
      </c>
      <c r="BQ163" s="48" t="str">
        <f>IF(AND(N163="Aplicar identificación avanzada-condición aceptable para cada tipo de factor de riesgo identificado",M163="SI"),VLOOKUP(A163,'2'!$B$12:$M$212,9,FALSE)," ")</f>
        <v xml:space="preserve"> </v>
      </c>
      <c r="BR163" s="48" t="str">
        <f>IF(AND(N163="Aplicar identificación avanzada-condición aceptable para cada tipo de factor de riesgo identificado",M163="SI"),VLOOKUP(A163,'2'!$B$12:$M$212,10,FALSE)," ")</f>
        <v xml:space="preserve"> </v>
      </c>
    </row>
    <row r="164" spans="1:70">
      <c r="A164">
        <v>160</v>
      </c>
      <c r="B164" s="21" t="str">
        <f>'2'!C173</f>
        <v>area 160</v>
      </c>
      <c r="C164" s="21" t="str">
        <f>'2'!D173</f>
        <v>puesto 160</v>
      </c>
      <c r="D164" s="21" t="str">
        <v>puesto 160</v>
      </c>
      <c r="E164" s="21" t="str">
        <f>'2'!E173</f>
        <v>tarea 160</v>
      </c>
      <c r="F164" s="34" t="str">
        <f>'3'!D173</f>
        <v>tarea 160</v>
      </c>
      <c r="N164" s="34" t="str">
        <f>'3'!L173</f>
        <v>Aplicar identificación avanzada-condición aceptable para cada tipo de factor de riesgo identificado</v>
      </c>
      <c r="O164" s="19" t="str">
        <f>IF(AND(N164="Aplicar identificación avanzada-condición aceptable para cada tipo de factor de riesgo identificado",G164="SI"),VLOOKUP(A164,'2'!$B$12:$M$212,2,FALSE)," ")</f>
        <v xml:space="preserve"> </v>
      </c>
      <c r="P164" s="19" t="str">
        <f>IF(AND(N164="Aplicar identificación avanzada-condición aceptable para cada tipo de factor de riesgo identificado",G164="SI"),VLOOKUP(A164,'2'!$B$12:$M$212,3,FALSE)," ")</f>
        <v xml:space="preserve"> </v>
      </c>
      <c r="Q164" s="19" t="str">
        <f>IF(AND(N164="Aplicar identificación avanzada-condición aceptable para cada tipo de factor de riesgo identificado",G164="SI"),VLOOKUP(A164,'2'!$B$12:$M$212,4,FALSE)," ")</f>
        <v xml:space="preserve"> </v>
      </c>
      <c r="R164" s="19" t="str">
        <f>IF(AND(N164="Aplicar identificación avanzada-condición aceptable para cada tipo de factor de riesgo identificado",G164="SI"),VLOOKUP(A164,'2'!$B$12:$M$212,6,FALSE)," ")</f>
        <v xml:space="preserve"> </v>
      </c>
      <c r="S164" s="19" t="str">
        <f>IF(AND(N164="Aplicar identificación avanzada-condición aceptable para cada tipo de factor de riesgo identificado",G164="SI"),VLOOKUP(A164,'2'!$B$12:$M$212,7,FALSE)," ")</f>
        <v xml:space="preserve"> </v>
      </c>
      <c r="T164" s="19" t="str">
        <f>IF(AND(N164="Aplicar identificación avanzada-condición aceptable para cada tipo de factor de riesgo identificado",G164="SI"),VLOOKUP(A164,'2'!$B$12:$M$212,8,FALSE)," ")</f>
        <v xml:space="preserve"> </v>
      </c>
      <c r="U164" s="19" t="str">
        <f>IF(AND(N164="Aplicar identificación avanzada-condición aceptable para cada tipo de factor de riesgo identificado",G164="SI"),VLOOKUP(A164,'2'!$B$12:$M$212,9,FALSE)," ")</f>
        <v xml:space="preserve"> </v>
      </c>
      <c r="V164" s="19" t="str">
        <f>IF(AND(N164="Aplicar identificación avanzada-condición aceptable para cada tipo de factor de riesgo identificado",G164="SI"),VLOOKUP(A164,'2'!$B$12:$M$212,10,FALSE)," ")</f>
        <v xml:space="preserve"> </v>
      </c>
      <c r="W164" s="31" t="str">
        <f>IF(AND(N164="Aplicar identificación avanzada-condición aceptable para cada tipo de factor de riesgo identificado",H164="SI"),VLOOKUP(A164,'2'!$B$12:$M$212,2,FALSE)," ")</f>
        <v xml:space="preserve"> </v>
      </c>
      <c r="X164" s="31" t="str">
        <f>IF(AND(N164="Aplicar identificación avanzada-condición aceptable para cada tipo de factor de riesgo identificado",H164="SI"),VLOOKUP(A164,'2'!$B$12:$M$212,3,FALSE)," ")</f>
        <v xml:space="preserve"> </v>
      </c>
      <c r="Y164" s="31" t="str">
        <f>IF(AND(N164="Aplicar identificación avanzada-condición aceptable para cada tipo de factor de riesgo identificado",H164="SI"),VLOOKUP(A164,'2'!$B$12:$M$212,4,FALSE)," ")</f>
        <v xml:space="preserve"> </v>
      </c>
      <c r="Z164" s="31" t="str">
        <f>IF(AND(N164="Aplicar identificación avanzada-condición aceptable para cada tipo de factor de riesgo identificado",H164="SI"),VLOOKUP(A164,'2'!$B$12:$M$212,4,FALSE)," ")</f>
        <v xml:space="preserve"> </v>
      </c>
      <c r="AA164" s="31" t="str">
        <f>IF(AND(N164="Aplicar identificación avanzada-condición aceptable para cada tipo de factor de riesgo identificado",H164="SI"),VLOOKUP(A164,'2'!$B$12:$M$212,7,FALSE)," ")</f>
        <v xml:space="preserve"> </v>
      </c>
      <c r="AB164" s="31" t="str">
        <f>IF(AND(N164="Aplicar identificación avanzada-condición aceptable para cada tipo de factor de riesgo identificado",H164="SI"),VLOOKUP(A164,'2'!$B$12:$M$212,8,FALSE)," ")</f>
        <v xml:space="preserve"> </v>
      </c>
      <c r="AC164" s="31" t="str">
        <f>IF(AND(N164="Aplicar identificación avanzada-condición aceptable para cada tipo de factor de riesgo identificado",H164="SI"),VLOOKUP(A164,'2'!$B$12:$M$212,9,FALSE)," ")</f>
        <v xml:space="preserve"> </v>
      </c>
      <c r="AD164" s="31" t="str">
        <f>IF(AND(N164="Aplicar identificación avanzada-condición aceptable para cada tipo de factor de riesgo identificado",H164="SI"),VLOOKUP(A164,'2'!$B$12:$M$212,10,FALSE)," ")</f>
        <v xml:space="preserve"> </v>
      </c>
      <c r="AE164" s="34" t="str">
        <f>IF(AND(N164="Aplicar identificación avanzada-condición aceptable para cada tipo de factor de riesgo identificado",I164="SI"),VLOOKUP(A164,'2'!$B$12:$M$212,2,FALSE)," ")</f>
        <v xml:space="preserve"> </v>
      </c>
      <c r="AF164" s="34" t="str">
        <f>IF(AND(N164="Aplicar identificación avanzada-condición aceptable para cada tipo de factor de riesgo identificado",I164="SI"),VLOOKUP(A164,'2'!$B$12:$M$212,3,FALSE)," ")</f>
        <v xml:space="preserve"> </v>
      </c>
      <c r="AG164" s="34" t="str">
        <f>IF(AND(N164="Aplicar identificación avanzada-condición aceptable para cada tipo de factor de riesgo identificado",I164="SI"),VLOOKUP(A164,'2'!$B$12:$M$212,4,FALSE)," ")</f>
        <v xml:space="preserve"> </v>
      </c>
      <c r="AH164" s="34" t="str">
        <f>IF(AND(N164="Aplicar identificación avanzada-condición aceptable para cada tipo de factor de riesgo identificado",I164="SI"),VLOOKUP(A164,'2'!$B$12:$M$212,6,FALSE)," ")</f>
        <v xml:space="preserve"> </v>
      </c>
      <c r="AI164" s="34" t="str">
        <f>IF(AND(N164="Aplicar identificación avanzada-condición aceptable para cada tipo de factor de riesgo identificado",I164="SI"),VLOOKUP(A164,'2'!$B$12:$M$212,7,FALSE)," ")</f>
        <v xml:space="preserve"> </v>
      </c>
      <c r="AJ164" s="34" t="str">
        <f>IF(AND(N164="Aplicar identificación avanzada-condición aceptable para cada tipo de factor de riesgo identificado",I164="SI"),VLOOKUP(A164,'2'!$B$12:$M$212,8,FALSE)," ")</f>
        <v xml:space="preserve"> </v>
      </c>
      <c r="AK164" s="34" t="str">
        <f>IF(AND(N164="Aplicar identificación avanzada-condición aceptable para cada tipo de factor de riesgo identificado",I164="SI"),VLOOKUP(A164,'2'!$B$12:$M$212,9,FALSE)," ")</f>
        <v xml:space="preserve"> </v>
      </c>
      <c r="AL164" s="34" t="str">
        <f>IF(AND(N164="Aplicar identificación avanzada-condición aceptable para cada tipo de factor de riesgo identificado",I164="SI"),VLOOKUP(A164,'2'!$B$12:$M$212,10,FALSE)," ")</f>
        <v xml:space="preserve"> </v>
      </c>
      <c r="AM164" s="40" t="str">
        <f>IF(AND(N164="Aplicar identificación avanzada-condición aceptable para cada tipo de factor de riesgo identificado",J164="SI"),VLOOKUP(A164,'2'!$B$12:$M$212,2,FALSE)," ")</f>
        <v xml:space="preserve"> </v>
      </c>
      <c r="AN164" s="40" t="str">
        <f>IF(AND(N164="Aplicar identificación avanzada-condición aceptable para cada tipo de factor de riesgo identificado",J164="SI"),VLOOKUP(A164,'2'!$B$12:$M$212,3,FALSE)," ")</f>
        <v xml:space="preserve"> </v>
      </c>
      <c r="AO164" s="40" t="str">
        <f>IF(AND(N164="Aplicar identificación avanzada-condición aceptable para cada tipo de factor de riesgo identificado",J164="SI"),VLOOKUP(A164,'2'!$B$12:$M$212,4,FALSE)," ")</f>
        <v xml:space="preserve"> </v>
      </c>
      <c r="AP164" s="40" t="str">
        <f>IF(AND(N164="Aplicar identificación avanzada-condición aceptable para cada tipo de factor de riesgo identificado",J164="SI"),VLOOKUP(A164,'2'!$B$12:$M$212,6,FALSE)," ")</f>
        <v xml:space="preserve"> </v>
      </c>
      <c r="AQ164" s="40" t="str">
        <f>IF(AND(N164="Aplicar identificación avanzada-condición aceptable para cada tipo de factor de riesgo identificado",J164="SI"),VLOOKUP(A164,'2'!$B$12:$M$212,7,FALSE)," ")</f>
        <v xml:space="preserve"> </v>
      </c>
      <c r="AR164" s="40" t="str">
        <f>IF(AND(N164="Aplicar identificación avanzada-condición aceptable para cada tipo de factor de riesgo identificado",J164="SI"),VLOOKUP(A164,'2'!$B$12:$M$212,8,FALSE)," ")</f>
        <v xml:space="preserve"> </v>
      </c>
      <c r="AS164" s="40" t="str">
        <f>IF(AND(N164="Aplicar identificación avanzada-condición aceptable para cada tipo de factor de riesgo identificado",J164="SI"),VLOOKUP(A164,'2'!$B$12:$M$212,9,FALSE)," ")</f>
        <v xml:space="preserve"> </v>
      </c>
      <c r="AT164" s="40" t="str">
        <f>IF(AND(N164="Aplicar identificación avanzada-condición aceptable para cada tipo de factor de riesgo identificado",J164="SI"),VLOOKUP(A164,'2'!$B$12:$M$212,10,FALSE)," ")</f>
        <v xml:space="preserve"> </v>
      </c>
      <c r="AU164" s="51" t="str">
        <f>IF(AND(N164="Aplicar identificación avanzada-condición aceptable para cada tipo de factor de riesgo identificado",K164="SI"),VLOOKUP(A164,'2'!$B$12:$M$212,2,FALSE)," ")</f>
        <v xml:space="preserve"> </v>
      </c>
      <c r="AV164" s="51" t="str">
        <f>IF(AND(N164="Aplicar identificación avanzada-condición aceptable para cada tipo de factor de riesgo identificado",K164="SI"),VLOOKUP(A164,'2'!$B$12:$M$212,3,FALSE)," ")</f>
        <v xml:space="preserve"> </v>
      </c>
      <c r="AW164" s="51" t="str">
        <f>IF(AND(N164="Aplicar identificación avanzada-condición aceptable para cada tipo de factor de riesgo identificado",K164="SI"),VLOOKUP(A164,'2'!$B$12:$M$212,4,FALSE)," ")</f>
        <v xml:space="preserve"> </v>
      </c>
      <c r="AX164" s="51" t="str">
        <f>IF(AND(N164="Aplicar identificación avanzada-condición aceptable para cada tipo de factor de riesgo identificado",K164="SI"),VLOOKUP(A164,'2'!$B$12:$M$212,6,FALSE)," ")</f>
        <v xml:space="preserve"> </v>
      </c>
      <c r="AY164" s="51" t="str">
        <f>IF(AND(N164="Aplicar identificación avanzada-condición aceptable para cada tipo de factor de riesgo identificado",K164="SI"),VLOOKUP(A164,'2'!$B$12:$M$212,7,FALSE)," ")</f>
        <v xml:space="preserve"> </v>
      </c>
      <c r="AZ164" s="51" t="str">
        <f>IF(AND(N164="Aplicar identificación avanzada-condición aceptable para cada tipo de factor de riesgo identificado",K164="SI"),VLOOKUP(A164,'2'!$B$12:$M$212,8,FALSE)," ")</f>
        <v xml:space="preserve"> </v>
      </c>
      <c r="BA164" s="51" t="str">
        <f>IF(AND(N164="Aplicar identificación avanzada-condición aceptable para cada tipo de factor de riesgo identificado",K164="SI"),VLOOKUP(A164,'2'!$B$12:$M$212,9,FALSE)," ")</f>
        <v xml:space="preserve"> </v>
      </c>
      <c r="BB164" s="51" t="str">
        <f>IF(AND(N164="Aplicar identificación avanzada-condición aceptable para cada tipo de factor de riesgo identificado",K164="SI"),VLOOKUP(A164,'2'!$B$12:$M$212,10,FALSE)," ")</f>
        <v xml:space="preserve"> </v>
      </c>
      <c r="BC164" s="44" t="str">
        <f>IF(AND(N164="Aplicar identificación avanzada-condición aceptable para cada tipo de factor de riesgo identificado",L164="SI"),VLOOKUP(A164,'2'!$B$12:$M$212,2,FALSE)," ")</f>
        <v xml:space="preserve"> </v>
      </c>
      <c r="BD164" s="44" t="str">
        <f>IF(AND(N164="Aplicar identificación avanzada-condición aceptable para cada tipo de factor de riesgo identificado",L164="SI"),VLOOKUP(A164,'2'!$B$12:$M$212,3,FALSE)," ")</f>
        <v xml:space="preserve"> </v>
      </c>
      <c r="BE164" s="44" t="str">
        <f>IF(AND(N164="Aplicar identificación avanzada-condición aceptable para cada tipo de factor de riesgo identificado",L164="SI"),VLOOKUP(A164,'2'!$B$12:$M$212,4,FALSE)," ")</f>
        <v xml:space="preserve"> </v>
      </c>
      <c r="BF164" s="44" t="str">
        <f>IF(AND(N164="Aplicar identificación avanzada-condición aceptable para cada tipo de factor de riesgo identificado",L164="SI"),VLOOKUP(A164,'2'!$B$12:$M$212,6,FALSE)," ")</f>
        <v xml:space="preserve"> </v>
      </c>
      <c r="BG164" s="44" t="str">
        <f>IF(AND(N164="Aplicar identificación avanzada-condición aceptable para cada tipo de factor de riesgo identificado",L164="SI"),VLOOKUP(A164,'2'!$B$12:$M$212,7,FALSE)," ")</f>
        <v xml:space="preserve"> </v>
      </c>
      <c r="BH164" s="44" t="str">
        <f>IF(AND(N164="Aplicar identificación avanzada-condición aceptable para cada tipo de factor de riesgo identificado",L164="SI"),VLOOKUP(A164,'2'!$B$12:$M$212,8,FALSE)," ")</f>
        <v xml:space="preserve"> </v>
      </c>
      <c r="BI164" s="44" t="str">
        <f>IF(AND(N164="Aplicar identificación avanzada-condición aceptable para cada tipo de factor de riesgo identificado",L164="SI"),VLOOKUP(A164,'2'!$B$12:$M$212,9,FALSE)," ")</f>
        <v xml:space="preserve"> </v>
      </c>
      <c r="BJ164" s="44" t="str">
        <f>IF(AND(N164="Aplicar identificación avanzada-condición aceptable para cada tipo de factor de riesgo identificado",L164="SI"),VLOOKUP(A164,'2'!$B$12:$M$212,10,FALSE)," ")</f>
        <v xml:space="preserve"> </v>
      </c>
      <c r="BK164" s="48" t="str">
        <f>IF(AND(N164="Aplicar identificación avanzada-condición aceptable para cada tipo de factor de riesgo identificado",M164="SI"),VLOOKUP(A164,'2'!$B$12:$M$212,2,FALSE)," ")</f>
        <v xml:space="preserve"> </v>
      </c>
      <c r="BL164" s="48" t="str">
        <f>IF(AND(N164="Aplicar identificación avanzada-condición aceptable para cada tipo de factor de riesgo identificado",M164="SI"),VLOOKUP(A164,'2'!$B$12:$M$212,3,FALSE)," ")</f>
        <v xml:space="preserve"> </v>
      </c>
      <c r="BM164" s="48" t="str">
        <f>IF(AND(N164="Aplicar identificación avanzada-condición aceptable para cada tipo de factor de riesgo identificado",M164="SI"),VLOOKUP(A164,'2'!$B$12:$M$212,4,FALSE)," ")</f>
        <v xml:space="preserve"> </v>
      </c>
      <c r="BN164" s="48" t="str">
        <f>IF(AND(N164="Aplicar identificación avanzada-condición aceptable para cada tipo de factor de riesgo identificado",M164="SI"),VLOOKUP(A164,'2'!$B$12:$M$212,6,FALSE)," ")</f>
        <v xml:space="preserve"> </v>
      </c>
      <c r="BO164" s="48" t="str">
        <f>IF(AND(N164="Aplicar identificación avanzada-condición aceptable para cada tipo de factor de riesgo identificado",M164="SI"),VLOOKUP(A164,'2'!$B$12:$M$212,7,FALSE)," ")</f>
        <v xml:space="preserve"> </v>
      </c>
      <c r="BP164" s="48" t="str">
        <f>IF(AND(N164="Aplicar identificación avanzada-condición aceptable para cada tipo de factor de riesgo identificado",M164="SI"),VLOOKUP(A164,'2'!$B$12:$M$212,8,FALSE)," ")</f>
        <v xml:space="preserve"> </v>
      </c>
      <c r="BQ164" s="48" t="str">
        <f>IF(AND(N164="Aplicar identificación avanzada-condición aceptable para cada tipo de factor de riesgo identificado",M164="SI"),VLOOKUP(A164,'2'!$B$12:$M$212,9,FALSE)," ")</f>
        <v xml:space="preserve"> </v>
      </c>
      <c r="BR164" s="48" t="str">
        <f>IF(AND(N164="Aplicar identificación avanzada-condición aceptable para cada tipo de factor de riesgo identificado",M164="SI"),VLOOKUP(A164,'2'!$B$12:$M$212,10,FALSE)," ")</f>
        <v xml:space="preserve"> </v>
      </c>
    </row>
    <row r="165" spans="1:70">
      <c r="A165">
        <v>161</v>
      </c>
      <c r="B165" s="21" t="str">
        <f>'2'!C174</f>
        <v>area 161</v>
      </c>
      <c r="C165" s="21" t="str">
        <f>'2'!D174</f>
        <v>puesto 161</v>
      </c>
      <c r="D165" s="21" t="str">
        <v>puesto 161</v>
      </c>
      <c r="E165" s="21" t="str">
        <f>'2'!E174</f>
        <v>tarea 161</v>
      </c>
      <c r="F165" s="34" t="str">
        <f>'3'!D174</f>
        <v>tarea 161</v>
      </c>
      <c r="N165" s="34" t="str">
        <f>'3'!L174</f>
        <v>Aplicar identificación avanzada-condición aceptable para cada tipo de factor de riesgo identificado</v>
      </c>
      <c r="O165" s="19" t="str">
        <f>IF(AND(N165="Aplicar identificación avanzada-condición aceptable para cada tipo de factor de riesgo identificado",G165="SI"),VLOOKUP(A165,'2'!$B$12:$M$212,2,FALSE)," ")</f>
        <v xml:space="preserve"> </v>
      </c>
      <c r="P165" s="19" t="str">
        <f>IF(AND(N165="Aplicar identificación avanzada-condición aceptable para cada tipo de factor de riesgo identificado",G165="SI"),VLOOKUP(A165,'2'!$B$12:$M$212,3,FALSE)," ")</f>
        <v xml:space="preserve"> </v>
      </c>
      <c r="Q165" s="19" t="str">
        <f>IF(AND(N165="Aplicar identificación avanzada-condición aceptable para cada tipo de factor de riesgo identificado",G165="SI"),VLOOKUP(A165,'2'!$B$12:$M$212,4,FALSE)," ")</f>
        <v xml:space="preserve"> </v>
      </c>
      <c r="R165" s="19" t="str">
        <f>IF(AND(N165="Aplicar identificación avanzada-condición aceptable para cada tipo de factor de riesgo identificado",G165="SI"),VLOOKUP(A165,'2'!$B$12:$M$212,6,FALSE)," ")</f>
        <v xml:space="preserve"> </v>
      </c>
      <c r="S165" s="19" t="str">
        <f>IF(AND(N165="Aplicar identificación avanzada-condición aceptable para cada tipo de factor de riesgo identificado",G165="SI"),VLOOKUP(A165,'2'!$B$12:$M$212,7,FALSE)," ")</f>
        <v xml:space="preserve"> </v>
      </c>
      <c r="T165" s="19" t="str">
        <f>IF(AND(N165="Aplicar identificación avanzada-condición aceptable para cada tipo de factor de riesgo identificado",G165="SI"),VLOOKUP(A165,'2'!$B$12:$M$212,8,FALSE)," ")</f>
        <v xml:space="preserve"> </v>
      </c>
      <c r="U165" s="19" t="str">
        <f>IF(AND(N165="Aplicar identificación avanzada-condición aceptable para cada tipo de factor de riesgo identificado",G165="SI"),VLOOKUP(A165,'2'!$B$12:$M$212,9,FALSE)," ")</f>
        <v xml:space="preserve"> </v>
      </c>
      <c r="V165" s="19" t="str">
        <f>IF(AND(N165="Aplicar identificación avanzada-condición aceptable para cada tipo de factor de riesgo identificado",G165="SI"),VLOOKUP(A165,'2'!$B$12:$M$212,10,FALSE)," ")</f>
        <v xml:space="preserve"> </v>
      </c>
      <c r="W165" s="31" t="str">
        <f>IF(AND(N165="Aplicar identificación avanzada-condición aceptable para cada tipo de factor de riesgo identificado",H165="SI"),VLOOKUP(A165,'2'!$B$12:$M$212,2,FALSE)," ")</f>
        <v xml:space="preserve"> </v>
      </c>
      <c r="X165" s="31" t="str">
        <f>IF(AND(N165="Aplicar identificación avanzada-condición aceptable para cada tipo de factor de riesgo identificado",H165="SI"),VLOOKUP(A165,'2'!$B$12:$M$212,3,FALSE)," ")</f>
        <v xml:space="preserve"> </v>
      </c>
      <c r="Y165" s="31" t="str">
        <f>IF(AND(N165="Aplicar identificación avanzada-condición aceptable para cada tipo de factor de riesgo identificado",H165="SI"),VLOOKUP(A165,'2'!$B$12:$M$212,4,FALSE)," ")</f>
        <v xml:space="preserve"> </v>
      </c>
      <c r="Z165" s="31" t="str">
        <f>IF(AND(N165="Aplicar identificación avanzada-condición aceptable para cada tipo de factor de riesgo identificado",H165="SI"),VLOOKUP(A165,'2'!$B$12:$M$212,4,FALSE)," ")</f>
        <v xml:space="preserve"> </v>
      </c>
      <c r="AA165" s="31" t="str">
        <f>IF(AND(N165="Aplicar identificación avanzada-condición aceptable para cada tipo de factor de riesgo identificado",H165="SI"),VLOOKUP(A165,'2'!$B$12:$M$212,7,FALSE)," ")</f>
        <v xml:space="preserve"> </v>
      </c>
      <c r="AB165" s="31" t="str">
        <f>IF(AND(N165="Aplicar identificación avanzada-condición aceptable para cada tipo de factor de riesgo identificado",H165="SI"),VLOOKUP(A165,'2'!$B$12:$M$212,8,FALSE)," ")</f>
        <v xml:space="preserve"> </v>
      </c>
      <c r="AC165" s="31" t="str">
        <f>IF(AND(N165="Aplicar identificación avanzada-condición aceptable para cada tipo de factor de riesgo identificado",H165="SI"),VLOOKUP(A165,'2'!$B$12:$M$212,9,FALSE)," ")</f>
        <v xml:space="preserve"> </v>
      </c>
      <c r="AD165" s="31" t="str">
        <f>IF(AND(N165="Aplicar identificación avanzada-condición aceptable para cada tipo de factor de riesgo identificado",H165="SI"),VLOOKUP(A165,'2'!$B$12:$M$212,10,FALSE)," ")</f>
        <v xml:space="preserve"> </v>
      </c>
      <c r="AE165" s="34" t="str">
        <f>IF(AND(N165="Aplicar identificación avanzada-condición aceptable para cada tipo de factor de riesgo identificado",I165="SI"),VLOOKUP(A165,'2'!$B$12:$M$212,2,FALSE)," ")</f>
        <v xml:space="preserve"> </v>
      </c>
      <c r="AF165" s="34" t="str">
        <f>IF(AND(N165="Aplicar identificación avanzada-condición aceptable para cada tipo de factor de riesgo identificado",I165="SI"),VLOOKUP(A165,'2'!$B$12:$M$212,3,FALSE)," ")</f>
        <v xml:space="preserve"> </v>
      </c>
      <c r="AG165" s="34" t="str">
        <f>IF(AND(N165="Aplicar identificación avanzada-condición aceptable para cada tipo de factor de riesgo identificado",I165="SI"),VLOOKUP(A165,'2'!$B$12:$M$212,4,FALSE)," ")</f>
        <v xml:space="preserve"> </v>
      </c>
      <c r="AH165" s="34" t="str">
        <f>IF(AND(N165="Aplicar identificación avanzada-condición aceptable para cada tipo de factor de riesgo identificado",I165="SI"),VLOOKUP(A165,'2'!$B$12:$M$212,6,FALSE)," ")</f>
        <v xml:space="preserve"> </v>
      </c>
      <c r="AI165" s="34" t="str">
        <f>IF(AND(N165="Aplicar identificación avanzada-condición aceptable para cada tipo de factor de riesgo identificado",I165="SI"),VLOOKUP(A165,'2'!$B$12:$M$212,7,FALSE)," ")</f>
        <v xml:space="preserve"> </v>
      </c>
      <c r="AJ165" s="34" t="str">
        <f>IF(AND(N165="Aplicar identificación avanzada-condición aceptable para cada tipo de factor de riesgo identificado",I165="SI"),VLOOKUP(A165,'2'!$B$12:$M$212,8,FALSE)," ")</f>
        <v xml:space="preserve"> </v>
      </c>
      <c r="AK165" s="34" t="str">
        <f>IF(AND(N165="Aplicar identificación avanzada-condición aceptable para cada tipo de factor de riesgo identificado",I165="SI"),VLOOKUP(A165,'2'!$B$12:$M$212,9,FALSE)," ")</f>
        <v xml:space="preserve"> </v>
      </c>
      <c r="AL165" s="34" t="str">
        <f>IF(AND(N165="Aplicar identificación avanzada-condición aceptable para cada tipo de factor de riesgo identificado",I165="SI"),VLOOKUP(A165,'2'!$B$12:$M$212,10,FALSE)," ")</f>
        <v xml:space="preserve"> </v>
      </c>
      <c r="AM165" s="40" t="str">
        <f>IF(AND(N165="Aplicar identificación avanzada-condición aceptable para cada tipo de factor de riesgo identificado",J165="SI"),VLOOKUP(A165,'2'!$B$12:$M$212,2,FALSE)," ")</f>
        <v xml:space="preserve"> </v>
      </c>
      <c r="AN165" s="40" t="str">
        <f>IF(AND(N165="Aplicar identificación avanzada-condición aceptable para cada tipo de factor de riesgo identificado",J165="SI"),VLOOKUP(A165,'2'!$B$12:$M$212,3,FALSE)," ")</f>
        <v xml:space="preserve"> </v>
      </c>
      <c r="AO165" s="40" t="str">
        <f>IF(AND(N165="Aplicar identificación avanzada-condición aceptable para cada tipo de factor de riesgo identificado",J165="SI"),VLOOKUP(A165,'2'!$B$12:$M$212,4,FALSE)," ")</f>
        <v xml:space="preserve"> </v>
      </c>
      <c r="AP165" s="40" t="str">
        <f>IF(AND(N165="Aplicar identificación avanzada-condición aceptable para cada tipo de factor de riesgo identificado",J165="SI"),VLOOKUP(A165,'2'!$B$12:$M$212,6,FALSE)," ")</f>
        <v xml:space="preserve"> </v>
      </c>
      <c r="AQ165" s="40" t="str">
        <f>IF(AND(N165="Aplicar identificación avanzada-condición aceptable para cada tipo de factor de riesgo identificado",J165="SI"),VLOOKUP(A165,'2'!$B$12:$M$212,7,FALSE)," ")</f>
        <v xml:space="preserve"> </v>
      </c>
      <c r="AR165" s="40" t="str">
        <f>IF(AND(N165="Aplicar identificación avanzada-condición aceptable para cada tipo de factor de riesgo identificado",J165="SI"),VLOOKUP(A165,'2'!$B$12:$M$212,8,FALSE)," ")</f>
        <v xml:space="preserve"> </v>
      </c>
      <c r="AS165" s="40" t="str">
        <f>IF(AND(N165="Aplicar identificación avanzada-condición aceptable para cada tipo de factor de riesgo identificado",J165="SI"),VLOOKUP(A165,'2'!$B$12:$M$212,9,FALSE)," ")</f>
        <v xml:space="preserve"> </v>
      </c>
      <c r="AT165" s="40" t="str">
        <f>IF(AND(N165="Aplicar identificación avanzada-condición aceptable para cada tipo de factor de riesgo identificado",J165="SI"),VLOOKUP(A165,'2'!$B$12:$M$212,10,FALSE)," ")</f>
        <v xml:space="preserve"> </v>
      </c>
      <c r="AU165" s="51" t="str">
        <f>IF(AND(N165="Aplicar identificación avanzada-condición aceptable para cada tipo de factor de riesgo identificado",K165="SI"),VLOOKUP(A165,'2'!$B$12:$M$212,2,FALSE)," ")</f>
        <v xml:space="preserve"> </v>
      </c>
      <c r="AV165" s="51" t="str">
        <f>IF(AND(N165="Aplicar identificación avanzada-condición aceptable para cada tipo de factor de riesgo identificado",K165="SI"),VLOOKUP(A165,'2'!$B$12:$M$212,3,FALSE)," ")</f>
        <v xml:space="preserve"> </v>
      </c>
      <c r="AW165" s="51" t="str">
        <f>IF(AND(N165="Aplicar identificación avanzada-condición aceptable para cada tipo de factor de riesgo identificado",K165="SI"),VLOOKUP(A165,'2'!$B$12:$M$212,4,FALSE)," ")</f>
        <v xml:space="preserve"> </v>
      </c>
      <c r="AX165" s="51" t="str">
        <f>IF(AND(N165="Aplicar identificación avanzada-condición aceptable para cada tipo de factor de riesgo identificado",K165="SI"),VLOOKUP(A165,'2'!$B$12:$M$212,6,FALSE)," ")</f>
        <v xml:space="preserve"> </v>
      </c>
      <c r="AY165" s="51" t="str">
        <f>IF(AND(N165="Aplicar identificación avanzada-condición aceptable para cada tipo de factor de riesgo identificado",K165="SI"),VLOOKUP(A165,'2'!$B$12:$M$212,7,FALSE)," ")</f>
        <v xml:space="preserve"> </v>
      </c>
      <c r="AZ165" s="51" t="str">
        <f>IF(AND(N165="Aplicar identificación avanzada-condición aceptable para cada tipo de factor de riesgo identificado",K165="SI"),VLOOKUP(A165,'2'!$B$12:$M$212,8,FALSE)," ")</f>
        <v xml:space="preserve"> </v>
      </c>
      <c r="BA165" s="51" t="str">
        <f>IF(AND(N165="Aplicar identificación avanzada-condición aceptable para cada tipo de factor de riesgo identificado",K165="SI"),VLOOKUP(A165,'2'!$B$12:$M$212,9,FALSE)," ")</f>
        <v xml:space="preserve"> </v>
      </c>
      <c r="BB165" s="51" t="str">
        <f>IF(AND(N165="Aplicar identificación avanzada-condición aceptable para cada tipo de factor de riesgo identificado",K165="SI"),VLOOKUP(A165,'2'!$B$12:$M$212,10,FALSE)," ")</f>
        <v xml:space="preserve"> </v>
      </c>
      <c r="BC165" s="44" t="str">
        <f>IF(AND(N165="Aplicar identificación avanzada-condición aceptable para cada tipo de factor de riesgo identificado",L165="SI"),VLOOKUP(A165,'2'!$B$12:$M$212,2,FALSE)," ")</f>
        <v xml:space="preserve"> </v>
      </c>
      <c r="BD165" s="44" t="str">
        <f>IF(AND(N165="Aplicar identificación avanzada-condición aceptable para cada tipo de factor de riesgo identificado",L165="SI"),VLOOKUP(A165,'2'!$B$12:$M$212,3,FALSE)," ")</f>
        <v xml:space="preserve"> </v>
      </c>
      <c r="BE165" s="44" t="str">
        <f>IF(AND(N165="Aplicar identificación avanzada-condición aceptable para cada tipo de factor de riesgo identificado",L165="SI"),VLOOKUP(A165,'2'!$B$12:$M$212,4,FALSE)," ")</f>
        <v xml:space="preserve"> </v>
      </c>
      <c r="BF165" s="44" t="str">
        <f>IF(AND(N165="Aplicar identificación avanzada-condición aceptable para cada tipo de factor de riesgo identificado",L165="SI"),VLOOKUP(A165,'2'!$B$12:$M$212,6,FALSE)," ")</f>
        <v xml:space="preserve"> </v>
      </c>
      <c r="BG165" s="44" t="str">
        <f>IF(AND(N165="Aplicar identificación avanzada-condición aceptable para cada tipo de factor de riesgo identificado",L165="SI"),VLOOKUP(A165,'2'!$B$12:$M$212,7,FALSE)," ")</f>
        <v xml:space="preserve"> </v>
      </c>
      <c r="BH165" s="44" t="str">
        <f>IF(AND(N165="Aplicar identificación avanzada-condición aceptable para cada tipo de factor de riesgo identificado",L165="SI"),VLOOKUP(A165,'2'!$B$12:$M$212,8,FALSE)," ")</f>
        <v xml:space="preserve"> </v>
      </c>
      <c r="BI165" s="44" t="str">
        <f>IF(AND(N165="Aplicar identificación avanzada-condición aceptable para cada tipo de factor de riesgo identificado",L165="SI"),VLOOKUP(A165,'2'!$B$12:$M$212,9,FALSE)," ")</f>
        <v xml:space="preserve"> </v>
      </c>
      <c r="BJ165" s="44" t="str">
        <f>IF(AND(N165="Aplicar identificación avanzada-condición aceptable para cada tipo de factor de riesgo identificado",L165="SI"),VLOOKUP(A165,'2'!$B$12:$M$212,10,FALSE)," ")</f>
        <v xml:space="preserve"> </v>
      </c>
      <c r="BK165" s="48" t="str">
        <f>IF(AND(N165="Aplicar identificación avanzada-condición aceptable para cada tipo de factor de riesgo identificado",M165="SI"),VLOOKUP(A165,'2'!$B$12:$M$212,2,FALSE)," ")</f>
        <v xml:space="preserve"> </v>
      </c>
      <c r="BL165" s="48" t="str">
        <f>IF(AND(N165="Aplicar identificación avanzada-condición aceptable para cada tipo de factor de riesgo identificado",M165="SI"),VLOOKUP(A165,'2'!$B$12:$M$212,3,FALSE)," ")</f>
        <v xml:space="preserve"> </v>
      </c>
      <c r="BM165" s="48" t="str">
        <f>IF(AND(N165="Aplicar identificación avanzada-condición aceptable para cada tipo de factor de riesgo identificado",M165="SI"),VLOOKUP(A165,'2'!$B$12:$M$212,4,FALSE)," ")</f>
        <v xml:space="preserve"> </v>
      </c>
      <c r="BN165" s="48" t="str">
        <f>IF(AND(N165="Aplicar identificación avanzada-condición aceptable para cada tipo de factor de riesgo identificado",M165="SI"),VLOOKUP(A165,'2'!$B$12:$M$212,6,FALSE)," ")</f>
        <v xml:space="preserve"> </v>
      </c>
      <c r="BO165" s="48" t="str">
        <f>IF(AND(N165="Aplicar identificación avanzada-condición aceptable para cada tipo de factor de riesgo identificado",M165="SI"),VLOOKUP(A165,'2'!$B$12:$M$212,7,FALSE)," ")</f>
        <v xml:space="preserve"> </v>
      </c>
      <c r="BP165" s="48" t="str">
        <f>IF(AND(N165="Aplicar identificación avanzada-condición aceptable para cada tipo de factor de riesgo identificado",M165="SI"),VLOOKUP(A165,'2'!$B$12:$M$212,8,FALSE)," ")</f>
        <v xml:space="preserve"> </v>
      </c>
      <c r="BQ165" s="48" t="str">
        <f>IF(AND(N165="Aplicar identificación avanzada-condición aceptable para cada tipo de factor de riesgo identificado",M165="SI"),VLOOKUP(A165,'2'!$B$12:$M$212,9,FALSE)," ")</f>
        <v xml:space="preserve"> </v>
      </c>
      <c r="BR165" s="48" t="str">
        <f>IF(AND(N165="Aplicar identificación avanzada-condición aceptable para cada tipo de factor de riesgo identificado",M165="SI"),VLOOKUP(A165,'2'!$B$12:$M$212,10,FALSE)," ")</f>
        <v xml:space="preserve"> </v>
      </c>
    </row>
    <row r="166" spans="1:70">
      <c r="A166">
        <v>162</v>
      </c>
      <c r="B166" s="21" t="str">
        <f>'2'!C175</f>
        <v>area 162</v>
      </c>
      <c r="C166" s="21" t="str">
        <f>'2'!D175</f>
        <v>puesto 162</v>
      </c>
      <c r="D166" s="21" t="str">
        <v>puesto 162</v>
      </c>
      <c r="E166" s="21" t="str">
        <f>'2'!E175</f>
        <v>tarea 162</v>
      </c>
      <c r="F166" s="34" t="str">
        <f>'3'!D175</f>
        <v>tarea 162</v>
      </c>
      <c r="N166" s="34" t="str">
        <f>'3'!L175</f>
        <v>Aplicar identificación avanzada-condición aceptable para cada tipo de factor de riesgo identificado</v>
      </c>
      <c r="O166" s="19" t="str">
        <f>IF(AND(N166="Aplicar identificación avanzada-condición aceptable para cada tipo de factor de riesgo identificado",G166="SI"),VLOOKUP(A166,'2'!$B$12:$M$212,2,FALSE)," ")</f>
        <v xml:space="preserve"> </v>
      </c>
      <c r="P166" s="19" t="str">
        <f>IF(AND(N166="Aplicar identificación avanzada-condición aceptable para cada tipo de factor de riesgo identificado",G166="SI"),VLOOKUP(A166,'2'!$B$12:$M$212,3,FALSE)," ")</f>
        <v xml:space="preserve"> </v>
      </c>
      <c r="Q166" s="19" t="str">
        <f>IF(AND(N166="Aplicar identificación avanzada-condición aceptable para cada tipo de factor de riesgo identificado",G166="SI"),VLOOKUP(A166,'2'!$B$12:$M$212,4,FALSE)," ")</f>
        <v xml:space="preserve"> </v>
      </c>
      <c r="R166" s="19" t="str">
        <f>IF(AND(N166="Aplicar identificación avanzada-condición aceptable para cada tipo de factor de riesgo identificado",G166="SI"),VLOOKUP(A166,'2'!$B$12:$M$212,6,FALSE)," ")</f>
        <v xml:space="preserve"> </v>
      </c>
      <c r="S166" s="19" t="str">
        <f>IF(AND(N166="Aplicar identificación avanzada-condición aceptable para cada tipo de factor de riesgo identificado",G166="SI"),VLOOKUP(A166,'2'!$B$12:$M$212,7,FALSE)," ")</f>
        <v xml:space="preserve"> </v>
      </c>
      <c r="T166" s="19" t="str">
        <f>IF(AND(N166="Aplicar identificación avanzada-condición aceptable para cada tipo de factor de riesgo identificado",G166="SI"),VLOOKUP(A166,'2'!$B$12:$M$212,8,FALSE)," ")</f>
        <v xml:space="preserve"> </v>
      </c>
      <c r="U166" s="19" t="str">
        <f>IF(AND(N166="Aplicar identificación avanzada-condición aceptable para cada tipo de factor de riesgo identificado",G166="SI"),VLOOKUP(A166,'2'!$B$12:$M$212,9,FALSE)," ")</f>
        <v xml:space="preserve"> </v>
      </c>
      <c r="V166" s="19" t="str">
        <f>IF(AND(N166="Aplicar identificación avanzada-condición aceptable para cada tipo de factor de riesgo identificado",G166="SI"),VLOOKUP(A166,'2'!$B$12:$M$212,10,FALSE)," ")</f>
        <v xml:space="preserve"> </v>
      </c>
      <c r="W166" s="31" t="str">
        <f>IF(AND(N166="Aplicar identificación avanzada-condición aceptable para cada tipo de factor de riesgo identificado",H166="SI"),VLOOKUP(A166,'2'!$B$12:$M$212,2,FALSE)," ")</f>
        <v xml:space="preserve"> </v>
      </c>
      <c r="X166" s="31" t="str">
        <f>IF(AND(N166="Aplicar identificación avanzada-condición aceptable para cada tipo de factor de riesgo identificado",H166="SI"),VLOOKUP(A166,'2'!$B$12:$M$212,3,FALSE)," ")</f>
        <v xml:space="preserve"> </v>
      </c>
      <c r="Y166" s="31" t="str">
        <f>IF(AND(N166="Aplicar identificación avanzada-condición aceptable para cada tipo de factor de riesgo identificado",H166="SI"),VLOOKUP(A166,'2'!$B$12:$M$212,4,FALSE)," ")</f>
        <v xml:space="preserve"> </v>
      </c>
      <c r="Z166" s="31" t="str">
        <f>IF(AND(N166="Aplicar identificación avanzada-condición aceptable para cada tipo de factor de riesgo identificado",H166="SI"),VLOOKUP(A166,'2'!$B$12:$M$212,4,FALSE)," ")</f>
        <v xml:space="preserve"> </v>
      </c>
      <c r="AA166" s="31" t="str">
        <f>IF(AND(N166="Aplicar identificación avanzada-condición aceptable para cada tipo de factor de riesgo identificado",H166="SI"),VLOOKUP(A166,'2'!$B$12:$M$212,7,FALSE)," ")</f>
        <v xml:space="preserve"> </v>
      </c>
      <c r="AB166" s="31" t="str">
        <f>IF(AND(N166="Aplicar identificación avanzada-condición aceptable para cada tipo de factor de riesgo identificado",H166="SI"),VLOOKUP(A166,'2'!$B$12:$M$212,8,FALSE)," ")</f>
        <v xml:space="preserve"> </v>
      </c>
      <c r="AC166" s="31" t="str">
        <f>IF(AND(N166="Aplicar identificación avanzada-condición aceptable para cada tipo de factor de riesgo identificado",H166="SI"),VLOOKUP(A166,'2'!$B$12:$M$212,9,FALSE)," ")</f>
        <v xml:space="preserve"> </v>
      </c>
      <c r="AD166" s="31" t="str">
        <f>IF(AND(N166="Aplicar identificación avanzada-condición aceptable para cada tipo de factor de riesgo identificado",H166="SI"),VLOOKUP(A166,'2'!$B$12:$M$212,10,FALSE)," ")</f>
        <v xml:space="preserve"> </v>
      </c>
      <c r="AE166" s="34" t="str">
        <f>IF(AND(N166="Aplicar identificación avanzada-condición aceptable para cada tipo de factor de riesgo identificado",I166="SI"),VLOOKUP(A166,'2'!$B$12:$M$212,2,FALSE)," ")</f>
        <v xml:space="preserve"> </v>
      </c>
      <c r="AF166" s="34" t="str">
        <f>IF(AND(N166="Aplicar identificación avanzada-condición aceptable para cada tipo de factor de riesgo identificado",I166="SI"),VLOOKUP(A166,'2'!$B$12:$M$212,3,FALSE)," ")</f>
        <v xml:space="preserve"> </v>
      </c>
      <c r="AG166" s="34" t="str">
        <f>IF(AND(N166="Aplicar identificación avanzada-condición aceptable para cada tipo de factor de riesgo identificado",I166="SI"),VLOOKUP(A166,'2'!$B$12:$M$212,4,FALSE)," ")</f>
        <v xml:space="preserve"> </v>
      </c>
      <c r="AH166" s="34" t="str">
        <f>IF(AND(N166="Aplicar identificación avanzada-condición aceptable para cada tipo de factor de riesgo identificado",I166="SI"),VLOOKUP(A166,'2'!$B$12:$M$212,6,FALSE)," ")</f>
        <v xml:space="preserve"> </v>
      </c>
      <c r="AI166" s="34" t="str">
        <f>IF(AND(N166="Aplicar identificación avanzada-condición aceptable para cada tipo de factor de riesgo identificado",I166="SI"),VLOOKUP(A166,'2'!$B$12:$M$212,7,FALSE)," ")</f>
        <v xml:space="preserve"> </v>
      </c>
      <c r="AJ166" s="34" t="str">
        <f>IF(AND(N166="Aplicar identificación avanzada-condición aceptable para cada tipo de factor de riesgo identificado",I166="SI"),VLOOKUP(A166,'2'!$B$12:$M$212,8,FALSE)," ")</f>
        <v xml:space="preserve"> </v>
      </c>
      <c r="AK166" s="34" t="str">
        <f>IF(AND(N166="Aplicar identificación avanzada-condición aceptable para cada tipo de factor de riesgo identificado",I166="SI"),VLOOKUP(A166,'2'!$B$12:$M$212,9,FALSE)," ")</f>
        <v xml:space="preserve"> </v>
      </c>
      <c r="AL166" s="34" t="str">
        <f>IF(AND(N166="Aplicar identificación avanzada-condición aceptable para cada tipo de factor de riesgo identificado",I166="SI"),VLOOKUP(A166,'2'!$B$12:$M$212,10,FALSE)," ")</f>
        <v xml:space="preserve"> </v>
      </c>
      <c r="AM166" s="40" t="str">
        <f>IF(AND(N166="Aplicar identificación avanzada-condición aceptable para cada tipo de factor de riesgo identificado",J166="SI"),VLOOKUP(A166,'2'!$B$12:$M$212,2,FALSE)," ")</f>
        <v xml:space="preserve"> </v>
      </c>
      <c r="AN166" s="40" t="str">
        <f>IF(AND(N166="Aplicar identificación avanzada-condición aceptable para cada tipo de factor de riesgo identificado",J166="SI"),VLOOKUP(A166,'2'!$B$12:$M$212,3,FALSE)," ")</f>
        <v xml:space="preserve"> </v>
      </c>
      <c r="AO166" s="40" t="str">
        <f>IF(AND(N166="Aplicar identificación avanzada-condición aceptable para cada tipo de factor de riesgo identificado",J166="SI"),VLOOKUP(A166,'2'!$B$12:$M$212,4,FALSE)," ")</f>
        <v xml:space="preserve"> </v>
      </c>
      <c r="AP166" s="40" t="str">
        <f>IF(AND(N166="Aplicar identificación avanzada-condición aceptable para cada tipo de factor de riesgo identificado",J166="SI"),VLOOKUP(A166,'2'!$B$12:$M$212,6,FALSE)," ")</f>
        <v xml:space="preserve"> </v>
      </c>
      <c r="AQ166" s="40" t="str">
        <f>IF(AND(N166="Aplicar identificación avanzada-condición aceptable para cada tipo de factor de riesgo identificado",J166="SI"),VLOOKUP(A166,'2'!$B$12:$M$212,7,FALSE)," ")</f>
        <v xml:space="preserve"> </v>
      </c>
      <c r="AR166" s="40" t="str">
        <f>IF(AND(N166="Aplicar identificación avanzada-condición aceptable para cada tipo de factor de riesgo identificado",J166="SI"),VLOOKUP(A166,'2'!$B$12:$M$212,8,FALSE)," ")</f>
        <v xml:space="preserve"> </v>
      </c>
      <c r="AS166" s="40" t="str">
        <f>IF(AND(N166="Aplicar identificación avanzada-condición aceptable para cada tipo de factor de riesgo identificado",J166="SI"),VLOOKUP(A166,'2'!$B$12:$M$212,9,FALSE)," ")</f>
        <v xml:space="preserve"> </v>
      </c>
      <c r="AT166" s="40" t="str">
        <f>IF(AND(N166="Aplicar identificación avanzada-condición aceptable para cada tipo de factor de riesgo identificado",J166="SI"),VLOOKUP(A166,'2'!$B$12:$M$212,10,FALSE)," ")</f>
        <v xml:space="preserve"> </v>
      </c>
      <c r="AU166" s="51" t="str">
        <f>IF(AND(N166="Aplicar identificación avanzada-condición aceptable para cada tipo de factor de riesgo identificado",K166="SI"),VLOOKUP(A166,'2'!$B$12:$M$212,2,FALSE)," ")</f>
        <v xml:space="preserve"> </v>
      </c>
      <c r="AV166" s="51" t="str">
        <f>IF(AND(N166="Aplicar identificación avanzada-condición aceptable para cada tipo de factor de riesgo identificado",K166="SI"),VLOOKUP(A166,'2'!$B$12:$M$212,3,FALSE)," ")</f>
        <v xml:space="preserve"> </v>
      </c>
      <c r="AW166" s="51" t="str">
        <f>IF(AND(N166="Aplicar identificación avanzada-condición aceptable para cada tipo de factor de riesgo identificado",K166="SI"),VLOOKUP(A166,'2'!$B$12:$M$212,4,FALSE)," ")</f>
        <v xml:space="preserve"> </v>
      </c>
      <c r="AX166" s="51" t="str">
        <f>IF(AND(N166="Aplicar identificación avanzada-condición aceptable para cada tipo de factor de riesgo identificado",K166="SI"),VLOOKUP(A166,'2'!$B$12:$M$212,6,FALSE)," ")</f>
        <v xml:space="preserve"> </v>
      </c>
      <c r="AY166" s="51" t="str">
        <f>IF(AND(N166="Aplicar identificación avanzada-condición aceptable para cada tipo de factor de riesgo identificado",K166="SI"),VLOOKUP(A166,'2'!$B$12:$M$212,7,FALSE)," ")</f>
        <v xml:space="preserve"> </v>
      </c>
      <c r="AZ166" s="51" t="str">
        <f>IF(AND(N166="Aplicar identificación avanzada-condición aceptable para cada tipo de factor de riesgo identificado",K166="SI"),VLOOKUP(A166,'2'!$B$12:$M$212,8,FALSE)," ")</f>
        <v xml:space="preserve"> </v>
      </c>
      <c r="BA166" s="51" t="str">
        <f>IF(AND(N166="Aplicar identificación avanzada-condición aceptable para cada tipo de factor de riesgo identificado",K166="SI"),VLOOKUP(A166,'2'!$B$12:$M$212,9,FALSE)," ")</f>
        <v xml:space="preserve"> </v>
      </c>
      <c r="BB166" s="51" t="str">
        <f>IF(AND(N166="Aplicar identificación avanzada-condición aceptable para cada tipo de factor de riesgo identificado",K166="SI"),VLOOKUP(A166,'2'!$B$12:$M$212,10,FALSE)," ")</f>
        <v xml:space="preserve"> </v>
      </c>
      <c r="BC166" s="44" t="str">
        <f>IF(AND(N166="Aplicar identificación avanzada-condición aceptable para cada tipo de factor de riesgo identificado",L166="SI"),VLOOKUP(A166,'2'!$B$12:$M$212,2,FALSE)," ")</f>
        <v xml:space="preserve"> </v>
      </c>
      <c r="BD166" s="44" t="str">
        <f>IF(AND(N166="Aplicar identificación avanzada-condición aceptable para cada tipo de factor de riesgo identificado",L166="SI"),VLOOKUP(A166,'2'!$B$12:$M$212,3,FALSE)," ")</f>
        <v xml:space="preserve"> </v>
      </c>
      <c r="BE166" s="44" t="str">
        <f>IF(AND(N166="Aplicar identificación avanzada-condición aceptable para cada tipo de factor de riesgo identificado",L166="SI"),VLOOKUP(A166,'2'!$B$12:$M$212,4,FALSE)," ")</f>
        <v xml:space="preserve"> </v>
      </c>
      <c r="BF166" s="44" t="str">
        <f>IF(AND(N166="Aplicar identificación avanzada-condición aceptable para cada tipo de factor de riesgo identificado",L166="SI"),VLOOKUP(A166,'2'!$B$12:$M$212,6,FALSE)," ")</f>
        <v xml:space="preserve"> </v>
      </c>
      <c r="BG166" s="44" t="str">
        <f>IF(AND(N166="Aplicar identificación avanzada-condición aceptable para cada tipo de factor de riesgo identificado",L166="SI"),VLOOKUP(A166,'2'!$B$12:$M$212,7,FALSE)," ")</f>
        <v xml:space="preserve"> </v>
      </c>
      <c r="BH166" s="44" t="str">
        <f>IF(AND(N166="Aplicar identificación avanzada-condición aceptable para cada tipo de factor de riesgo identificado",L166="SI"),VLOOKUP(A166,'2'!$B$12:$M$212,8,FALSE)," ")</f>
        <v xml:space="preserve"> </v>
      </c>
      <c r="BI166" s="44" t="str">
        <f>IF(AND(N166="Aplicar identificación avanzada-condición aceptable para cada tipo de factor de riesgo identificado",L166="SI"),VLOOKUP(A166,'2'!$B$12:$M$212,9,FALSE)," ")</f>
        <v xml:space="preserve"> </v>
      </c>
      <c r="BJ166" s="44" t="str">
        <f>IF(AND(N166="Aplicar identificación avanzada-condición aceptable para cada tipo de factor de riesgo identificado",L166="SI"),VLOOKUP(A166,'2'!$B$12:$M$212,10,FALSE)," ")</f>
        <v xml:space="preserve"> </v>
      </c>
      <c r="BK166" s="48" t="str">
        <f>IF(AND(N166="Aplicar identificación avanzada-condición aceptable para cada tipo de factor de riesgo identificado",M166="SI"),VLOOKUP(A166,'2'!$B$12:$M$212,2,FALSE)," ")</f>
        <v xml:space="preserve"> </v>
      </c>
      <c r="BL166" s="48" t="str">
        <f>IF(AND(N166="Aplicar identificación avanzada-condición aceptable para cada tipo de factor de riesgo identificado",M166="SI"),VLOOKUP(A166,'2'!$B$12:$M$212,3,FALSE)," ")</f>
        <v xml:space="preserve"> </v>
      </c>
      <c r="BM166" s="48" t="str">
        <f>IF(AND(N166="Aplicar identificación avanzada-condición aceptable para cada tipo de factor de riesgo identificado",M166="SI"),VLOOKUP(A166,'2'!$B$12:$M$212,4,FALSE)," ")</f>
        <v xml:space="preserve"> </v>
      </c>
      <c r="BN166" s="48" t="str">
        <f>IF(AND(N166="Aplicar identificación avanzada-condición aceptable para cada tipo de factor de riesgo identificado",M166="SI"),VLOOKUP(A166,'2'!$B$12:$M$212,6,FALSE)," ")</f>
        <v xml:space="preserve"> </v>
      </c>
      <c r="BO166" s="48" t="str">
        <f>IF(AND(N166="Aplicar identificación avanzada-condición aceptable para cada tipo de factor de riesgo identificado",M166="SI"),VLOOKUP(A166,'2'!$B$12:$M$212,7,FALSE)," ")</f>
        <v xml:space="preserve"> </v>
      </c>
      <c r="BP166" s="48" t="str">
        <f>IF(AND(N166="Aplicar identificación avanzada-condición aceptable para cada tipo de factor de riesgo identificado",M166="SI"),VLOOKUP(A166,'2'!$B$12:$M$212,8,FALSE)," ")</f>
        <v xml:space="preserve"> </v>
      </c>
      <c r="BQ166" s="48" t="str">
        <f>IF(AND(N166="Aplicar identificación avanzada-condición aceptable para cada tipo de factor de riesgo identificado",M166="SI"),VLOOKUP(A166,'2'!$B$12:$M$212,9,FALSE)," ")</f>
        <v xml:space="preserve"> </v>
      </c>
      <c r="BR166" s="48" t="str">
        <f>IF(AND(N166="Aplicar identificación avanzada-condición aceptable para cada tipo de factor de riesgo identificado",M166="SI"),VLOOKUP(A166,'2'!$B$12:$M$212,10,FALSE)," ")</f>
        <v xml:space="preserve"> </v>
      </c>
    </row>
    <row r="167" spans="1:70">
      <c r="A167">
        <v>163</v>
      </c>
      <c r="B167" s="21" t="str">
        <f>'2'!C176</f>
        <v>area 163</v>
      </c>
      <c r="C167" s="21" t="str">
        <f>'2'!D176</f>
        <v>puesto 163</v>
      </c>
      <c r="D167" s="21" t="str">
        <v>puesto 163</v>
      </c>
      <c r="E167" s="21" t="str">
        <f>'2'!E176</f>
        <v>tarea 163</v>
      </c>
      <c r="F167" s="34" t="str">
        <f>'3'!D176</f>
        <v>tarea 163</v>
      </c>
      <c r="N167" s="34" t="str">
        <f>'3'!L176</f>
        <v>Aplicar identificación avanzada-condición aceptable para cada tipo de factor de riesgo identificado</v>
      </c>
      <c r="O167" s="19" t="str">
        <f>IF(AND(N167="Aplicar identificación avanzada-condición aceptable para cada tipo de factor de riesgo identificado",G167="SI"),VLOOKUP(A167,'2'!$B$12:$M$212,2,FALSE)," ")</f>
        <v xml:space="preserve"> </v>
      </c>
      <c r="P167" s="19" t="str">
        <f>IF(AND(N167="Aplicar identificación avanzada-condición aceptable para cada tipo de factor de riesgo identificado",G167="SI"),VLOOKUP(A167,'2'!$B$12:$M$212,3,FALSE)," ")</f>
        <v xml:space="preserve"> </v>
      </c>
      <c r="Q167" s="19" t="str">
        <f>IF(AND(N167="Aplicar identificación avanzada-condición aceptable para cada tipo de factor de riesgo identificado",G167="SI"),VLOOKUP(A167,'2'!$B$12:$M$212,4,FALSE)," ")</f>
        <v xml:space="preserve"> </v>
      </c>
      <c r="R167" s="19" t="str">
        <f>IF(AND(N167="Aplicar identificación avanzada-condición aceptable para cada tipo de factor de riesgo identificado",G167="SI"),VLOOKUP(A167,'2'!$B$12:$M$212,6,FALSE)," ")</f>
        <v xml:space="preserve"> </v>
      </c>
      <c r="S167" s="19" t="str">
        <f>IF(AND(N167="Aplicar identificación avanzada-condición aceptable para cada tipo de factor de riesgo identificado",G167="SI"),VLOOKUP(A167,'2'!$B$12:$M$212,7,FALSE)," ")</f>
        <v xml:space="preserve"> </v>
      </c>
      <c r="T167" s="19" t="str">
        <f>IF(AND(N167="Aplicar identificación avanzada-condición aceptable para cada tipo de factor de riesgo identificado",G167="SI"),VLOOKUP(A167,'2'!$B$12:$M$212,8,FALSE)," ")</f>
        <v xml:space="preserve"> </v>
      </c>
      <c r="U167" s="19" t="str">
        <f>IF(AND(N167="Aplicar identificación avanzada-condición aceptable para cada tipo de factor de riesgo identificado",G167="SI"),VLOOKUP(A167,'2'!$B$12:$M$212,9,FALSE)," ")</f>
        <v xml:space="preserve"> </v>
      </c>
      <c r="V167" s="19" t="str">
        <f>IF(AND(N167="Aplicar identificación avanzada-condición aceptable para cada tipo de factor de riesgo identificado",G167="SI"),VLOOKUP(A167,'2'!$B$12:$M$212,10,FALSE)," ")</f>
        <v xml:space="preserve"> </v>
      </c>
      <c r="W167" s="31" t="str">
        <f>IF(AND(N167="Aplicar identificación avanzada-condición aceptable para cada tipo de factor de riesgo identificado",H167="SI"),VLOOKUP(A167,'2'!$B$12:$M$212,2,FALSE)," ")</f>
        <v xml:space="preserve"> </v>
      </c>
      <c r="X167" s="31" t="str">
        <f>IF(AND(N167="Aplicar identificación avanzada-condición aceptable para cada tipo de factor de riesgo identificado",H167="SI"),VLOOKUP(A167,'2'!$B$12:$M$212,3,FALSE)," ")</f>
        <v xml:space="preserve"> </v>
      </c>
      <c r="Y167" s="31" t="str">
        <f>IF(AND(N167="Aplicar identificación avanzada-condición aceptable para cada tipo de factor de riesgo identificado",H167="SI"),VLOOKUP(A167,'2'!$B$12:$M$212,4,FALSE)," ")</f>
        <v xml:space="preserve"> </v>
      </c>
      <c r="Z167" s="31" t="str">
        <f>IF(AND(N167="Aplicar identificación avanzada-condición aceptable para cada tipo de factor de riesgo identificado",H167="SI"),VLOOKUP(A167,'2'!$B$12:$M$212,4,FALSE)," ")</f>
        <v xml:space="preserve"> </v>
      </c>
      <c r="AA167" s="31" t="str">
        <f>IF(AND(N167="Aplicar identificación avanzada-condición aceptable para cada tipo de factor de riesgo identificado",H167="SI"),VLOOKUP(A167,'2'!$B$12:$M$212,7,FALSE)," ")</f>
        <v xml:space="preserve"> </v>
      </c>
      <c r="AB167" s="31" t="str">
        <f>IF(AND(N167="Aplicar identificación avanzada-condición aceptable para cada tipo de factor de riesgo identificado",H167="SI"),VLOOKUP(A167,'2'!$B$12:$M$212,8,FALSE)," ")</f>
        <v xml:space="preserve"> </v>
      </c>
      <c r="AC167" s="31" t="str">
        <f>IF(AND(N167="Aplicar identificación avanzada-condición aceptable para cada tipo de factor de riesgo identificado",H167="SI"),VLOOKUP(A167,'2'!$B$12:$M$212,9,FALSE)," ")</f>
        <v xml:space="preserve"> </v>
      </c>
      <c r="AD167" s="31" t="str">
        <f>IF(AND(N167="Aplicar identificación avanzada-condición aceptable para cada tipo de factor de riesgo identificado",H167="SI"),VLOOKUP(A167,'2'!$B$12:$M$212,10,FALSE)," ")</f>
        <v xml:space="preserve"> </v>
      </c>
      <c r="AE167" s="34" t="str">
        <f>IF(AND(N167="Aplicar identificación avanzada-condición aceptable para cada tipo de factor de riesgo identificado",I167="SI"),VLOOKUP(A167,'2'!$B$12:$M$212,2,FALSE)," ")</f>
        <v xml:space="preserve"> </v>
      </c>
      <c r="AF167" s="34" t="str">
        <f>IF(AND(N167="Aplicar identificación avanzada-condición aceptable para cada tipo de factor de riesgo identificado",I167="SI"),VLOOKUP(A167,'2'!$B$12:$M$212,3,FALSE)," ")</f>
        <v xml:space="preserve"> </v>
      </c>
      <c r="AG167" s="34" t="str">
        <f>IF(AND(N167="Aplicar identificación avanzada-condición aceptable para cada tipo de factor de riesgo identificado",I167="SI"),VLOOKUP(A167,'2'!$B$12:$M$212,4,FALSE)," ")</f>
        <v xml:space="preserve"> </v>
      </c>
      <c r="AH167" s="34" t="str">
        <f>IF(AND(N167="Aplicar identificación avanzada-condición aceptable para cada tipo de factor de riesgo identificado",I167="SI"),VLOOKUP(A167,'2'!$B$12:$M$212,6,FALSE)," ")</f>
        <v xml:space="preserve"> </v>
      </c>
      <c r="AI167" s="34" t="str">
        <f>IF(AND(N167="Aplicar identificación avanzada-condición aceptable para cada tipo de factor de riesgo identificado",I167="SI"),VLOOKUP(A167,'2'!$B$12:$M$212,7,FALSE)," ")</f>
        <v xml:space="preserve"> </v>
      </c>
      <c r="AJ167" s="34" t="str">
        <f>IF(AND(N167="Aplicar identificación avanzada-condición aceptable para cada tipo de factor de riesgo identificado",I167="SI"),VLOOKUP(A167,'2'!$B$12:$M$212,8,FALSE)," ")</f>
        <v xml:space="preserve"> </v>
      </c>
      <c r="AK167" s="34" t="str">
        <f>IF(AND(N167="Aplicar identificación avanzada-condición aceptable para cada tipo de factor de riesgo identificado",I167="SI"),VLOOKUP(A167,'2'!$B$12:$M$212,9,FALSE)," ")</f>
        <v xml:space="preserve"> </v>
      </c>
      <c r="AL167" s="34" t="str">
        <f>IF(AND(N167="Aplicar identificación avanzada-condición aceptable para cada tipo de factor de riesgo identificado",I167="SI"),VLOOKUP(A167,'2'!$B$12:$M$212,10,FALSE)," ")</f>
        <v xml:space="preserve"> </v>
      </c>
      <c r="AM167" s="40" t="str">
        <f>IF(AND(N167="Aplicar identificación avanzada-condición aceptable para cada tipo de factor de riesgo identificado",J167="SI"),VLOOKUP(A167,'2'!$B$12:$M$212,2,FALSE)," ")</f>
        <v xml:space="preserve"> </v>
      </c>
      <c r="AN167" s="40" t="str">
        <f>IF(AND(N167="Aplicar identificación avanzada-condición aceptable para cada tipo de factor de riesgo identificado",J167="SI"),VLOOKUP(A167,'2'!$B$12:$M$212,3,FALSE)," ")</f>
        <v xml:space="preserve"> </v>
      </c>
      <c r="AO167" s="40" t="str">
        <f>IF(AND(N167="Aplicar identificación avanzada-condición aceptable para cada tipo de factor de riesgo identificado",J167="SI"),VLOOKUP(A167,'2'!$B$12:$M$212,4,FALSE)," ")</f>
        <v xml:space="preserve"> </v>
      </c>
      <c r="AP167" s="40" t="str">
        <f>IF(AND(N167="Aplicar identificación avanzada-condición aceptable para cada tipo de factor de riesgo identificado",J167="SI"),VLOOKUP(A167,'2'!$B$12:$M$212,6,FALSE)," ")</f>
        <v xml:space="preserve"> </v>
      </c>
      <c r="AQ167" s="40" t="str">
        <f>IF(AND(N167="Aplicar identificación avanzada-condición aceptable para cada tipo de factor de riesgo identificado",J167="SI"),VLOOKUP(A167,'2'!$B$12:$M$212,7,FALSE)," ")</f>
        <v xml:space="preserve"> </v>
      </c>
      <c r="AR167" s="40" t="str">
        <f>IF(AND(N167="Aplicar identificación avanzada-condición aceptable para cada tipo de factor de riesgo identificado",J167="SI"),VLOOKUP(A167,'2'!$B$12:$M$212,8,FALSE)," ")</f>
        <v xml:space="preserve"> </v>
      </c>
      <c r="AS167" s="40" t="str">
        <f>IF(AND(N167="Aplicar identificación avanzada-condición aceptable para cada tipo de factor de riesgo identificado",J167="SI"),VLOOKUP(A167,'2'!$B$12:$M$212,9,FALSE)," ")</f>
        <v xml:space="preserve"> </v>
      </c>
      <c r="AT167" s="40" t="str">
        <f>IF(AND(N167="Aplicar identificación avanzada-condición aceptable para cada tipo de factor de riesgo identificado",J167="SI"),VLOOKUP(A167,'2'!$B$12:$M$212,10,FALSE)," ")</f>
        <v xml:space="preserve"> </v>
      </c>
      <c r="AU167" s="51" t="str">
        <f>IF(AND(N167="Aplicar identificación avanzada-condición aceptable para cada tipo de factor de riesgo identificado",K167="SI"),VLOOKUP(A167,'2'!$B$12:$M$212,2,FALSE)," ")</f>
        <v xml:space="preserve"> </v>
      </c>
      <c r="AV167" s="51" t="str">
        <f>IF(AND(N167="Aplicar identificación avanzada-condición aceptable para cada tipo de factor de riesgo identificado",K167="SI"),VLOOKUP(A167,'2'!$B$12:$M$212,3,FALSE)," ")</f>
        <v xml:space="preserve"> </v>
      </c>
      <c r="AW167" s="51" t="str">
        <f>IF(AND(N167="Aplicar identificación avanzada-condición aceptable para cada tipo de factor de riesgo identificado",K167="SI"),VLOOKUP(A167,'2'!$B$12:$M$212,4,FALSE)," ")</f>
        <v xml:space="preserve"> </v>
      </c>
      <c r="AX167" s="51" t="str">
        <f>IF(AND(N167="Aplicar identificación avanzada-condición aceptable para cada tipo de factor de riesgo identificado",K167="SI"),VLOOKUP(A167,'2'!$B$12:$M$212,6,FALSE)," ")</f>
        <v xml:space="preserve"> </v>
      </c>
      <c r="AY167" s="51" t="str">
        <f>IF(AND(N167="Aplicar identificación avanzada-condición aceptable para cada tipo de factor de riesgo identificado",K167="SI"),VLOOKUP(A167,'2'!$B$12:$M$212,7,FALSE)," ")</f>
        <v xml:space="preserve"> </v>
      </c>
      <c r="AZ167" s="51" t="str">
        <f>IF(AND(N167="Aplicar identificación avanzada-condición aceptable para cada tipo de factor de riesgo identificado",K167="SI"),VLOOKUP(A167,'2'!$B$12:$M$212,8,FALSE)," ")</f>
        <v xml:space="preserve"> </v>
      </c>
      <c r="BA167" s="51" t="str">
        <f>IF(AND(N167="Aplicar identificación avanzada-condición aceptable para cada tipo de factor de riesgo identificado",K167="SI"),VLOOKUP(A167,'2'!$B$12:$M$212,9,FALSE)," ")</f>
        <v xml:space="preserve"> </v>
      </c>
      <c r="BB167" s="51" t="str">
        <f>IF(AND(N167="Aplicar identificación avanzada-condición aceptable para cada tipo de factor de riesgo identificado",K167="SI"),VLOOKUP(A167,'2'!$B$12:$M$212,10,FALSE)," ")</f>
        <v xml:space="preserve"> </v>
      </c>
      <c r="BC167" s="44" t="str">
        <f>IF(AND(N167="Aplicar identificación avanzada-condición aceptable para cada tipo de factor de riesgo identificado",L167="SI"),VLOOKUP(A167,'2'!$B$12:$M$212,2,FALSE)," ")</f>
        <v xml:space="preserve"> </v>
      </c>
      <c r="BD167" s="44" t="str">
        <f>IF(AND(N167="Aplicar identificación avanzada-condición aceptable para cada tipo de factor de riesgo identificado",L167="SI"),VLOOKUP(A167,'2'!$B$12:$M$212,3,FALSE)," ")</f>
        <v xml:space="preserve"> </v>
      </c>
      <c r="BE167" s="44" t="str">
        <f>IF(AND(N167="Aplicar identificación avanzada-condición aceptable para cada tipo de factor de riesgo identificado",L167="SI"),VLOOKUP(A167,'2'!$B$12:$M$212,4,FALSE)," ")</f>
        <v xml:space="preserve"> </v>
      </c>
      <c r="BF167" s="44" t="str">
        <f>IF(AND(N167="Aplicar identificación avanzada-condición aceptable para cada tipo de factor de riesgo identificado",L167="SI"),VLOOKUP(A167,'2'!$B$12:$M$212,6,FALSE)," ")</f>
        <v xml:space="preserve"> </v>
      </c>
      <c r="BG167" s="44" t="str">
        <f>IF(AND(N167="Aplicar identificación avanzada-condición aceptable para cada tipo de factor de riesgo identificado",L167="SI"),VLOOKUP(A167,'2'!$B$12:$M$212,7,FALSE)," ")</f>
        <v xml:space="preserve"> </v>
      </c>
      <c r="BH167" s="44" t="str">
        <f>IF(AND(N167="Aplicar identificación avanzada-condición aceptable para cada tipo de factor de riesgo identificado",L167="SI"),VLOOKUP(A167,'2'!$B$12:$M$212,8,FALSE)," ")</f>
        <v xml:space="preserve"> </v>
      </c>
      <c r="BI167" s="44" t="str">
        <f>IF(AND(N167="Aplicar identificación avanzada-condición aceptable para cada tipo de factor de riesgo identificado",L167="SI"),VLOOKUP(A167,'2'!$B$12:$M$212,9,FALSE)," ")</f>
        <v xml:space="preserve"> </v>
      </c>
      <c r="BJ167" s="44" t="str">
        <f>IF(AND(N167="Aplicar identificación avanzada-condición aceptable para cada tipo de factor de riesgo identificado",L167="SI"),VLOOKUP(A167,'2'!$B$12:$M$212,10,FALSE)," ")</f>
        <v xml:space="preserve"> </v>
      </c>
      <c r="BK167" s="48" t="str">
        <f>IF(AND(N167="Aplicar identificación avanzada-condición aceptable para cada tipo de factor de riesgo identificado",M167="SI"),VLOOKUP(A167,'2'!$B$12:$M$212,2,FALSE)," ")</f>
        <v xml:space="preserve"> </v>
      </c>
      <c r="BL167" s="48" t="str">
        <f>IF(AND(N167="Aplicar identificación avanzada-condición aceptable para cada tipo de factor de riesgo identificado",M167="SI"),VLOOKUP(A167,'2'!$B$12:$M$212,3,FALSE)," ")</f>
        <v xml:space="preserve"> </v>
      </c>
      <c r="BM167" s="48" t="str">
        <f>IF(AND(N167="Aplicar identificación avanzada-condición aceptable para cada tipo de factor de riesgo identificado",M167="SI"),VLOOKUP(A167,'2'!$B$12:$M$212,4,FALSE)," ")</f>
        <v xml:space="preserve"> </v>
      </c>
      <c r="BN167" s="48" t="str">
        <f>IF(AND(N167="Aplicar identificación avanzada-condición aceptable para cada tipo de factor de riesgo identificado",M167="SI"),VLOOKUP(A167,'2'!$B$12:$M$212,6,FALSE)," ")</f>
        <v xml:space="preserve"> </v>
      </c>
      <c r="BO167" s="48" t="str">
        <f>IF(AND(N167="Aplicar identificación avanzada-condición aceptable para cada tipo de factor de riesgo identificado",M167="SI"),VLOOKUP(A167,'2'!$B$12:$M$212,7,FALSE)," ")</f>
        <v xml:space="preserve"> </v>
      </c>
      <c r="BP167" s="48" t="str">
        <f>IF(AND(N167="Aplicar identificación avanzada-condición aceptable para cada tipo de factor de riesgo identificado",M167="SI"),VLOOKUP(A167,'2'!$B$12:$M$212,8,FALSE)," ")</f>
        <v xml:space="preserve"> </v>
      </c>
      <c r="BQ167" s="48" t="str">
        <f>IF(AND(N167="Aplicar identificación avanzada-condición aceptable para cada tipo de factor de riesgo identificado",M167="SI"),VLOOKUP(A167,'2'!$B$12:$M$212,9,FALSE)," ")</f>
        <v xml:space="preserve"> </v>
      </c>
      <c r="BR167" s="48" t="str">
        <f>IF(AND(N167="Aplicar identificación avanzada-condición aceptable para cada tipo de factor de riesgo identificado",M167="SI"),VLOOKUP(A167,'2'!$B$12:$M$212,10,FALSE)," ")</f>
        <v xml:space="preserve"> </v>
      </c>
    </row>
    <row r="168" spans="1:70">
      <c r="A168">
        <v>164</v>
      </c>
      <c r="B168" s="21" t="str">
        <f>'2'!C177</f>
        <v>area 164</v>
      </c>
      <c r="C168" s="21" t="str">
        <f>'2'!D177</f>
        <v>puesto 164</v>
      </c>
      <c r="D168" s="21" t="str">
        <v>puesto 164</v>
      </c>
      <c r="E168" s="21" t="str">
        <f>'2'!E177</f>
        <v>tarea 164</v>
      </c>
      <c r="F168" s="34" t="str">
        <f>'3'!D177</f>
        <v>tarea 164</v>
      </c>
      <c r="N168" s="34" t="str">
        <f>'3'!L177</f>
        <v>Aplicar identificación avanzada-condición aceptable para cada tipo de factor de riesgo identificado</v>
      </c>
      <c r="O168" s="19" t="str">
        <f>IF(AND(N168="Aplicar identificación avanzada-condición aceptable para cada tipo de factor de riesgo identificado",G168="SI"),VLOOKUP(A168,'2'!$B$12:$M$212,2,FALSE)," ")</f>
        <v xml:space="preserve"> </v>
      </c>
      <c r="P168" s="19" t="str">
        <f>IF(AND(N168="Aplicar identificación avanzada-condición aceptable para cada tipo de factor de riesgo identificado",G168="SI"),VLOOKUP(A168,'2'!$B$12:$M$212,3,FALSE)," ")</f>
        <v xml:space="preserve"> </v>
      </c>
      <c r="Q168" s="19" t="str">
        <f>IF(AND(N168="Aplicar identificación avanzada-condición aceptable para cada tipo de factor de riesgo identificado",G168="SI"),VLOOKUP(A168,'2'!$B$12:$M$212,4,FALSE)," ")</f>
        <v xml:space="preserve"> </v>
      </c>
      <c r="R168" s="19" t="str">
        <f>IF(AND(N168="Aplicar identificación avanzada-condición aceptable para cada tipo de factor de riesgo identificado",G168="SI"),VLOOKUP(A168,'2'!$B$12:$M$212,6,FALSE)," ")</f>
        <v xml:space="preserve"> </v>
      </c>
      <c r="S168" s="19" t="str">
        <f>IF(AND(N168="Aplicar identificación avanzada-condición aceptable para cada tipo de factor de riesgo identificado",G168="SI"),VLOOKUP(A168,'2'!$B$12:$M$212,7,FALSE)," ")</f>
        <v xml:space="preserve"> </v>
      </c>
      <c r="T168" s="19" t="str">
        <f>IF(AND(N168="Aplicar identificación avanzada-condición aceptable para cada tipo de factor de riesgo identificado",G168="SI"),VLOOKUP(A168,'2'!$B$12:$M$212,8,FALSE)," ")</f>
        <v xml:space="preserve"> </v>
      </c>
      <c r="U168" s="19" t="str">
        <f>IF(AND(N168="Aplicar identificación avanzada-condición aceptable para cada tipo de factor de riesgo identificado",G168="SI"),VLOOKUP(A168,'2'!$B$12:$M$212,9,FALSE)," ")</f>
        <v xml:space="preserve"> </v>
      </c>
      <c r="V168" s="19" t="str">
        <f>IF(AND(N168="Aplicar identificación avanzada-condición aceptable para cada tipo de factor de riesgo identificado",G168="SI"),VLOOKUP(A168,'2'!$B$12:$M$212,10,FALSE)," ")</f>
        <v xml:space="preserve"> </v>
      </c>
      <c r="W168" s="31" t="str">
        <f>IF(AND(N168="Aplicar identificación avanzada-condición aceptable para cada tipo de factor de riesgo identificado",H168="SI"),VLOOKUP(A168,'2'!$B$12:$M$212,2,FALSE)," ")</f>
        <v xml:space="preserve"> </v>
      </c>
      <c r="X168" s="31" t="str">
        <f>IF(AND(N168="Aplicar identificación avanzada-condición aceptable para cada tipo de factor de riesgo identificado",H168="SI"),VLOOKUP(A168,'2'!$B$12:$M$212,3,FALSE)," ")</f>
        <v xml:space="preserve"> </v>
      </c>
      <c r="Y168" s="31" t="str">
        <f>IF(AND(N168="Aplicar identificación avanzada-condición aceptable para cada tipo de factor de riesgo identificado",H168="SI"),VLOOKUP(A168,'2'!$B$12:$M$212,4,FALSE)," ")</f>
        <v xml:space="preserve"> </v>
      </c>
      <c r="Z168" s="31" t="str">
        <f>IF(AND(N168="Aplicar identificación avanzada-condición aceptable para cada tipo de factor de riesgo identificado",H168="SI"),VLOOKUP(A168,'2'!$B$12:$M$212,4,FALSE)," ")</f>
        <v xml:space="preserve"> </v>
      </c>
      <c r="AA168" s="31" t="str">
        <f>IF(AND(N168="Aplicar identificación avanzada-condición aceptable para cada tipo de factor de riesgo identificado",H168="SI"),VLOOKUP(A168,'2'!$B$12:$M$212,7,FALSE)," ")</f>
        <v xml:space="preserve"> </v>
      </c>
      <c r="AB168" s="31" t="str">
        <f>IF(AND(N168="Aplicar identificación avanzada-condición aceptable para cada tipo de factor de riesgo identificado",H168="SI"),VLOOKUP(A168,'2'!$B$12:$M$212,8,FALSE)," ")</f>
        <v xml:space="preserve"> </v>
      </c>
      <c r="AC168" s="31" t="str">
        <f>IF(AND(N168="Aplicar identificación avanzada-condición aceptable para cada tipo de factor de riesgo identificado",H168="SI"),VLOOKUP(A168,'2'!$B$12:$M$212,9,FALSE)," ")</f>
        <v xml:space="preserve"> </v>
      </c>
      <c r="AD168" s="31" t="str">
        <f>IF(AND(N168="Aplicar identificación avanzada-condición aceptable para cada tipo de factor de riesgo identificado",H168="SI"),VLOOKUP(A168,'2'!$B$12:$M$212,10,FALSE)," ")</f>
        <v xml:space="preserve"> </v>
      </c>
      <c r="AE168" s="34" t="str">
        <f>IF(AND(N168="Aplicar identificación avanzada-condición aceptable para cada tipo de factor de riesgo identificado",I168="SI"),VLOOKUP(A168,'2'!$B$12:$M$212,2,FALSE)," ")</f>
        <v xml:space="preserve"> </v>
      </c>
      <c r="AF168" s="34" t="str">
        <f>IF(AND(N168="Aplicar identificación avanzada-condición aceptable para cada tipo de factor de riesgo identificado",I168="SI"),VLOOKUP(A168,'2'!$B$12:$M$212,3,FALSE)," ")</f>
        <v xml:space="preserve"> </v>
      </c>
      <c r="AG168" s="34" t="str">
        <f>IF(AND(N168="Aplicar identificación avanzada-condición aceptable para cada tipo de factor de riesgo identificado",I168="SI"),VLOOKUP(A168,'2'!$B$12:$M$212,4,FALSE)," ")</f>
        <v xml:space="preserve"> </v>
      </c>
      <c r="AH168" s="34" t="str">
        <f>IF(AND(N168="Aplicar identificación avanzada-condición aceptable para cada tipo de factor de riesgo identificado",I168="SI"),VLOOKUP(A168,'2'!$B$12:$M$212,6,FALSE)," ")</f>
        <v xml:space="preserve"> </v>
      </c>
      <c r="AI168" s="34" t="str">
        <f>IF(AND(N168="Aplicar identificación avanzada-condición aceptable para cada tipo de factor de riesgo identificado",I168="SI"),VLOOKUP(A168,'2'!$B$12:$M$212,7,FALSE)," ")</f>
        <v xml:space="preserve"> </v>
      </c>
      <c r="AJ168" s="34" t="str">
        <f>IF(AND(N168="Aplicar identificación avanzada-condición aceptable para cada tipo de factor de riesgo identificado",I168="SI"),VLOOKUP(A168,'2'!$B$12:$M$212,8,FALSE)," ")</f>
        <v xml:space="preserve"> </v>
      </c>
      <c r="AK168" s="34" t="str">
        <f>IF(AND(N168="Aplicar identificación avanzada-condición aceptable para cada tipo de factor de riesgo identificado",I168="SI"),VLOOKUP(A168,'2'!$B$12:$M$212,9,FALSE)," ")</f>
        <v xml:space="preserve"> </v>
      </c>
      <c r="AL168" s="34" t="str">
        <f>IF(AND(N168="Aplicar identificación avanzada-condición aceptable para cada tipo de factor de riesgo identificado",I168="SI"),VLOOKUP(A168,'2'!$B$12:$M$212,10,FALSE)," ")</f>
        <v xml:space="preserve"> </v>
      </c>
      <c r="AM168" s="40" t="str">
        <f>IF(AND(N168="Aplicar identificación avanzada-condición aceptable para cada tipo de factor de riesgo identificado",J168="SI"),VLOOKUP(A168,'2'!$B$12:$M$212,2,FALSE)," ")</f>
        <v xml:space="preserve"> </v>
      </c>
      <c r="AN168" s="40" t="str">
        <f>IF(AND(N168="Aplicar identificación avanzada-condición aceptable para cada tipo de factor de riesgo identificado",J168="SI"),VLOOKUP(A168,'2'!$B$12:$M$212,3,FALSE)," ")</f>
        <v xml:space="preserve"> </v>
      </c>
      <c r="AO168" s="40" t="str">
        <f>IF(AND(N168="Aplicar identificación avanzada-condición aceptable para cada tipo de factor de riesgo identificado",J168="SI"),VLOOKUP(A168,'2'!$B$12:$M$212,4,FALSE)," ")</f>
        <v xml:space="preserve"> </v>
      </c>
      <c r="AP168" s="40" t="str">
        <f>IF(AND(N168="Aplicar identificación avanzada-condición aceptable para cada tipo de factor de riesgo identificado",J168="SI"),VLOOKUP(A168,'2'!$B$12:$M$212,6,FALSE)," ")</f>
        <v xml:space="preserve"> </v>
      </c>
      <c r="AQ168" s="40" t="str">
        <f>IF(AND(N168="Aplicar identificación avanzada-condición aceptable para cada tipo de factor de riesgo identificado",J168="SI"),VLOOKUP(A168,'2'!$B$12:$M$212,7,FALSE)," ")</f>
        <v xml:space="preserve"> </v>
      </c>
      <c r="AR168" s="40" t="str">
        <f>IF(AND(N168="Aplicar identificación avanzada-condición aceptable para cada tipo de factor de riesgo identificado",J168="SI"),VLOOKUP(A168,'2'!$B$12:$M$212,8,FALSE)," ")</f>
        <v xml:space="preserve"> </v>
      </c>
      <c r="AS168" s="40" t="str">
        <f>IF(AND(N168="Aplicar identificación avanzada-condición aceptable para cada tipo de factor de riesgo identificado",J168="SI"),VLOOKUP(A168,'2'!$B$12:$M$212,9,FALSE)," ")</f>
        <v xml:space="preserve"> </v>
      </c>
      <c r="AT168" s="40" t="str">
        <f>IF(AND(N168="Aplicar identificación avanzada-condición aceptable para cada tipo de factor de riesgo identificado",J168="SI"),VLOOKUP(A168,'2'!$B$12:$M$212,10,FALSE)," ")</f>
        <v xml:space="preserve"> </v>
      </c>
      <c r="AU168" s="51" t="str">
        <f>IF(AND(N168="Aplicar identificación avanzada-condición aceptable para cada tipo de factor de riesgo identificado",K168="SI"),VLOOKUP(A168,'2'!$B$12:$M$212,2,FALSE)," ")</f>
        <v xml:space="preserve"> </v>
      </c>
      <c r="AV168" s="51" t="str">
        <f>IF(AND(N168="Aplicar identificación avanzada-condición aceptable para cada tipo de factor de riesgo identificado",K168="SI"),VLOOKUP(A168,'2'!$B$12:$M$212,3,FALSE)," ")</f>
        <v xml:space="preserve"> </v>
      </c>
      <c r="AW168" s="51" t="str">
        <f>IF(AND(N168="Aplicar identificación avanzada-condición aceptable para cada tipo de factor de riesgo identificado",K168="SI"),VLOOKUP(A168,'2'!$B$12:$M$212,4,FALSE)," ")</f>
        <v xml:space="preserve"> </v>
      </c>
      <c r="AX168" s="51" t="str">
        <f>IF(AND(N168="Aplicar identificación avanzada-condición aceptable para cada tipo de factor de riesgo identificado",K168="SI"),VLOOKUP(A168,'2'!$B$12:$M$212,6,FALSE)," ")</f>
        <v xml:space="preserve"> </v>
      </c>
      <c r="AY168" s="51" t="str">
        <f>IF(AND(N168="Aplicar identificación avanzada-condición aceptable para cada tipo de factor de riesgo identificado",K168="SI"),VLOOKUP(A168,'2'!$B$12:$M$212,7,FALSE)," ")</f>
        <v xml:space="preserve"> </v>
      </c>
      <c r="AZ168" s="51" t="str">
        <f>IF(AND(N168="Aplicar identificación avanzada-condición aceptable para cada tipo de factor de riesgo identificado",K168="SI"),VLOOKUP(A168,'2'!$B$12:$M$212,8,FALSE)," ")</f>
        <v xml:space="preserve"> </v>
      </c>
      <c r="BA168" s="51" t="str">
        <f>IF(AND(N168="Aplicar identificación avanzada-condición aceptable para cada tipo de factor de riesgo identificado",K168="SI"),VLOOKUP(A168,'2'!$B$12:$M$212,9,FALSE)," ")</f>
        <v xml:space="preserve"> </v>
      </c>
      <c r="BB168" s="51" t="str">
        <f>IF(AND(N168="Aplicar identificación avanzada-condición aceptable para cada tipo de factor de riesgo identificado",K168="SI"),VLOOKUP(A168,'2'!$B$12:$M$212,10,FALSE)," ")</f>
        <v xml:space="preserve"> </v>
      </c>
      <c r="BC168" s="44" t="str">
        <f>IF(AND(N168="Aplicar identificación avanzada-condición aceptable para cada tipo de factor de riesgo identificado",L168="SI"),VLOOKUP(A168,'2'!$B$12:$M$212,2,FALSE)," ")</f>
        <v xml:space="preserve"> </v>
      </c>
      <c r="BD168" s="44" t="str">
        <f>IF(AND(N168="Aplicar identificación avanzada-condición aceptable para cada tipo de factor de riesgo identificado",L168="SI"),VLOOKUP(A168,'2'!$B$12:$M$212,3,FALSE)," ")</f>
        <v xml:space="preserve"> </v>
      </c>
      <c r="BE168" s="44" t="str">
        <f>IF(AND(N168="Aplicar identificación avanzada-condición aceptable para cada tipo de factor de riesgo identificado",L168="SI"),VLOOKUP(A168,'2'!$B$12:$M$212,4,FALSE)," ")</f>
        <v xml:space="preserve"> </v>
      </c>
      <c r="BF168" s="44" t="str">
        <f>IF(AND(N168="Aplicar identificación avanzada-condición aceptable para cada tipo de factor de riesgo identificado",L168="SI"),VLOOKUP(A168,'2'!$B$12:$M$212,6,FALSE)," ")</f>
        <v xml:space="preserve"> </v>
      </c>
      <c r="BG168" s="44" t="str">
        <f>IF(AND(N168="Aplicar identificación avanzada-condición aceptable para cada tipo de factor de riesgo identificado",L168="SI"),VLOOKUP(A168,'2'!$B$12:$M$212,7,FALSE)," ")</f>
        <v xml:space="preserve"> </v>
      </c>
      <c r="BH168" s="44" t="str">
        <f>IF(AND(N168="Aplicar identificación avanzada-condición aceptable para cada tipo de factor de riesgo identificado",L168="SI"),VLOOKUP(A168,'2'!$B$12:$M$212,8,FALSE)," ")</f>
        <v xml:space="preserve"> </v>
      </c>
      <c r="BI168" s="44" t="str">
        <f>IF(AND(N168="Aplicar identificación avanzada-condición aceptable para cada tipo de factor de riesgo identificado",L168="SI"),VLOOKUP(A168,'2'!$B$12:$M$212,9,FALSE)," ")</f>
        <v xml:space="preserve"> </v>
      </c>
      <c r="BJ168" s="44" t="str">
        <f>IF(AND(N168="Aplicar identificación avanzada-condición aceptable para cada tipo de factor de riesgo identificado",L168="SI"),VLOOKUP(A168,'2'!$B$12:$M$212,10,FALSE)," ")</f>
        <v xml:space="preserve"> </v>
      </c>
      <c r="BK168" s="48" t="str">
        <f>IF(AND(N168="Aplicar identificación avanzada-condición aceptable para cada tipo de factor de riesgo identificado",M168="SI"),VLOOKUP(A168,'2'!$B$12:$M$212,2,FALSE)," ")</f>
        <v xml:space="preserve"> </v>
      </c>
      <c r="BL168" s="48" t="str">
        <f>IF(AND(N168="Aplicar identificación avanzada-condición aceptable para cada tipo de factor de riesgo identificado",M168="SI"),VLOOKUP(A168,'2'!$B$12:$M$212,3,FALSE)," ")</f>
        <v xml:space="preserve"> </v>
      </c>
      <c r="BM168" s="48" t="str">
        <f>IF(AND(N168="Aplicar identificación avanzada-condición aceptable para cada tipo de factor de riesgo identificado",M168="SI"),VLOOKUP(A168,'2'!$B$12:$M$212,4,FALSE)," ")</f>
        <v xml:space="preserve"> </v>
      </c>
      <c r="BN168" s="48" t="str">
        <f>IF(AND(N168="Aplicar identificación avanzada-condición aceptable para cada tipo de factor de riesgo identificado",M168="SI"),VLOOKUP(A168,'2'!$B$12:$M$212,6,FALSE)," ")</f>
        <v xml:space="preserve"> </v>
      </c>
      <c r="BO168" s="48" t="str">
        <f>IF(AND(N168="Aplicar identificación avanzada-condición aceptable para cada tipo de factor de riesgo identificado",M168="SI"),VLOOKUP(A168,'2'!$B$12:$M$212,7,FALSE)," ")</f>
        <v xml:space="preserve"> </v>
      </c>
      <c r="BP168" s="48" t="str">
        <f>IF(AND(N168="Aplicar identificación avanzada-condición aceptable para cada tipo de factor de riesgo identificado",M168="SI"),VLOOKUP(A168,'2'!$B$12:$M$212,8,FALSE)," ")</f>
        <v xml:space="preserve"> </v>
      </c>
      <c r="BQ168" s="48" t="str">
        <f>IF(AND(N168="Aplicar identificación avanzada-condición aceptable para cada tipo de factor de riesgo identificado",M168="SI"),VLOOKUP(A168,'2'!$B$12:$M$212,9,FALSE)," ")</f>
        <v xml:space="preserve"> </v>
      </c>
      <c r="BR168" s="48" t="str">
        <f>IF(AND(N168="Aplicar identificación avanzada-condición aceptable para cada tipo de factor de riesgo identificado",M168="SI"),VLOOKUP(A168,'2'!$B$12:$M$212,10,FALSE)," ")</f>
        <v xml:space="preserve"> </v>
      </c>
    </row>
    <row r="169" spans="1:70">
      <c r="A169">
        <v>165</v>
      </c>
      <c r="B169" s="21" t="str">
        <f>'2'!C178</f>
        <v>area 165</v>
      </c>
      <c r="C169" s="21" t="str">
        <f>'2'!D178</f>
        <v>puesto 165</v>
      </c>
      <c r="D169" s="21" t="str">
        <v>puesto 165</v>
      </c>
      <c r="E169" s="21" t="str">
        <f>'2'!E178</f>
        <v>tarea 165</v>
      </c>
      <c r="F169" s="34" t="str">
        <f>'3'!D178</f>
        <v>tarea 165</v>
      </c>
      <c r="N169" s="34" t="str">
        <f>'3'!L178</f>
        <v>Aplicar identificación avanzada-condición aceptable para cada tipo de factor de riesgo identificado</v>
      </c>
      <c r="O169" s="19" t="str">
        <f>IF(AND(N169="Aplicar identificación avanzada-condición aceptable para cada tipo de factor de riesgo identificado",G169="SI"),VLOOKUP(A169,'2'!$B$12:$M$212,2,FALSE)," ")</f>
        <v xml:space="preserve"> </v>
      </c>
      <c r="P169" s="19" t="str">
        <f>IF(AND(N169="Aplicar identificación avanzada-condición aceptable para cada tipo de factor de riesgo identificado",G169="SI"),VLOOKUP(A169,'2'!$B$12:$M$212,3,FALSE)," ")</f>
        <v xml:space="preserve"> </v>
      </c>
      <c r="Q169" s="19" t="str">
        <f>IF(AND(N169="Aplicar identificación avanzada-condición aceptable para cada tipo de factor de riesgo identificado",G169="SI"),VLOOKUP(A169,'2'!$B$12:$M$212,4,FALSE)," ")</f>
        <v xml:space="preserve"> </v>
      </c>
      <c r="R169" s="19" t="str">
        <f>IF(AND(N169="Aplicar identificación avanzada-condición aceptable para cada tipo de factor de riesgo identificado",G169="SI"),VLOOKUP(A169,'2'!$B$12:$M$212,6,FALSE)," ")</f>
        <v xml:space="preserve"> </v>
      </c>
      <c r="S169" s="19" t="str">
        <f>IF(AND(N169="Aplicar identificación avanzada-condición aceptable para cada tipo de factor de riesgo identificado",G169="SI"),VLOOKUP(A169,'2'!$B$12:$M$212,7,FALSE)," ")</f>
        <v xml:space="preserve"> </v>
      </c>
      <c r="T169" s="19" t="str">
        <f>IF(AND(N169="Aplicar identificación avanzada-condición aceptable para cada tipo de factor de riesgo identificado",G169="SI"),VLOOKUP(A169,'2'!$B$12:$M$212,8,FALSE)," ")</f>
        <v xml:space="preserve"> </v>
      </c>
      <c r="U169" s="19" t="str">
        <f>IF(AND(N169="Aplicar identificación avanzada-condición aceptable para cada tipo de factor de riesgo identificado",G169="SI"),VLOOKUP(A169,'2'!$B$12:$M$212,9,FALSE)," ")</f>
        <v xml:space="preserve"> </v>
      </c>
      <c r="V169" s="19" t="str">
        <f>IF(AND(N169="Aplicar identificación avanzada-condición aceptable para cada tipo de factor de riesgo identificado",G169="SI"),VLOOKUP(A169,'2'!$B$12:$M$212,10,FALSE)," ")</f>
        <v xml:space="preserve"> </v>
      </c>
      <c r="W169" s="31" t="str">
        <f>IF(AND(N169="Aplicar identificación avanzada-condición aceptable para cada tipo de factor de riesgo identificado",H169="SI"),VLOOKUP(A169,'2'!$B$12:$M$212,2,FALSE)," ")</f>
        <v xml:space="preserve"> </v>
      </c>
      <c r="X169" s="31" t="str">
        <f>IF(AND(N169="Aplicar identificación avanzada-condición aceptable para cada tipo de factor de riesgo identificado",H169="SI"),VLOOKUP(A169,'2'!$B$12:$M$212,3,FALSE)," ")</f>
        <v xml:space="preserve"> </v>
      </c>
      <c r="Y169" s="31" t="str">
        <f>IF(AND(N169="Aplicar identificación avanzada-condición aceptable para cada tipo de factor de riesgo identificado",H169="SI"),VLOOKUP(A169,'2'!$B$12:$M$212,4,FALSE)," ")</f>
        <v xml:space="preserve"> </v>
      </c>
      <c r="Z169" s="31" t="str">
        <f>IF(AND(N169="Aplicar identificación avanzada-condición aceptable para cada tipo de factor de riesgo identificado",H169="SI"),VLOOKUP(A169,'2'!$B$12:$M$212,4,FALSE)," ")</f>
        <v xml:space="preserve"> </v>
      </c>
      <c r="AA169" s="31" t="str">
        <f>IF(AND(N169="Aplicar identificación avanzada-condición aceptable para cada tipo de factor de riesgo identificado",H169="SI"),VLOOKUP(A169,'2'!$B$12:$M$212,7,FALSE)," ")</f>
        <v xml:space="preserve"> </v>
      </c>
      <c r="AB169" s="31" t="str">
        <f>IF(AND(N169="Aplicar identificación avanzada-condición aceptable para cada tipo de factor de riesgo identificado",H169="SI"),VLOOKUP(A169,'2'!$B$12:$M$212,8,FALSE)," ")</f>
        <v xml:space="preserve"> </v>
      </c>
      <c r="AC169" s="31" t="str">
        <f>IF(AND(N169="Aplicar identificación avanzada-condición aceptable para cada tipo de factor de riesgo identificado",H169="SI"),VLOOKUP(A169,'2'!$B$12:$M$212,9,FALSE)," ")</f>
        <v xml:space="preserve"> </v>
      </c>
      <c r="AD169" s="31" t="str">
        <f>IF(AND(N169="Aplicar identificación avanzada-condición aceptable para cada tipo de factor de riesgo identificado",H169="SI"),VLOOKUP(A169,'2'!$B$12:$M$212,10,FALSE)," ")</f>
        <v xml:space="preserve"> </v>
      </c>
      <c r="AE169" s="34" t="str">
        <f>IF(AND(N169="Aplicar identificación avanzada-condición aceptable para cada tipo de factor de riesgo identificado",I169="SI"),VLOOKUP(A169,'2'!$B$12:$M$212,2,FALSE)," ")</f>
        <v xml:space="preserve"> </v>
      </c>
      <c r="AF169" s="34" t="str">
        <f>IF(AND(N169="Aplicar identificación avanzada-condición aceptable para cada tipo de factor de riesgo identificado",I169="SI"),VLOOKUP(A169,'2'!$B$12:$M$212,3,FALSE)," ")</f>
        <v xml:space="preserve"> </v>
      </c>
      <c r="AG169" s="34" t="str">
        <f>IF(AND(N169="Aplicar identificación avanzada-condición aceptable para cada tipo de factor de riesgo identificado",I169="SI"),VLOOKUP(A169,'2'!$B$12:$M$212,4,FALSE)," ")</f>
        <v xml:space="preserve"> </v>
      </c>
      <c r="AH169" s="34" t="str">
        <f>IF(AND(N169="Aplicar identificación avanzada-condición aceptable para cada tipo de factor de riesgo identificado",I169="SI"),VLOOKUP(A169,'2'!$B$12:$M$212,6,FALSE)," ")</f>
        <v xml:space="preserve"> </v>
      </c>
      <c r="AI169" s="34" t="str">
        <f>IF(AND(N169="Aplicar identificación avanzada-condición aceptable para cada tipo de factor de riesgo identificado",I169="SI"),VLOOKUP(A169,'2'!$B$12:$M$212,7,FALSE)," ")</f>
        <v xml:space="preserve"> </v>
      </c>
      <c r="AJ169" s="34" t="str">
        <f>IF(AND(N169="Aplicar identificación avanzada-condición aceptable para cada tipo de factor de riesgo identificado",I169="SI"),VLOOKUP(A169,'2'!$B$12:$M$212,8,FALSE)," ")</f>
        <v xml:space="preserve"> </v>
      </c>
      <c r="AK169" s="34" t="str">
        <f>IF(AND(N169="Aplicar identificación avanzada-condición aceptable para cada tipo de factor de riesgo identificado",I169="SI"),VLOOKUP(A169,'2'!$B$12:$M$212,9,FALSE)," ")</f>
        <v xml:space="preserve"> </v>
      </c>
      <c r="AL169" s="34" t="str">
        <f>IF(AND(N169="Aplicar identificación avanzada-condición aceptable para cada tipo de factor de riesgo identificado",I169="SI"),VLOOKUP(A169,'2'!$B$12:$M$212,10,FALSE)," ")</f>
        <v xml:space="preserve"> </v>
      </c>
      <c r="AM169" s="40" t="str">
        <f>IF(AND(N169="Aplicar identificación avanzada-condición aceptable para cada tipo de factor de riesgo identificado",J169="SI"),VLOOKUP(A169,'2'!$B$12:$M$212,2,FALSE)," ")</f>
        <v xml:space="preserve"> </v>
      </c>
      <c r="AN169" s="40" t="str">
        <f>IF(AND(N169="Aplicar identificación avanzada-condición aceptable para cada tipo de factor de riesgo identificado",J169="SI"),VLOOKUP(A169,'2'!$B$12:$M$212,3,FALSE)," ")</f>
        <v xml:space="preserve"> </v>
      </c>
      <c r="AO169" s="40" t="str">
        <f>IF(AND(N169="Aplicar identificación avanzada-condición aceptable para cada tipo de factor de riesgo identificado",J169="SI"),VLOOKUP(A169,'2'!$B$12:$M$212,4,FALSE)," ")</f>
        <v xml:space="preserve"> </v>
      </c>
      <c r="AP169" s="40" t="str">
        <f>IF(AND(N169="Aplicar identificación avanzada-condición aceptable para cada tipo de factor de riesgo identificado",J169="SI"),VLOOKUP(A169,'2'!$B$12:$M$212,6,FALSE)," ")</f>
        <v xml:space="preserve"> </v>
      </c>
      <c r="AQ169" s="40" t="str">
        <f>IF(AND(N169="Aplicar identificación avanzada-condición aceptable para cada tipo de factor de riesgo identificado",J169="SI"),VLOOKUP(A169,'2'!$B$12:$M$212,7,FALSE)," ")</f>
        <v xml:space="preserve"> </v>
      </c>
      <c r="AR169" s="40" t="str">
        <f>IF(AND(N169="Aplicar identificación avanzada-condición aceptable para cada tipo de factor de riesgo identificado",J169="SI"),VLOOKUP(A169,'2'!$B$12:$M$212,8,FALSE)," ")</f>
        <v xml:space="preserve"> </v>
      </c>
      <c r="AS169" s="40" t="str">
        <f>IF(AND(N169="Aplicar identificación avanzada-condición aceptable para cada tipo de factor de riesgo identificado",J169="SI"),VLOOKUP(A169,'2'!$B$12:$M$212,9,FALSE)," ")</f>
        <v xml:space="preserve"> </v>
      </c>
      <c r="AT169" s="40" t="str">
        <f>IF(AND(N169="Aplicar identificación avanzada-condición aceptable para cada tipo de factor de riesgo identificado",J169="SI"),VLOOKUP(A169,'2'!$B$12:$M$212,10,FALSE)," ")</f>
        <v xml:space="preserve"> </v>
      </c>
      <c r="AU169" s="51" t="str">
        <f>IF(AND(N169="Aplicar identificación avanzada-condición aceptable para cada tipo de factor de riesgo identificado",K169="SI"),VLOOKUP(A169,'2'!$B$12:$M$212,2,FALSE)," ")</f>
        <v xml:space="preserve"> </v>
      </c>
      <c r="AV169" s="51" t="str">
        <f>IF(AND(N169="Aplicar identificación avanzada-condición aceptable para cada tipo de factor de riesgo identificado",K169="SI"),VLOOKUP(A169,'2'!$B$12:$M$212,3,FALSE)," ")</f>
        <v xml:space="preserve"> </v>
      </c>
      <c r="AW169" s="51" t="str">
        <f>IF(AND(N169="Aplicar identificación avanzada-condición aceptable para cada tipo de factor de riesgo identificado",K169="SI"),VLOOKUP(A169,'2'!$B$12:$M$212,4,FALSE)," ")</f>
        <v xml:space="preserve"> </v>
      </c>
      <c r="AX169" s="51" t="str">
        <f>IF(AND(N169="Aplicar identificación avanzada-condición aceptable para cada tipo de factor de riesgo identificado",K169="SI"),VLOOKUP(A169,'2'!$B$12:$M$212,6,FALSE)," ")</f>
        <v xml:space="preserve"> </v>
      </c>
      <c r="AY169" s="51" t="str">
        <f>IF(AND(N169="Aplicar identificación avanzada-condición aceptable para cada tipo de factor de riesgo identificado",K169="SI"),VLOOKUP(A169,'2'!$B$12:$M$212,7,FALSE)," ")</f>
        <v xml:space="preserve"> </v>
      </c>
      <c r="AZ169" s="51" t="str">
        <f>IF(AND(N169="Aplicar identificación avanzada-condición aceptable para cada tipo de factor de riesgo identificado",K169="SI"),VLOOKUP(A169,'2'!$B$12:$M$212,8,FALSE)," ")</f>
        <v xml:space="preserve"> </v>
      </c>
      <c r="BA169" s="51" t="str">
        <f>IF(AND(N169="Aplicar identificación avanzada-condición aceptable para cada tipo de factor de riesgo identificado",K169="SI"),VLOOKUP(A169,'2'!$B$12:$M$212,9,FALSE)," ")</f>
        <v xml:space="preserve"> </v>
      </c>
      <c r="BB169" s="51" t="str">
        <f>IF(AND(N169="Aplicar identificación avanzada-condición aceptable para cada tipo de factor de riesgo identificado",K169="SI"),VLOOKUP(A169,'2'!$B$12:$M$212,10,FALSE)," ")</f>
        <v xml:space="preserve"> </v>
      </c>
      <c r="BC169" s="44" t="str">
        <f>IF(AND(N169="Aplicar identificación avanzada-condición aceptable para cada tipo de factor de riesgo identificado",L169="SI"),VLOOKUP(A169,'2'!$B$12:$M$212,2,FALSE)," ")</f>
        <v xml:space="preserve"> </v>
      </c>
      <c r="BD169" s="44" t="str">
        <f>IF(AND(N169="Aplicar identificación avanzada-condición aceptable para cada tipo de factor de riesgo identificado",L169="SI"),VLOOKUP(A169,'2'!$B$12:$M$212,3,FALSE)," ")</f>
        <v xml:space="preserve"> </v>
      </c>
      <c r="BE169" s="44" t="str">
        <f>IF(AND(N169="Aplicar identificación avanzada-condición aceptable para cada tipo de factor de riesgo identificado",L169="SI"),VLOOKUP(A169,'2'!$B$12:$M$212,4,FALSE)," ")</f>
        <v xml:space="preserve"> </v>
      </c>
      <c r="BF169" s="44" t="str">
        <f>IF(AND(N169="Aplicar identificación avanzada-condición aceptable para cada tipo de factor de riesgo identificado",L169="SI"),VLOOKUP(A169,'2'!$B$12:$M$212,6,FALSE)," ")</f>
        <v xml:space="preserve"> </v>
      </c>
      <c r="BG169" s="44" t="str">
        <f>IF(AND(N169="Aplicar identificación avanzada-condición aceptable para cada tipo de factor de riesgo identificado",L169="SI"),VLOOKUP(A169,'2'!$B$12:$M$212,7,FALSE)," ")</f>
        <v xml:space="preserve"> </v>
      </c>
      <c r="BH169" s="44" t="str">
        <f>IF(AND(N169="Aplicar identificación avanzada-condición aceptable para cada tipo de factor de riesgo identificado",L169="SI"),VLOOKUP(A169,'2'!$B$12:$M$212,8,FALSE)," ")</f>
        <v xml:space="preserve"> </v>
      </c>
      <c r="BI169" s="44" t="str">
        <f>IF(AND(N169="Aplicar identificación avanzada-condición aceptable para cada tipo de factor de riesgo identificado",L169="SI"),VLOOKUP(A169,'2'!$B$12:$M$212,9,FALSE)," ")</f>
        <v xml:space="preserve"> </v>
      </c>
      <c r="BJ169" s="44" t="str">
        <f>IF(AND(N169="Aplicar identificación avanzada-condición aceptable para cada tipo de factor de riesgo identificado",L169="SI"),VLOOKUP(A169,'2'!$B$12:$M$212,10,FALSE)," ")</f>
        <v xml:space="preserve"> </v>
      </c>
      <c r="BK169" s="48" t="str">
        <f>IF(AND(N169="Aplicar identificación avanzada-condición aceptable para cada tipo de factor de riesgo identificado",M169="SI"),VLOOKUP(A169,'2'!$B$12:$M$212,2,FALSE)," ")</f>
        <v xml:space="preserve"> </v>
      </c>
      <c r="BL169" s="48" t="str">
        <f>IF(AND(N169="Aplicar identificación avanzada-condición aceptable para cada tipo de factor de riesgo identificado",M169="SI"),VLOOKUP(A169,'2'!$B$12:$M$212,3,FALSE)," ")</f>
        <v xml:space="preserve"> </v>
      </c>
      <c r="BM169" s="48" t="str">
        <f>IF(AND(N169="Aplicar identificación avanzada-condición aceptable para cada tipo de factor de riesgo identificado",M169="SI"),VLOOKUP(A169,'2'!$B$12:$M$212,4,FALSE)," ")</f>
        <v xml:space="preserve"> </v>
      </c>
      <c r="BN169" s="48" t="str">
        <f>IF(AND(N169="Aplicar identificación avanzada-condición aceptable para cada tipo de factor de riesgo identificado",M169="SI"),VLOOKUP(A169,'2'!$B$12:$M$212,6,FALSE)," ")</f>
        <v xml:space="preserve"> </v>
      </c>
      <c r="BO169" s="48" t="str">
        <f>IF(AND(N169="Aplicar identificación avanzada-condición aceptable para cada tipo de factor de riesgo identificado",M169="SI"),VLOOKUP(A169,'2'!$B$12:$M$212,7,FALSE)," ")</f>
        <v xml:space="preserve"> </v>
      </c>
      <c r="BP169" s="48" t="str">
        <f>IF(AND(N169="Aplicar identificación avanzada-condición aceptable para cada tipo de factor de riesgo identificado",M169="SI"),VLOOKUP(A169,'2'!$B$12:$M$212,8,FALSE)," ")</f>
        <v xml:space="preserve"> </v>
      </c>
      <c r="BQ169" s="48" t="str">
        <f>IF(AND(N169="Aplicar identificación avanzada-condición aceptable para cada tipo de factor de riesgo identificado",M169="SI"),VLOOKUP(A169,'2'!$B$12:$M$212,9,FALSE)," ")</f>
        <v xml:space="preserve"> </v>
      </c>
      <c r="BR169" s="48" t="str">
        <f>IF(AND(N169="Aplicar identificación avanzada-condición aceptable para cada tipo de factor de riesgo identificado",M169="SI"),VLOOKUP(A169,'2'!$B$12:$M$212,10,FALSE)," ")</f>
        <v xml:space="preserve"> </v>
      </c>
    </row>
    <row r="170" spans="1:70">
      <c r="A170">
        <v>166</v>
      </c>
      <c r="B170" s="21" t="str">
        <f>'2'!C179</f>
        <v>area 166</v>
      </c>
      <c r="C170" s="21" t="str">
        <f>'2'!D179</f>
        <v>puesto 166</v>
      </c>
      <c r="D170" s="21" t="str">
        <v>puesto 166</v>
      </c>
      <c r="E170" s="21" t="str">
        <f>'2'!E179</f>
        <v>tarea 166</v>
      </c>
      <c r="F170" s="34" t="str">
        <f>'3'!D179</f>
        <v>tarea 166</v>
      </c>
      <c r="N170" s="34" t="str">
        <f>'3'!L179</f>
        <v>Aplicar identificación avanzada-condición aceptable para cada tipo de factor de riesgo identificado</v>
      </c>
      <c r="O170" s="19" t="str">
        <f>IF(AND(N170="Aplicar identificación avanzada-condición aceptable para cada tipo de factor de riesgo identificado",G170="SI"),VLOOKUP(A170,'2'!$B$12:$M$212,2,FALSE)," ")</f>
        <v xml:space="preserve"> </v>
      </c>
      <c r="P170" s="19" t="str">
        <f>IF(AND(N170="Aplicar identificación avanzada-condición aceptable para cada tipo de factor de riesgo identificado",G170="SI"),VLOOKUP(A170,'2'!$B$12:$M$212,3,FALSE)," ")</f>
        <v xml:space="preserve"> </v>
      </c>
      <c r="Q170" s="19" t="str">
        <f>IF(AND(N170="Aplicar identificación avanzada-condición aceptable para cada tipo de factor de riesgo identificado",G170="SI"),VLOOKUP(A170,'2'!$B$12:$M$212,4,FALSE)," ")</f>
        <v xml:space="preserve"> </v>
      </c>
      <c r="R170" s="19" t="str">
        <f>IF(AND(N170="Aplicar identificación avanzada-condición aceptable para cada tipo de factor de riesgo identificado",G170="SI"),VLOOKUP(A170,'2'!$B$12:$M$212,6,FALSE)," ")</f>
        <v xml:space="preserve"> </v>
      </c>
      <c r="S170" s="19" t="str">
        <f>IF(AND(N170="Aplicar identificación avanzada-condición aceptable para cada tipo de factor de riesgo identificado",G170="SI"),VLOOKUP(A170,'2'!$B$12:$M$212,7,FALSE)," ")</f>
        <v xml:space="preserve"> </v>
      </c>
      <c r="T170" s="19" t="str">
        <f>IF(AND(N170="Aplicar identificación avanzada-condición aceptable para cada tipo de factor de riesgo identificado",G170="SI"),VLOOKUP(A170,'2'!$B$12:$M$212,8,FALSE)," ")</f>
        <v xml:space="preserve"> </v>
      </c>
      <c r="U170" s="19" t="str">
        <f>IF(AND(N170="Aplicar identificación avanzada-condición aceptable para cada tipo de factor de riesgo identificado",G170="SI"),VLOOKUP(A170,'2'!$B$12:$M$212,9,FALSE)," ")</f>
        <v xml:space="preserve"> </v>
      </c>
      <c r="V170" s="19" t="str">
        <f>IF(AND(N170="Aplicar identificación avanzada-condición aceptable para cada tipo de factor de riesgo identificado",G170="SI"),VLOOKUP(A170,'2'!$B$12:$M$212,10,FALSE)," ")</f>
        <v xml:space="preserve"> </v>
      </c>
      <c r="W170" s="31" t="str">
        <f>IF(AND(N170="Aplicar identificación avanzada-condición aceptable para cada tipo de factor de riesgo identificado",H170="SI"),VLOOKUP(A170,'2'!$B$12:$M$212,2,FALSE)," ")</f>
        <v xml:space="preserve"> </v>
      </c>
      <c r="X170" s="31" t="str">
        <f>IF(AND(N170="Aplicar identificación avanzada-condición aceptable para cada tipo de factor de riesgo identificado",H170="SI"),VLOOKUP(A170,'2'!$B$12:$M$212,3,FALSE)," ")</f>
        <v xml:space="preserve"> </v>
      </c>
      <c r="Y170" s="31" t="str">
        <f>IF(AND(N170="Aplicar identificación avanzada-condición aceptable para cada tipo de factor de riesgo identificado",H170="SI"),VLOOKUP(A170,'2'!$B$12:$M$212,4,FALSE)," ")</f>
        <v xml:space="preserve"> </v>
      </c>
      <c r="Z170" s="31" t="str">
        <f>IF(AND(N170="Aplicar identificación avanzada-condición aceptable para cada tipo de factor de riesgo identificado",H170="SI"),VLOOKUP(A170,'2'!$B$12:$M$212,4,FALSE)," ")</f>
        <v xml:space="preserve"> </v>
      </c>
      <c r="AA170" s="31" t="str">
        <f>IF(AND(N170="Aplicar identificación avanzada-condición aceptable para cada tipo de factor de riesgo identificado",H170="SI"),VLOOKUP(A170,'2'!$B$12:$M$212,7,FALSE)," ")</f>
        <v xml:space="preserve"> </v>
      </c>
      <c r="AB170" s="31" t="str">
        <f>IF(AND(N170="Aplicar identificación avanzada-condición aceptable para cada tipo de factor de riesgo identificado",H170="SI"),VLOOKUP(A170,'2'!$B$12:$M$212,8,FALSE)," ")</f>
        <v xml:space="preserve"> </v>
      </c>
      <c r="AC170" s="31" t="str">
        <f>IF(AND(N170="Aplicar identificación avanzada-condición aceptable para cada tipo de factor de riesgo identificado",H170="SI"),VLOOKUP(A170,'2'!$B$12:$M$212,9,FALSE)," ")</f>
        <v xml:space="preserve"> </v>
      </c>
      <c r="AD170" s="31" t="str">
        <f>IF(AND(N170="Aplicar identificación avanzada-condición aceptable para cada tipo de factor de riesgo identificado",H170="SI"),VLOOKUP(A170,'2'!$B$12:$M$212,10,FALSE)," ")</f>
        <v xml:space="preserve"> </v>
      </c>
      <c r="AE170" s="34" t="str">
        <f>IF(AND(N170="Aplicar identificación avanzada-condición aceptable para cada tipo de factor de riesgo identificado",I170="SI"),VLOOKUP(A170,'2'!$B$12:$M$212,2,FALSE)," ")</f>
        <v xml:space="preserve"> </v>
      </c>
      <c r="AF170" s="34" t="str">
        <f>IF(AND(N170="Aplicar identificación avanzada-condición aceptable para cada tipo de factor de riesgo identificado",I170="SI"),VLOOKUP(A170,'2'!$B$12:$M$212,3,FALSE)," ")</f>
        <v xml:space="preserve"> </v>
      </c>
      <c r="AG170" s="34" t="str">
        <f>IF(AND(N170="Aplicar identificación avanzada-condición aceptable para cada tipo de factor de riesgo identificado",I170="SI"),VLOOKUP(A170,'2'!$B$12:$M$212,4,FALSE)," ")</f>
        <v xml:space="preserve"> </v>
      </c>
      <c r="AH170" s="34" t="str">
        <f>IF(AND(N170="Aplicar identificación avanzada-condición aceptable para cada tipo de factor de riesgo identificado",I170="SI"),VLOOKUP(A170,'2'!$B$12:$M$212,6,FALSE)," ")</f>
        <v xml:space="preserve"> </v>
      </c>
      <c r="AI170" s="34" t="str">
        <f>IF(AND(N170="Aplicar identificación avanzada-condición aceptable para cada tipo de factor de riesgo identificado",I170="SI"),VLOOKUP(A170,'2'!$B$12:$M$212,7,FALSE)," ")</f>
        <v xml:space="preserve"> </v>
      </c>
      <c r="AJ170" s="34" t="str">
        <f>IF(AND(N170="Aplicar identificación avanzada-condición aceptable para cada tipo de factor de riesgo identificado",I170="SI"),VLOOKUP(A170,'2'!$B$12:$M$212,8,FALSE)," ")</f>
        <v xml:space="preserve"> </v>
      </c>
      <c r="AK170" s="34" t="str">
        <f>IF(AND(N170="Aplicar identificación avanzada-condición aceptable para cada tipo de factor de riesgo identificado",I170="SI"),VLOOKUP(A170,'2'!$B$12:$M$212,9,FALSE)," ")</f>
        <v xml:space="preserve"> </v>
      </c>
      <c r="AL170" s="34" t="str">
        <f>IF(AND(N170="Aplicar identificación avanzada-condición aceptable para cada tipo de factor de riesgo identificado",I170="SI"),VLOOKUP(A170,'2'!$B$12:$M$212,10,FALSE)," ")</f>
        <v xml:space="preserve"> </v>
      </c>
      <c r="AM170" s="40" t="str">
        <f>IF(AND(N170="Aplicar identificación avanzada-condición aceptable para cada tipo de factor de riesgo identificado",J170="SI"),VLOOKUP(A170,'2'!$B$12:$M$212,2,FALSE)," ")</f>
        <v xml:space="preserve"> </v>
      </c>
      <c r="AN170" s="40" t="str">
        <f>IF(AND(N170="Aplicar identificación avanzada-condición aceptable para cada tipo de factor de riesgo identificado",J170="SI"),VLOOKUP(A170,'2'!$B$12:$M$212,3,FALSE)," ")</f>
        <v xml:space="preserve"> </v>
      </c>
      <c r="AO170" s="40" t="str">
        <f>IF(AND(N170="Aplicar identificación avanzada-condición aceptable para cada tipo de factor de riesgo identificado",J170="SI"),VLOOKUP(A170,'2'!$B$12:$M$212,4,FALSE)," ")</f>
        <v xml:space="preserve"> </v>
      </c>
      <c r="AP170" s="40" t="str">
        <f>IF(AND(N170="Aplicar identificación avanzada-condición aceptable para cada tipo de factor de riesgo identificado",J170="SI"),VLOOKUP(A170,'2'!$B$12:$M$212,6,FALSE)," ")</f>
        <v xml:space="preserve"> </v>
      </c>
      <c r="AQ170" s="40" t="str">
        <f>IF(AND(N170="Aplicar identificación avanzada-condición aceptable para cada tipo de factor de riesgo identificado",J170="SI"),VLOOKUP(A170,'2'!$B$12:$M$212,7,FALSE)," ")</f>
        <v xml:space="preserve"> </v>
      </c>
      <c r="AR170" s="40" t="str">
        <f>IF(AND(N170="Aplicar identificación avanzada-condición aceptable para cada tipo de factor de riesgo identificado",J170="SI"),VLOOKUP(A170,'2'!$B$12:$M$212,8,FALSE)," ")</f>
        <v xml:space="preserve"> </v>
      </c>
      <c r="AS170" s="40" t="str">
        <f>IF(AND(N170="Aplicar identificación avanzada-condición aceptable para cada tipo de factor de riesgo identificado",J170="SI"),VLOOKUP(A170,'2'!$B$12:$M$212,9,FALSE)," ")</f>
        <v xml:space="preserve"> </v>
      </c>
      <c r="AT170" s="40" t="str">
        <f>IF(AND(N170="Aplicar identificación avanzada-condición aceptable para cada tipo de factor de riesgo identificado",J170="SI"),VLOOKUP(A170,'2'!$B$12:$M$212,10,FALSE)," ")</f>
        <v xml:space="preserve"> </v>
      </c>
      <c r="AU170" s="51" t="str">
        <f>IF(AND(N170="Aplicar identificación avanzada-condición aceptable para cada tipo de factor de riesgo identificado",K170="SI"),VLOOKUP(A170,'2'!$B$12:$M$212,2,FALSE)," ")</f>
        <v xml:space="preserve"> </v>
      </c>
      <c r="AV170" s="51" t="str">
        <f>IF(AND(N170="Aplicar identificación avanzada-condición aceptable para cada tipo de factor de riesgo identificado",K170="SI"),VLOOKUP(A170,'2'!$B$12:$M$212,3,FALSE)," ")</f>
        <v xml:space="preserve"> </v>
      </c>
      <c r="AW170" s="51" t="str">
        <f>IF(AND(N170="Aplicar identificación avanzada-condición aceptable para cada tipo de factor de riesgo identificado",K170="SI"),VLOOKUP(A170,'2'!$B$12:$M$212,4,FALSE)," ")</f>
        <v xml:space="preserve"> </v>
      </c>
      <c r="AX170" s="51" t="str">
        <f>IF(AND(N170="Aplicar identificación avanzada-condición aceptable para cada tipo de factor de riesgo identificado",K170="SI"),VLOOKUP(A170,'2'!$B$12:$M$212,6,FALSE)," ")</f>
        <v xml:space="preserve"> </v>
      </c>
      <c r="AY170" s="51" t="str">
        <f>IF(AND(N170="Aplicar identificación avanzada-condición aceptable para cada tipo de factor de riesgo identificado",K170="SI"),VLOOKUP(A170,'2'!$B$12:$M$212,7,FALSE)," ")</f>
        <v xml:space="preserve"> </v>
      </c>
      <c r="AZ170" s="51" t="str">
        <f>IF(AND(N170="Aplicar identificación avanzada-condición aceptable para cada tipo de factor de riesgo identificado",K170="SI"),VLOOKUP(A170,'2'!$B$12:$M$212,8,FALSE)," ")</f>
        <v xml:space="preserve"> </v>
      </c>
      <c r="BA170" s="51" t="str">
        <f>IF(AND(N170="Aplicar identificación avanzada-condición aceptable para cada tipo de factor de riesgo identificado",K170="SI"),VLOOKUP(A170,'2'!$B$12:$M$212,9,FALSE)," ")</f>
        <v xml:space="preserve"> </v>
      </c>
      <c r="BB170" s="51" t="str">
        <f>IF(AND(N170="Aplicar identificación avanzada-condición aceptable para cada tipo de factor de riesgo identificado",K170="SI"),VLOOKUP(A170,'2'!$B$12:$M$212,10,FALSE)," ")</f>
        <v xml:space="preserve"> </v>
      </c>
      <c r="BC170" s="44" t="str">
        <f>IF(AND(N170="Aplicar identificación avanzada-condición aceptable para cada tipo de factor de riesgo identificado",L170="SI"),VLOOKUP(A170,'2'!$B$12:$M$212,2,FALSE)," ")</f>
        <v xml:space="preserve"> </v>
      </c>
      <c r="BD170" s="44" t="str">
        <f>IF(AND(N170="Aplicar identificación avanzada-condición aceptable para cada tipo de factor de riesgo identificado",L170="SI"),VLOOKUP(A170,'2'!$B$12:$M$212,3,FALSE)," ")</f>
        <v xml:space="preserve"> </v>
      </c>
      <c r="BE170" s="44" t="str">
        <f>IF(AND(N170="Aplicar identificación avanzada-condición aceptable para cada tipo de factor de riesgo identificado",L170="SI"),VLOOKUP(A170,'2'!$B$12:$M$212,4,FALSE)," ")</f>
        <v xml:space="preserve"> </v>
      </c>
      <c r="BF170" s="44" t="str">
        <f>IF(AND(N170="Aplicar identificación avanzada-condición aceptable para cada tipo de factor de riesgo identificado",L170="SI"),VLOOKUP(A170,'2'!$B$12:$M$212,6,FALSE)," ")</f>
        <v xml:space="preserve"> </v>
      </c>
      <c r="BG170" s="44" t="str">
        <f>IF(AND(N170="Aplicar identificación avanzada-condición aceptable para cada tipo de factor de riesgo identificado",L170="SI"),VLOOKUP(A170,'2'!$B$12:$M$212,7,FALSE)," ")</f>
        <v xml:space="preserve"> </v>
      </c>
      <c r="BH170" s="44" t="str">
        <f>IF(AND(N170="Aplicar identificación avanzada-condición aceptable para cada tipo de factor de riesgo identificado",L170="SI"),VLOOKUP(A170,'2'!$B$12:$M$212,8,FALSE)," ")</f>
        <v xml:space="preserve"> </v>
      </c>
      <c r="BI170" s="44" t="str">
        <f>IF(AND(N170="Aplicar identificación avanzada-condición aceptable para cada tipo de factor de riesgo identificado",L170="SI"),VLOOKUP(A170,'2'!$B$12:$M$212,9,FALSE)," ")</f>
        <v xml:space="preserve"> </v>
      </c>
      <c r="BJ170" s="44" t="str">
        <f>IF(AND(N170="Aplicar identificación avanzada-condición aceptable para cada tipo de factor de riesgo identificado",L170="SI"),VLOOKUP(A170,'2'!$B$12:$M$212,10,FALSE)," ")</f>
        <v xml:space="preserve"> </v>
      </c>
      <c r="BK170" s="48" t="str">
        <f>IF(AND(N170="Aplicar identificación avanzada-condición aceptable para cada tipo de factor de riesgo identificado",M170="SI"),VLOOKUP(A170,'2'!$B$12:$M$212,2,FALSE)," ")</f>
        <v xml:space="preserve"> </v>
      </c>
      <c r="BL170" s="48" t="str">
        <f>IF(AND(N170="Aplicar identificación avanzada-condición aceptable para cada tipo de factor de riesgo identificado",M170="SI"),VLOOKUP(A170,'2'!$B$12:$M$212,3,FALSE)," ")</f>
        <v xml:space="preserve"> </v>
      </c>
      <c r="BM170" s="48" t="str">
        <f>IF(AND(N170="Aplicar identificación avanzada-condición aceptable para cada tipo de factor de riesgo identificado",M170="SI"),VLOOKUP(A170,'2'!$B$12:$M$212,4,FALSE)," ")</f>
        <v xml:space="preserve"> </v>
      </c>
      <c r="BN170" s="48" t="str">
        <f>IF(AND(N170="Aplicar identificación avanzada-condición aceptable para cada tipo de factor de riesgo identificado",M170="SI"),VLOOKUP(A170,'2'!$B$12:$M$212,6,FALSE)," ")</f>
        <v xml:space="preserve"> </v>
      </c>
      <c r="BO170" s="48" t="str">
        <f>IF(AND(N170="Aplicar identificación avanzada-condición aceptable para cada tipo de factor de riesgo identificado",M170="SI"),VLOOKUP(A170,'2'!$B$12:$M$212,7,FALSE)," ")</f>
        <v xml:space="preserve"> </v>
      </c>
      <c r="BP170" s="48" t="str">
        <f>IF(AND(N170="Aplicar identificación avanzada-condición aceptable para cada tipo de factor de riesgo identificado",M170="SI"),VLOOKUP(A170,'2'!$B$12:$M$212,8,FALSE)," ")</f>
        <v xml:space="preserve"> </v>
      </c>
      <c r="BQ170" s="48" t="str">
        <f>IF(AND(N170="Aplicar identificación avanzada-condición aceptable para cada tipo de factor de riesgo identificado",M170="SI"),VLOOKUP(A170,'2'!$B$12:$M$212,9,FALSE)," ")</f>
        <v xml:space="preserve"> </v>
      </c>
      <c r="BR170" s="48" t="str">
        <f>IF(AND(N170="Aplicar identificación avanzada-condición aceptable para cada tipo de factor de riesgo identificado",M170="SI"),VLOOKUP(A170,'2'!$B$12:$M$212,10,FALSE)," ")</f>
        <v xml:space="preserve"> </v>
      </c>
    </row>
    <row r="171" spans="1:70">
      <c r="A171">
        <v>167</v>
      </c>
      <c r="B171" s="21" t="str">
        <f>'2'!C180</f>
        <v>area 167</v>
      </c>
      <c r="C171" s="21" t="str">
        <f>'2'!D180</f>
        <v>puesto 167</v>
      </c>
      <c r="D171" s="21" t="str">
        <v>puesto 167</v>
      </c>
      <c r="E171" s="21" t="str">
        <f>'2'!E180</f>
        <v>tarea 167</v>
      </c>
      <c r="F171" s="34" t="str">
        <f>'3'!D180</f>
        <v>tarea 167</v>
      </c>
      <c r="N171" s="34" t="str">
        <f>'3'!L180</f>
        <v>Aplicar identificación avanzada-condición aceptable para cada tipo de factor de riesgo identificado</v>
      </c>
      <c r="O171" s="19" t="str">
        <f>IF(AND(N171="Aplicar identificación avanzada-condición aceptable para cada tipo de factor de riesgo identificado",G171="SI"),VLOOKUP(A171,'2'!$B$12:$M$212,2,FALSE)," ")</f>
        <v xml:space="preserve"> </v>
      </c>
      <c r="P171" s="19" t="str">
        <f>IF(AND(N171="Aplicar identificación avanzada-condición aceptable para cada tipo de factor de riesgo identificado",G171="SI"),VLOOKUP(A171,'2'!$B$12:$M$212,3,FALSE)," ")</f>
        <v xml:space="preserve"> </v>
      </c>
      <c r="Q171" s="19" t="str">
        <f>IF(AND(N171="Aplicar identificación avanzada-condición aceptable para cada tipo de factor de riesgo identificado",G171="SI"),VLOOKUP(A171,'2'!$B$12:$M$212,4,FALSE)," ")</f>
        <v xml:space="preserve"> </v>
      </c>
      <c r="R171" s="19" t="str">
        <f>IF(AND(N171="Aplicar identificación avanzada-condición aceptable para cada tipo de factor de riesgo identificado",G171="SI"),VLOOKUP(A171,'2'!$B$12:$M$212,6,FALSE)," ")</f>
        <v xml:space="preserve"> </v>
      </c>
      <c r="S171" s="19" t="str">
        <f>IF(AND(N171="Aplicar identificación avanzada-condición aceptable para cada tipo de factor de riesgo identificado",G171="SI"),VLOOKUP(A171,'2'!$B$12:$M$212,7,FALSE)," ")</f>
        <v xml:space="preserve"> </v>
      </c>
      <c r="T171" s="19" t="str">
        <f>IF(AND(N171="Aplicar identificación avanzada-condición aceptable para cada tipo de factor de riesgo identificado",G171="SI"),VLOOKUP(A171,'2'!$B$12:$M$212,8,FALSE)," ")</f>
        <v xml:space="preserve"> </v>
      </c>
      <c r="U171" s="19" t="str">
        <f>IF(AND(N171="Aplicar identificación avanzada-condición aceptable para cada tipo de factor de riesgo identificado",G171="SI"),VLOOKUP(A171,'2'!$B$12:$M$212,9,FALSE)," ")</f>
        <v xml:space="preserve"> </v>
      </c>
      <c r="V171" s="19" t="str">
        <f>IF(AND(N171="Aplicar identificación avanzada-condición aceptable para cada tipo de factor de riesgo identificado",G171="SI"),VLOOKUP(A171,'2'!$B$12:$M$212,10,FALSE)," ")</f>
        <v xml:space="preserve"> </v>
      </c>
      <c r="W171" s="31" t="str">
        <f>IF(AND(N171="Aplicar identificación avanzada-condición aceptable para cada tipo de factor de riesgo identificado",H171="SI"),VLOOKUP(A171,'2'!$B$12:$M$212,2,FALSE)," ")</f>
        <v xml:space="preserve"> </v>
      </c>
      <c r="X171" s="31" t="str">
        <f>IF(AND(N171="Aplicar identificación avanzada-condición aceptable para cada tipo de factor de riesgo identificado",H171="SI"),VLOOKUP(A171,'2'!$B$12:$M$212,3,FALSE)," ")</f>
        <v xml:space="preserve"> </v>
      </c>
      <c r="Y171" s="31" t="str">
        <f>IF(AND(N171="Aplicar identificación avanzada-condición aceptable para cada tipo de factor de riesgo identificado",H171="SI"),VLOOKUP(A171,'2'!$B$12:$M$212,4,FALSE)," ")</f>
        <v xml:space="preserve"> </v>
      </c>
      <c r="Z171" s="31" t="str">
        <f>IF(AND(N171="Aplicar identificación avanzada-condición aceptable para cada tipo de factor de riesgo identificado",H171="SI"),VLOOKUP(A171,'2'!$B$12:$M$212,4,FALSE)," ")</f>
        <v xml:space="preserve"> </v>
      </c>
      <c r="AA171" s="31" t="str">
        <f>IF(AND(N171="Aplicar identificación avanzada-condición aceptable para cada tipo de factor de riesgo identificado",H171="SI"),VLOOKUP(A171,'2'!$B$12:$M$212,7,FALSE)," ")</f>
        <v xml:space="preserve"> </v>
      </c>
      <c r="AB171" s="31" t="str">
        <f>IF(AND(N171="Aplicar identificación avanzada-condición aceptable para cada tipo de factor de riesgo identificado",H171="SI"),VLOOKUP(A171,'2'!$B$12:$M$212,8,FALSE)," ")</f>
        <v xml:space="preserve"> </v>
      </c>
      <c r="AC171" s="31" t="str">
        <f>IF(AND(N171="Aplicar identificación avanzada-condición aceptable para cada tipo de factor de riesgo identificado",H171="SI"),VLOOKUP(A171,'2'!$B$12:$M$212,9,FALSE)," ")</f>
        <v xml:space="preserve"> </v>
      </c>
      <c r="AD171" s="31" t="str">
        <f>IF(AND(N171="Aplicar identificación avanzada-condición aceptable para cada tipo de factor de riesgo identificado",H171="SI"),VLOOKUP(A171,'2'!$B$12:$M$212,10,FALSE)," ")</f>
        <v xml:space="preserve"> </v>
      </c>
      <c r="AE171" s="34" t="str">
        <f>IF(AND(N171="Aplicar identificación avanzada-condición aceptable para cada tipo de factor de riesgo identificado",I171="SI"),VLOOKUP(A171,'2'!$B$12:$M$212,2,FALSE)," ")</f>
        <v xml:space="preserve"> </v>
      </c>
      <c r="AF171" s="34" t="str">
        <f>IF(AND(N171="Aplicar identificación avanzada-condición aceptable para cada tipo de factor de riesgo identificado",I171="SI"),VLOOKUP(A171,'2'!$B$12:$M$212,3,FALSE)," ")</f>
        <v xml:space="preserve"> </v>
      </c>
      <c r="AG171" s="34" t="str">
        <f>IF(AND(N171="Aplicar identificación avanzada-condición aceptable para cada tipo de factor de riesgo identificado",I171="SI"),VLOOKUP(A171,'2'!$B$12:$M$212,4,FALSE)," ")</f>
        <v xml:space="preserve"> </v>
      </c>
      <c r="AH171" s="34" t="str">
        <f>IF(AND(N171="Aplicar identificación avanzada-condición aceptable para cada tipo de factor de riesgo identificado",I171="SI"),VLOOKUP(A171,'2'!$B$12:$M$212,6,FALSE)," ")</f>
        <v xml:space="preserve"> </v>
      </c>
      <c r="AI171" s="34" t="str">
        <f>IF(AND(N171="Aplicar identificación avanzada-condición aceptable para cada tipo de factor de riesgo identificado",I171="SI"),VLOOKUP(A171,'2'!$B$12:$M$212,7,FALSE)," ")</f>
        <v xml:space="preserve"> </v>
      </c>
      <c r="AJ171" s="34" t="str">
        <f>IF(AND(N171="Aplicar identificación avanzada-condición aceptable para cada tipo de factor de riesgo identificado",I171="SI"),VLOOKUP(A171,'2'!$B$12:$M$212,8,FALSE)," ")</f>
        <v xml:space="preserve"> </v>
      </c>
      <c r="AK171" s="34" t="str">
        <f>IF(AND(N171="Aplicar identificación avanzada-condición aceptable para cada tipo de factor de riesgo identificado",I171="SI"),VLOOKUP(A171,'2'!$B$12:$M$212,9,FALSE)," ")</f>
        <v xml:space="preserve"> </v>
      </c>
      <c r="AL171" s="34" t="str">
        <f>IF(AND(N171="Aplicar identificación avanzada-condición aceptable para cada tipo de factor de riesgo identificado",I171="SI"),VLOOKUP(A171,'2'!$B$12:$M$212,10,FALSE)," ")</f>
        <v xml:space="preserve"> </v>
      </c>
      <c r="AM171" s="40" t="str">
        <f>IF(AND(N171="Aplicar identificación avanzada-condición aceptable para cada tipo de factor de riesgo identificado",J171="SI"),VLOOKUP(A171,'2'!$B$12:$M$212,2,FALSE)," ")</f>
        <v xml:space="preserve"> </v>
      </c>
      <c r="AN171" s="40" t="str">
        <f>IF(AND(N171="Aplicar identificación avanzada-condición aceptable para cada tipo de factor de riesgo identificado",J171="SI"),VLOOKUP(A171,'2'!$B$12:$M$212,3,FALSE)," ")</f>
        <v xml:space="preserve"> </v>
      </c>
      <c r="AO171" s="40" t="str">
        <f>IF(AND(N171="Aplicar identificación avanzada-condición aceptable para cada tipo de factor de riesgo identificado",J171="SI"),VLOOKUP(A171,'2'!$B$12:$M$212,4,FALSE)," ")</f>
        <v xml:space="preserve"> </v>
      </c>
      <c r="AP171" s="40" t="str">
        <f>IF(AND(N171="Aplicar identificación avanzada-condición aceptable para cada tipo de factor de riesgo identificado",J171="SI"),VLOOKUP(A171,'2'!$B$12:$M$212,6,FALSE)," ")</f>
        <v xml:space="preserve"> </v>
      </c>
      <c r="AQ171" s="40" t="str">
        <f>IF(AND(N171="Aplicar identificación avanzada-condición aceptable para cada tipo de factor de riesgo identificado",J171="SI"),VLOOKUP(A171,'2'!$B$12:$M$212,7,FALSE)," ")</f>
        <v xml:space="preserve"> </v>
      </c>
      <c r="AR171" s="40" t="str">
        <f>IF(AND(N171="Aplicar identificación avanzada-condición aceptable para cada tipo de factor de riesgo identificado",J171="SI"),VLOOKUP(A171,'2'!$B$12:$M$212,8,FALSE)," ")</f>
        <v xml:space="preserve"> </v>
      </c>
      <c r="AS171" s="40" t="str">
        <f>IF(AND(N171="Aplicar identificación avanzada-condición aceptable para cada tipo de factor de riesgo identificado",J171="SI"),VLOOKUP(A171,'2'!$B$12:$M$212,9,FALSE)," ")</f>
        <v xml:space="preserve"> </v>
      </c>
      <c r="AT171" s="40" t="str">
        <f>IF(AND(N171="Aplicar identificación avanzada-condición aceptable para cada tipo de factor de riesgo identificado",J171="SI"),VLOOKUP(A171,'2'!$B$12:$M$212,10,FALSE)," ")</f>
        <v xml:space="preserve"> </v>
      </c>
      <c r="AU171" s="51" t="str">
        <f>IF(AND(N171="Aplicar identificación avanzada-condición aceptable para cada tipo de factor de riesgo identificado",K171="SI"),VLOOKUP(A171,'2'!$B$12:$M$212,2,FALSE)," ")</f>
        <v xml:space="preserve"> </v>
      </c>
      <c r="AV171" s="51" t="str">
        <f>IF(AND(N171="Aplicar identificación avanzada-condición aceptable para cada tipo de factor de riesgo identificado",K171="SI"),VLOOKUP(A171,'2'!$B$12:$M$212,3,FALSE)," ")</f>
        <v xml:space="preserve"> </v>
      </c>
      <c r="AW171" s="51" t="str">
        <f>IF(AND(N171="Aplicar identificación avanzada-condición aceptable para cada tipo de factor de riesgo identificado",K171="SI"),VLOOKUP(A171,'2'!$B$12:$M$212,4,FALSE)," ")</f>
        <v xml:space="preserve"> </v>
      </c>
      <c r="AX171" s="51" t="str">
        <f>IF(AND(N171="Aplicar identificación avanzada-condición aceptable para cada tipo de factor de riesgo identificado",K171="SI"),VLOOKUP(A171,'2'!$B$12:$M$212,6,FALSE)," ")</f>
        <v xml:space="preserve"> </v>
      </c>
      <c r="AY171" s="51" t="str">
        <f>IF(AND(N171="Aplicar identificación avanzada-condición aceptable para cada tipo de factor de riesgo identificado",K171="SI"),VLOOKUP(A171,'2'!$B$12:$M$212,7,FALSE)," ")</f>
        <v xml:space="preserve"> </v>
      </c>
      <c r="AZ171" s="51" t="str">
        <f>IF(AND(N171="Aplicar identificación avanzada-condición aceptable para cada tipo de factor de riesgo identificado",K171="SI"),VLOOKUP(A171,'2'!$B$12:$M$212,8,FALSE)," ")</f>
        <v xml:space="preserve"> </v>
      </c>
      <c r="BA171" s="51" t="str">
        <f>IF(AND(N171="Aplicar identificación avanzada-condición aceptable para cada tipo de factor de riesgo identificado",K171="SI"),VLOOKUP(A171,'2'!$B$12:$M$212,9,FALSE)," ")</f>
        <v xml:space="preserve"> </v>
      </c>
      <c r="BB171" s="51" t="str">
        <f>IF(AND(N171="Aplicar identificación avanzada-condición aceptable para cada tipo de factor de riesgo identificado",K171="SI"),VLOOKUP(A171,'2'!$B$12:$M$212,10,FALSE)," ")</f>
        <v xml:space="preserve"> </v>
      </c>
      <c r="BC171" s="44" t="str">
        <f>IF(AND(N171="Aplicar identificación avanzada-condición aceptable para cada tipo de factor de riesgo identificado",L171="SI"),VLOOKUP(A171,'2'!$B$12:$M$212,2,FALSE)," ")</f>
        <v xml:space="preserve"> </v>
      </c>
      <c r="BD171" s="44" t="str">
        <f>IF(AND(N171="Aplicar identificación avanzada-condición aceptable para cada tipo de factor de riesgo identificado",L171="SI"),VLOOKUP(A171,'2'!$B$12:$M$212,3,FALSE)," ")</f>
        <v xml:space="preserve"> </v>
      </c>
      <c r="BE171" s="44" t="str">
        <f>IF(AND(N171="Aplicar identificación avanzada-condición aceptable para cada tipo de factor de riesgo identificado",L171="SI"),VLOOKUP(A171,'2'!$B$12:$M$212,4,FALSE)," ")</f>
        <v xml:space="preserve"> </v>
      </c>
      <c r="BF171" s="44" t="str">
        <f>IF(AND(N171="Aplicar identificación avanzada-condición aceptable para cada tipo de factor de riesgo identificado",L171="SI"),VLOOKUP(A171,'2'!$B$12:$M$212,6,FALSE)," ")</f>
        <v xml:space="preserve"> </v>
      </c>
      <c r="BG171" s="44" t="str">
        <f>IF(AND(N171="Aplicar identificación avanzada-condición aceptable para cada tipo de factor de riesgo identificado",L171="SI"),VLOOKUP(A171,'2'!$B$12:$M$212,7,FALSE)," ")</f>
        <v xml:space="preserve"> </v>
      </c>
      <c r="BH171" s="44" t="str">
        <f>IF(AND(N171="Aplicar identificación avanzada-condición aceptable para cada tipo de factor de riesgo identificado",L171="SI"),VLOOKUP(A171,'2'!$B$12:$M$212,8,FALSE)," ")</f>
        <v xml:space="preserve"> </v>
      </c>
      <c r="BI171" s="44" t="str">
        <f>IF(AND(N171="Aplicar identificación avanzada-condición aceptable para cada tipo de factor de riesgo identificado",L171="SI"),VLOOKUP(A171,'2'!$B$12:$M$212,9,FALSE)," ")</f>
        <v xml:space="preserve"> </v>
      </c>
      <c r="BJ171" s="44" t="str">
        <f>IF(AND(N171="Aplicar identificación avanzada-condición aceptable para cada tipo de factor de riesgo identificado",L171="SI"),VLOOKUP(A171,'2'!$B$12:$M$212,10,FALSE)," ")</f>
        <v xml:space="preserve"> </v>
      </c>
      <c r="BK171" s="48" t="str">
        <f>IF(AND(N171="Aplicar identificación avanzada-condición aceptable para cada tipo de factor de riesgo identificado",M171="SI"),VLOOKUP(A171,'2'!$B$12:$M$212,2,FALSE)," ")</f>
        <v xml:space="preserve"> </v>
      </c>
      <c r="BL171" s="48" t="str">
        <f>IF(AND(N171="Aplicar identificación avanzada-condición aceptable para cada tipo de factor de riesgo identificado",M171="SI"),VLOOKUP(A171,'2'!$B$12:$M$212,3,FALSE)," ")</f>
        <v xml:space="preserve"> </v>
      </c>
      <c r="BM171" s="48" t="str">
        <f>IF(AND(N171="Aplicar identificación avanzada-condición aceptable para cada tipo de factor de riesgo identificado",M171="SI"),VLOOKUP(A171,'2'!$B$12:$M$212,4,FALSE)," ")</f>
        <v xml:space="preserve"> </v>
      </c>
      <c r="BN171" s="48" t="str">
        <f>IF(AND(N171="Aplicar identificación avanzada-condición aceptable para cada tipo de factor de riesgo identificado",M171="SI"),VLOOKUP(A171,'2'!$B$12:$M$212,6,FALSE)," ")</f>
        <v xml:space="preserve"> </v>
      </c>
      <c r="BO171" s="48" t="str">
        <f>IF(AND(N171="Aplicar identificación avanzada-condición aceptable para cada tipo de factor de riesgo identificado",M171="SI"),VLOOKUP(A171,'2'!$B$12:$M$212,7,FALSE)," ")</f>
        <v xml:space="preserve"> </v>
      </c>
      <c r="BP171" s="48" t="str">
        <f>IF(AND(N171="Aplicar identificación avanzada-condición aceptable para cada tipo de factor de riesgo identificado",M171="SI"),VLOOKUP(A171,'2'!$B$12:$M$212,8,FALSE)," ")</f>
        <v xml:space="preserve"> </v>
      </c>
      <c r="BQ171" s="48" t="str">
        <f>IF(AND(N171="Aplicar identificación avanzada-condición aceptable para cada tipo de factor de riesgo identificado",M171="SI"),VLOOKUP(A171,'2'!$B$12:$M$212,9,FALSE)," ")</f>
        <v xml:space="preserve"> </v>
      </c>
      <c r="BR171" s="48" t="str">
        <f>IF(AND(N171="Aplicar identificación avanzada-condición aceptable para cada tipo de factor de riesgo identificado",M171="SI"),VLOOKUP(A171,'2'!$B$12:$M$212,10,FALSE)," ")</f>
        <v xml:space="preserve"> </v>
      </c>
    </row>
    <row r="172" spans="1:70">
      <c r="B172" s="21" t="str">
        <f>'2'!C181</f>
        <v>area 168</v>
      </c>
      <c r="C172" s="21" t="str">
        <f>'2'!D181</f>
        <v>puesto 168</v>
      </c>
      <c r="D172" s="21" t="str">
        <v>puesto 168</v>
      </c>
      <c r="E172" s="21" t="str">
        <f>'2'!E181</f>
        <v>tarea 168</v>
      </c>
      <c r="F172" s="34" t="str">
        <f>'3'!D181</f>
        <v>tarea 168</v>
      </c>
      <c r="N172" s="34" t="str">
        <f>'3'!L181</f>
        <v>Aplicar identificación avanzada-condición aceptable para cada tipo de factor de riesgo identificado</v>
      </c>
      <c r="O172" s="19" t="str">
        <f>IF(AND(N172="Aplicar identificación avanzada-condición aceptable para cada tipo de factor de riesgo identificado",G172="SI"),VLOOKUP(A172,'2'!$B$12:$M$212,2,FALSE)," ")</f>
        <v xml:space="preserve"> </v>
      </c>
      <c r="P172" s="19" t="str">
        <f>IF(AND(N172="Aplicar identificación avanzada-condición aceptable para cada tipo de factor de riesgo identificado",G172="SI"),VLOOKUP(A172,'2'!$B$12:$M$212,3,FALSE)," ")</f>
        <v xml:space="preserve"> </v>
      </c>
      <c r="Q172" s="19" t="str">
        <f>IF(AND(N172="Aplicar identificación avanzada-condición aceptable para cada tipo de factor de riesgo identificado",G172="SI"),VLOOKUP(A172,'2'!$B$12:$M$212,4,FALSE)," ")</f>
        <v xml:space="preserve"> </v>
      </c>
      <c r="R172" s="19" t="str">
        <f>IF(AND(N172="Aplicar identificación avanzada-condición aceptable para cada tipo de factor de riesgo identificado",G172="SI"),VLOOKUP(A172,'2'!$B$12:$M$212,6,FALSE)," ")</f>
        <v xml:space="preserve"> </v>
      </c>
      <c r="S172" s="19" t="str">
        <f>IF(AND(N172="Aplicar identificación avanzada-condición aceptable para cada tipo de factor de riesgo identificado",G172="SI"),VLOOKUP(A172,'2'!$B$12:$M$212,7,FALSE)," ")</f>
        <v xml:space="preserve"> </v>
      </c>
      <c r="T172" s="19" t="str">
        <f>IF(AND(N172="Aplicar identificación avanzada-condición aceptable para cada tipo de factor de riesgo identificado",G172="SI"),VLOOKUP(A172,'2'!$B$12:$M$212,8,FALSE)," ")</f>
        <v xml:space="preserve"> </v>
      </c>
      <c r="U172" s="19" t="str">
        <f>IF(AND(N172="Aplicar identificación avanzada-condición aceptable para cada tipo de factor de riesgo identificado",G172="SI"),VLOOKUP(A172,'2'!$B$12:$M$212,9,FALSE)," ")</f>
        <v xml:space="preserve"> </v>
      </c>
      <c r="V172" s="19" t="str">
        <f>IF(AND(N172="Aplicar identificación avanzada-condición aceptable para cada tipo de factor de riesgo identificado",G172="SI"),VLOOKUP(A172,'2'!$B$12:$M$212,10,FALSE)," ")</f>
        <v xml:space="preserve"> </v>
      </c>
      <c r="W172" s="31" t="str">
        <f>IF(AND(N172="Aplicar identificación avanzada-condición aceptable para cada tipo de factor de riesgo identificado",H172="SI"),VLOOKUP(A172,'2'!$B$12:$M$212,2,FALSE)," ")</f>
        <v xml:space="preserve"> </v>
      </c>
      <c r="X172" s="31" t="str">
        <f>IF(AND(N172="Aplicar identificación avanzada-condición aceptable para cada tipo de factor de riesgo identificado",H172="SI"),VLOOKUP(A172,'2'!$B$12:$M$212,3,FALSE)," ")</f>
        <v xml:space="preserve"> </v>
      </c>
      <c r="Y172" s="31" t="str">
        <f>IF(AND(N172="Aplicar identificación avanzada-condición aceptable para cada tipo de factor de riesgo identificado",H172="SI"),VLOOKUP(A172,'2'!$B$12:$M$212,4,FALSE)," ")</f>
        <v xml:space="preserve"> </v>
      </c>
      <c r="Z172" s="31" t="str">
        <f>IF(AND(N172="Aplicar identificación avanzada-condición aceptable para cada tipo de factor de riesgo identificado",H172="SI"),VLOOKUP(A172,'2'!$B$12:$M$212,4,FALSE)," ")</f>
        <v xml:space="preserve"> </v>
      </c>
      <c r="AA172" s="31" t="str">
        <f>IF(AND(N172="Aplicar identificación avanzada-condición aceptable para cada tipo de factor de riesgo identificado",H172="SI"),VLOOKUP(A172,'2'!$B$12:$M$212,7,FALSE)," ")</f>
        <v xml:space="preserve"> </v>
      </c>
      <c r="AB172" s="31" t="str">
        <f>IF(AND(N172="Aplicar identificación avanzada-condición aceptable para cada tipo de factor de riesgo identificado",H172="SI"),VLOOKUP(A172,'2'!$B$12:$M$212,8,FALSE)," ")</f>
        <v xml:space="preserve"> </v>
      </c>
      <c r="AC172" s="31" t="str">
        <f>IF(AND(N172="Aplicar identificación avanzada-condición aceptable para cada tipo de factor de riesgo identificado",H172="SI"),VLOOKUP(A172,'2'!$B$12:$M$212,9,FALSE)," ")</f>
        <v xml:space="preserve"> </v>
      </c>
      <c r="AD172" s="31" t="str">
        <f>IF(AND(N172="Aplicar identificación avanzada-condición aceptable para cada tipo de factor de riesgo identificado",H172="SI"),VLOOKUP(A172,'2'!$B$12:$M$212,10,FALSE)," ")</f>
        <v xml:space="preserve"> </v>
      </c>
      <c r="AE172" s="34" t="str">
        <f>IF(AND(N172="Aplicar identificación avanzada-condición aceptable para cada tipo de factor de riesgo identificado",I172="SI"),VLOOKUP(A172,'2'!$B$12:$M$212,2,FALSE)," ")</f>
        <v xml:space="preserve"> </v>
      </c>
      <c r="AF172" s="34" t="str">
        <f>IF(AND(N172="Aplicar identificación avanzada-condición aceptable para cada tipo de factor de riesgo identificado",I172="SI"),VLOOKUP(A172,'2'!$B$12:$M$212,3,FALSE)," ")</f>
        <v xml:space="preserve"> </v>
      </c>
      <c r="AG172" s="34" t="str">
        <f>IF(AND(N172="Aplicar identificación avanzada-condición aceptable para cada tipo de factor de riesgo identificado",I172="SI"),VLOOKUP(A172,'2'!$B$12:$M$212,4,FALSE)," ")</f>
        <v xml:space="preserve"> </v>
      </c>
      <c r="AH172" s="34" t="str">
        <f>IF(AND(N172="Aplicar identificación avanzada-condición aceptable para cada tipo de factor de riesgo identificado",I172="SI"),VLOOKUP(A172,'2'!$B$12:$M$212,6,FALSE)," ")</f>
        <v xml:space="preserve"> </v>
      </c>
      <c r="AI172" s="34" t="str">
        <f>IF(AND(N172="Aplicar identificación avanzada-condición aceptable para cada tipo de factor de riesgo identificado",I172="SI"),VLOOKUP(A172,'2'!$B$12:$M$212,7,FALSE)," ")</f>
        <v xml:space="preserve"> </v>
      </c>
      <c r="AJ172" s="34" t="str">
        <f>IF(AND(N172="Aplicar identificación avanzada-condición aceptable para cada tipo de factor de riesgo identificado",I172="SI"),VLOOKUP(A172,'2'!$B$12:$M$212,8,FALSE)," ")</f>
        <v xml:space="preserve"> </v>
      </c>
      <c r="AK172" s="34" t="str">
        <f>IF(AND(N172="Aplicar identificación avanzada-condición aceptable para cada tipo de factor de riesgo identificado",I172="SI"),VLOOKUP(A172,'2'!$B$12:$M$212,9,FALSE)," ")</f>
        <v xml:space="preserve"> </v>
      </c>
      <c r="AL172" s="34" t="str">
        <f>IF(AND(N172="Aplicar identificación avanzada-condición aceptable para cada tipo de factor de riesgo identificado",I172="SI"),VLOOKUP(A172,'2'!$B$12:$M$212,10,FALSE)," ")</f>
        <v xml:space="preserve"> </v>
      </c>
      <c r="AM172" s="40" t="str">
        <f>IF(AND(N172="Aplicar identificación avanzada-condición aceptable para cada tipo de factor de riesgo identificado",J172="SI"),VLOOKUP(A172,'2'!$B$12:$M$212,2,FALSE)," ")</f>
        <v xml:space="preserve"> </v>
      </c>
      <c r="AN172" s="40" t="str">
        <f>IF(AND(N172="Aplicar identificación avanzada-condición aceptable para cada tipo de factor de riesgo identificado",J172="SI"),VLOOKUP(A172,'2'!$B$12:$M$212,3,FALSE)," ")</f>
        <v xml:space="preserve"> </v>
      </c>
      <c r="AO172" s="40" t="str">
        <f>IF(AND(N172="Aplicar identificación avanzada-condición aceptable para cada tipo de factor de riesgo identificado",J172="SI"),VLOOKUP(A172,'2'!$B$12:$M$212,4,FALSE)," ")</f>
        <v xml:space="preserve"> </v>
      </c>
      <c r="AP172" s="40" t="str">
        <f>IF(AND(N172="Aplicar identificación avanzada-condición aceptable para cada tipo de factor de riesgo identificado",J172="SI"),VLOOKUP(A172,'2'!$B$12:$M$212,6,FALSE)," ")</f>
        <v xml:space="preserve"> </v>
      </c>
      <c r="AQ172" s="40" t="str">
        <f>IF(AND(N172="Aplicar identificación avanzada-condición aceptable para cada tipo de factor de riesgo identificado",J172="SI"),VLOOKUP(A172,'2'!$B$12:$M$212,7,FALSE)," ")</f>
        <v xml:space="preserve"> </v>
      </c>
      <c r="AR172" s="40" t="str">
        <f>IF(AND(N172="Aplicar identificación avanzada-condición aceptable para cada tipo de factor de riesgo identificado",J172="SI"),VLOOKUP(A172,'2'!$B$12:$M$212,8,FALSE)," ")</f>
        <v xml:space="preserve"> </v>
      </c>
      <c r="AS172" s="40" t="str">
        <f>IF(AND(N172="Aplicar identificación avanzada-condición aceptable para cada tipo de factor de riesgo identificado",J172="SI"),VLOOKUP(A172,'2'!$B$12:$M$212,9,FALSE)," ")</f>
        <v xml:space="preserve"> </v>
      </c>
      <c r="AT172" s="40" t="str">
        <f>IF(AND(N172="Aplicar identificación avanzada-condición aceptable para cada tipo de factor de riesgo identificado",J172="SI"),VLOOKUP(A172,'2'!$B$12:$M$212,10,FALSE)," ")</f>
        <v xml:space="preserve"> </v>
      </c>
      <c r="AU172" s="51" t="str">
        <f>IF(AND(N172="Aplicar identificación avanzada-condición aceptable para cada tipo de factor de riesgo identificado",K172="SI"),VLOOKUP(A172,'2'!$B$12:$M$212,2,FALSE)," ")</f>
        <v xml:space="preserve"> </v>
      </c>
      <c r="AV172" s="51" t="str">
        <f>IF(AND(N172="Aplicar identificación avanzada-condición aceptable para cada tipo de factor de riesgo identificado",K172="SI"),VLOOKUP(A172,'2'!$B$12:$M$212,3,FALSE)," ")</f>
        <v xml:space="preserve"> </v>
      </c>
      <c r="AW172" s="51" t="str">
        <f>IF(AND(N172="Aplicar identificación avanzada-condición aceptable para cada tipo de factor de riesgo identificado",K172="SI"),VLOOKUP(A172,'2'!$B$12:$M$212,4,FALSE)," ")</f>
        <v xml:space="preserve"> </v>
      </c>
      <c r="AX172" s="51" t="str">
        <f>IF(AND(N172="Aplicar identificación avanzada-condición aceptable para cada tipo de factor de riesgo identificado",K172="SI"),VLOOKUP(A172,'2'!$B$12:$M$212,6,FALSE)," ")</f>
        <v xml:space="preserve"> </v>
      </c>
      <c r="AY172" s="51" t="str">
        <f>IF(AND(N172="Aplicar identificación avanzada-condición aceptable para cada tipo de factor de riesgo identificado",K172="SI"),VLOOKUP(A172,'2'!$B$12:$M$212,7,FALSE)," ")</f>
        <v xml:space="preserve"> </v>
      </c>
      <c r="AZ172" s="51" t="str">
        <f>IF(AND(N172="Aplicar identificación avanzada-condición aceptable para cada tipo de factor de riesgo identificado",K172="SI"),VLOOKUP(A172,'2'!$B$12:$M$212,8,FALSE)," ")</f>
        <v xml:space="preserve"> </v>
      </c>
      <c r="BA172" s="51" t="str">
        <f>IF(AND(N172="Aplicar identificación avanzada-condición aceptable para cada tipo de factor de riesgo identificado",K172="SI"),VLOOKUP(A172,'2'!$B$12:$M$212,9,FALSE)," ")</f>
        <v xml:space="preserve"> </v>
      </c>
      <c r="BB172" s="51" t="str">
        <f>IF(AND(N172="Aplicar identificación avanzada-condición aceptable para cada tipo de factor de riesgo identificado",K172="SI"),VLOOKUP(A172,'2'!$B$12:$M$212,10,FALSE)," ")</f>
        <v xml:space="preserve"> </v>
      </c>
      <c r="BC172" s="44" t="str">
        <f>IF(AND(N172="Aplicar identificación avanzada-condición aceptable para cada tipo de factor de riesgo identificado",L172="SI"),VLOOKUP(A172,'2'!$B$12:$M$212,2,FALSE)," ")</f>
        <v xml:space="preserve"> </v>
      </c>
      <c r="BD172" s="44" t="str">
        <f>IF(AND(N172="Aplicar identificación avanzada-condición aceptable para cada tipo de factor de riesgo identificado",L172="SI"),VLOOKUP(A172,'2'!$B$12:$M$212,3,FALSE)," ")</f>
        <v xml:space="preserve"> </v>
      </c>
      <c r="BE172" s="44" t="str">
        <f>IF(AND(N172="Aplicar identificación avanzada-condición aceptable para cada tipo de factor de riesgo identificado",L172="SI"),VLOOKUP(A172,'2'!$B$12:$M$212,4,FALSE)," ")</f>
        <v xml:space="preserve"> </v>
      </c>
      <c r="BF172" s="44" t="str">
        <f>IF(AND(N172="Aplicar identificación avanzada-condición aceptable para cada tipo de factor de riesgo identificado",L172="SI"),VLOOKUP(A172,'2'!$B$12:$M$212,6,FALSE)," ")</f>
        <v xml:space="preserve"> </v>
      </c>
      <c r="BG172" s="44" t="str">
        <f>IF(AND(N172="Aplicar identificación avanzada-condición aceptable para cada tipo de factor de riesgo identificado",L172="SI"),VLOOKUP(A172,'2'!$B$12:$M$212,7,FALSE)," ")</f>
        <v xml:space="preserve"> </v>
      </c>
      <c r="BH172" s="44" t="str">
        <f>IF(AND(N172="Aplicar identificación avanzada-condición aceptable para cada tipo de factor de riesgo identificado",L172="SI"),VLOOKUP(A172,'2'!$B$12:$M$212,8,FALSE)," ")</f>
        <v xml:space="preserve"> </v>
      </c>
      <c r="BI172" s="44" t="str">
        <f>IF(AND(N172="Aplicar identificación avanzada-condición aceptable para cada tipo de factor de riesgo identificado",L172="SI"),VLOOKUP(A172,'2'!$B$12:$M$212,9,FALSE)," ")</f>
        <v xml:space="preserve"> </v>
      </c>
      <c r="BJ172" s="44" t="str">
        <f>IF(AND(N172="Aplicar identificación avanzada-condición aceptable para cada tipo de factor de riesgo identificado",L172="SI"),VLOOKUP(A172,'2'!$B$12:$M$212,10,FALSE)," ")</f>
        <v xml:space="preserve"> </v>
      </c>
      <c r="BK172" s="48" t="str">
        <f>IF(AND(N172="Aplicar identificación avanzada-condición aceptable para cada tipo de factor de riesgo identificado",M172="SI"),VLOOKUP(A172,'2'!$B$12:$M$212,2,FALSE)," ")</f>
        <v xml:space="preserve"> </v>
      </c>
      <c r="BL172" s="48" t="str">
        <f>IF(AND(N172="Aplicar identificación avanzada-condición aceptable para cada tipo de factor de riesgo identificado",M172="SI"),VLOOKUP(A172,'2'!$B$12:$M$212,3,FALSE)," ")</f>
        <v xml:space="preserve"> </v>
      </c>
      <c r="BM172" s="48" t="str">
        <f>IF(AND(N172="Aplicar identificación avanzada-condición aceptable para cada tipo de factor de riesgo identificado",M172="SI"),VLOOKUP(A172,'2'!$B$12:$M$212,4,FALSE)," ")</f>
        <v xml:space="preserve"> </v>
      </c>
      <c r="BN172" s="48" t="str">
        <f>IF(AND(N172="Aplicar identificación avanzada-condición aceptable para cada tipo de factor de riesgo identificado",M172="SI"),VLOOKUP(A172,'2'!$B$12:$M$212,6,FALSE)," ")</f>
        <v xml:space="preserve"> </v>
      </c>
      <c r="BO172" s="48" t="str">
        <f>IF(AND(N172="Aplicar identificación avanzada-condición aceptable para cada tipo de factor de riesgo identificado",M172="SI"),VLOOKUP(A172,'2'!$B$12:$M$212,7,FALSE)," ")</f>
        <v xml:space="preserve"> </v>
      </c>
      <c r="BP172" s="48" t="str">
        <f>IF(AND(N172="Aplicar identificación avanzada-condición aceptable para cada tipo de factor de riesgo identificado",M172="SI"),VLOOKUP(A172,'2'!$B$12:$M$212,8,FALSE)," ")</f>
        <v xml:space="preserve"> </v>
      </c>
      <c r="BQ172" s="48" t="str">
        <f>IF(AND(N172="Aplicar identificación avanzada-condición aceptable para cada tipo de factor de riesgo identificado",M172="SI"),VLOOKUP(A172,'2'!$B$12:$M$212,9,FALSE)," ")</f>
        <v xml:space="preserve"> </v>
      </c>
      <c r="BR172" s="48" t="str">
        <f>IF(AND(N172="Aplicar identificación avanzada-condición aceptable para cada tipo de factor de riesgo identificado",M172="SI"),VLOOKUP(A172,'2'!$B$12:$M$212,10,FALSE)," ")</f>
        <v xml:space="preserve"> </v>
      </c>
    </row>
    <row r="173" spans="1:70">
      <c r="B173" s="21" t="str">
        <f>'2'!C182</f>
        <v>area 169</v>
      </c>
      <c r="C173" s="21" t="str">
        <f>'2'!D182</f>
        <v>puesto 169</v>
      </c>
      <c r="D173" s="21" t="str">
        <v>puesto 169</v>
      </c>
      <c r="E173" s="21" t="str">
        <f>'2'!E182</f>
        <v>tarea 169</v>
      </c>
      <c r="F173" s="34" t="str">
        <f>'3'!D182</f>
        <v>tarea 169</v>
      </c>
      <c r="N173" s="34" t="str">
        <f>'3'!L182</f>
        <v>Aplicar identificación avanzada-condición aceptable para cada tipo de factor de riesgo identificado</v>
      </c>
      <c r="O173" s="19" t="str">
        <f>IF(AND(N173="Aplicar identificación avanzada-condición aceptable para cada tipo de factor de riesgo identificado",G173="SI"),VLOOKUP(A173,'2'!$B$12:$M$212,2,FALSE)," ")</f>
        <v xml:space="preserve"> </v>
      </c>
      <c r="P173" s="19" t="str">
        <f>IF(AND(N173="Aplicar identificación avanzada-condición aceptable para cada tipo de factor de riesgo identificado",G173="SI"),VLOOKUP(A173,'2'!$B$12:$M$212,3,FALSE)," ")</f>
        <v xml:space="preserve"> </v>
      </c>
      <c r="Q173" s="19" t="str">
        <f>IF(AND(N173="Aplicar identificación avanzada-condición aceptable para cada tipo de factor de riesgo identificado",G173="SI"),VLOOKUP(A173,'2'!$B$12:$M$212,4,FALSE)," ")</f>
        <v xml:space="preserve"> </v>
      </c>
      <c r="R173" s="19" t="str">
        <f>IF(AND(N173="Aplicar identificación avanzada-condición aceptable para cada tipo de factor de riesgo identificado",G173="SI"),VLOOKUP(A173,'2'!$B$12:$M$212,6,FALSE)," ")</f>
        <v xml:space="preserve"> </v>
      </c>
      <c r="S173" s="19" t="str">
        <f>IF(AND(N173="Aplicar identificación avanzada-condición aceptable para cada tipo de factor de riesgo identificado",G173="SI"),VLOOKUP(A173,'2'!$B$12:$M$212,7,FALSE)," ")</f>
        <v xml:space="preserve"> </v>
      </c>
      <c r="T173" s="19" t="str">
        <f>IF(AND(N173="Aplicar identificación avanzada-condición aceptable para cada tipo de factor de riesgo identificado",G173="SI"),VLOOKUP(A173,'2'!$B$12:$M$212,8,FALSE)," ")</f>
        <v xml:space="preserve"> </v>
      </c>
      <c r="U173" s="19" t="str">
        <f>IF(AND(N173="Aplicar identificación avanzada-condición aceptable para cada tipo de factor de riesgo identificado",G173="SI"),VLOOKUP(A173,'2'!$B$12:$M$212,9,FALSE)," ")</f>
        <v xml:space="preserve"> </v>
      </c>
      <c r="V173" s="19" t="str">
        <f>IF(AND(N173="Aplicar identificación avanzada-condición aceptable para cada tipo de factor de riesgo identificado",G173="SI"),VLOOKUP(A173,'2'!$B$12:$M$212,10,FALSE)," ")</f>
        <v xml:space="preserve"> </v>
      </c>
      <c r="W173" s="31" t="str">
        <f>IF(AND(N173="Aplicar identificación avanzada-condición aceptable para cada tipo de factor de riesgo identificado",H173="SI"),VLOOKUP(A173,'2'!$B$12:$M$212,2,FALSE)," ")</f>
        <v xml:space="preserve"> </v>
      </c>
      <c r="X173" s="31" t="str">
        <f>IF(AND(N173="Aplicar identificación avanzada-condición aceptable para cada tipo de factor de riesgo identificado",H173="SI"),VLOOKUP(A173,'2'!$B$12:$M$212,3,FALSE)," ")</f>
        <v xml:space="preserve"> </v>
      </c>
      <c r="Y173" s="31" t="str">
        <f>IF(AND(N173="Aplicar identificación avanzada-condición aceptable para cada tipo de factor de riesgo identificado",H173="SI"),VLOOKUP(A173,'2'!$B$12:$M$212,4,FALSE)," ")</f>
        <v xml:space="preserve"> </v>
      </c>
      <c r="Z173" s="31" t="str">
        <f>IF(AND(N173="Aplicar identificación avanzada-condición aceptable para cada tipo de factor de riesgo identificado",H173="SI"),VLOOKUP(A173,'2'!$B$12:$M$212,4,FALSE)," ")</f>
        <v xml:space="preserve"> </v>
      </c>
      <c r="AA173" s="31" t="str">
        <f>IF(AND(N173="Aplicar identificación avanzada-condición aceptable para cada tipo de factor de riesgo identificado",H173="SI"),VLOOKUP(A173,'2'!$B$12:$M$212,7,FALSE)," ")</f>
        <v xml:space="preserve"> </v>
      </c>
      <c r="AB173" s="31" t="str">
        <f>IF(AND(N173="Aplicar identificación avanzada-condición aceptable para cada tipo de factor de riesgo identificado",H173="SI"),VLOOKUP(A173,'2'!$B$12:$M$212,8,FALSE)," ")</f>
        <v xml:space="preserve"> </v>
      </c>
      <c r="AC173" s="31" t="str">
        <f>IF(AND(N173="Aplicar identificación avanzada-condición aceptable para cada tipo de factor de riesgo identificado",H173="SI"),VLOOKUP(A173,'2'!$B$12:$M$212,9,FALSE)," ")</f>
        <v xml:space="preserve"> </v>
      </c>
      <c r="AD173" s="31" t="str">
        <f>IF(AND(N173="Aplicar identificación avanzada-condición aceptable para cada tipo de factor de riesgo identificado",H173="SI"),VLOOKUP(A173,'2'!$B$12:$M$212,10,FALSE)," ")</f>
        <v xml:space="preserve"> </v>
      </c>
      <c r="AE173" s="34" t="str">
        <f>IF(AND(N173="Aplicar identificación avanzada-condición aceptable para cada tipo de factor de riesgo identificado",I173="SI"),VLOOKUP(A173,'2'!$B$12:$M$212,2,FALSE)," ")</f>
        <v xml:space="preserve"> </v>
      </c>
      <c r="AF173" s="34" t="str">
        <f>IF(AND(N173="Aplicar identificación avanzada-condición aceptable para cada tipo de factor de riesgo identificado",I173="SI"),VLOOKUP(A173,'2'!$B$12:$M$212,3,FALSE)," ")</f>
        <v xml:space="preserve"> </v>
      </c>
      <c r="AG173" s="34" t="str">
        <f>IF(AND(N173="Aplicar identificación avanzada-condición aceptable para cada tipo de factor de riesgo identificado",I173="SI"),VLOOKUP(A173,'2'!$B$12:$M$212,4,FALSE)," ")</f>
        <v xml:space="preserve"> </v>
      </c>
      <c r="AH173" s="34" t="str">
        <f>IF(AND(N173="Aplicar identificación avanzada-condición aceptable para cada tipo de factor de riesgo identificado",I173="SI"),VLOOKUP(A173,'2'!$B$12:$M$212,6,FALSE)," ")</f>
        <v xml:space="preserve"> </v>
      </c>
      <c r="AI173" s="34" t="str">
        <f>IF(AND(N173="Aplicar identificación avanzada-condición aceptable para cada tipo de factor de riesgo identificado",I173="SI"),VLOOKUP(A173,'2'!$B$12:$M$212,7,FALSE)," ")</f>
        <v xml:space="preserve"> </v>
      </c>
      <c r="AJ173" s="34" t="str">
        <f>IF(AND(N173="Aplicar identificación avanzada-condición aceptable para cada tipo de factor de riesgo identificado",I173="SI"),VLOOKUP(A173,'2'!$B$12:$M$212,8,FALSE)," ")</f>
        <v xml:space="preserve"> </v>
      </c>
      <c r="AK173" s="34" t="str">
        <f>IF(AND(N173="Aplicar identificación avanzada-condición aceptable para cada tipo de factor de riesgo identificado",I173="SI"),VLOOKUP(A173,'2'!$B$12:$M$212,9,FALSE)," ")</f>
        <v xml:space="preserve"> </v>
      </c>
      <c r="AL173" s="34" t="str">
        <f>IF(AND(N173="Aplicar identificación avanzada-condición aceptable para cada tipo de factor de riesgo identificado",I173="SI"),VLOOKUP(A173,'2'!$B$12:$M$212,10,FALSE)," ")</f>
        <v xml:space="preserve"> </v>
      </c>
      <c r="AM173" s="40" t="str">
        <f>IF(AND(N173="Aplicar identificación avanzada-condición aceptable para cada tipo de factor de riesgo identificado",J173="SI"),VLOOKUP(A173,'2'!$B$12:$M$212,2,FALSE)," ")</f>
        <v xml:space="preserve"> </v>
      </c>
      <c r="AN173" s="40" t="str">
        <f>IF(AND(N173="Aplicar identificación avanzada-condición aceptable para cada tipo de factor de riesgo identificado",J173="SI"),VLOOKUP(A173,'2'!$B$12:$M$212,3,FALSE)," ")</f>
        <v xml:space="preserve"> </v>
      </c>
      <c r="AO173" s="40" t="str">
        <f>IF(AND(N173="Aplicar identificación avanzada-condición aceptable para cada tipo de factor de riesgo identificado",J173="SI"),VLOOKUP(A173,'2'!$B$12:$M$212,4,FALSE)," ")</f>
        <v xml:space="preserve"> </v>
      </c>
      <c r="AP173" s="40" t="str">
        <f>IF(AND(N173="Aplicar identificación avanzada-condición aceptable para cada tipo de factor de riesgo identificado",J173="SI"),VLOOKUP(A173,'2'!$B$12:$M$212,6,FALSE)," ")</f>
        <v xml:space="preserve"> </v>
      </c>
      <c r="AQ173" s="40" t="str">
        <f>IF(AND(N173="Aplicar identificación avanzada-condición aceptable para cada tipo de factor de riesgo identificado",J173="SI"),VLOOKUP(A173,'2'!$B$12:$M$212,7,FALSE)," ")</f>
        <v xml:space="preserve"> </v>
      </c>
      <c r="AR173" s="40" t="str">
        <f>IF(AND(N173="Aplicar identificación avanzada-condición aceptable para cada tipo de factor de riesgo identificado",J173="SI"),VLOOKUP(A173,'2'!$B$12:$M$212,8,FALSE)," ")</f>
        <v xml:space="preserve"> </v>
      </c>
      <c r="AS173" s="40" t="str">
        <f>IF(AND(N173="Aplicar identificación avanzada-condición aceptable para cada tipo de factor de riesgo identificado",J173="SI"),VLOOKUP(A173,'2'!$B$12:$M$212,9,FALSE)," ")</f>
        <v xml:space="preserve"> </v>
      </c>
      <c r="AT173" s="40" t="str">
        <f>IF(AND(N173="Aplicar identificación avanzada-condición aceptable para cada tipo de factor de riesgo identificado",J173="SI"),VLOOKUP(A173,'2'!$B$12:$M$212,10,FALSE)," ")</f>
        <v xml:space="preserve"> </v>
      </c>
      <c r="AU173" s="51" t="str">
        <f>IF(AND(N173="Aplicar identificación avanzada-condición aceptable para cada tipo de factor de riesgo identificado",K173="SI"),VLOOKUP(A173,'2'!$B$12:$M$212,2,FALSE)," ")</f>
        <v xml:space="preserve"> </v>
      </c>
      <c r="AV173" s="51" t="str">
        <f>IF(AND(N173="Aplicar identificación avanzada-condición aceptable para cada tipo de factor de riesgo identificado",K173="SI"),VLOOKUP(A173,'2'!$B$12:$M$212,3,FALSE)," ")</f>
        <v xml:space="preserve"> </v>
      </c>
      <c r="AW173" s="51" t="str">
        <f>IF(AND(N173="Aplicar identificación avanzada-condición aceptable para cada tipo de factor de riesgo identificado",K173="SI"),VLOOKUP(A173,'2'!$B$12:$M$212,4,FALSE)," ")</f>
        <v xml:space="preserve"> </v>
      </c>
      <c r="AX173" s="51" t="str">
        <f>IF(AND(N173="Aplicar identificación avanzada-condición aceptable para cada tipo de factor de riesgo identificado",K173="SI"),VLOOKUP(A173,'2'!$B$12:$M$212,6,FALSE)," ")</f>
        <v xml:space="preserve"> </v>
      </c>
      <c r="AY173" s="51" t="str">
        <f>IF(AND(N173="Aplicar identificación avanzada-condición aceptable para cada tipo de factor de riesgo identificado",K173="SI"),VLOOKUP(A173,'2'!$B$12:$M$212,7,FALSE)," ")</f>
        <v xml:space="preserve"> </v>
      </c>
      <c r="AZ173" s="51" t="str">
        <f>IF(AND(N173="Aplicar identificación avanzada-condición aceptable para cada tipo de factor de riesgo identificado",K173="SI"),VLOOKUP(A173,'2'!$B$12:$M$212,8,FALSE)," ")</f>
        <v xml:space="preserve"> </v>
      </c>
      <c r="BA173" s="51" t="str">
        <f>IF(AND(N173="Aplicar identificación avanzada-condición aceptable para cada tipo de factor de riesgo identificado",K173="SI"),VLOOKUP(A173,'2'!$B$12:$M$212,9,FALSE)," ")</f>
        <v xml:space="preserve"> </v>
      </c>
      <c r="BB173" s="51" t="str">
        <f>IF(AND(N173="Aplicar identificación avanzada-condición aceptable para cada tipo de factor de riesgo identificado",K173="SI"),VLOOKUP(A173,'2'!$B$12:$M$212,10,FALSE)," ")</f>
        <v xml:space="preserve"> </v>
      </c>
      <c r="BC173" s="44" t="str">
        <f>IF(AND(N173="Aplicar identificación avanzada-condición aceptable para cada tipo de factor de riesgo identificado",L173="SI"),VLOOKUP(A173,'2'!$B$12:$M$212,2,FALSE)," ")</f>
        <v xml:space="preserve"> </v>
      </c>
      <c r="BD173" s="44" t="str">
        <f>IF(AND(N173="Aplicar identificación avanzada-condición aceptable para cada tipo de factor de riesgo identificado",L173="SI"),VLOOKUP(A173,'2'!$B$12:$M$212,3,FALSE)," ")</f>
        <v xml:space="preserve"> </v>
      </c>
      <c r="BE173" s="44" t="str">
        <f>IF(AND(N173="Aplicar identificación avanzada-condición aceptable para cada tipo de factor de riesgo identificado",L173="SI"),VLOOKUP(A173,'2'!$B$12:$M$212,4,FALSE)," ")</f>
        <v xml:space="preserve"> </v>
      </c>
      <c r="BF173" s="44" t="str">
        <f>IF(AND(N173="Aplicar identificación avanzada-condición aceptable para cada tipo de factor de riesgo identificado",L173="SI"),VLOOKUP(A173,'2'!$B$12:$M$212,6,FALSE)," ")</f>
        <v xml:space="preserve"> </v>
      </c>
      <c r="BG173" s="44" t="str">
        <f>IF(AND(N173="Aplicar identificación avanzada-condición aceptable para cada tipo de factor de riesgo identificado",L173="SI"),VLOOKUP(A173,'2'!$B$12:$M$212,7,FALSE)," ")</f>
        <v xml:space="preserve"> </v>
      </c>
      <c r="BH173" s="44" t="str">
        <f>IF(AND(N173="Aplicar identificación avanzada-condición aceptable para cada tipo de factor de riesgo identificado",L173="SI"),VLOOKUP(A173,'2'!$B$12:$M$212,8,FALSE)," ")</f>
        <v xml:space="preserve"> </v>
      </c>
      <c r="BI173" s="44" t="str">
        <f>IF(AND(N173="Aplicar identificación avanzada-condición aceptable para cada tipo de factor de riesgo identificado",L173="SI"),VLOOKUP(A173,'2'!$B$12:$M$212,9,FALSE)," ")</f>
        <v xml:space="preserve"> </v>
      </c>
      <c r="BJ173" s="44" t="str">
        <f>IF(AND(N173="Aplicar identificación avanzada-condición aceptable para cada tipo de factor de riesgo identificado",L173="SI"),VLOOKUP(A173,'2'!$B$12:$M$212,10,FALSE)," ")</f>
        <v xml:space="preserve"> </v>
      </c>
      <c r="BK173" s="48" t="str">
        <f>IF(AND(N173="Aplicar identificación avanzada-condición aceptable para cada tipo de factor de riesgo identificado",M173="SI"),VLOOKUP(A173,'2'!$B$12:$M$212,2,FALSE)," ")</f>
        <v xml:space="preserve"> </v>
      </c>
      <c r="BL173" s="48" t="str">
        <f>IF(AND(N173="Aplicar identificación avanzada-condición aceptable para cada tipo de factor de riesgo identificado",M173="SI"),VLOOKUP(A173,'2'!$B$12:$M$212,3,FALSE)," ")</f>
        <v xml:space="preserve"> </v>
      </c>
      <c r="BM173" s="48" t="str">
        <f>IF(AND(N173="Aplicar identificación avanzada-condición aceptable para cada tipo de factor de riesgo identificado",M173="SI"),VLOOKUP(A173,'2'!$B$12:$M$212,4,FALSE)," ")</f>
        <v xml:space="preserve"> </v>
      </c>
      <c r="BN173" s="48" t="str">
        <f>IF(AND(N173="Aplicar identificación avanzada-condición aceptable para cada tipo de factor de riesgo identificado",M173="SI"),VLOOKUP(A173,'2'!$B$12:$M$212,6,FALSE)," ")</f>
        <v xml:space="preserve"> </v>
      </c>
      <c r="BO173" s="48" t="str">
        <f>IF(AND(N173="Aplicar identificación avanzada-condición aceptable para cada tipo de factor de riesgo identificado",M173="SI"),VLOOKUP(A173,'2'!$B$12:$M$212,7,FALSE)," ")</f>
        <v xml:space="preserve"> </v>
      </c>
      <c r="BP173" s="48" t="str">
        <f>IF(AND(N173="Aplicar identificación avanzada-condición aceptable para cada tipo de factor de riesgo identificado",M173="SI"),VLOOKUP(A173,'2'!$B$12:$M$212,8,FALSE)," ")</f>
        <v xml:space="preserve"> </v>
      </c>
      <c r="BQ173" s="48" t="str">
        <f>IF(AND(N173="Aplicar identificación avanzada-condición aceptable para cada tipo de factor de riesgo identificado",M173="SI"),VLOOKUP(A173,'2'!$B$12:$M$212,9,FALSE)," ")</f>
        <v xml:space="preserve"> </v>
      </c>
      <c r="BR173" s="48" t="str">
        <f>IF(AND(N173="Aplicar identificación avanzada-condición aceptable para cada tipo de factor de riesgo identificado",M173="SI"),VLOOKUP(A173,'2'!$B$12:$M$212,10,FALSE)," ")</f>
        <v xml:space="preserve"> </v>
      </c>
    </row>
    <row r="174" spans="1:70">
      <c r="B174" s="21" t="str">
        <f>'2'!C183</f>
        <v>area 170</v>
      </c>
      <c r="C174" s="21" t="str">
        <f>'2'!D183</f>
        <v>puesto 170</v>
      </c>
      <c r="D174" s="21" t="str">
        <v>puesto 170</v>
      </c>
      <c r="E174" s="21" t="str">
        <f>'2'!E183</f>
        <v>tarea 170</v>
      </c>
      <c r="F174" s="34" t="str">
        <f>'3'!D183</f>
        <v>tarea 170</v>
      </c>
      <c r="N174" s="34" t="str">
        <f>'3'!L183</f>
        <v>Aplicar identificación avanzada-condición aceptable para cada tipo de factor de riesgo identificado</v>
      </c>
      <c r="O174" s="19" t="str">
        <f>IF(AND(N174="Aplicar identificación avanzada-condición aceptable para cada tipo de factor de riesgo identificado",G174="SI"),VLOOKUP(A174,'2'!$B$12:$M$212,2,FALSE)," ")</f>
        <v xml:space="preserve"> </v>
      </c>
      <c r="P174" s="19" t="str">
        <f>IF(AND(N174="Aplicar identificación avanzada-condición aceptable para cada tipo de factor de riesgo identificado",G174="SI"),VLOOKUP(A174,'2'!$B$12:$M$212,3,FALSE)," ")</f>
        <v xml:space="preserve"> </v>
      </c>
      <c r="Q174" s="19" t="str">
        <f>IF(AND(N174="Aplicar identificación avanzada-condición aceptable para cada tipo de factor de riesgo identificado",G174="SI"),VLOOKUP(A174,'2'!$B$12:$M$212,4,FALSE)," ")</f>
        <v xml:space="preserve"> </v>
      </c>
      <c r="R174" s="19" t="str">
        <f>IF(AND(N174="Aplicar identificación avanzada-condición aceptable para cada tipo de factor de riesgo identificado",G174="SI"),VLOOKUP(A174,'2'!$B$12:$M$212,6,FALSE)," ")</f>
        <v xml:space="preserve"> </v>
      </c>
      <c r="S174" s="19" t="str">
        <f>IF(AND(N174="Aplicar identificación avanzada-condición aceptable para cada tipo de factor de riesgo identificado",G174="SI"),VLOOKUP(A174,'2'!$B$12:$M$212,7,FALSE)," ")</f>
        <v xml:space="preserve"> </v>
      </c>
      <c r="T174" s="19" t="str">
        <f>IF(AND(N174="Aplicar identificación avanzada-condición aceptable para cada tipo de factor de riesgo identificado",G174="SI"),VLOOKUP(A174,'2'!$B$12:$M$212,8,FALSE)," ")</f>
        <v xml:space="preserve"> </v>
      </c>
      <c r="U174" s="19" t="str">
        <f>IF(AND(N174="Aplicar identificación avanzada-condición aceptable para cada tipo de factor de riesgo identificado",G174="SI"),VLOOKUP(A174,'2'!$B$12:$M$212,9,FALSE)," ")</f>
        <v xml:space="preserve"> </v>
      </c>
      <c r="V174" s="19" t="str">
        <f>IF(AND(N174="Aplicar identificación avanzada-condición aceptable para cada tipo de factor de riesgo identificado",G174="SI"),VLOOKUP(A174,'2'!$B$12:$M$212,10,FALSE)," ")</f>
        <v xml:space="preserve"> </v>
      </c>
      <c r="W174" s="31" t="str">
        <f>IF(AND(N174="Aplicar identificación avanzada-condición aceptable para cada tipo de factor de riesgo identificado",H174="SI"),VLOOKUP(A174,'2'!$B$12:$M$212,2,FALSE)," ")</f>
        <v xml:space="preserve"> </v>
      </c>
      <c r="X174" s="31" t="str">
        <f>IF(AND(N174="Aplicar identificación avanzada-condición aceptable para cada tipo de factor de riesgo identificado",H174="SI"),VLOOKUP(A174,'2'!$B$12:$M$212,3,FALSE)," ")</f>
        <v xml:space="preserve"> </v>
      </c>
      <c r="Y174" s="31" t="str">
        <f>IF(AND(N174="Aplicar identificación avanzada-condición aceptable para cada tipo de factor de riesgo identificado",H174="SI"),VLOOKUP(A174,'2'!$B$12:$M$212,4,FALSE)," ")</f>
        <v xml:space="preserve"> </v>
      </c>
      <c r="Z174" s="31" t="str">
        <f>IF(AND(N174="Aplicar identificación avanzada-condición aceptable para cada tipo de factor de riesgo identificado",H174="SI"),VLOOKUP(A174,'2'!$B$12:$M$212,4,FALSE)," ")</f>
        <v xml:space="preserve"> </v>
      </c>
      <c r="AA174" s="31" t="str">
        <f>IF(AND(N174="Aplicar identificación avanzada-condición aceptable para cada tipo de factor de riesgo identificado",H174="SI"),VLOOKUP(A174,'2'!$B$12:$M$212,7,FALSE)," ")</f>
        <v xml:space="preserve"> </v>
      </c>
      <c r="AB174" s="31" t="str">
        <f>IF(AND(N174="Aplicar identificación avanzada-condición aceptable para cada tipo de factor de riesgo identificado",H174="SI"),VLOOKUP(A174,'2'!$B$12:$M$212,8,FALSE)," ")</f>
        <v xml:space="preserve"> </v>
      </c>
      <c r="AC174" s="31" t="str">
        <f>IF(AND(N174="Aplicar identificación avanzada-condición aceptable para cada tipo de factor de riesgo identificado",H174="SI"),VLOOKUP(A174,'2'!$B$12:$M$212,9,FALSE)," ")</f>
        <v xml:space="preserve"> </v>
      </c>
      <c r="AD174" s="31" t="str">
        <f>IF(AND(N174="Aplicar identificación avanzada-condición aceptable para cada tipo de factor de riesgo identificado",H174="SI"),VLOOKUP(A174,'2'!$B$12:$M$212,10,FALSE)," ")</f>
        <v xml:space="preserve"> </v>
      </c>
      <c r="AE174" s="34" t="str">
        <f>IF(AND(N174="Aplicar identificación avanzada-condición aceptable para cada tipo de factor de riesgo identificado",I174="SI"),VLOOKUP(A174,'2'!$B$12:$M$212,2,FALSE)," ")</f>
        <v xml:space="preserve"> </v>
      </c>
      <c r="AF174" s="34" t="str">
        <f>IF(AND(N174="Aplicar identificación avanzada-condición aceptable para cada tipo de factor de riesgo identificado",I174="SI"),VLOOKUP(A174,'2'!$B$12:$M$212,3,FALSE)," ")</f>
        <v xml:space="preserve"> </v>
      </c>
      <c r="AG174" s="34" t="str">
        <f>IF(AND(N174="Aplicar identificación avanzada-condición aceptable para cada tipo de factor de riesgo identificado",I174="SI"),VLOOKUP(A174,'2'!$B$12:$M$212,4,FALSE)," ")</f>
        <v xml:space="preserve"> </v>
      </c>
      <c r="AH174" s="34" t="str">
        <f>IF(AND(N174="Aplicar identificación avanzada-condición aceptable para cada tipo de factor de riesgo identificado",I174="SI"),VLOOKUP(A174,'2'!$B$12:$M$212,6,FALSE)," ")</f>
        <v xml:space="preserve"> </v>
      </c>
      <c r="AI174" s="34" t="str">
        <f>IF(AND(N174="Aplicar identificación avanzada-condición aceptable para cada tipo de factor de riesgo identificado",I174="SI"),VLOOKUP(A174,'2'!$B$12:$M$212,7,FALSE)," ")</f>
        <v xml:space="preserve"> </v>
      </c>
      <c r="AJ174" s="34" t="str">
        <f>IF(AND(N174="Aplicar identificación avanzada-condición aceptable para cada tipo de factor de riesgo identificado",I174="SI"),VLOOKUP(A174,'2'!$B$12:$M$212,8,FALSE)," ")</f>
        <v xml:space="preserve"> </v>
      </c>
      <c r="AK174" s="34" t="str">
        <f>IF(AND(N174="Aplicar identificación avanzada-condición aceptable para cada tipo de factor de riesgo identificado",I174="SI"),VLOOKUP(A174,'2'!$B$12:$M$212,9,FALSE)," ")</f>
        <v xml:space="preserve"> </v>
      </c>
      <c r="AL174" s="34" t="str">
        <f>IF(AND(N174="Aplicar identificación avanzada-condición aceptable para cada tipo de factor de riesgo identificado",I174="SI"),VLOOKUP(A174,'2'!$B$12:$M$212,10,FALSE)," ")</f>
        <v xml:space="preserve"> </v>
      </c>
      <c r="AM174" s="40" t="str">
        <f>IF(AND(N174="Aplicar identificación avanzada-condición aceptable para cada tipo de factor de riesgo identificado",J174="SI"),VLOOKUP(A174,'2'!$B$12:$M$212,2,FALSE)," ")</f>
        <v xml:space="preserve"> </v>
      </c>
      <c r="AN174" s="40" t="str">
        <f>IF(AND(N174="Aplicar identificación avanzada-condición aceptable para cada tipo de factor de riesgo identificado",J174="SI"),VLOOKUP(A174,'2'!$B$12:$M$212,3,FALSE)," ")</f>
        <v xml:space="preserve"> </v>
      </c>
      <c r="AO174" s="40" t="str">
        <f>IF(AND(N174="Aplicar identificación avanzada-condición aceptable para cada tipo de factor de riesgo identificado",J174="SI"),VLOOKUP(A174,'2'!$B$12:$M$212,4,FALSE)," ")</f>
        <v xml:space="preserve"> </v>
      </c>
      <c r="AP174" s="40" t="str">
        <f>IF(AND(N174="Aplicar identificación avanzada-condición aceptable para cada tipo de factor de riesgo identificado",J174="SI"),VLOOKUP(A174,'2'!$B$12:$M$212,6,FALSE)," ")</f>
        <v xml:space="preserve"> </v>
      </c>
      <c r="AQ174" s="40" t="str">
        <f>IF(AND(N174="Aplicar identificación avanzada-condición aceptable para cada tipo de factor de riesgo identificado",J174="SI"),VLOOKUP(A174,'2'!$B$12:$M$212,7,FALSE)," ")</f>
        <v xml:space="preserve"> </v>
      </c>
      <c r="AR174" s="40" t="str">
        <f>IF(AND(N174="Aplicar identificación avanzada-condición aceptable para cada tipo de factor de riesgo identificado",J174="SI"),VLOOKUP(A174,'2'!$B$12:$M$212,8,FALSE)," ")</f>
        <v xml:space="preserve"> </v>
      </c>
      <c r="AS174" s="40" t="str">
        <f>IF(AND(N174="Aplicar identificación avanzada-condición aceptable para cada tipo de factor de riesgo identificado",J174="SI"),VLOOKUP(A174,'2'!$B$12:$M$212,9,FALSE)," ")</f>
        <v xml:space="preserve"> </v>
      </c>
      <c r="AT174" s="40" t="str">
        <f>IF(AND(N174="Aplicar identificación avanzada-condición aceptable para cada tipo de factor de riesgo identificado",J174="SI"),VLOOKUP(A174,'2'!$B$12:$M$212,10,FALSE)," ")</f>
        <v xml:space="preserve"> </v>
      </c>
      <c r="AU174" s="51" t="str">
        <f>IF(AND(N174="Aplicar identificación avanzada-condición aceptable para cada tipo de factor de riesgo identificado",K174="SI"),VLOOKUP(A174,'2'!$B$12:$M$212,2,FALSE)," ")</f>
        <v xml:space="preserve"> </v>
      </c>
      <c r="AV174" s="51" t="str">
        <f>IF(AND(N174="Aplicar identificación avanzada-condición aceptable para cada tipo de factor de riesgo identificado",K174="SI"),VLOOKUP(A174,'2'!$B$12:$M$212,3,FALSE)," ")</f>
        <v xml:space="preserve"> </v>
      </c>
      <c r="AW174" s="51" t="str">
        <f>IF(AND(N174="Aplicar identificación avanzada-condición aceptable para cada tipo de factor de riesgo identificado",K174="SI"),VLOOKUP(A174,'2'!$B$12:$M$212,4,FALSE)," ")</f>
        <v xml:space="preserve"> </v>
      </c>
      <c r="AX174" s="51" t="str">
        <f>IF(AND(N174="Aplicar identificación avanzada-condición aceptable para cada tipo de factor de riesgo identificado",K174="SI"),VLOOKUP(A174,'2'!$B$12:$M$212,6,FALSE)," ")</f>
        <v xml:space="preserve"> </v>
      </c>
      <c r="AY174" s="51" t="str">
        <f>IF(AND(N174="Aplicar identificación avanzada-condición aceptable para cada tipo de factor de riesgo identificado",K174="SI"),VLOOKUP(A174,'2'!$B$12:$M$212,7,FALSE)," ")</f>
        <v xml:space="preserve"> </v>
      </c>
      <c r="AZ174" s="51" t="str">
        <f>IF(AND(N174="Aplicar identificación avanzada-condición aceptable para cada tipo de factor de riesgo identificado",K174="SI"),VLOOKUP(A174,'2'!$B$12:$M$212,8,FALSE)," ")</f>
        <v xml:space="preserve"> </v>
      </c>
      <c r="BA174" s="51" t="str">
        <f>IF(AND(N174="Aplicar identificación avanzada-condición aceptable para cada tipo de factor de riesgo identificado",K174="SI"),VLOOKUP(A174,'2'!$B$12:$M$212,9,FALSE)," ")</f>
        <v xml:space="preserve"> </v>
      </c>
      <c r="BB174" s="51" t="str">
        <f>IF(AND(N174="Aplicar identificación avanzada-condición aceptable para cada tipo de factor de riesgo identificado",K174="SI"),VLOOKUP(A174,'2'!$B$12:$M$212,10,FALSE)," ")</f>
        <v xml:space="preserve"> </v>
      </c>
      <c r="BC174" s="44" t="str">
        <f>IF(AND(N174="Aplicar identificación avanzada-condición aceptable para cada tipo de factor de riesgo identificado",L174="SI"),VLOOKUP(A174,'2'!$B$12:$M$212,2,FALSE)," ")</f>
        <v xml:space="preserve"> </v>
      </c>
      <c r="BD174" s="44" t="str">
        <f>IF(AND(N174="Aplicar identificación avanzada-condición aceptable para cada tipo de factor de riesgo identificado",L174="SI"),VLOOKUP(A174,'2'!$B$12:$M$212,3,FALSE)," ")</f>
        <v xml:space="preserve"> </v>
      </c>
      <c r="BE174" s="44" t="str">
        <f>IF(AND(N174="Aplicar identificación avanzada-condición aceptable para cada tipo de factor de riesgo identificado",L174="SI"),VLOOKUP(A174,'2'!$B$12:$M$212,4,FALSE)," ")</f>
        <v xml:space="preserve"> </v>
      </c>
      <c r="BF174" s="44" t="str">
        <f>IF(AND(N174="Aplicar identificación avanzada-condición aceptable para cada tipo de factor de riesgo identificado",L174="SI"),VLOOKUP(A174,'2'!$B$12:$M$212,6,FALSE)," ")</f>
        <v xml:space="preserve"> </v>
      </c>
      <c r="BG174" s="44" t="str">
        <f>IF(AND(N174="Aplicar identificación avanzada-condición aceptable para cada tipo de factor de riesgo identificado",L174="SI"),VLOOKUP(A174,'2'!$B$12:$M$212,7,FALSE)," ")</f>
        <v xml:space="preserve"> </v>
      </c>
      <c r="BH174" s="44" t="str">
        <f>IF(AND(N174="Aplicar identificación avanzada-condición aceptable para cada tipo de factor de riesgo identificado",L174="SI"),VLOOKUP(A174,'2'!$B$12:$M$212,8,FALSE)," ")</f>
        <v xml:space="preserve"> </v>
      </c>
      <c r="BI174" s="44" t="str">
        <f>IF(AND(N174="Aplicar identificación avanzada-condición aceptable para cada tipo de factor de riesgo identificado",L174="SI"),VLOOKUP(A174,'2'!$B$12:$M$212,9,FALSE)," ")</f>
        <v xml:space="preserve"> </v>
      </c>
      <c r="BJ174" s="44" t="str">
        <f>IF(AND(N174="Aplicar identificación avanzada-condición aceptable para cada tipo de factor de riesgo identificado",L174="SI"),VLOOKUP(A174,'2'!$B$12:$M$212,10,FALSE)," ")</f>
        <v xml:space="preserve"> </v>
      </c>
      <c r="BK174" s="48" t="str">
        <f>IF(AND(N174="Aplicar identificación avanzada-condición aceptable para cada tipo de factor de riesgo identificado",M174="SI"),VLOOKUP(A174,'2'!$B$12:$M$212,2,FALSE)," ")</f>
        <v xml:space="preserve"> </v>
      </c>
      <c r="BL174" s="48" t="str">
        <f>IF(AND(N174="Aplicar identificación avanzada-condición aceptable para cada tipo de factor de riesgo identificado",M174="SI"),VLOOKUP(A174,'2'!$B$12:$M$212,3,FALSE)," ")</f>
        <v xml:space="preserve"> </v>
      </c>
      <c r="BM174" s="48" t="str">
        <f>IF(AND(N174="Aplicar identificación avanzada-condición aceptable para cada tipo de factor de riesgo identificado",M174="SI"),VLOOKUP(A174,'2'!$B$12:$M$212,4,FALSE)," ")</f>
        <v xml:space="preserve"> </v>
      </c>
      <c r="BN174" s="48" t="str">
        <f>IF(AND(N174="Aplicar identificación avanzada-condición aceptable para cada tipo de factor de riesgo identificado",M174="SI"),VLOOKUP(A174,'2'!$B$12:$M$212,6,FALSE)," ")</f>
        <v xml:space="preserve"> </v>
      </c>
      <c r="BO174" s="48" t="str">
        <f>IF(AND(N174="Aplicar identificación avanzada-condición aceptable para cada tipo de factor de riesgo identificado",M174="SI"),VLOOKUP(A174,'2'!$B$12:$M$212,7,FALSE)," ")</f>
        <v xml:space="preserve"> </v>
      </c>
      <c r="BP174" s="48" t="str">
        <f>IF(AND(N174="Aplicar identificación avanzada-condición aceptable para cada tipo de factor de riesgo identificado",M174="SI"),VLOOKUP(A174,'2'!$B$12:$M$212,8,FALSE)," ")</f>
        <v xml:space="preserve"> </v>
      </c>
      <c r="BQ174" s="48" t="str">
        <f>IF(AND(N174="Aplicar identificación avanzada-condición aceptable para cada tipo de factor de riesgo identificado",M174="SI"),VLOOKUP(A174,'2'!$B$12:$M$212,9,FALSE)," ")</f>
        <v xml:space="preserve"> </v>
      </c>
      <c r="BR174" s="48" t="str">
        <f>IF(AND(N174="Aplicar identificación avanzada-condición aceptable para cada tipo de factor de riesgo identificado",M174="SI"),VLOOKUP(A174,'2'!$B$12:$M$212,10,FALSE)," ")</f>
        <v xml:space="preserve"> </v>
      </c>
    </row>
    <row r="175" spans="1:70">
      <c r="B175" s="21" t="str">
        <f>'2'!C184</f>
        <v>area 171</v>
      </c>
      <c r="C175" s="21" t="str">
        <f>'2'!D184</f>
        <v>puesto 171</v>
      </c>
      <c r="D175" s="21" t="str">
        <v>puesto 171</v>
      </c>
      <c r="E175" s="21" t="str">
        <f>'2'!E184</f>
        <v>tarea 171</v>
      </c>
      <c r="F175" s="34" t="str">
        <f>'3'!D184</f>
        <v>tarea 171</v>
      </c>
      <c r="N175" s="34" t="str">
        <f>'3'!L184</f>
        <v>Aplicar identificación avanzada-condición aceptable para cada tipo de factor de riesgo identificado</v>
      </c>
      <c r="O175" s="19" t="str">
        <f>IF(AND(N175="Aplicar identificación avanzada-condición aceptable para cada tipo de factor de riesgo identificado",G175="SI"),VLOOKUP(A175,'2'!$B$12:$M$212,2,FALSE)," ")</f>
        <v xml:space="preserve"> </v>
      </c>
      <c r="P175" s="19" t="str">
        <f>IF(AND(N175="Aplicar identificación avanzada-condición aceptable para cada tipo de factor de riesgo identificado",G175="SI"),VLOOKUP(A175,'2'!$B$12:$M$212,3,FALSE)," ")</f>
        <v xml:space="preserve"> </v>
      </c>
      <c r="Q175" s="19" t="str">
        <f>IF(AND(N175="Aplicar identificación avanzada-condición aceptable para cada tipo de factor de riesgo identificado",G175="SI"),VLOOKUP(A175,'2'!$B$12:$M$212,4,FALSE)," ")</f>
        <v xml:space="preserve"> </v>
      </c>
      <c r="R175" s="19" t="str">
        <f>IF(AND(N175="Aplicar identificación avanzada-condición aceptable para cada tipo de factor de riesgo identificado",G175="SI"),VLOOKUP(A175,'2'!$B$12:$M$212,6,FALSE)," ")</f>
        <v xml:space="preserve"> </v>
      </c>
      <c r="S175" s="19" t="str">
        <f>IF(AND(N175="Aplicar identificación avanzada-condición aceptable para cada tipo de factor de riesgo identificado",G175="SI"),VLOOKUP(A175,'2'!$B$12:$M$212,7,FALSE)," ")</f>
        <v xml:space="preserve"> </v>
      </c>
      <c r="T175" s="19" t="str">
        <f>IF(AND(N175="Aplicar identificación avanzada-condición aceptable para cada tipo de factor de riesgo identificado",G175="SI"),VLOOKUP(A175,'2'!$B$12:$M$212,8,FALSE)," ")</f>
        <v xml:space="preserve"> </v>
      </c>
      <c r="U175" s="19" t="str">
        <f>IF(AND(N175="Aplicar identificación avanzada-condición aceptable para cada tipo de factor de riesgo identificado",G175="SI"),VLOOKUP(A175,'2'!$B$12:$M$212,9,FALSE)," ")</f>
        <v xml:space="preserve"> </v>
      </c>
      <c r="V175" s="19" t="str">
        <f>IF(AND(N175="Aplicar identificación avanzada-condición aceptable para cada tipo de factor de riesgo identificado",G175="SI"),VLOOKUP(A175,'2'!$B$12:$M$212,10,FALSE)," ")</f>
        <v xml:space="preserve"> </v>
      </c>
      <c r="W175" s="31" t="str">
        <f>IF(AND(N175="Aplicar identificación avanzada-condición aceptable para cada tipo de factor de riesgo identificado",H175="SI"),VLOOKUP(A175,'2'!$B$12:$M$212,2,FALSE)," ")</f>
        <v xml:space="preserve"> </v>
      </c>
      <c r="X175" s="31" t="str">
        <f>IF(AND(N175="Aplicar identificación avanzada-condición aceptable para cada tipo de factor de riesgo identificado",H175="SI"),VLOOKUP(A175,'2'!$B$12:$M$212,3,FALSE)," ")</f>
        <v xml:space="preserve"> </v>
      </c>
      <c r="Y175" s="31" t="str">
        <f>IF(AND(N175="Aplicar identificación avanzada-condición aceptable para cada tipo de factor de riesgo identificado",H175="SI"),VLOOKUP(A175,'2'!$B$12:$M$212,4,FALSE)," ")</f>
        <v xml:space="preserve"> </v>
      </c>
      <c r="Z175" s="31" t="str">
        <f>IF(AND(N175="Aplicar identificación avanzada-condición aceptable para cada tipo de factor de riesgo identificado",H175="SI"),VLOOKUP(A175,'2'!$B$12:$M$212,4,FALSE)," ")</f>
        <v xml:space="preserve"> </v>
      </c>
      <c r="AA175" s="31" t="str">
        <f>IF(AND(N175="Aplicar identificación avanzada-condición aceptable para cada tipo de factor de riesgo identificado",H175="SI"),VLOOKUP(A175,'2'!$B$12:$M$212,7,FALSE)," ")</f>
        <v xml:space="preserve"> </v>
      </c>
      <c r="AB175" s="31" t="str">
        <f>IF(AND(N175="Aplicar identificación avanzada-condición aceptable para cada tipo de factor de riesgo identificado",H175="SI"),VLOOKUP(A175,'2'!$B$12:$M$212,8,FALSE)," ")</f>
        <v xml:space="preserve"> </v>
      </c>
      <c r="AC175" s="31" t="str">
        <f>IF(AND(N175="Aplicar identificación avanzada-condición aceptable para cada tipo de factor de riesgo identificado",H175="SI"),VLOOKUP(A175,'2'!$B$12:$M$212,9,FALSE)," ")</f>
        <v xml:space="preserve"> </v>
      </c>
      <c r="AD175" s="31" t="str">
        <f>IF(AND(N175="Aplicar identificación avanzada-condición aceptable para cada tipo de factor de riesgo identificado",H175="SI"),VLOOKUP(A175,'2'!$B$12:$M$212,10,FALSE)," ")</f>
        <v xml:space="preserve"> </v>
      </c>
      <c r="AE175" s="34" t="str">
        <f>IF(AND(N175="Aplicar identificación avanzada-condición aceptable para cada tipo de factor de riesgo identificado",I175="SI"),VLOOKUP(A175,'2'!$B$12:$M$212,2,FALSE)," ")</f>
        <v xml:space="preserve"> </v>
      </c>
      <c r="AF175" s="34" t="str">
        <f>IF(AND(N175="Aplicar identificación avanzada-condición aceptable para cada tipo de factor de riesgo identificado",I175="SI"),VLOOKUP(A175,'2'!$B$12:$M$212,3,FALSE)," ")</f>
        <v xml:space="preserve"> </v>
      </c>
      <c r="AG175" s="34" t="str">
        <f>IF(AND(N175="Aplicar identificación avanzada-condición aceptable para cada tipo de factor de riesgo identificado",I175="SI"),VLOOKUP(A175,'2'!$B$12:$M$212,4,FALSE)," ")</f>
        <v xml:space="preserve"> </v>
      </c>
      <c r="AH175" s="34" t="str">
        <f>IF(AND(N175="Aplicar identificación avanzada-condición aceptable para cada tipo de factor de riesgo identificado",I175="SI"),VLOOKUP(A175,'2'!$B$12:$M$212,6,FALSE)," ")</f>
        <v xml:space="preserve"> </v>
      </c>
      <c r="AI175" s="34" t="str">
        <f>IF(AND(N175="Aplicar identificación avanzada-condición aceptable para cada tipo de factor de riesgo identificado",I175="SI"),VLOOKUP(A175,'2'!$B$12:$M$212,7,FALSE)," ")</f>
        <v xml:space="preserve"> </v>
      </c>
      <c r="AJ175" s="34" t="str">
        <f>IF(AND(N175="Aplicar identificación avanzada-condición aceptable para cada tipo de factor de riesgo identificado",I175="SI"),VLOOKUP(A175,'2'!$B$12:$M$212,8,FALSE)," ")</f>
        <v xml:space="preserve"> </v>
      </c>
      <c r="AK175" s="34" t="str">
        <f>IF(AND(N175="Aplicar identificación avanzada-condición aceptable para cada tipo de factor de riesgo identificado",I175="SI"),VLOOKUP(A175,'2'!$B$12:$M$212,9,FALSE)," ")</f>
        <v xml:space="preserve"> </v>
      </c>
      <c r="AL175" s="34" t="str">
        <f>IF(AND(N175="Aplicar identificación avanzada-condición aceptable para cada tipo de factor de riesgo identificado",I175="SI"),VLOOKUP(A175,'2'!$B$12:$M$212,10,FALSE)," ")</f>
        <v xml:space="preserve"> </v>
      </c>
      <c r="AM175" s="40" t="str">
        <f>IF(AND(N175="Aplicar identificación avanzada-condición aceptable para cada tipo de factor de riesgo identificado",J175="SI"),VLOOKUP(A175,'2'!$B$12:$M$212,2,FALSE)," ")</f>
        <v xml:space="preserve"> </v>
      </c>
      <c r="AN175" s="40" t="str">
        <f>IF(AND(N175="Aplicar identificación avanzada-condición aceptable para cada tipo de factor de riesgo identificado",J175="SI"),VLOOKUP(A175,'2'!$B$12:$M$212,3,FALSE)," ")</f>
        <v xml:space="preserve"> </v>
      </c>
      <c r="AO175" s="40" t="str">
        <f>IF(AND(N175="Aplicar identificación avanzada-condición aceptable para cada tipo de factor de riesgo identificado",J175="SI"),VLOOKUP(A175,'2'!$B$12:$M$212,4,FALSE)," ")</f>
        <v xml:space="preserve"> </v>
      </c>
      <c r="AP175" s="40" t="str">
        <f>IF(AND(N175="Aplicar identificación avanzada-condición aceptable para cada tipo de factor de riesgo identificado",J175="SI"),VLOOKUP(A175,'2'!$B$12:$M$212,6,FALSE)," ")</f>
        <v xml:space="preserve"> </v>
      </c>
      <c r="AQ175" s="40" t="str">
        <f>IF(AND(N175="Aplicar identificación avanzada-condición aceptable para cada tipo de factor de riesgo identificado",J175="SI"),VLOOKUP(A175,'2'!$B$12:$M$212,7,FALSE)," ")</f>
        <v xml:space="preserve"> </v>
      </c>
      <c r="AR175" s="40" t="str">
        <f>IF(AND(N175="Aplicar identificación avanzada-condición aceptable para cada tipo de factor de riesgo identificado",J175="SI"),VLOOKUP(A175,'2'!$B$12:$M$212,8,FALSE)," ")</f>
        <v xml:space="preserve"> </v>
      </c>
      <c r="AS175" s="40" t="str">
        <f>IF(AND(N175="Aplicar identificación avanzada-condición aceptable para cada tipo de factor de riesgo identificado",J175="SI"),VLOOKUP(A175,'2'!$B$12:$M$212,9,FALSE)," ")</f>
        <v xml:space="preserve"> </v>
      </c>
      <c r="AT175" s="40" t="str">
        <f>IF(AND(N175="Aplicar identificación avanzada-condición aceptable para cada tipo de factor de riesgo identificado",J175="SI"),VLOOKUP(A175,'2'!$B$12:$M$212,10,FALSE)," ")</f>
        <v xml:space="preserve"> </v>
      </c>
      <c r="AU175" s="51" t="str">
        <f>IF(AND(N175="Aplicar identificación avanzada-condición aceptable para cada tipo de factor de riesgo identificado",K175="SI"),VLOOKUP(A175,'2'!$B$12:$M$212,2,FALSE)," ")</f>
        <v xml:space="preserve"> </v>
      </c>
      <c r="AV175" s="51" t="str">
        <f>IF(AND(N175="Aplicar identificación avanzada-condición aceptable para cada tipo de factor de riesgo identificado",K175="SI"),VLOOKUP(A175,'2'!$B$12:$M$212,3,FALSE)," ")</f>
        <v xml:space="preserve"> </v>
      </c>
      <c r="AW175" s="51" t="str">
        <f>IF(AND(N175="Aplicar identificación avanzada-condición aceptable para cada tipo de factor de riesgo identificado",K175="SI"),VLOOKUP(A175,'2'!$B$12:$M$212,4,FALSE)," ")</f>
        <v xml:space="preserve"> </v>
      </c>
      <c r="AX175" s="51" t="str">
        <f>IF(AND(N175="Aplicar identificación avanzada-condición aceptable para cada tipo de factor de riesgo identificado",K175="SI"),VLOOKUP(A175,'2'!$B$12:$M$212,6,FALSE)," ")</f>
        <v xml:space="preserve"> </v>
      </c>
      <c r="AY175" s="51" t="str">
        <f>IF(AND(N175="Aplicar identificación avanzada-condición aceptable para cada tipo de factor de riesgo identificado",K175="SI"),VLOOKUP(A175,'2'!$B$12:$M$212,7,FALSE)," ")</f>
        <v xml:space="preserve"> </v>
      </c>
      <c r="AZ175" s="51" t="str">
        <f>IF(AND(N175="Aplicar identificación avanzada-condición aceptable para cada tipo de factor de riesgo identificado",K175="SI"),VLOOKUP(A175,'2'!$B$12:$M$212,8,FALSE)," ")</f>
        <v xml:space="preserve"> </v>
      </c>
      <c r="BA175" s="51" t="str">
        <f>IF(AND(N175="Aplicar identificación avanzada-condición aceptable para cada tipo de factor de riesgo identificado",K175="SI"),VLOOKUP(A175,'2'!$B$12:$M$212,9,FALSE)," ")</f>
        <v xml:space="preserve"> </v>
      </c>
      <c r="BB175" s="51" t="str">
        <f>IF(AND(N175="Aplicar identificación avanzada-condición aceptable para cada tipo de factor de riesgo identificado",K175="SI"),VLOOKUP(A175,'2'!$B$12:$M$212,10,FALSE)," ")</f>
        <v xml:space="preserve"> </v>
      </c>
      <c r="BC175" s="44" t="str">
        <f>IF(AND(N175="Aplicar identificación avanzada-condición aceptable para cada tipo de factor de riesgo identificado",L175="SI"),VLOOKUP(A175,'2'!$B$12:$M$212,2,FALSE)," ")</f>
        <v xml:space="preserve"> </v>
      </c>
      <c r="BD175" s="44" t="str">
        <f>IF(AND(N175="Aplicar identificación avanzada-condición aceptable para cada tipo de factor de riesgo identificado",L175="SI"),VLOOKUP(A175,'2'!$B$12:$M$212,3,FALSE)," ")</f>
        <v xml:space="preserve"> </v>
      </c>
      <c r="BE175" s="44" t="str">
        <f>IF(AND(N175="Aplicar identificación avanzada-condición aceptable para cada tipo de factor de riesgo identificado",L175="SI"),VLOOKUP(A175,'2'!$B$12:$M$212,4,FALSE)," ")</f>
        <v xml:space="preserve"> </v>
      </c>
      <c r="BF175" s="44" t="str">
        <f>IF(AND(N175="Aplicar identificación avanzada-condición aceptable para cada tipo de factor de riesgo identificado",L175="SI"),VLOOKUP(A175,'2'!$B$12:$M$212,6,FALSE)," ")</f>
        <v xml:space="preserve"> </v>
      </c>
      <c r="BG175" s="44" t="str">
        <f>IF(AND(N175="Aplicar identificación avanzada-condición aceptable para cada tipo de factor de riesgo identificado",L175="SI"),VLOOKUP(A175,'2'!$B$12:$M$212,7,FALSE)," ")</f>
        <v xml:space="preserve"> </v>
      </c>
      <c r="BH175" s="44" t="str">
        <f>IF(AND(N175="Aplicar identificación avanzada-condición aceptable para cada tipo de factor de riesgo identificado",L175="SI"),VLOOKUP(A175,'2'!$B$12:$M$212,8,FALSE)," ")</f>
        <v xml:space="preserve"> </v>
      </c>
      <c r="BI175" s="44" t="str">
        <f>IF(AND(N175="Aplicar identificación avanzada-condición aceptable para cada tipo de factor de riesgo identificado",L175="SI"),VLOOKUP(A175,'2'!$B$12:$M$212,9,FALSE)," ")</f>
        <v xml:space="preserve"> </v>
      </c>
      <c r="BJ175" s="44" t="str">
        <f>IF(AND(N175="Aplicar identificación avanzada-condición aceptable para cada tipo de factor de riesgo identificado",L175="SI"),VLOOKUP(A175,'2'!$B$12:$M$212,10,FALSE)," ")</f>
        <v xml:space="preserve"> </v>
      </c>
      <c r="BK175" s="48" t="str">
        <f>IF(AND(N175="Aplicar identificación avanzada-condición aceptable para cada tipo de factor de riesgo identificado",M175="SI"),VLOOKUP(A175,'2'!$B$12:$M$212,2,FALSE)," ")</f>
        <v xml:space="preserve"> </v>
      </c>
      <c r="BL175" s="48" t="str">
        <f>IF(AND(N175="Aplicar identificación avanzada-condición aceptable para cada tipo de factor de riesgo identificado",M175="SI"),VLOOKUP(A175,'2'!$B$12:$M$212,3,FALSE)," ")</f>
        <v xml:space="preserve"> </v>
      </c>
      <c r="BM175" s="48" t="str">
        <f>IF(AND(N175="Aplicar identificación avanzada-condición aceptable para cada tipo de factor de riesgo identificado",M175="SI"),VLOOKUP(A175,'2'!$B$12:$M$212,4,FALSE)," ")</f>
        <v xml:space="preserve"> </v>
      </c>
      <c r="BN175" s="48" t="str">
        <f>IF(AND(N175="Aplicar identificación avanzada-condición aceptable para cada tipo de factor de riesgo identificado",M175="SI"),VLOOKUP(A175,'2'!$B$12:$M$212,6,FALSE)," ")</f>
        <v xml:space="preserve"> </v>
      </c>
      <c r="BO175" s="48" t="str">
        <f>IF(AND(N175="Aplicar identificación avanzada-condición aceptable para cada tipo de factor de riesgo identificado",M175="SI"),VLOOKUP(A175,'2'!$B$12:$M$212,7,FALSE)," ")</f>
        <v xml:space="preserve"> </v>
      </c>
      <c r="BP175" s="48" t="str">
        <f>IF(AND(N175="Aplicar identificación avanzada-condición aceptable para cada tipo de factor de riesgo identificado",M175="SI"),VLOOKUP(A175,'2'!$B$12:$M$212,8,FALSE)," ")</f>
        <v xml:space="preserve"> </v>
      </c>
      <c r="BQ175" s="48" t="str">
        <f>IF(AND(N175="Aplicar identificación avanzada-condición aceptable para cada tipo de factor de riesgo identificado",M175="SI"),VLOOKUP(A175,'2'!$B$12:$M$212,9,FALSE)," ")</f>
        <v xml:space="preserve"> </v>
      </c>
      <c r="BR175" s="48" t="str">
        <f>IF(AND(N175="Aplicar identificación avanzada-condición aceptable para cada tipo de factor de riesgo identificado",M175="SI"),VLOOKUP(A175,'2'!$B$12:$M$212,10,FALSE)," ")</f>
        <v xml:space="preserve"> </v>
      </c>
    </row>
    <row r="176" spans="1:70">
      <c r="B176" s="21" t="str">
        <f>'2'!C185</f>
        <v>area 172</v>
      </c>
      <c r="C176" s="21" t="str">
        <f>'2'!D185</f>
        <v>puesto 172</v>
      </c>
      <c r="D176" s="21" t="str">
        <v>puesto 172</v>
      </c>
      <c r="E176" s="21" t="str">
        <f>'2'!E185</f>
        <v>tarea 172</v>
      </c>
      <c r="F176" s="34" t="str">
        <f>'3'!D185</f>
        <v>tarea 172</v>
      </c>
      <c r="N176" s="34" t="str">
        <f>'3'!L185</f>
        <v>Aplicar identificación avanzada-condición aceptable para cada tipo de factor de riesgo identificado</v>
      </c>
      <c r="O176" s="19" t="str">
        <f>IF(AND(N176="Aplicar identificación avanzada-condición aceptable para cada tipo de factor de riesgo identificado",G176="SI"),VLOOKUP(A176,'2'!$B$12:$M$212,2,FALSE)," ")</f>
        <v xml:space="preserve"> </v>
      </c>
      <c r="P176" s="19" t="str">
        <f>IF(AND(N176="Aplicar identificación avanzada-condición aceptable para cada tipo de factor de riesgo identificado",G176="SI"),VLOOKUP(A176,'2'!$B$12:$M$212,3,FALSE)," ")</f>
        <v xml:space="preserve"> </v>
      </c>
      <c r="Q176" s="19" t="str">
        <f>IF(AND(N176="Aplicar identificación avanzada-condición aceptable para cada tipo de factor de riesgo identificado",G176="SI"),VLOOKUP(A176,'2'!$B$12:$M$212,4,FALSE)," ")</f>
        <v xml:space="preserve"> </v>
      </c>
      <c r="R176" s="19" t="str">
        <f>IF(AND(N176="Aplicar identificación avanzada-condición aceptable para cada tipo de factor de riesgo identificado",G176="SI"),VLOOKUP(A176,'2'!$B$12:$M$212,6,FALSE)," ")</f>
        <v xml:space="preserve"> </v>
      </c>
      <c r="S176" s="19" t="str">
        <f>IF(AND(N176="Aplicar identificación avanzada-condición aceptable para cada tipo de factor de riesgo identificado",G176="SI"),VLOOKUP(A176,'2'!$B$12:$M$212,7,FALSE)," ")</f>
        <v xml:space="preserve"> </v>
      </c>
      <c r="T176" s="19" t="str">
        <f>IF(AND(N176="Aplicar identificación avanzada-condición aceptable para cada tipo de factor de riesgo identificado",G176="SI"),VLOOKUP(A176,'2'!$B$12:$M$212,8,FALSE)," ")</f>
        <v xml:space="preserve"> </v>
      </c>
      <c r="U176" s="19" t="str">
        <f>IF(AND(N176="Aplicar identificación avanzada-condición aceptable para cada tipo de factor de riesgo identificado",G176="SI"),VLOOKUP(A176,'2'!$B$12:$M$212,9,FALSE)," ")</f>
        <v xml:space="preserve"> </v>
      </c>
      <c r="V176" s="19" t="str">
        <f>IF(AND(N176="Aplicar identificación avanzada-condición aceptable para cada tipo de factor de riesgo identificado",G176="SI"),VLOOKUP(A176,'2'!$B$12:$M$212,10,FALSE)," ")</f>
        <v xml:space="preserve"> </v>
      </c>
      <c r="W176" s="31" t="str">
        <f>IF(AND(N176="Aplicar identificación avanzada-condición aceptable para cada tipo de factor de riesgo identificado",H176="SI"),VLOOKUP(A176,'2'!$B$12:$M$212,2,FALSE)," ")</f>
        <v xml:space="preserve"> </v>
      </c>
      <c r="X176" s="31" t="str">
        <f>IF(AND(N176="Aplicar identificación avanzada-condición aceptable para cada tipo de factor de riesgo identificado",H176="SI"),VLOOKUP(A176,'2'!$B$12:$M$212,3,FALSE)," ")</f>
        <v xml:space="preserve"> </v>
      </c>
      <c r="Y176" s="31" t="str">
        <f>IF(AND(N176="Aplicar identificación avanzada-condición aceptable para cada tipo de factor de riesgo identificado",H176="SI"),VLOOKUP(A176,'2'!$B$12:$M$212,4,FALSE)," ")</f>
        <v xml:space="preserve"> </v>
      </c>
      <c r="Z176" s="31" t="str">
        <f>IF(AND(N176="Aplicar identificación avanzada-condición aceptable para cada tipo de factor de riesgo identificado",H176="SI"),VLOOKUP(A176,'2'!$B$12:$M$212,4,FALSE)," ")</f>
        <v xml:space="preserve"> </v>
      </c>
      <c r="AA176" s="31" t="str">
        <f>IF(AND(N176="Aplicar identificación avanzada-condición aceptable para cada tipo de factor de riesgo identificado",H176="SI"),VLOOKUP(A176,'2'!$B$12:$M$212,7,FALSE)," ")</f>
        <v xml:space="preserve"> </v>
      </c>
      <c r="AB176" s="31" t="str">
        <f>IF(AND(N176="Aplicar identificación avanzada-condición aceptable para cada tipo de factor de riesgo identificado",H176="SI"),VLOOKUP(A176,'2'!$B$12:$M$212,8,FALSE)," ")</f>
        <v xml:space="preserve"> </v>
      </c>
      <c r="AC176" s="31" t="str">
        <f>IF(AND(N176="Aplicar identificación avanzada-condición aceptable para cada tipo de factor de riesgo identificado",H176="SI"),VLOOKUP(A176,'2'!$B$12:$M$212,9,FALSE)," ")</f>
        <v xml:space="preserve"> </v>
      </c>
      <c r="AD176" s="31" t="str">
        <f>IF(AND(N176="Aplicar identificación avanzada-condición aceptable para cada tipo de factor de riesgo identificado",H176="SI"),VLOOKUP(A176,'2'!$B$12:$M$212,10,FALSE)," ")</f>
        <v xml:space="preserve"> </v>
      </c>
      <c r="AE176" s="34" t="str">
        <f>IF(AND(N176="Aplicar identificación avanzada-condición aceptable para cada tipo de factor de riesgo identificado",I176="SI"),VLOOKUP(A176,'2'!$B$12:$M$212,2,FALSE)," ")</f>
        <v xml:space="preserve"> </v>
      </c>
      <c r="AF176" s="34" t="str">
        <f>IF(AND(N176="Aplicar identificación avanzada-condición aceptable para cada tipo de factor de riesgo identificado",I176="SI"),VLOOKUP(A176,'2'!$B$12:$M$212,3,FALSE)," ")</f>
        <v xml:space="preserve"> </v>
      </c>
      <c r="AG176" s="34" t="str">
        <f>IF(AND(N176="Aplicar identificación avanzada-condición aceptable para cada tipo de factor de riesgo identificado",I176="SI"),VLOOKUP(A176,'2'!$B$12:$M$212,4,FALSE)," ")</f>
        <v xml:space="preserve"> </v>
      </c>
      <c r="AH176" s="34" t="str">
        <f>IF(AND(N176="Aplicar identificación avanzada-condición aceptable para cada tipo de factor de riesgo identificado",I176="SI"),VLOOKUP(A176,'2'!$B$12:$M$212,6,FALSE)," ")</f>
        <v xml:space="preserve"> </v>
      </c>
      <c r="AI176" s="34" t="str">
        <f>IF(AND(N176="Aplicar identificación avanzada-condición aceptable para cada tipo de factor de riesgo identificado",I176="SI"),VLOOKUP(A176,'2'!$B$12:$M$212,7,FALSE)," ")</f>
        <v xml:space="preserve"> </v>
      </c>
      <c r="AJ176" s="34" t="str">
        <f>IF(AND(N176="Aplicar identificación avanzada-condición aceptable para cada tipo de factor de riesgo identificado",I176="SI"),VLOOKUP(A176,'2'!$B$12:$M$212,8,FALSE)," ")</f>
        <v xml:space="preserve"> </v>
      </c>
      <c r="AK176" s="34" t="str">
        <f>IF(AND(N176="Aplicar identificación avanzada-condición aceptable para cada tipo de factor de riesgo identificado",I176="SI"),VLOOKUP(A176,'2'!$B$12:$M$212,9,FALSE)," ")</f>
        <v xml:space="preserve"> </v>
      </c>
      <c r="AL176" s="34" t="str">
        <f>IF(AND(N176="Aplicar identificación avanzada-condición aceptable para cada tipo de factor de riesgo identificado",I176="SI"),VLOOKUP(A176,'2'!$B$12:$M$212,10,FALSE)," ")</f>
        <v xml:space="preserve"> </v>
      </c>
      <c r="AM176" s="40" t="str">
        <f>IF(AND(N176="Aplicar identificación avanzada-condición aceptable para cada tipo de factor de riesgo identificado",J176="SI"),VLOOKUP(A176,'2'!$B$12:$M$212,2,FALSE)," ")</f>
        <v xml:space="preserve"> </v>
      </c>
      <c r="AN176" s="40" t="str">
        <f>IF(AND(N176="Aplicar identificación avanzada-condición aceptable para cada tipo de factor de riesgo identificado",J176="SI"),VLOOKUP(A176,'2'!$B$12:$M$212,3,FALSE)," ")</f>
        <v xml:space="preserve"> </v>
      </c>
      <c r="AO176" s="40" t="str">
        <f>IF(AND(N176="Aplicar identificación avanzada-condición aceptable para cada tipo de factor de riesgo identificado",J176="SI"),VLOOKUP(A176,'2'!$B$12:$M$212,4,FALSE)," ")</f>
        <v xml:space="preserve"> </v>
      </c>
      <c r="AP176" s="40" t="str">
        <f>IF(AND(N176="Aplicar identificación avanzada-condición aceptable para cada tipo de factor de riesgo identificado",J176="SI"),VLOOKUP(A176,'2'!$B$12:$M$212,6,FALSE)," ")</f>
        <v xml:space="preserve"> </v>
      </c>
      <c r="AQ176" s="40" t="str">
        <f>IF(AND(N176="Aplicar identificación avanzada-condición aceptable para cada tipo de factor de riesgo identificado",J176="SI"),VLOOKUP(A176,'2'!$B$12:$M$212,7,FALSE)," ")</f>
        <v xml:space="preserve"> </v>
      </c>
      <c r="AR176" s="40" t="str">
        <f>IF(AND(N176="Aplicar identificación avanzada-condición aceptable para cada tipo de factor de riesgo identificado",J176="SI"),VLOOKUP(A176,'2'!$B$12:$M$212,8,FALSE)," ")</f>
        <v xml:space="preserve"> </v>
      </c>
      <c r="AS176" s="40" t="str">
        <f>IF(AND(N176="Aplicar identificación avanzada-condición aceptable para cada tipo de factor de riesgo identificado",J176="SI"),VLOOKUP(A176,'2'!$B$12:$M$212,9,FALSE)," ")</f>
        <v xml:space="preserve"> </v>
      </c>
      <c r="AT176" s="40" t="str">
        <f>IF(AND(N176="Aplicar identificación avanzada-condición aceptable para cada tipo de factor de riesgo identificado",J176="SI"),VLOOKUP(A176,'2'!$B$12:$M$212,10,FALSE)," ")</f>
        <v xml:space="preserve"> </v>
      </c>
      <c r="AU176" s="51" t="str">
        <f>IF(AND(N176="Aplicar identificación avanzada-condición aceptable para cada tipo de factor de riesgo identificado",K176="SI"),VLOOKUP(A176,'2'!$B$12:$M$212,2,FALSE)," ")</f>
        <v xml:space="preserve"> </v>
      </c>
      <c r="AV176" s="51" t="str">
        <f>IF(AND(N176="Aplicar identificación avanzada-condición aceptable para cada tipo de factor de riesgo identificado",K176="SI"),VLOOKUP(A176,'2'!$B$12:$M$212,3,FALSE)," ")</f>
        <v xml:space="preserve"> </v>
      </c>
      <c r="AW176" s="51" t="str">
        <f>IF(AND(N176="Aplicar identificación avanzada-condición aceptable para cada tipo de factor de riesgo identificado",K176="SI"),VLOOKUP(A176,'2'!$B$12:$M$212,4,FALSE)," ")</f>
        <v xml:space="preserve"> </v>
      </c>
      <c r="AX176" s="51" t="str">
        <f>IF(AND(N176="Aplicar identificación avanzada-condición aceptable para cada tipo de factor de riesgo identificado",K176="SI"),VLOOKUP(A176,'2'!$B$12:$M$212,6,FALSE)," ")</f>
        <v xml:space="preserve"> </v>
      </c>
      <c r="AY176" s="51" t="str">
        <f>IF(AND(N176="Aplicar identificación avanzada-condición aceptable para cada tipo de factor de riesgo identificado",K176="SI"),VLOOKUP(A176,'2'!$B$12:$M$212,7,FALSE)," ")</f>
        <v xml:space="preserve"> </v>
      </c>
      <c r="AZ176" s="51" t="str">
        <f>IF(AND(N176="Aplicar identificación avanzada-condición aceptable para cada tipo de factor de riesgo identificado",K176="SI"),VLOOKUP(A176,'2'!$B$12:$M$212,8,FALSE)," ")</f>
        <v xml:space="preserve"> </v>
      </c>
      <c r="BA176" s="51" t="str">
        <f>IF(AND(N176="Aplicar identificación avanzada-condición aceptable para cada tipo de factor de riesgo identificado",K176="SI"),VLOOKUP(A176,'2'!$B$12:$M$212,9,FALSE)," ")</f>
        <v xml:space="preserve"> </v>
      </c>
      <c r="BB176" s="51" t="str">
        <f>IF(AND(N176="Aplicar identificación avanzada-condición aceptable para cada tipo de factor de riesgo identificado",K176="SI"),VLOOKUP(A176,'2'!$B$12:$M$212,10,FALSE)," ")</f>
        <v xml:space="preserve"> </v>
      </c>
      <c r="BC176" s="44" t="str">
        <f>IF(AND(N176="Aplicar identificación avanzada-condición aceptable para cada tipo de factor de riesgo identificado",L176="SI"),VLOOKUP(A176,'2'!$B$12:$M$212,2,FALSE)," ")</f>
        <v xml:space="preserve"> </v>
      </c>
      <c r="BD176" s="44" t="str">
        <f>IF(AND(N176="Aplicar identificación avanzada-condición aceptable para cada tipo de factor de riesgo identificado",L176="SI"),VLOOKUP(A176,'2'!$B$12:$M$212,3,FALSE)," ")</f>
        <v xml:space="preserve"> </v>
      </c>
      <c r="BE176" s="44" t="str">
        <f>IF(AND(N176="Aplicar identificación avanzada-condición aceptable para cada tipo de factor de riesgo identificado",L176="SI"),VLOOKUP(A176,'2'!$B$12:$M$212,4,FALSE)," ")</f>
        <v xml:space="preserve"> </v>
      </c>
      <c r="BF176" s="44" t="str">
        <f>IF(AND(N176="Aplicar identificación avanzada-condición aceptable para cada tipo de factor de riesgo identificado",L176="SI"),VLOOKUP(A176,'2'!$B$12:$M$212,6,FALSE)," ")</f>
        <v xml:space="preserve"> </v>
      </c>
      <c r="BG176" s="44" t="str">
        <f>IF(AND(N176="Aplicar identificación avanzada-condición aceptable para cada tipo de factor de riesgo identificado",L176="SI"),VLOOKUP(A176,'2'!$B$12:$M$212,7,FALSE)," ")</f>
        <v xml:space="preserve"> </v>
      </c>
      <c r="BH176" s="44" t="str">
        <f>IF(AND(N176="Aplicar identificación avanzada-condición aceptable para cada tipo de factor de riesgo identificado",L176="SI"),VLOOKUP(A176,'2'!$B$12:$M$212,8,FALSE)," ")</f>
        <v xml:space="preserve"> </v>
      </c>
      <c r="BI176" s="44" t="str">
        <f>IF(AND(N176="Aplicar identificación avanzada-condición aceptable para cada tipo de factor de riesgo identificado",L176="SI"),VLOOKUP(A176,'2'!$B$12:$M$212,9,FALSE)," ")</f>
        <v xml:space="preserve"> </v>
      </c>
      <c r="BJ176" s="44" t="str">
        <f>IF(AND(N176="Aplicar identificación avanzada-condición aceptable para cada tipo de factor de riesgo identificado",L176="SI"),VLOOKUP(A176,'2'!$B$12:$M$212,10,FALSE)," ")</f>
        <v xml:space="preserve"> </v>
      </c>
      <c r="BK176" s="48" t="str">
        <f>IF(AND(N176="Aplicar identificación avanzada-condición aceptable para cada tipo de factor de riesgo identificado",M176="SI"),VLOOKUP(A176,'2'!$B$12:$M$212,2,FALSE)," ")</f>
        <v xml:space="preserve"> </v>
      </c>
      <c r="BL176" s="48" t="str">
        <f>IF(AND(N176="Aplicar identificación avanzada-condición aceptable para cada tipo de factor de riesgo identificado",M176="SI"),VLOOKUP(A176,'2'!$B$12:$M$212,3,FALSE)," ")</f>
        <v xml:space="preserve"> </v>
      </c>
      <c r="BM176" s="48" t="str">
        <f>IF(AND(N176="Aplicar identificación avanzada-condición aceptable para cada tipo de factor de riesgo identificado",M176="SI"),VLOOKUP(A176,'2'!$B$12:$M$212,4,FALSE)," ")</f>
        <v xml:space="preserve"> </v>
      </c>
      <c r="BN176" s="48" t="str">
        <f>IF(AND(N176="Aplicar identificación avanzada-condición aceptable para cada tipo de factor de riesgo identificado",M176="SI"),VLOOKUP(A176,'2'!$B$12:$M$212,6,FALSE)," ")</f>
        <v xml:space="preserve"> </v>
      </c>
      <c r="BO176" s="48" t="str">
        <f>IF(AND(N176="Aplicar identificación avanzada-condición aceptable para cada tipo de factor de riesgo identificado",M176="SI"),VLOOKUP(A176,'2'!$B$12:$M$212,7,FALSE)," ")</f>
        <v xml:space="preserve"> </v>
      </c>
      <c r="BP176" s="48" t="str">
        <f>IF(AND(N176="Aplicar identificación avanzada-condición aceptable para cada tipo de factor de riesgo identificado",M176="SI"),VLOOKUP(A176,'2'!$B$12:$M$212,8,FALSE)," ")</f>
        <v xml:space="preserve"> </v>
      </c>
      <c r="BQ176" s="48" t="str">
        <f>IF(AND(N176="Aplicar identificación avanzada-condición aceptable para cada tipo de factor de riesgo identificado",M176="SI"),VLOOKUP(A176,'2'!$B$12:$M$212,9,FALSE)," ")</f>
        <v xml:space="preserve"> </v>
      </c>
      <c r="BR176" s="48" t="str">
        <f>IF(AND(N176="Aplicar identificación avanzada-condición aceptable para cada tipo de factor de riesgo identificado",M176="SI"),VLOOKUP(A176,'2'!$B$12:$M$212,10,FALSE)," ")</f>
        <v xml:space="preserve"> </v>
      </c>
    </row>
    <row r="177" spans="2:70">
      <c r="B177" s="21" t="str">
        <f>'2'!C186</f>
        <v>area 173</v>
      </c>
      <c r="C177" s="21" t="str">
        <f>'2'!D186</f>
        <v>puesto 173</v>
      </c>
      <c r="D177" s="21" t="str">
        <v>puesto 173</v>
      </c>
      <c r="E177" s="21" t="str">
        <f>'2'!E186</f>
        <v>tarea 173</v>
      </c>
      <c r="F177" s="34" t="str">
        <f>'3'!D186</f>
        <v>tarea 173</v>
      </c>
      <c r="N177" s="34" t="str">
        <f>'3'!L186</f>
        <v>Aplicar identificación avanzada-condición aceptable para cada tipo de factor de riesgo identificado</v>
      </c>
      <c r="O177" s="19" t="str">
        <f>IF(AND(N177="Aplicar identificación avanzada-condición aceptable para cada tipo de factor de riesgo identificado",G177="SI"),VLOOKUP(A177,'2'!$B$12:$M$212,2,FALSE)," ")</f>
        <v xml:space="preserve"> </v>
      </c>
      <c r="P177" s="19" t="str">
        <f>IF(AND(N177="Aplicar identificación avanzada-condición aceptable para cada tipo de factor de riesgo identificado",G177="SI"),VLOOKUP(A177,'2'!$B$12:$M$212,3,FALSE)," ")</f>
        <v xml:space="preserve"> </v>
      </c>
      <c r="Q177" s="19" t="str">
        <f>IF(AND(N177="Aplicar identificación avanzada-condición aceptable para cada tipo de factor de riesgo identificado",G177="SI"),VLOOKUP(A177,'2'!$B$12:$M$212,4,FALSE)," ")</f>
        <v xml:space="preserve"> </v>
      </c>
      <c r="R177" s="19" t="str">
        <f>IF(AND(N177="Aplicar identificación avanzada-condición aceptable para cada tipo de factor de riesgo identificado",G177="SI"),VLOOKUP(A177,'2'!$B$12:$M$212,6,FALSE)," ")</f>
        <v xml:space="preserve"> </v>
      </c>
      <c r="S177" s="19" t="str">
        <f>IF(AND(N177="Aplicar identificación avanzada-condición aceptable para cada tipo de factor de riesgo identificado",G177="SI"),VLOOKUP(A177,'2'!$B$12:$M$212,7,FALSE)," ")</f>
        <v xml:space="preserve"> </v>
      </c>
      <c r="T177" s="19" t="str">
        <f>IF(AND(N177="Aplicar identificación avanzada-condición aceptable para cada tipo de factor de riesgo identificado",G177="SI"),VLOOKUP(A177,'2'!$B$12:$M$212,8,FALSE)," ")</f>
        <v xml:space="preserve"> </v>
      </c>
      <c r="U177" s="19" t="str">
        <f>IF(AND(N177="Aplicar identificación avanzada-condición aceptable para cada tipo de factor de riesgo identificado",G177="SI"),VLOOKUP(A177,'2'!$B$12:$M$212,9,FALSE)," ")</f>
        <v xml:space="preserve"> </v>
      </c>
      <c r="V177" s="19" t="str">
        <f>IF(AND(N177="Aplicar identificación avanzada-condición aceptable para cada tipo de factor de riesgo identificado",G177="SI"),VLOOKUP(A177,'2'!$B$12:$M$212,10,FALSE)," ")</f>
        <v xml:space="preserve"> </v>
      </c>
      <c r="W177" s="31" t="str">
        <f>IF(AND(N177="Aplicar identificación avanzada-condición aceptable para cada tipo de factor de riesgo identificado",H177="SI"),VLOOKUP(A177,'2'!$B$12:$M$212,2,FALSE)," ")</f>
        <v xml:space="preserve"> </v>
      </c>
      <c r="X177" s="31" t="str">
        <f>IF(AND(N177="Aplicar identificación avanzada-condición aceptable para cada tipo de factor de riesgo identificado",H177="SI"),VLOOKUP(A177,'2'!$B$12:$M$212,3,FALSE)," ")</f>
        <v xml:space="preserve"> </v>
      </c>
      <c r="Y177" s="31" t="str">
        <f>IF(AND(N177="Aplicar identificación avanzada-condición aceptable para cada tipo de factor de riesgo identificado",H177="SI"),VLOOKUP(A177,'2'!$B$12:$M$212,4,FALSE)," ")</f>
        <v xml:space="preserve"> </v>
      </c>
      <c r="Z177" s="31" t="str">
        <f>IF(AND(N177="Aplicar identificación avanzada-condición aceptable para cada tipo de factor de riesgo identificado",H177="SI"),VLOOKUP(A177,'2'!$B$12:$M$212,4,FALSE)," ")</f>
        <v xml:space="preserve"> </v>
      </c>
      <c r="AA177" s="31" t="str">
        <f>IF(AND(N177="Aplicar identificación avanzada-condición aceptable para cada tipo de factor de riesgo identificado",H177="SI"),VLOOKUP(A177,'2'!$B$12:$M$212,7,FALSE)," ")</f>
        <v xml:space="preserve"> </v>
      </c>
      <c r="AB177" s="31" t="str">
        <f>IF(AND(N177="Aplicar identificación avanzada-condición aceptable para cada tipo de factor de riesgo identificado",H177="SI"),VLOOKUP(A177,'2'!$B$12:$M$212,8,FALSE)," ")</f>
        <v xml:space="preserve"> </v>
      </c>
      <c r="AC177" s="31" t="str">
        <f>IF(AND(N177="Aplicar identificación avanzada-condición aceptable para cada tipo de factor de riesgo identificado",H177="SI"),VLOOKUP(A177,'2'!$B$12:$M$212,9,FALSE)," ")</f>
        <v xml:space="preserve"> </v>
      </c>
      <c r="AD177" s="31" t="str">
        <f>IF(AND(N177="Aplicar identificación avanzada-condición aceptable para cada tipo de factor de riesgo identificado",H177="SI"),VLOOKUP(A177,'2'!$B$12:$M$212,10,FALSE)," ")</f>
        <v xml:space="preserve"> </v>
      </c>
      <c r="AE177" s="34" t="str">
        <f>IF(AND(N177="Aplicar identificación avanzada-condición aceptable para cada tipo de factor de riesgo identificado",I177="SI"),VLOOKUP(A177,'2'!$B$12:$M$212,2,FALSE)," ")</f>
        <v xml:space="preserve"> </v>
      </c>
      <c r="AF177" s="34" t="str">
        <f>IF(AND(N177="Aplicar identificación avanzada-condición aceptable para cada tipo de factor de riesgo identificado",I177="SI"),VLOOKUP(A177,'2'!$B$12:$M$212,3,FALSE)," ")</f>
        <v xml:space="preserve"> </v>
      </c>
      <c r="AG177" s="34" t="str">
        <f>IF(AND(N177="Aplicar identificación avanzada-condición aceptable para cada tipo de factor de riesgo identificado",I177="SI"),VLOOKUP(A177,'2'!$B$12:$M$212,4,FALSE)," ")</f>
        <v xml:space="preserve"> </v>
      </c>
      <c r="AH177" s="34" t="str">
        <f>IF(AND(N177="Aplicar identificación avanzada-condición aceptable para cada tipo de factor de riesgo identificado",I177="SI"),VLOOKUP(A177,'2'!$B$12:$M$212,6,FALSE)," ")</f>
        <v xml:space="preserve"> </v>
      </c>
      <c r="AI177" s="34" t="str">
        <f>IF(AND(N177="Aplicar identificación avanzada-condición aceptable para cada tipo de factor de riesgo identificado",I177="SI"),VLOOKUP(A177,'2'!$B$12:$M$212,7,FALSE)," ")</f>
        <v xml:space="preserve"> </v>
      </c>
      <c r="AJ177" s="34" t="str">
        <f>IF(AND(N177="Aplicar identificación avanzada-condición aceptable para cada tipo de factor de riesgo identificado",I177="SI"),VLOOKUP(A177,'2'!$B$12:$M$212,8,FALSE)," ")</f>
        <v xml:space="preserve"> </v>
      </c>
      <c r="AK177" s="34" t="str">
        <f>IF(AND(N177="Aplicar identificación avanzada-condición aceptable para cada tipo de factor de riesgo identificado",I177="SI"),VLOOKUP(A177,'2'!$B$12:$M$212,9,FALSE)," ")</f>
        <v xml:space="preserve"> </v>
      </c>
      <c r="AL177" s="34" t="str">
        <f>IF(AND(N177="Aplicar identificación avanzada-condición aceptable para cada tipo de factor de riesgo identificado",I177="SI"),VLOOKUP(A177,'2'!$B$12:$M$212,10,FALSE)," ")</f>
        <v xml:space="preserve"> </v>
      </c>
      <c r="AM177" s="40" t="str">
        <f>IF(AND(N177="Aplicar identificación avanzada-condición aceptable para cada tipo de factor de riesgo identificado",J177="SI"),VLOOKUP(A177,'2'!$B$12:$M$212,2,FALSE)," ")</f>
        <v xml:space="preserve"> </v>
      </c>
      <c r="AN177" s="40" t="str">
        <f>IF(AND(N177="Aplicar identificación avanzada-condición aceptable para cada tipo de factor de riesgo identificado",J177="SI"),VLOOKUP(A177,'2'!$B$12:$M$212,3,FALSE)," ")</f>
        <v xml:space="preserve"> </v>
      </c>
      <c r="AO177" s="40" t="str">
        <f>IF(AND(N177="Aplicar identificación avanzada-condición aceptable para cada tipo de factor de riesgo identificado",J177="SI"),VLOOKUP(A177,'2'!$B$12:$M$212,4,FALSE)," ")</f>
        <v xml:space="preserve"> </v>
      </c>
      <c r="AP177" s="40" t="str">
        <f>IF(AND(N177="Aplicar identificación avanzada-condición aceptable para cada tipo de factor de riesgo identificado",J177="SI"),VLOOKUP(A177,'2'!$B$12:$M$212,6,FALSE)," ")</f>
        <v xml:space="preserve"> </v>
      </c>
      <c r="AQ177" s="40" t="str">
        <f>IF(AND(N177="Aplicar identificación avanzada-condición aceptable para cada tipo de factor de riesgo identificado",J177="SI"),VLOOKUP(A177,'2'!$B$12:$M$212,7,FALSE)," ")</f>
        <v xml:space="preserve"> </v>
      </c>
      <c r="AR177" s="40" t="str">
        <f>IF(AND(N177="Aplicar identificación avanzada-condición aceptable para cada tipo de factor de riesgo identificado",J177="SI"),VLOOKUP(A177,'2'!$B$12:$M$212,8,FALSE)," ")</f>
        <v xml:space="preserve"> </v>
      </c>
      <c r="AS177" s="40" t="str">
        <f>IF(AND(N177="Aplicar identificación avanzada-condición aceptable para cada tipo de factor de riesgo identificado",J177="SI"),VLOOKUP(A177,'2'!$B$12:$M$212,9,FALSE)," ")</f>
        <v xml:space="preserve"> </v>
      </c>
      <c r="AT177" s="40" t="str">
        <f>IF(AND(N177="Aplicar identificación avanzada-condición aceptable para cada tipo de factor de riesgo identificado",J177="SI"),VLOOKUP(A177,'2'!$B$12:$M$212,10,FALSE)," ")</f>
        <v xml:space="preserve"> </v>
      </c>
      <c r="AU177" s="51" t="str">
        <f>IF(AND(N177="Aplicar identificación avanzada-condición aceptable para cada tipo de factor de riesgo identificado",K177="SI"),VLOOKUP(A177,'2'!$B$12:$M$212,2,FALSE)," ")</f>
        <v xml:space="preserve"> </v>
      </c>
      <c r="AV177" s="51" t="str">
        <f>IF(AND(N177="Aplicar identificación avanzada-condición aceptable para cada tipo de factor de riesgo identificado",K177="SI"),VLOOKUP(A177,'2'!$B$12:$M$212,3,FALSE)," ")</f>
        <v xml:space="preserve"> </v>
      </c>
      <c r="AW177" s="51" t="str">
        <f>IF(AND(N177="Aplicar identificación avanzada-condición aceptable para cada tipo de factor de riesgo identificado",K177="SI"),VLOOKUP(A177,'2'!$B$12:$M$212,4,FALSE)," ")</f>
        <v xml:space="preserve"> </v>
      </c>
      <c r="AX177" s="51" t="str">
        <f>IF(AND(N177="Aplicar identificación avanzada-condición aceptable para cada tipo de factor de riesgo identificado",K177="SI"),VLOOKUP(A177,'2'!$B$12:$M$212,6,FALSE)," ")</f>
        <v xml:space="preserve"> </v>
      </c>
      <c r="AY177" s="51" t="str">
        <f>IF(AND(N177="Aplicar identificación avanzada-condición aceptable para cada tipo de factor de riesgo identificado",K177="SI"),VLOOKUP(A177,'2'!$B$12:$M$212,7,FALSE)," ")</f>
        <v xml:space="preserve"> </v>
      </c>
      <c r="AZ177" s="51" t="str">
        <f>IF(AND(N177="Aplicar identificación avanzada-condición aceptable para cada tipo de factor de riesgo identificado",K177="SI"),VLOOKUP(A177,'2'!$B$12:$M$212,8,FALSE)," ")</f>
        <v xml:space="preserve"> </v>
      </c>
      <c r="BA177" s="51" t="str">
        <f>IF(AND(N177="Aplicar identificación avanzada-condición aceptable para cada tipo de factor de riesgo identificado",K177="SI"),VLOOKUP(A177,'2'!$B$12:$M$212,9,FALSE)," ")</f>
        <v xml:space="preserve"> </v>
      </c>
      <c r="BB177" s="51" t="str">
        <f>IF(AND(N177="Aplicar identificación avanzada-condición aceptable para cada tipo de factor de riesgo identificado",K177="SI"),VLOOKUP(A177,'2'!$B$12:$M$212,10,FALSE)," ")</f>
        <v xml:space="preserve"> </v>
      </c>
      <c r="BC177" s="44" t="str">
        <f>IF(AND(N177="Aplicar identificación avanzada-condición aceptable para cada tipo de factor de riesgo identificado",L177="SI"),VLOOKUP(A177,'2'!$B$12:$M$212,2,FALSE)," ")</f>
        <v xml:space="preserve"> </v>
      </c>
      <c r="BD177" s="44" t="str">
        <f>IF(AND(N177="Aplicar identificación avanzada-condición aceptable para cada tipo de factor de riesgo identificado",L177="SI"),VLOOKUP(A177,'2'!$B$12:$M$212,3,FALSE)," ")</f>
        <v xml:space="preserve"> </v>
      </c>
      <c r="BE177" s="44" t="str">
        <f>IF(AND(N177="Aplicar identificación avanzada-condición aceptable para cada tipo de factor de riesgo identificado",L177="SI"),VLOOKUP(A177,'2'!$B$12:$M$212,4,FALSE)," ")</f>
        <v xml:space="preserve"> </v>
      </c>
      <c r="BF177" s="44" t="str">
        <f>IF(AND(N177="Aplicar identificación avanzada-condición aceptable para cada tipo de factor de riesgo identificado",L177="SI"),VLOOKUP(A177,'2'!$B$12:$M$212,6,FALSE)," ")</f>
        <v xml:space="preserve"> </v>
      </c>
      <c r="BG177" s="44" t="str">
        <f>IF(AND(N177="Aplicar identificación avanzada-condición aceptable para cada tipo de factor de riesgo identificado",L177="SI"),VLOOKUP(A177,'2'!$B$12:$M$212,7,FALSE)," ")</f>
        <v xml:space="preserve"> </v>
      </c>
      <c r="BH177" s="44" t="str">
        <f>IF(AND(N177="Aplicar identificación avanzada-condición aceptable para cada tipo de factor de riesgo identificado",L177="SI"),VLOOKUP(A177,'2'!$B$12:$M$212,8,FALSE)," ")</f>
        <v xml:space="preserve"> </v>
      </c>
      <c r="BI177" s="44" t="str">
        <f>IF(AND(N177="Aplicar identificación avanzada-condición aceptable para cada tipo de factor de riesgo identificado",L177="SI"),VLOOKUP(A177,'2'!$B$12:$M$212,9,FALSE)," ")</f>
        <v xml:space="preserve"> </v>
      </c>
      <c r="BJ177" s="44" t="str">
        <f>IF(AND(N177="Aplicar identificación avanzada-condición aceptable para cada tipo de factor de riesgo identificado",L177="SI"),VLOOKUP(A177,'2'!$B$12:$M$212,10,FALSE)," ")</f>
        <v xml:space="preserve"> </v>
      </c>
      <c r="BK177" s="48" t="str">
        <f>IF(AND(N177="Aplicar identificación avanzada-condición aceptable para cada tipo de factor de riesgo identificado",M177="SI"),VLOOKUP(A177,'2'!$B$12:$M$212,2,FALSE)," ")</f>
        <v xml:space="preserve"> </v>
      </c>
      <c r="BL177" s="48" t="str">
        <f>IF(AND(N177="Aplicar identificación avanzada-condición aceptable para cada tipo de factor de riesgo identificado",M177="SI"),VLOOKUP(A177,'2'!$B$12:$M$212,3,FALSE)," ")</f>
        <v xml:space="preserve"> </v>
      </c>
      <c r="BM177" s="48" t="str">
        <f>IF(AND(N177="Aplicar identificación avanzada-condición aceptable para cada tipo de factor de riesgo identificado",M177="SI"),VLOOKUP(A177,'2'!$B$12:$M$212,4,FALSE)," ")</f>
        <v xml:space="preserve"> </v>
      </c>
      <c r="BN177" s="48" t="str">
        <f>IF(AND(N177="Aplicar identificación avanzada-condición aceptable para cada tipo de factor de riesgo identificado",M177="SI"),VLOOKUP(A177,'2'!$B$12:$M$212,6,FALSE)," ")</f>
        <v xml:space="preserve"> </v>
      </c>
      <c r="BO177" s="48" t="str">
        <f>IF(AND(N177="Aplicar identificación avanzada-condición aceptable para cada tipo de factor de riesgo identificado",M177="SI"),VLOOKUP(A177,'2'!$B$12:$M$212,7,FALSE)," ")</f>
        <v xml:space="preserve"> </v>
      </c>
      <c r="BP177" s="48" t="str">
        <f>IF(AND(N177="Aplicar identificación avanzada-condición aceptable para cada tipo de factor de riesgo identificado",M177="SI"),VLOOKUP(A177,'2'!$B$12:$M$212,8,FALSE)," ")</f>
        <v xml:space="preserve"> </v>
      </c>
      <c r="BQ177" s="48" t="str">
        <f>IF(AND(N177="Aplicar identificación avanzada-condición aceptable para cada tipo de factor de riesgo identificado",M177="SI"),VLOOKUP(A177,'2'!$B$12:$M$212,9,FALSE)," ")</f>
        <v xml:space="preserve"> </v>
      </c>
      <c r="BR177" s="48" t="str">
        <f>IF(AND(N177="Aplicar identificación avanzada-condición aceptable para cada tipo de factor de riesgo identificado",M177="SI"),VLOOKUP(A177,'2'!$B$12:$M$212,10,FALSE)," ")</f>
        <v xml:space="preserve"> </v>
      </c>
    </row>
    <row r="178" spans="2:70">
      <c r="B178" s="21" t="str">
        <f>'2'!C187</f>
        <v>area 174</v>
      </c>
      <c r="C178" s="21" t="str">
        <f>'2'!D187</f>
        <v>puesto 174</v>
      </c>
      <c r="D178" s="21" t="str">
        <v>puesto 174</v>
      </c>
      <c r="E178" s="21" t="str">
        <f>'2'!E187</f>
        <v>tarea 174</v>
      </c>
      <c r="F178" s="34" t="str">
        <f>'3'!D187</f>
        <v>tarea 174</v>
      </c>
      <c r="N178" s="34" t="str">
        <f>'3'!L187</f>
        <v>Aplicar identificación avanzada-condición aceptable para cada tipo de factor de riesgo identificado</v>
      </c>
      <c r="O178" s="19" t="str">
        <f>IF(AND(N178="Aplicar identificación avanzada-condición aceptable para cada tipo de factor de riesgo identificado",G178="SI"),VLOOKUP(A178,'2'!$B$12:$M$212,2,FALSE)," ")</f>
        <v xml:space="preserve"> </v>
      </c>
      <c r="P178" s="19" t="str">
        <f>IF(AND(N178="Aplicar identificación avanzada-condición aceptable para cada tipo de factor de riesgo identificado",G178="SI"),VLOOKUP(A178,'2'!$B$12:$M$212,3,FALSE)," ")</f>
        <v xml:space="preserve"> </v>
      </c>
      <c r="Q178" s="19" t="str">
        <f>IF(AND(N178="Aplicar identificación avanzada-condición aceptable para cada tipo de factor de riesgo identificado",G178="SI"),VLOOKUP(A178,'2'!$B$12:$M$212,4,FALSE)," ")</f>
        <v xml:space="preserve"> </v>
      </c>
      <c r="R178" s="19" t="str">
        <f>IF(AND(N178="Aplicar identificación avanzada-condición aceptable para cada tipo de factor de riesgo identificado",G178="SI"),VLOOKUP(A178,'2'!$B$12:$M$212,6,FALSE)," ")</f>
        <v xml:space="preserve"> </v>
      </c>
      <c r="S178" s="19" t="str">
        <f>IF(AND(N178="Aplicar identificación avanzada-condición aceptable para cada tipo de factor de riesgo identificado",G178="SI"),VLOOKUP(A178,'2'!$B$12:$M$212,7,FALSE)," ")</f>
        <v xml:space="preserve"> </v>
      </c>
      <c r="T178" s="19" t="str">
        <f>IF(AND(N178="Aplicar identificación avanzada-condición aceptable para cada tipo de factor de riesgo identificado",G178="SI"),VLOOKUP(A178,'2'!$B$12:$M$212,8,FALSE)," ")</f>
        <v xml:space="preserve"> </v>
      </c>
      <c r="U178" s="19" t="str">
        <f>IF(AND(N178="Aplicar identificación avanzada-condición aceptable para cada tipo de factor de riesgo identificado",G178="SI"),VLOOKUP(A178,'2'!$B$12:$M$212,9,FALSE)," ")</f>
        <v xml:space="preserve"> </v>
      </c>
      <c r="V178" s="19" t="str">
        <f>IF(AND(N178="Aplicar identificación avanzada-condición aceptable para cada tipo de factor de riesgo identificado",G178="SI"),VLOOKUP(A178,'2'!$B$12:$M$212,10,FALSE)," ")</f>
        <v xml:space="preserve"> </v>
      </c>
      <c r="W178" s="31" t="str">
        <f>IF(AND(N178="Aplicar identificación avanzada-condición aceptable para cada tipo de factor de riesgo identificado",H178="SI"),VLOOKUP(A178,'2'!$B$12:$M$212,2,FALSE)," ")</f>
        <v xml:space="preserve"> </v>
      </c>
      <c r="X178" s="31" t="str">
        <f>IF(AND(N178="Aplicar identificación avanzada-condición aceptable para cada tipo de factor de riesgo identificado",H178="SI"),VLOOKUP(A178,'2'!$B$12:$M$212,3,FALSE)," ")</f>
        <v xml:space="preserve"> </v>
      </c>
      <c r="Y178" s="31" t="str">
        <f>IF(AND(N178="Aplicar identificación avanzada-condición aceptable para cada tipo de factor de riesgo identificado",H178="SI"),VLOOKUP(A178,'2'!$B$12:$M$212,4,FALSE)," ")</f>
        <v xml:space="preserve"> </v>
      </c>
      <c r="Z178" s="31" t="str">
        <f>IF(AND(N178="Aplicar identificación avanzada-condición aceptable para cada tipo de factor de riesgo identificado",H178="SI"),VLOOKUP(A178,'2'!$B$12:$M$212,4,FALSE)," ")</f>
        <v xml:space="preserve"> </v>
      </c>
      <c r="AA178" s="31" t="str">
        <f>IF(AND(N178="Aplicar identificación avanzada-condición aceptable para cada tipo de factor de riesgo identificado",H178="SI"),VLOOKUP(A178,'2'!$B$12:$M$212,7,FALSE)," ")</f>
        <v xml:space="preserve"> </v>
      </c>
      <c r="AB178" s="31" t="str">
        <f>IF(AND(N178="Aplicar identificación avanzada-condición aceptable para cada tipo de factor de riesgo identificado",H178="SI"),VLOOKUP(A178,'2'!$B$12:$M$212,8,FALSE)," ")</f>
        <v xml:space="preserve"> </v>
      </c>
      <c r="AC178" s="31" t="str">
        <f>IF(AND(N178="Aplicar identificación avanzada-condición aceptable para cada tipo de factor de riesgo identificado",H178="SI"),VLOOKUP(A178,'2'!$B$12:$M$212,9,FALSE)," ")</f>
        <v xml:space="preserve"> </v>
      </c>
      <c r="AD178" s="31" t="str">
        <f>IF(AND(N178="Aplicar identificación avanzada-condición aceptable para cada tipo de factor de riesgo identificado",H178="SI"),VLOOKUP(A178,'2'!$B$12:$M$212,10,FALSE)," ")</f>
        <v xml:space="preserve"> </v>
      </c>
      <c r="AE178" s="34" t="str">
        <f>IF(AND(N178="Aplicar identificación avanzada-condición aceptable para cada tipo de factor de riesgo identificado",I178="SI"),VLOOKUP(A178,'2'!$B$12:$M$212,2,FALSE)," ")</f>
        <v xml:space="preserve"> </v>
      </c>
      <c r="AF178" s="34" t="str">
        <f>IF(AND(N178="Aplicar identificación avanzada-condición aceptable para cada tipo de factor de riesgo identificado",I178="SI"),VLOOKUP(A178,'2'!$B$12:$M$212,3,FALSE)," ")</f>
        <v xml:space="preserve"> </v>
      </c>
      <c r="AG178" s="34" t="str">
        <f>IF(AND(N178="Aplicar identificación avanzada-condición aceptable para cada tipo de factor de riesgo identificado",I178="SI"),VLOOKUP(A178,'2'!$B$12:$M$212,4,FALSE)," ")</f>
        <v xml:space="preserve"> </v>
      </c>
      <c r="AH178" s="34" t="str">
        <f>IF(AND(N178="Aplicar identificación avanzada-condición aceptable para cada tipo de factor de riesgo identificado",I178="SI"),VLOOKUP(A178,'2'!$B$12:$M$212,6,FALSE)," ")</f>
        <v xml:space="preserve"> </v>
      </c>
      <c r="AI178" s="34" t="str">
        <f>IF(AND(N178="Aplicar identificación avanzada-condición aceptable para cada tipo de factor de riesgo identificado",I178="SI"),VLOOKUP(A178,'2'!$B$12:$M$212,7,FALSE)," ")</f>
        <v xml:space="preserve"> </v>
      </c>
      <c r="AJ178" s="34" t="str">
        <f>IF(AND(N178="Aplicar identificación avanzada-condición aceptable para cada tipo de factor de riesgo identificado",I178="SI"),VLOOKUP(A178,'2'!$B$12:$M$212,8,FALSE)," ")</f>
        <v xml:space="preserve"> </v>
      </c>
      <c r="AK178" s="34" t="str">
        <f>IF(AND(N178="Aplicar identificación avanzada-condición aceptable para cada tipo de factor de riesgo identificado",I178="SI"),VLOOKUP(A178,'2'!$B$12:$M$212,9,FALSE)," ")</f>
        <v xml:space="preserve"> </v>
      </c>
      <c r="AL178" s="34" t="str">
        <f>IF(AND(N178="Aplicar identificación avanzada-condición aceptable para cada tipo de factor de riesgo identificado",I178="SI"),VLOOKUP(A178,'2'!$B$12:$M$212,10,FALSE)," ")</f>
        <v xml:space="preserve"> </v>
      </c>
      <c r="AM178" s="40" t="str">
        <f>IF(AND(N178="Aplicar identificación avanzada-condición aceptable para cada tipo de factor de riesgo identificado",J178="SI"),VLOOKUP(A178,'2'!$B$12:$M$212,2,FALSE)," ")</f>
        <v xml:space="preserve"> </v>
      </c>
      <c r="AN178" s="40" t="str">
        <f>IF(AND(N178="Aplicar identificación avanzada-condición aceptable para cada tipo de factor de riesgo identificado",J178="SI"),VLOOKUP(A178,'2'!$B$12:$M$212,3,FALSE)," ")</f>
        <v xml:space="preserve"> </v>
      </c>
      <c r="AO178" s="40" t="str">
        <f>IF(AND(N178="Aplicar identificación avanzada-condición aceptable para cada tipo de factor de riesgo identificado",J178="SI"),VLOOKUP(A178,'2'!$B$12:$M$212,4,FALSE)," ")</f>
        <v xml:space="preserve"> </v>
      </c>
      <c r="AP178" s="40" t="str">
        <f>IF(AND(N178="Aplicar identificación avanzada-condición aceptable para cada tipo de factor de riesgo identificado",J178="SI"),VLOOKUP(A178,'2'!$B$12:$M$212,6,FALSE)," ")</f>
        <v xml:space="preserve"> </v>
      </c>
      <c r="AQ178" s="40" t="str">
        <f>IF(AND(N178="Aplicar identificación avanzada-condición aceptable para cada tipo de factor de riesgo identificado",J178="SI"),VLOOKUP(A178,'2'!$B$12:$M$212,7,FALSE)," ")</f>
        <v xml:space="preserve"> </v>
      </c>
      <c r="AR178" s="40" t="str">
        <f>IF(AND(N178="Aplicar identificación avanzada-condición aceptable para cada tipo de factor de riesgo identificado",J178="SI"),VLOOKUP(A178,'2'!$B$12:$M$212,8,FALSE)," ")</f>
        <v xml:space="preserve"> </v>
      </c>
      <c r="AS178" s="40" t="str">
        <f>IF(AND(N178="Aplicar identificación avanzada-condición aceptable para cada tipo de factor de riesgo identificado",J178="SI"),VLOOKUP(A178,'2'!$B$12:$M$212,9,FALSE)," ")</f>
        <v xml:space="preserve"> </v>
      </c>
      <c r="AT178" s="40" t="str">
        <f>IF(AND(N178="Aplicar identificación avanzada-condición aceptable para cada tipo de factor de riesgo identificado",J178="SI"),VLOOKUP(A178,'2'!$B$12:$M$212,10,FALSE)," ")</f>
        <v xml:space="preserve"> </v>
      </c>
      <c r="AU178" s="51" t="str">
        <f>IF(AND(N178="Aplicar identificación avanzada-condición aceptable para cada tipo de factor de riesgo identificado",K178="SI"),VLOOKUP(A178,'2'!$B$12:$M$212,2,FALSE)," ")</f>
        <v xml:space="preserve"> </v>
      </c>
      <c r="AV178" s="51" t="str">
        <f>IF(AND(N178="Aplicar identificación avanzada-condición aceptable para cada tipo de factor de riesgo identificado",K178="SI"),VLOOKUP(A178,'2'!$B$12:$M$212,3,FALSE)," ")</f>
        <v xml:space="preserve"> </v>
      </c>
      <c r="AW178" s="51" t="str">
        <f>IF(AND(N178="Aplicar identificación avanzada-condición aceptable para cada tipo de factor de riesgo identificado",K178="SI"),VLOOKUP(A178,'2'!$B$12:$M$212,4,FALSE)," ")</f>
        <v xml:space="preserve"> </v>
      </c>
      <c r="AX178" s="51" t="str">
        <f>IF(AND(N178="Aplicar identificación avanzada-condición aceptable para cada tipo de factor de riesgo identificado",K178="SI"),VLOOKUP(A178,'2'!$B$12:$M$212,6,FALSE)," ")</f>
        <v xml:space="preserve"> </v>
      </c>
      <c r="AY178" s="51" t="str">
        <f>IF(AND(N178="Aplicar identificación avanzada-condición aceptable para cada tipo de factor de riesgo identificado",K178="SI"),VLOOKUP(A178,'2'!$B$12:$M$212,7,FALSE)," ")</f>
        <v xml:space="preserve"> </v>
      </c>
      <c r="AZ178" s="51" t="str">
        <f>IF(AND(N178="Aplicar identificación avanzada-condición aceptable para cada tipo de factor de riesgo identificado",K178="SI"),VLOOKUP(A178,'2'!$B$12:$M$212,8,FALSE)," ")</f>
        <v xml:space="preserve"> </v>
      </c>
      <c r="BA178" s="51" t="str">
        <f>IF(AND(N178="Aplicar identificación avanzada-condición aceptable para cada tipo de factor de riesgo identificado",K178="SI"),VLOOKUP(A178,'2'!$B$12:$M$212,9,FALSE)," ")</f>
        <v xml:space="preserve"> </v>
      </c>
      <c r="BB178" s="51" t="str">
        <f>IF(AND(N178="Aplicar identificación avanzada-condición aceptable para cada tipo de factor de riesgo identificado",K178="SI"),VLOOKUP(A178,'2'!$B$12:$M$212,10,FALSE)," ")</f>
        <v xml:space="preserve"> </v>
      </c>
      <c r="BC178" s="44" t="str">
        <f>IF(AND(N178="Aplicar identificación avanzada-condición aceptable para cada tipo de factor de riesgo identificado",L178="SI"),VLOOKUP(A178,'2'!$B$12:$M$212,2,FALSE)," ")</f>
        <v xml:space="preserve"> </v>
      </c>
      <c r="BD178" s="44" t="str">
        <f>IF(AND(N178="Aplicar identificación avanzada-condición aceptable para cada tipo de factor de riesgo identificado",L178="SI"),VLOOKUP(A178,'2'!$B$12:$M$212,3,FALSE)," ")</f>
        <v xml:space="preserve"> </v>
      </c>
      <c r="BE178" s="44" t="str">
        <f>IF(AND(N178="Aplicar identificación avanzada-condición aceptable para cada tipo de factor de riesgo identificado",L178="SI"),VLOOKUP(A178,'2'!$B$12:$M$212,4,FALSE)," ")</f>
        <v xml:space="preserve"> </v>
      </c>
      <c r="BF178" s="44" t="str">
        <f>IF(AND(N178="Aplicar identificación avanzada-condición aceptable para cada tipo de factor de riesgo identificado",L178="SI"),VLOOKUP(A178,'2'!$B$12:$M$212,6,FALSE)," ")</f>
        <v xml:space="preserve"> </v>
      </c>
      <c r="BG178" s="44" t="str">
        <f>IF(AND(N178="Aplicar identificación avanzada-condición aceptable para cada tipo de factor de riesgo identificado",L178="SI"),VLOOKUP(A178,'2'!$B$12:$M$212,7,FALSE)," ")</f>
        <v xml:space="preserve"> </v>
      </c>
      <c r="BH178" s="44" t="str">
        <f>IF(AND(N178="Aplicar identificación avanzada-condición aceptable para cada tipo de factor de riesgo identificado",L178="SI"),VLOOKUP(A178,'2'!$B$12:$M$212,8,FALSE)," ")</f>
        <v xml:space="preserve"> </v>
      </c>
      <c r="BI178" s="44" t="str">
        <f>IF(AND(N178="Aplicar identificación avanzada-condición aceptable para cada tipo de factor de riesgo identificado",L178="SI"),VLOOKUP(A178,'2'!$B$12:$M$212,9,FALSE)," ")</f>
        <v xml:space="preserve"> </v>
      </c>
      <c r="BJ178" s="44" t="str">
        <f>IF(AND(N178="Aplicar identificación avanzada-condición aceptable para cada tipo de factor de riesgo identificado",L178="SI"),VLOOKUP(A178,'2'!$B$12:$M$212,10,FALSE)," ")</f>
        <v xml:space="preserve"> </v>
      </c>
      <c r="BK178" s="48" t="str">
        <f>IF(AND(N178="Aplicar identificación avanzada-condición aceptable para cada tipo de factor de riesgo identificado",M178="SI"),VLOOKUP(A178,'2'!$B$12:$M$212,2,FALSE)," ")</f>
        <v xml:space="preserve"> </v>
      </c>
      <c r="BL178" s="48" t="str">
        <f>IF(AND(N178="Aplicar identificación avanzada-condición aceptable para cada tipo de factor de riesgo identificado",M178="SI"),VLOOKUP(A178,'2'!$B$12:$M$212,3,FALSE)," ")</f>
        <v xml:space="preserve"> </v>
      </c>
      <c r="BM178" s="48" t="str">
        <f>IF(AND(N178="Aplicar identificación avanzada-condición aceptable para cada tipo de factor de riesgo identificado",M178="SI"),VLOOKUP(A178,'2'!$B$12:$M$212,4,FALSE)," ")</f>
        <v xml:space="preserve"> </v>
      </c>
      <c r="BN178" s="48" t="str">
        <f>IF(AND(N178="Aplicar identificación avanzada-condición aceptable para cada tipo de factor de riesgo identificado",M178="SI"),VLOOKUP(A178,'2'!$B$12:$M$212,6,FALSE)," ")</f>
        <v xml:space="preserve"> </v>
      </c>
      <c r="BO178" s="48" t="str">
        <f>IF(AND(N178="Aplicar identificación avanzada-condición aceptable para cada tipo de factor de riesgo identificado",M178="SI"),VLOOKUP(A178,'2'!$B$12:$M$212,7,FALSE)," ")</f>
        <v xml:space="preserve"> </v>
      </c>
      <c r="BP178" s="48" t="str">
        <f>IF(AND(N178="Aplicar identificación avanzada-condición aceptable para cada tipo de factor de riesgo identificado",M178="SI"),VLOOKUP(A178,'2'!$B$12:$M$212,8,FALSE)," ")</f>
        <v xml:space="preserve"> </v>
      </c>
      <c r="BQ178" s="48" t="str">
        <f>IF(AND(N178="Aplicar identificación avanzada-condición aceptable para cada tipo de factor de riesgo identificado",M178="SI"),VLOOKUP(A178,'2'!$B$12:$M$212,9,FALSE)," ")</f>
        <v xml:space="preserve"> </v>
      </c>
      <c r="BR178" s="48" t="str">
        <f>IF(AND(N178="Aplicar identificación avanzada-condición aceptable para cada tipo de factor de riesgo identificado",M178="SI"),VLOOKUP(A178,'2'!$B$12:$M$212,10,FALSE)," ")</f>
        <v xml:space="preserve"> </v>
      </c>
    </row>
    <row r="179" spans="2:70">
      <c r="B179" s="21" t="str">
        <f>'2'!C188</f>
        <v>area 175</v>
      </c>
      <c r="C179" s="21" t="str">
        <f>'2'!D188</f>
        <v>puesto 175</v>
      </c>
      <c r="D179" s="21" t="str">
        <v>puesto 175</v>
      </c>
      <c r="E179" s="21" t="str">
        <f>'2'!E188</f>
        <v>tarea 175</v>
      </c>
      <c r="F179" s="34" t="str">
        <f>'3'!D188</f>
        <v>tarea 175</v>
      </c>
      <c r="N179" s="34" t="str">
        <f>'3'!L188</f>
        <v>Aplicar identificación avanzada-condición aceptable para cada tipo de factor de riesgo identificado</v>
      </c>
      <c r="O179" s="19" t="str">
        <f>IF(AND(N179="Aplicar identificación avanzada-condición aceptable para cada tipo de factor de riesgo identificado",G179="SI"),VLOOKUP(A179,'2'!$B$12:$M$212,2,FALSE)," ")</f>
        <v xml:space="preserve"> </v>
      </c>
      <c r="P179" s="19" t="str">
        <f>IF(AND(N179="Aplicar identificación avanzada-condición aceptable para cada tipo de factor de riesgo identificado",G179="SI"),VLOOKUP(A179,'2'!$B$12:$M$212,3,FALSE)," ")</f>
        <v xml:space="preserve"> </v>
      </c>
      <c r="Q179" s="19" t="str">
        <f>IF(AND(N179="Aplicar identificación avanzada-condición aceptable para cada tipo de factor de riesgo identificado",G179="SI"),VLOOKUP(A179,'2'!$B$12:$M$212,4,FALSE)," ")</f>
        <v xml:space="preserve"> </v>
      </c>
      <c r="R179" s="19" t="str">
        <f>IF(AND(N179="Aplicar identificación avanzada-condición aceptable para cada tipo de factor de riesgo identificado",G179="SI"),VLOOKUP(A179,'2'!$B$12:$M$212,6,FALSE)," ")</f>
        <v xml:space="preserve"> </v>
      </c>
      <c r="S179" s="19" t="str">
        <f>IF(AND(N179="Aplicar identificación avanzada-condición aceptable para cada tipo de factor de riesgo identificado",G179="SI"),VLOOKUP(A179,'2'!$B$12:$M$212,7,FALSE)," ")</f>
        <v xml:space="preserve"> </v>
      </c>
      <c r="T179" s="19" t="str">
        <f>IF(AND(N179="Aplicar identificación avanzada-condición aceptable para cada tipo de factor de riesgo identificado",G179="SI"),VLOOKUP(A179,'2'!$B$12:$M$212,8,FALSE)," ")</f>
        <v xml:space="preserve"> </v>
      </c>
      <c r="U179" s="19" t="str">
        <f>IF(AND(N179="Aplicar identificación avanzada-condición aceptable para cada tipo de factor de riesgo identificado",G179="SI"),VLOOKUP(A179,'2'!$B$12:$M$212,9,FALSE)," ")</f>
        <v xml:space="preserve"> </v>
      </c>
      <c r="V179" s="19" t="str">
        <f>IF(AND(N179="Aplicar identificación avanzada-condición aceptable para cada tipo de factor de riesgo identificado",G179="SI"),VLOOKUP(A179,'2'!$B$12:$M$212,10,FALSE)," ")</f>
        <v xml:space="preserve"> </v>
      </c>
      <c r="W179" s="31" t="str">
        <f>IF(AND(N179="Aplicar identificación avanzada-condición aceptable para cada tipo de factor de riesgo identificado",H179="SI"),VLOOKUP(A179,'2'!$B$12:$M$212,2,FALSE)," ")</f>
        <v xml:space="preserve"> </v>
      </c>
      <c r="X179" s="31" t="str">
        <f>IF(AND(N179="Aplicar identificación avanzada-condición aceptable para cada tipo de factor de riesgo identificado",H179="SI"),VLOOKUP(A179,'2'!$B$12:$M$212,3,FALSE)," ")</f>
        <v xml:space="preserve"> </v>
      </c>
      <c r="Y179" s="31" t="str">
        <f>IF(AND(N179="Aplicar identificación avanzada-condición aceptable para cada tipo de factor de riesgo identificado",H179="SI"),VLOOKUP(A179,'2'!$B$12:$M$212,4,FALSE)," ")</f>
        <v xml:space="preserve"> </v>
      </c>
      <c r="Z179" s="31" t="str">
        <f>IF(AND(N179="Aplicar identificación avanzada-condición aceptable para cada tipo de factor de riesgo identificado",H179="SI"),VLOOKUP(A179,'2'!$B$12:$M$212,4,FALSE)," ")</f>
        <v xml:space="preserve"> </v>
      </c>
      <c r="AA179" s="31" t="str">
        <f>IF(AND(N179="Aplicar identificación avanzada-condición aceptable para cada tipo de factor de riesgo identificado",H179="SI"),VLOOKUP(A179,'2'!$B$12:$M$212,7,FALSE)," ")</f>
        <v xml:space="preserve"> </v>
      </c>
      <c r="AB179" s="31" t="str">
        <f>IF(AND(N179="Aplicar identificación avanzada-condición aceptable para cada tipo de factor de riesgo identificado",H179="SI"),VLOOKUP(A179,'2'!$B$12:$M$212,8,FALSE)," ")</f>
        <v xml:space="preserve"> </v>
      </c>
      <c r="AC179" s="31" t="str">
        <f>IF(AND(N179="Aplicar identificación avanzada-condición aceptable para cada tipo de factor de riesgo identificado",H179="SI"),VLOOKUP(A179,'2'!$B$12:$M$212,9,FALSE)," ")</f>
        <v xml:space="preserve"> </v>
      </c>
      <c r="AD179" s="31" t="str">
        <f>IF(AND(N179="Aplicar identificación avanzada-condición aceptable para cada tipo de factor de riesgo identificado",H179="SI"),VLOOKUP(A179,'2'!$B$12:$M$212,10,FALSE)," ")</f>
        <v xml:space="preserve"> </v>
      </c>
      <c r="AE179" s="34" t="str">
        <f>IF(AND(N179="Aplicar identificación avanzada-condición aceptable para cada tipo de factor de riesgo identificado",I179="SI"),VLOOKUP(A179,'2'!$B$12:$M$212,2,FALSE)," ")</f>
        <v xml:space="preserve"> </v>
      </c>
      <c r="AF179" s="34" t="str">
        <f>IF(AND(N179="Aplicar identificación avanzada-condición aceptable para cada tipo de factor de riesgo identificado",I179="SI"),VLOOKUP(A179,'2'!$B$12:$M$212,3,FALSE)," ")</f>
        <v xml:space="preserve"> </v>
      </c>
      <c r="AG179" s="34" t="str">
        <f>IF(AND(N179="Aplicar identificación avanzada-condición aceptable para cada tipo de factor de riesgo identificado",I179="SI"),VLOOKUP(A179,'2'!$B$12:$M$212,4,FALSE)," ")</f>
        <v xml:space="preserve"> </v>
      </c>
      <c r="AH179" s="34" t="str">
        <f>IF(AND(N179="Aplicar identificación avanzada-condición aceptable para cada tipo de factor de riesgo identificado",I179="SI"),VLOOKUP(A179,'2'!$B$12:$M$212,6,FALSE)," ")</f>
        <v xml:space="preserve"> </v>
      </c>
      <c r="AI179" s="34" t="str">
        <f>IF(AND(N179="Aplicar identificación avanzada-condición aceptable para cada tipo de factor de riesgo identificado",I179="SI"),VLOOKUP(A179,'2'!$B$12:$M$212,7,FALSE)," ")</f>
        <v xml:space="preserve"> </v>
      </c>
      <c r="AJ179" s="34" t="str">
        <f>IF(AND(N179="Aplicar identificación avanzada-condición aceptable para cada tipo de factor de riesgo identificado",I179="SI"),VLOOKUP(A179,'2'!$B$12:$M$212,8,FALSE)," ")</f>
        <v xml:space="preserve"> </v>
      </c>
      <c r="AK179" s="34" t="str">
        <f>IF(AND(N179="Aplicar identificación avanzada-condición aceptable para cada tipo de factor de riesgo identificado",I179="SI"),VLOOKUP(A179,'2'!$B$12:$M$212,9,FALSE)," ")</f>
        <v xml:space="preserve"> </v>
      </c>
      <c r="AL179" s="34" t="str">
        <f>IF(AND(N179="Aplicar identificación avanzada-condición aceptable para cada tipo de factor de riesgo identificado",I179="SI"),VLOOKUP(A179,'2'!$B$12:$M$212,10,FALSE)," ")</f>
        <v xml:space="preserve"> </v>
      </c>
      <c r="AM179" s="40" t="str">
        <f>IF(AND(N179="Aplicar identificación avanzada-condición aceptable para cada tipo de factor de riesgo identificado",J179="SI"),VLOOKUP(A179,'2'!$B$12:$M$212,2,FALSE)," ")</f>
        <v xml:space="preserve"> </v>
      </c>
      <c r="AN179" s="40" t="str">
        <f>IF(AND(N179="Aplicar identificación avanzada-condición aceptable para cada tipo de factor de riesgo identificado",J179="SI"),VLOOKUP(A179,'2'!$B$12:$M$212,3,FALSE)," ")</f>
        <v xml:space="preserve"> </v>
      </c>
      <c r="AO179" s="40" t="str">
        <f>IF(AND(N179="Aplicar identificación avanzada-condición aceptable para cada tipo de factor de riesgo identificado",J179="SI"),VLOOKUP(A179,'2'!$B$12:$M$212,4,FALSE)," ")</f>
        <v xml:space="preserve"> </v>
      </c>
      <c r="AP179" s="40" t="str">
        <f>IF(AND(N179="Aplicar identificación avanzada-condición aceptable para cada tipo de factor de riesgo identificado",J179="SI"),VLOOKUP(A179,'2'!$B$12:$M$212,6,FALSE)," ")</f>
        <v xml:space="preserve"> </v>
      </c>
      <c r="AQ179" s="40" t="str">
        <f>IF(AND(N179="Aplicar identificación avanzada-condición aceptable para cada tipo de factor de riesgo identificado",J179="SI"),VLOOKUP(A179,'2'!$B$12:$M$212,7,FALSE)," ")</f>
        <v xml:space="preserve"> </v>
      </c>
      <c r="AR179" s="40" t="str">
        <f>IF(AND(N179="Aplicar identificación avanzada-condición aceptable para cada tipo de factor de riesgo identificado",J179="SI"),VLOOKUP(A179,'2'!$B$12:$M$212,8,FALSE)," ")</f>
        <v xml:space="preserve"> </v>
      </c>
      <c r="AS179" s="40" t="str">
        <f>IF(AND(N179="Aplicar identificación avanzada-condición aceptable para cada tipo de factor de riesgo identificado",J179="SI"),VLOOKUP(A179,'2'!$B$12:$M$212,9,FALSE)," ")</f>
        <v xml:space="preserve"> </v>
      </c>
      <c r="AT179" s="40" t="str">
        <f>IF(AND(N179="Aplicar identificación avanzada-condición aceptable para cada tipo de factor de riesgo identificado",J179="SI"),VLOOKUP(A179,'2'!$B$12:$M$212,10,FALSE)," ")</f>
        <v xml:space="preserve"> </v>
      </c>
      <c r="AU179" s="51" t="str">
        <f>IF(AND(N179="Aplicar identificación avanzada-condición aceptable para cada tipo de factor de riesgo identificado",K179="SI"),VLOOKUP(A179,'2'!$B$12:$M$212,2,FALSE)," ")</f>
        <v xml:space="preserve"> </v>
      </c>
      <c r="AV179" s="51" t="str">
        <f>IF(AND(N179="Aplicar identificación avanzada-condición aceptable para cada tipo de factor de riesgo identificado",K179="SI"),VLOOKUP(A179,'2'!$B$12:$M$212,3,FALSE)," ")</f>
        <v xml:space="preserve"> </v>
      </c>
      <c r="AW179" s="51" t="str">
        <f>IF(AND(N179="Aplicar identificación avanzada-condición aceptable para cada tipo de factor de riesgo identificado",K179="SI"),VLOOKUP(A179,'2'!$B$12:$M$212,4,FALSE)," ")</f>
        <v xml:space="preserve"> </v>
      </c>
      <c r="AX179" s="51" t="str">
        <f>IF(AND(N179="Aplicar identificación avanzada-condición aceptable para cada tipo de factor de riesgo identificado",K179="SI"),VLOOKUP(A179,'2'!$B$12:$M$212,6,FALSE)," ")</f>
        <v xml:space="preserve"> </v>
      </c>
      <c r="AY179" s="51" t="str">
        <f>IF(AND(N179="Aplicar identificación avanzada-condición aceptable para cada tipo de factor de riesgo identificado",K179="SI"),VLOOKUP(A179,'2'!$B$12:$M$212,7,FALSE)," ")</f>
        <v xml:space="preserve"> </v>
      </c>
      <c r="AZ179" s="51" t="str">
        <f>IF(AND(N179="Aplicar identificación avanzada-condición aceptable para cada tipo de factor de riesgo identificado",K179="SI"),VLOOKUP(A179,'2'!$B$12:$M$212,8,FALSE)," ")</f>
        <v xml:space="preserve"> </v>
      </c>
      <c r="BA179" s="51" t="str">
        <f>IF(AND(N179="Aplicar identificación avanzada-condición aceptable para cada tipo de factor de riesgo identificado",K179="SI"),VLOOKUP(A179,'2'!$B$12:$M$212,9,FALSE)," ")</f>
        <v xml:space="preserve"> </v>
      </c>
      <c r="BB179" s="51" t="str">
        <f>IF(AND(N179="Aplicar identificación avanzada-condición aceptable para cada tipo de factor de riesgo identificado",K179="SI"),VLOOKUP(A179,'2'!$B$12:$M$212,10,FALSE)," ")</f>
        <v xml:space="preserve"> </v>
      </c>
      <c r="BC179" s="44" t="str">
        <f>IF(AND(N179="Aplicar identificación avanzada-condición aceptable para cada tipo de factor de riesgo identificado",L179="SI"),VLOOKUP(A179,'2'!$B$12:$M$212,2,FALSE)," ")</f>
        <v xml:space="preserve"> </v>
      </c>
      <c r="BD179" s="44" t="str">
        <f>IF(AND(N179="Aplicar identificación avanzada-condición aceptable para cada tipo de factor de riesgo identificado",L179="SI"),VLOOKUP(A179,'2'!$B$12:$M$212,3,FALSE)," ")</f>
        <v xml:space="preserve"> </v>
      </c>
      <c r="BE179" s="44" t="str">
        <f>IF(AND(N179="Aplicar identificación avanzada-condición aceptable para cada tipo de factor de riesgo identificado",L179="SI"),VLOOKUP(A179,'2'!$B$12:$M$212,4,FALSE)," ")</f>
        <v xml:space="preserve"> </v>
      </c>
      <c r="BF179" s="44" t="str">
        <f>IF(AND(N179="Aplicar identificación avanzada-condición aceptable para cada tipo de factor de riesgo identificado",L179="SI"),VLOOKUP(A179,'2'!$B$12:$M$212,6,FALSE)," ")</f>
        <v xml:space="preserve"> </v>
      </c>
      <c r="BG179" s="44" t="str">
        <f>IF(AND(N179="Aplicar identificación avanzada-condición aceptable para cada tipo de factor de riesgo identificado",L179="SI"),VLOOKUP(A179,'2'!$B$12:$M$212,7,FALSE)," ")</f>
        <v xml:space="preserve"> </v>
      </c>
      <c r="BH179" s="44" t="str">
        <f>IF(AND(N179="Aplicar identificación avanzada-condición aceptable para cada tipo de factor de riesgo identificado",L179="SI"),VLOOKUP(A179,'2'!$B$12:$M$212,8,FALSE)," ")</f>
        <v xml:space="preserve"> </v>
      </c>
      <c r="BI179" s="44" t="str">
        <f>IF(AND(N179="Aplicar identificación avanzada-condición aceptable para cada tipo de factor de riesgo identificado",L179="SI"),VLOOKUP(A179,'2'!$B$12:$M$212,9,FALSE)," ")</f>
        <v xml:space="preserve"> </v>
      </c>
      <c r="BJ179" s="44" t="str">
        <f>IF(AND(N179="Aplicar identificación avanzada-condición aceptable para cada tipo de factor de riesgo identificado",L179="SI"),VLOOKUP(A179,'2'!$B$12:$M$212,10,FALSE)," ")</f>
        <v xml:space="preserve"> </v>
      </c>
      <c r="BK179" s="48" t="str">
        <f>IF(AND(N179="Aplicar identificación avanzada-condición aceptable para cada tipo de factor de riesgo identificado",M179="SI"),VLOOKUP(A179,'2'!$B$12:$M$212,2,FALSE)," ")</f>
        <v xml:space="preserve"> </v>
      </c>
      <c r="BL179" s="48" t="str">
        <f>IF(AND(N179="Aplicar identificación avanzada-condición aceptable para cada tipo de factor de riesgo identificado",M179="SI"),VLOOKUP(A179,'2'!$B$12:$M$212,3,FALSE)," ")</f>
        <v xml:space="preserve"> </v>
      </c>
      <c r="BM179" s="48" t="str">
        <f>IF(AND(N179="Aplicar identificación avanzada-condición aceptable para cada tipo de factor de riesgo identificado",M179="SI"),VLOOKUP(A179,'2'!$B$12:$M$212,4,FALSE)," ")</f>
        <v xml:space="preserve"> </v>
      </c>
      <c r="BN179" s="48" t="str">
        <f>IF(AND(N179="Aplicar identificación avanzada-condición aceptable para cada tipo de factor de riesgo identificado",M179="SI"),VLOOKUP(A179,'2'!$B$12:$M$212,6,FALSE)," ")</f>
        <v xml:space="preserve"> </v>
      </c>
      <c r="BO179" s="48" t="str">
        <f>IF(AND(N179="Aplicar identificación avanzada-condición aceptable para cada tipo de factor de riesgo identificado",M179="SI"),VLOOKUP(A179,'2'!$B$12:$M$212,7,FALSE)," ")</f>
        <v xml:space="preserve"> </v>
      </c>
      <c r="BP179" s="48" t="str">
        <f>IF(AND(N179="Aplicar identificación avanzada-condición aceptable para cada tipo de factor de riesgo identificado",M179="SI"),VLOOKUP(A179,'2'!$B$12:$M$212,8,FALSE)," ")</f>
        <v xml:space="preserve"> </v>
      </c>
      <c r="BQ179" s="48" t="str">
        <f>IF(AND(N179="Aplicar identificación avanzada-condición aceptable para cada tipo de factor de riesgo identificado",M179="SI"),VLOOKUP(A179,'2'!$B$12:$M$212,9,FALSE)," ")</f>
        <v xml:space="preserve"> </v>
      </c>
      <c r="BR179" s="48" t="str">
        <f>IF(AND(N179="Aplicar identificación avanzada-condición aceptable para cada tipo de factor de riesgo identificado",M179="SI"),VLOOKUP(A179,'2'!$B$12:$M$212,10,FALSE)," ")</f>
        <v xml:space="preserve"> </v>
      </c>
    </row>
    <row r="180" spans="2:70">
      <c r="B180" s="21" t="str">
        <f>'2'!C189</f>
        <v>area 176</v>
      </c>
      <c r="C180" s="21" t="str">
        <f>'2'!D189</f>
        <v>puesto 176</v>
      </c>
      <c r="D180" s="21" t="str">
        <v>puesto 176</v>
      </c>
      <c r="E180" s="21" t="str">
        <f>'2'!E189</f>
        <v>tarea 176</v>
      </c>
      <c r="F180" s="34" t="str">
        <f>'3'!D189</f>
        <v>tarea 176</v>
      </c>
      <c r="N180" s="34" t="str">
        <f>'3'!L189</f>
        <v>Aplicar identificación avanzada-condición aceptable para cada tipo de factor de riesgo identificado</v>
      </c>
      <c r="O180" s="19" t="str">
        <f>IF(AND(N180="Aplicar identificación avanzada-condición aceptable para cada tipo de factor de riesgo identificado",G180="SI"),VLOOKUP(A180,'2'!$B$12:$M$212,2,FALSE)," ")</f>
        <v xml:space="preserve"> </v>
      </c>
      <c r="P180" s="19" t="str">
        <f>IF(AND(N180="Aplicar identificación avanzada-condición aceptable para cada tipo de factor de riesgo identificado",G180="SI"),VLOOKUP(A180,'2'!$B$12:$M$212,3,FALSE)," ")</f>
        <v xml:space="preserve"> </v>
      </c>
      <c r="Q180" s="19" t="str">
        <f>IF(AND(N180="Aplicar identificación avanzada-condición aceptable para cada tipo de factor de riesgo identificado",G180="SI"),VLOOKUP(A180,'2'!$B$12:$M$212,4,FALSE)," ")</f>
        <v xml:space="preserve"> </v>
      </c>
      <c r="R180" s="19" t="str">
        <f>IF(AND(N180="Aplicar identificación avanzada-condición aceptable para cada tipo de factor de riesgo identificado",G180="SI"),VLOOKUP(A180,'2'!$B$12:$M$212,6,FALSE)," ")</f>
        <v xml:space="preserve"> </v>
      </c>
      <c r="S180" s="19" t="str">
        <f>IF(AND(N180="Aplicar identificación avanzada-condición aceptable para cada tipo de factor de riesgo identificado",G180="SI"),VLOOKUP(A180,'2'!$B$12:$M$212,7,FALSE)," ")</f>
        <v xml:space="preserve"> </v>
      </c>
      <c r="T180" s="19" t="str">
        <f>IF(AND(N180="Aplicar identificación avanzada-condición aceptable para cada tipo de factor de riesgo identificado",G180="SI"),VLOOKUP(A180,'2'!$B$12:$M$212,8,FALSE)," ")</f>
        <v xml:space="preserve"> </v>
      </c>
      <c r="U180" s="19" t="str">
        <f>IF(AND(N180="Aplicar identificación avanzada-condición aceptable para cada tipo de factor de riesgo identificado",G180="SI"),VLOOKUP(A180,'2'!$B$12:$M$212,9,FALSE)," ")</f>
        <v xml:space="preserve"> </v>
      </c>
      <c r="V180" s="19" t="str">
        <f>IF(AND(N180="Aplicar identificación avanzada-condición aceptable para cada tipo de factor de riesgo identificado",G180="SI"),VLOOKUP(A180,'2'!$B$12:$M$212,10,FALSE)," ")</f>
        <v xml:space="preserve"> </v>
      </c>
      <c r="W180" s="31" t="str">
        <f>IF(AND(N180="Aplicar identificación avanzada-condición aceptable para cada tipo de factor de riesgo identificado",H180="SI"),VLOOKUP(A180,'2'!$B$12:$M$212,2,FALSE)," ")</f>
        <v xml:space="preserve"> </v>
      </c>
      <c r="X180" s="31" t="str">
        <f>IF(AND(N180="Aplicar identificación avanzada-condición aceptable para cada tipo de factor de riesgo identificado",H180="SI"),VLOOKUP(A180,'2'!$B$12:$M$212,3,FALSE)," ")</f>
        <v xml:space="preserve"> </v>
      </c>
      <c r="Y180" s="31" t="str">
        <f>IF(AND(N180="Aplicar identificación avanzada-condición aceptable para cada tipo de factor de riesgo identificado",H180="SI"),VLOOKUP(A180,'2'!$B$12:$M$212,4,FALSE)," ")</f>
        <v xml:space="preserve"> </v>
      </c>
      <c r="Z180" s="31" t="str">
        <f>IF(AND(N180="Aplicar identificación avanzada-condición aceptable para cada tipo de factor de riesgo identificado",H180="SI"),VLOOKUP(A180,'2'!$B$12:$M$212,4,FALSE)," ")</f>
        <v xml:space="preserve"> </v>
      </c>
      <c r="AA180" s="31" t="str">
        <f>IF(AND(N180="Aplicar identificación avanzada-condición aceptable para cada tipo de factor de riesgo identificado",H180="SI"),VLOOKUP(A180,'2'!$B$12:$M$212,7,FALSE)," ")</f>
        <v xml:space="preserve"> </v>
      </c>
      <c r="AB180" s="31" t="str">
        <f>IF(AND(N180="Aplicar identificación avanzada-condición aceptable para cada tipo de factor de riesgo identificado",H180="SI"),VLOOKUP(A180,'2'!$B$12:$M$212,8,FALSE)," ")</f>
        <v xml:space="preserve"> </v>
      </c>
      <c r="AC180" s="31" t="str">
        <f>IF(AND(N180="Aplicar identificación avanzada-condición aceptable para cada tipo de factor de riesgo identificado",H180="SI"),VLOOKUP(A180,'2'!$B$12:$M$212,9,FALSE)," ")</f>
        <v xml:space="preserve"> </v>
      </c>
      <c r="AD180" s="31" t="str">
        <f>IF(AND(N180="Aplicar identificación avanzada-condición aceptable para cada tipo de factor de riesgo identificado",H180="SI"),VLOOKUP(A180,'2'!$B$12:$M$212,10,FALSE)," ")</f>
        <v xml:space="preserve"> </v>
      </c>
      <c r="AE180" s="34" t="str">
        <f>IF(AND(N180="Aplicar identificación avanzada-condición aceptable para cada tipo de factor de riesgo identificado",I180="SI"),VLOOKUP(A180,'2'!$B$12:$M$212,2,FALSE)," ")</f>
        <v xml:space="preserve"> </v>
      </c>
      <c r="AF180" s="34" t="str">
        <f>IF(AND(N180="Aplicar identificación avanzada-condición aceptable para cada tipo de factor de riesgo identificado",I180="SI"),VLOOKUP(A180,'2'!$B$12:$M$212,3,FALSE)," ")</f>
        <v xml:space="preserve"> </v>
      </c>
      <c r="AG180" s="34" t="str">
        <f>IF(AND(N180="Aplicar identificación avanzada-condición aceptable para cada tipo de factor de riesgo identificado",I180="SI"),VLOOKUP(A180,'2'!$B$12:$M$212,4,FALSE)," ")</f>
        <v xml:space="preserve"> </v>
      </c>
      <c r="AH180" s="34" t="str">
        <f>IF(AND(N180="Aplicar identificación avanzada-condición aceptable para cada tipo de factor de riesgo identificado",I180="SI"),VLOOKUP(A180,'2'!$B$12:$M$212,6,FALSE)," ")</f>
        <v xml:space="preserve"> </v>
      </c>
      <c r="AI180" s="34" t="str">
        <f>IF(AND(N180="Aplicar identificación avanzada-condición aceptable para cada tipo de factor de riesgo identificado",I180="SI"),VLOOKUP(A180,'2'!$B$12:$M$212,7,FALSE)," ")</f>
        <v xml:space="preserve"> </v>
      </c>
      <c r="AJ180" s="34" t="str">
        <f>IF(AND(N180="Aplicar identificación avanzada-condición aceptable para cada tipo de factor de riesgo identificado",I180="SI"),VLOOKUP(A180,'2'!$B$12:$M$212,8,FALSE)," ")</f>
        <v xml:space="preserve"> </v>
      </c>
      <c r="AK180" s="34" t="str">
        <f>IF(AND(N180="Aplicar identificación avanzada-condición aceptable para cada tipo de factor de riesgo identificado",I180="SI"),VLOOKUP(A180,'2'!$B$12:$M$212,9,FALSE)," ")</f>
        <v xml:space="preserve"> </v>
      </c>
      <c r="AL180" s="34" t="str">
        <f>IF(AND(N180="Aplicar identificación avanzada-condición aceptable para cada tipo de factor de riesgo identificado",I180="SI"),VLOOKUP(A180,'2'!$B$12:$M$212,10,FALSE)," ")</f>
        <v xml:space="preserve"> </v>
      </c>
      <c r="AM180" s="40" t="str">
        <f>IF(AND(N180="Aplicar identificación avanzada-condición aceptable para cada tipo de factor de riesgo identificado",J180="SI"),VLOOKUP(A180,'2'!$B$12:$M$212,2,FALSE)," ")</f>
        <v xml:space="preserve"> </v>
      </c>
      <c r="AN180" s="40" t="str">
        <f>IF(AND(N180="Aplicar identificación avanzada-condición aceptable para cada tipo de factor de riesgo identificado",J180="SI"),VLOOKUP(A180,'2'!$B$12:$M$212,3,FALSE)," ")</f>
        <v xml:space="preserve"> </v>
      </c>
      <c r="AO180" s="40" t="str">
        <f>IF(AND(N180="Aplicar identificación avanzada-condición aceptable para cada tipo de factor de riesgo identificado",J180="SI"),VLOOKUP(A180,'2'!$B$12:$M$212,4,FALSE)," ")</f>
        <v xml:space="preserve"> </v>
      </c>
      <c r="AP180" s="40" t="str">
        <f>IF(AND(N180="Aplicar identificación avanzada-condición aceptable para cada tipo de factor de riesgo identificado",J180="SI"),VLOOKUP(A180,'2'!$B$12:$M$212,6,FALSE)," ")</f>
        <v xml:space="preserve"> </v>
      </c>
      <c r="AQ180" s="40" t="str">
        <f>IF(AND(N180="Aplicar identificación avanzada-condición aceptable para cada tipo de factor de riesgo identificado",J180="SI"),VLOOKUP(A180,'2'!$B$12:$M$212,7,FALSE)," ")</f>
        <v xml:space="preserve"> </v>
      </c>
      <c r="AR180" s="40" t="str">
        <f>IF(AND(N180="Aplicar identificación avanzada-condición aceptable para cada tipo de factor de riesgo identificado",J180="SI"),VLOOKUP(A180,'2'!$B$12:$M$212,8,FALSE)," ")</f>
        <v xml:space="preserve"> </v>
      </c>
      <c r="AS180" s="40" t="str">
        <f>IF(AND(N180="Aplicar identificación avanzada-condición aceptable para cada tipo de factor de riesgo identificado",J180="SI"),VLOOKUP(A180,'2'!$B$12:$M$212,9,FALSE)," ")</f>
        <v xml:space="preserve"> </v>
      </c>
      <c r="AT180" s="40" t="str">
        <f>IF(AND(N180="Aplicar identificación avanzada-condición aceptable para cada tipo de factor de riesgo identificado",J180="SI"),VLOOKUP(A180,'2'!$B$12:$M$212,10,FALSE)," ")</f>
        <v xml:space="preserve"> </v>
      </c>
      <c r="AU180" s="51" t="str">
        <f>IF(AND(N180="Aplicar identificación avanzada-condición aceptable para cada tipo de factor de riesgo identificado",K180="SI"),VLOOKUP(A180,'2'!$B$12:$M$212,2,FALSE)," ")</f>
        <v xml:space="preserve"> </v>
      </c>
      <c r="AV180" s="51" t="str">
        <f>IF(AND(N180="Aplicar identificación avanzada-condición aceptable para cada tipo de factor de riesgo identificado",K180="SI"),VLOOKUP(A180,'2'!$B$12:$M$212,3,FALSE)," ")</f>
        <v xml:space="preserve"> </v>
      </c>
      <c r="AW180" s="51" t="str">
        <f>IF(AND(N180="Aplicar identificación avanzada-condición aceptable para cada tipo de factor de riesgo identificado",K180="SI"),VLOOKUP(A180,'2'!$B$12:$M$212,4,FALSE)," ")</f>
        <v xml:space="preserve"> </v>
      </c>
      <c r="AX180" s="51" t="str">
        <f>IF(AND(N180="Aplicar identificación avanzada-condición aceptable para cada tipo de factor de riesgo identificado",K180="SI"),VLOOKUP(A180,'2'!$B$12:$M$212,6,FALSE)," ")</f>
        <v xml:space="preserve"> </v>
      </c>
      <c r="AY180" s="51" t="str">
        <f>IF(AND(N180="Aplicar identificación avanzada-condición aceptable para cada tipo de factor de riesgo identificado",K180="SI"),VLOOKUP(A180,'2'!$B$12:$M$212,7,FALSE)," ")</f>
        <v xml:space="preserve"> </v>
      </c>
      <c r="AZ180" s="51" t="str">
        <f>IF(AND(N180="Aplicar identificación avanzada-condición aceptable para cada tipo de factor de riesgo identificado",K180="SI"),VLOOKUP(A180,'2'!$B$12:$M$212,8,FALSE)," ")</f>
        <v xml:space="preserve"> </v>
      </c>
      <c r="BA180" s="51" t="str">
        <f>IF(AND(N180="Aplicar identificación avanzada-condición aceptable para cada tipo de factor de riesgo identificado",K180="SI"),VLOOKUP(A180,'2'!$B$12:$M$212,9,FALSE)," ")</f>
        <v xml:space="preserve"> </v>
      </c>
      <c r="BB180" s="51" t="str">
        <f>IF(AND(N180="Aplicar identificación avanzada-condición aceptable para cada tipo de factor de riesgo identificado",K180="SI"),VLOOKUP(A180,'2'!$B$12:$M$212,10,FALSE)," ")</f>
        <v xml:space="preserve"> </v>
      </c>
      <c r="BC180" s="44" t="str">
        <f>IF(AND(N180="Aplicar identificación avanzada-condición aceptable para cada tipo de factor de riesgo identificado",L180="SI"),VLOOKUP(A180,'2'!$B$12:$M$212,2,FALSE)," ")</f>
        <v xml:space="preserve"> </v>
      </c>
      <c r="BD180" s="44" t="str">
        <f>IF(AND(N180="Aplicar identificación avanzada-condición aceptable para cada tipo de factor de riesgo identificado",L180="SI"),VLOOKUP(A180,'2'!$B$12:$M$212,3,FALSE)," ")</f>
        <v xml:space="preserve"> </v>
      </c>
      <c r="BE180" s="44" t="str">
        <f>IF(AND(N180="Aplicar identificación avanzada-condición aceptable para cada tipo de factor de riesgo identificado",L180="SI"),VLOOKUP(A180,'2'!$B$12:$M$212,4,FALSE)," ")</f>
        <v xml:space="preserve"> </v>
      </c>
      <c r="BF180" s="44" t="str">
        <f>IF(AND(N180="Aplicar identificación avanzada-condición aceptable para cada tipo de factor de riesgo identificado",L180="SI"),VLOOKUP(A180,'2'!$B$12:$M$212,6,FALSE)," ")</f>
        <v xml:space="preserve"> </v>
      </c>
      <c r="BG180" s="44" t="str">
        <f>IF(AND(N180="Aplicar identificación avanzada-condición aceptable para cada tipo de factor de riesgo identificado",L180="SI"),VLOOKUP(A180,'2'!$B$12:$M$212,7,FALSE)," ")</f>
        <v xml:space="preserve"> </v>
      </c>
      <c r="BH180" s="44" t="str">
        <f>IF(AND(N180="Aplicar identificación avanzada-condición aceptable para cada tipo de factor de riesgo identificado",L180="SI"),VLOOKUP(A180,'2'!$B$12:$M$212,8,FALSE)," ")</f>
        <v xml:space="preserve"> </v>
      </c>
      <c r="BI180" s="44" t="str">
        <f>IF(AND(N180="Aplicar identificación avanzada-condición aceptable para cada tipo de factor de riesgo identificado",L180="SI"),VLOOKUP(A180,'2'!$B$12:$M$212,9,FALSE)," ")</f>
        <v xml:space="preserve"> </v>
      </c>
      <c r="BJ180" s="44" t="str">
        <f>IF(AND(N180="Aplicar identificación avanzada-condición aceptable para cada tipo de factor de riesgo identificado",L180="SI"),VLOOKUP(A180,'2'!$B$12:$M$212,10,FALSE)," ")</f>
        <v xml:space="preserve"> </v>
      </c>
      <c r="BK180" s="48" t="str">
        <f>IF(AND(N180="Aplicar identificación avanzada-condición aceptable para cada tipo de factor de riesgo identificado",M180="SI"),VLOOKUP(A180,'2'!$B$12:$M$212,2,FALSE)," ")</f>
        <v xml:space="preserve"> </v>
      </c>
      <c r="BL180" s="48" t="str">
        <f>IF(AND(N180="Aplicar identificación avanzada-condición aceptable para cada tipo de factor de riesgo identificado",M180="SI"),VLOOKUP(A180,'2'!$B$12:$M$212,3,FALSE)," ")</f>
        <v xml:space="preserve"> </v>
      </c>
      <c r="BM180" s="48" t="str">
        <f>IF(AND(N180="Aplicar identificación avanzada-condición aceptable para cada tipo de factor de riesgo identificado",M180="SI"),VLOOKUP(A180,'2'!$B$12:$M$212,4,FALSE)," ")</f>
        <v xml:space="preserve"> </v>
      </c>
      <c r="BN180" s="48" t="str">
        <f>IF(AND(N180="Aplicar identificación avanzada-condición aceptable para cada tipo de factor de riesgo identificado",M180="SI"),VLOOKUP(A180,'2'!$B$12:$M$212,6,FALSE)," ")</f>
        <v xml:space="preserve"> </v>
      </c>
      <c r="BO180" s="48" t="str">
        <f>IF(AND(N180="Aplicar identificación avanzada-condición aceptable para cada tipo de factor de riesgo identificado",M180="SI"),VLOOKUP(A180,'2'!$B$12:$M$212,7,FALSE)," ")</f>
        <v xml:space="preserve"> </v>
      </c>
      <c r="BP180" s="48" t="str">
        <f>IF(AND(N180="Aplicar identificación avanzada-condición aceptable para cada tipo de factor de riesgo identificado",M180="SI"),VLOOKUP(A180,'2'!$B$12:$M$212,8,FALSE)," ")</f>
        <v xml:space="preserve"> </v>
      </c>
      <c r="BQ180" s="48" t="str">
        <f>IF(AND(N180="Aplicar identificación avanzada-condición aceptable para cada tipo de factor de riesgo identificado",M180="SI"),VLOOKUP(A180,'2'!$B$12:$M$212,9,FALSE)," ")</f>
        <v xml:space="preserve"> </v>
      </c>
      <c r="BR180" s="48" t="str">
        <f>IF(AND(N180="Aplicar identificación avanzada-condición aceptable para cada tipo de factor de riesgo identificado",M180="SI"),VLOOKUP(A180,'2'!$B$12:$M$212,10,FALSE)," ")</f>
        <v xml:space="preserve"> </v>
      </c>
    </row>
    <row r="181" spans="2:70">
      <c r="B181" s="21" t="str">
        <f>'2'!C190</f>
        <v>area 177</v>
      </c>
      <c r="C181" s="21" t="str">
        <f>'2'!D190</f>
        <v>puesto 177</v>
      </c>
      <c r="D181" s="21" t="str">
        <v>puesto 177</v>
      </c>
      <c r="E181" s="21" t="str">
        <f>'2'!E190</f>
        <v>tarea 177</v>
      </c>
      <c r="F181" s="34" t="str">
        <f>'3'!D190</f>
        <v>tarea 177</v>
      </c>
      <c r="N181" s="34" t="str">
        <f>'3'!L190</f>
        <v>Aplicar identificación avanzada-condición aceptable para cada tipo de factor de riesgo identificado</v>
      </c>
      <c r="O181" s="19" t="str">
        <f>IF(AND(N181="Aplicar identificación avanzada-condición aceptable para cada tipo de factor de riesgo identificado",G181="SI"),VLOOKUP(A181,'2'!$B$12:$M$212,2,FALSE)," ")</f>
        <v xml:space="preserve"> </v>
      </c>
      <c r="P181" s="19" t="str">
        <f>IF(AND(N181="Aplicar identificación avanzada-condición aceptable para cada tipo de factor de riesgo identificado",G181="SI"),VLOOKUP(A181,'2'!$B$12:$M$212,3,FALSE)," ")</f>
        <v xml:space="preserve"> </v>
      </c>
      <c r="Q181" s="19" t="str">
        <f>IF(AND(N181="Aplicar identificación avanzada-condición aceptable para cada tipo de factor de riesgo identificado",G181="SI"),VLOOKUP(A181,'2'!$B$12:$M$212,4,FALSE)," ")</f>
        <v xml:space="preserve"> </v>
      </c>
      <c r="R181" s="19" t="str">
        <f>IF(AND(N181="Aplicar identificación avanzada-condición aceptable para cada tipo de factor de riesgo identificado",G181="SI"),VLOOKUP(A181,'2'!$B$12:$M$212,6,FALSE)," ")</f>
        <v xml:space="preserve"> </v>
      </c>
      <c r="S181" s="19" t="str">
        <f>IF(AND(N181="Aplicar identificación avanzada-condición aceptable para cada tipo de factor de riesgo identificado",G181="SI"),VLOOKUP(A181,'2'!$B$12:$M$212,7,FALSE)," ")</f>
        <v xml:space="preserve"> </v>
      </c>
      <c r="T181" s="19" t="str">
        <f>IF(AND(N181="Aplicar identificación avanzada-condición aceptable para cada tipo de factor de riesgo identificado",G181="SI"),VLOOKUP(A181,'2'!$B$12:$M$212,8,FALSE)," ")</f>
        <v xml:space="preserve"> </v>
      </c>
      <c r="U181" s="19" t="str">
        <f>IF(AND(N181="Aplicar identificación avanzada-condición aceptable para cada tipo de factor de riesgo identificado",G181="SI"),VLOOKUP(A181,'2'!$B$12:$M$212,9,FALSE)," ")</f>
        <v xml:space="preserve"> </v>
      </c>
      <c r="V181" s="19" t="str">
        <f>IF(AND(N181="Aplicar identificación avanzada-condición aceptable para cada tipo de factor de riesgo identificado",G181="SI"),VLOOKUP(A181,'2'!$B$12:$M$212,10,FALSE)," ")</f>
        <v xml:space="preserve"> </v>
      </c>
      <c r="W181" s="31" t="str">
        <f>IF(AND(N181="Aplicar identificación avanzada-condición aceptable para cada tipo de factor de riesgo identificado",H181="SI"),VLOOKUP(A181,'2'!$B$12:$M$212,2,FALSE)," ")</f>
        <v xml:space="preserve"> </v>
      </c>
      <c r="X181" s="31" t="str">
        <f>IF(AND(N181="Aplicar identificación avanzada-condición aceptable para cada tipo de factor de riesgo identificado",H181="SI"),VLOOKUP(A181,'2'!$B$12:$M$212,3,FALSE)," ")</f>
        <v xml:space="preserve"> </v>
      </c>
      <c r="Y181" s="31" t="str">
        <f>IF(AND(N181="Aplicar identificación avanzada-condición aceptable para cada tipo de factor de riesgo identificado",H181="SI"),VLOOKUP(A181,'2'!$B$12:$M$212,4,FALSE)," ")</f>
        <v xml:space="preserve"> </v>
      </c>
      <c r="Z181" s="31" t="str">
        <f>IF(AND(N181="Aplicar identificación avanzada-condición aceptable para cada tipo de factor de riesgo identificado",H181="SI"),VLOOKUP(A181,'2'!$B$12:$M$212,4,FALSE)," ")</f>
        <v xml:space="preserve"> </v>
      </c>
      <c r="AA181" s="31" t="str">
        <f>IF(AND(N181="Aplicar identificación avanzada-condición aceptable para cada tipo de factor de riesgo identificado",H181="SI"),VLOOKUP(A181,'2'!$B$12:$M$212,7,FALSE)," ")</f>
        <v xml:space="preserve"> </v>
      </c>
      <c r="AB181" s="31" t="str">
        <f>IF(AND(N181="Aplicar identificación avanzada-condición aceptable para cada tipo de factor de riesgo identificado",H181="SI"),VLOOKUP(A181,'2'!$B$12:$M$212,8,FALSE)," ")</f>
        <v xml:space="preserve"> </v>
      </c>
      <c r="AC181" s="31" t="str">
        <f>IF(AND(N181="Aplicar identificación avanzada-condición aceptable para cada tipo de factor de riesgo identificado",H181="SI"),VLOOKUP(A181,'2'!$B$12:$M$212,9,FALSE)," ")</f>
        <v xml:space="preserve"> </v>
      </c>
      <c r="AD181" s="31" t="str">
        <f>IF(AND(N181="Aplicar identificación avanzada-condición aceptable para cada tipo de factor de riesgo identificado",H181="SI"),VLOOKUP(A181,'2'!$B$12:$M$212,10,FALSE)," ")</f>
        <v xml:space="preserve"> </v>
      </c>
      <c r="AE181" s="34" t="str">
        <f>IF(AND(N181="Aplicar identificación avanzada-condición aceptable para cada tipo de factor de riesgo identificado",I181="SI"),VLOOKUP(A181,'2'!$B$12:$M$212,2,FALSE)," ")</f>
        <v xml:space="preserve"> </v>
      </c>
      <c r="AF181" s="34" t="str">
        <f>IF(AND(N181="Aplicar identificación avanzada-condición aceptable para cada tipo de factor de riesgo identificado",I181="SI"),VLOOKUP(A181,'2'!$B$12:$M$212,3,FALSE)," ")</f>
        <v xml:space="preserve"> </v>
      </c>
      <c r="AG181" s="34" t="str">
        <f>IF(AND(N181="Aplicar identificación avanzada-condición aceptable para cada tipo de factor de riesgo identificado",I181="SI"),VLOOKUP(A181,'2'!$B$12:$M$212,4,FALSE)," ")</f>
        <v xml:space="preserve"> </v>
      </c>
      <c r="AH181" s="34" t="str">
        <f>IF(AND(N181="Aplicar identificación avanzada-condición aceptable para cada tipo de factor de riesgo identificado",I181="SI"),VLOOKUP(A181,'2'!$B$12:$M$212,6,FALSE)," ")</f>
        <v xml:space="preserve"> </v>
      </c>
      <c r="AI181" s="34" t="str">
        <f>IF(AND(N181="Aplicar identificación avanzada-condición aceptable para cada tipo de factor de riesgo identificado",I181="SI"),VLOOKUP(A181,'2'!$B$12:$M$212,7,FALSE)," ")</f>
        <v xml:space="preserve"> </v>
      </c>
      <c r="AJ181" s="34" t="str">
        <f>IF(AND(N181="Aplicar identificación avanzada-condición aceptable para cada tipo de factor de riesgo identificado",I181="SI"),VLOOKUP(A181,'2'!$B$12:$M$212,8,FALSE)," ")</f>
        <v xml:space="preserve"> </v>
      </c>
      <c r="AK181" s="34" t="str">
        <f>IF(AND(N181="Aplicar identificación avanzada-condición aceptable para cada tipo de factor de riesgo identificado",I181="SI"),VLOOKUP(A181,'2'!$B$12:$M$212,9,FALSE)," ")</f>
        <v xml:space="preserve"> </v>
      </c>
      <c r="AL181" s="34" t="str">
        <f>IF(AND(N181="Aplicar identificación avanzada-condición aceptable para cada tipo de factor de riesgo identificado",I181="SI"),VLOOKUP(A181,'2'!$B$12:$M$212,10,FALSE)," ")</f>
        <v xml:space="preserve"> </v>
      </c>
      <c r="AM181" s="40" t="str">
        <f>IF(AND(N181="Aplicar identificación avanzada-condición aceptable para cada tipo de factor de riesgo identificado",J181="SI"),VLOOKUP(A181,'2'!$B$12:$M$212,2,FALSE)," ")</f>
        <v xml:space="preserve"> </v>
      </c>
      <c r="AN181" s="40" t="str">
        <f>IF(AND(N181="Aplicar identificación avanzada-condición aceptable para cada tipo de factor de riesgo identificado",J181="SI"),VLOOKUP(A181,'2'!$B$12:$M$212,3,FALSE)," ")</f>
        <v xml:space="preserve"> </v>
      </c>
      <c r="AO181" s="40" t="str">
        <f>IF(AND(N181="Aplicar identificación avanzada-condición aceptable para cada tipo de factor de riesgo identificado",J181="SI"),VLOOKUP(A181,'2'!$B$12:$M$212,4,FALSE)," ")</f>
        <v xml:space="preserve"> </v>
      </c>
      <c r="AP181" s="40" t="str">
        <f>IF(AND(N181="Aplicar identificación avanzada-condición aceptable para cada tipo de factor de riesgo identificado",J181="SI"),VLOOKUP(A181,'2'!$B$12:$M$212,6,FALSE)," ")</f>
        <v xml:space="preserve"> </v>
      </c>
      <c r="AQ181" s="40" t="str">
        <f>IF(AND(N181="Aplicar identificación avanzada-condición aceptable para cada tipo de factor de riesgo identificado",J181="SI"),VLOOKUP(A181,'2'!$B$12:$M$212,7,FALSE)," ")</f>
        <v xml:space="preserve"> </v>
      </c>
      <c r="AR181" s="40" t="str">
        <f>IF(AND(N181="Aplicar identificación avanzada-condición aceptable para cada tipo de factor de riesgo identificado",J181="SI"),VLOOKUP(A181,'2'!$B$12:$M$212,8,FALSE)," ")</f>
        <v xml:space="preserve"> </v>
      </c>
      <c r="AS181" s="40" t="str">
        <f>IF(AND(N181="Aplicar identificación avanzada-condición aceptable para cada tipo de factor de riesgo identificado",J181="SI"),VLOOKUP(A181,'2'!$B$12:$M$212,9,FALSE)," ")</f>
        <v xml:space="preserve"> </v>
      </c>
      <c r="AT181" s="40" t="str">
        <f>IF(AND(N181="Aplicar identificación avanzada-condición aceptable para cada tipo de factor de riesgo identificado",J181="SI"),VLOOKUP(A181,'2'!$B$12:$M$212,10,FALSE)," ")</f>
        <v xml:space="preserve"> </v>
      </c>
      <c r="AU181" s="51" t="str">
        <f>IF(AND(N181="Aplicar identificación avanzada-condición aceptable para cada tipo de factor de riesgo identificado",K181="SI"),VLOOKUP(A181,'2'!$B$12:$M$212,2,FALSE)," ")</f>
        <v xml:space="preserve"> </v>
      </c>
      <c r="AV181" s="51" t="str">
        <f>IF(AND(N181="Aplicar identificación avanzada-condición aceptable para cada tipo de factor de riesgo identificado",K181="SI"),VLOOKUP(A181,'2'!$B$12:$M$212,3,FALSE)," ")</f>
        <v xml:space="preserve"> </v>
      </c>
      <c r="AW181" s="51" t="str">
        <f>IF(AND(N181="Aplicar identificación avanzada-condición aceptable para cada tipo de factor de riesgo identificado",K181="SI"),VLOOKUP(A181,'2'!$B$12:$M$212,4,FALSE)," ")</f>
        <v xml:space="preserve"> </v>
      </c>
      <c r="AX181" s="51" t="str">
        <f>IF(AND(N181="Aplicar identificación avanzada-condición aceptable para cada tipo de factor de riesgo identificado",K181="SI"),VLOOKUP(A181,'2'!$B$12:$M$212,6,FALSE)," ")</f>
        <v xml:space="preserve"> </v>
      </c>
      <c r="AY181" s="51" t="str">
        <f>IF(AND(N181="Aplicar identificación avanzada-condición aceptable para cada tipo de factor de riesgo identificado",K181="SI"),VLOOKUP(A181,'2'!$B$12:$M$212,7,FALSE)," ")</f>
        <v xml:space="preserve"> </v>
      </c>
      <c r="AZ181" s="51" t="str">
        <f>IF(AND(N181="Aplicar identificación avanzada-condición aceptable para cada tipo de factor de riesgo identificado",K181="SI"),VLOOKUP(A181,'2'!$B$12:$M$212,8,FALSE)," ")</f>
        <v xml:space="preserve"> </v>
      </c>
      <c r="BA181" s="51" t="str">
        <f>IF(AND(N181="Aplicar identificación avanzada-condición aceptable para cada tipo de factor de riesgo identificado",K181="SI"),VLOOKUP(A181,'2'!$B$12:$M$212,9,FALSE)," ")</f>
        <v xml:space="preserve"> </v>
      </c>
      <c r="BB181" s="51" t="str">
        <f>IF(AND(N181="Aplicar identificación avanzada-condición aceptable para cada tipo de factor de riesgo identificado",K181="SI"),VLOOKUP(A181,'2'!$B$12:$M$212,10,FALSE)," ")</f>
        <v xml:space="preserve"> </v>
      </c>
      <c r="BC181" s="44" t="str">
        <f>IF(AND(N181="Aplicar identificación avanzada-condición aceptable para cada tipo de factor de riesgo identificado",L181="SI"),VLOOKUP(A181,'2'!$B$12:$M$212,2,FALSE)," ")</f>
        <v xml:space="preserve"> </v>
      </c>
      <c r="BD181" s="44" t="str">
        <f>IF(AND(N181="Aplicar identificación avanzada-condición aceptable para cada tipo de factor de riesgo identificado",L181="SI"),VLOOKUP(A181,'2'!$B$12:$M$212,3,FALSE)," ")</f>
        <v xml:space="preserve"> </v>
      </c>
      <c r="BE181" s="44" t="str">
        <f>IF(AND(N181="Aplicar identificación avanzada-condición aceptable para cada tipo de factor de riesgo identificado",L181="SI"),VLOOKUP(A181,'2'!$B$12:$M$212,4,FALSE)," ")</f>
        <v xml:space="preserve"> </v>
      </c>
      <c r="BF181" s="44" t="str">
        <f>IF(AND(N181="Aplicar identificación avanzada-condición aceptable para cada tipo de factor de riesgo identificado",L181="SI"),VLOOKUP(A181,'2'!$B$12:$M$212,6,FALSE)," ")</f>
        <v xml:space="preserve"> </v>
      </c>
      <c r="BG181" s="44" t="str">
        <f>IF(AND(N181="Aplicar identificación avanzada-condición aceptable para cada tipo de factor de riesgo identificado",L181="SI"),VLOOKUP(A181,'2'!$B$12:$M$212,7,FALSE)," ")</f>
        <v xml:space="preserve"> </v>
      </c>
      <c r="BH181" s="44" t="str">
        <f>IF(AND(N181="Aplicar identificación avanzada-condición aceptable para cada tipo de factor de riesgo identificado",L181="SI"),VLOOKUP(A181,'2'!$B$12:$M$212,8,FALSE)," ")</f>
        <v xml:space="preserve"> </v>
      </c>
      <c r="BI181" s="44" t="str">
        <f>IF(AND(N181="Aplicar identificación avanzada-condición aceptable para cada tipo de factor de riesgo identificado",L181="SI"),VLOOKUP(A181,'2'!$B$12:$M$212,9,FALSE)," ")</f>
        <v xml:space="preserve"> </v>
      </c>
      <c r="BJ181" s="44" t="str">
        <f>IF(AND(N181="Aplicar identificación avanzada-condición aceptable para cada tipo de factor de riesgo identificado",L181="SI"),VLOOKUP(A181,'2'!$B$12:$M$212,10,FALSE)," ")</f>
        <v xml:space="preserve"> </v>
      </c>
      <c r="BK181" s="48" t="str">
        <f>IF(AND(N181="Aplicar identificación avanzada-condición aceptable para cada tipo de factor de riesgo identificado",M181="SI"),VLOOKUP(A181,'2'!$B$12:$M$212,2,FALSE)," ")</f>
        <v xml:space="preserve"> </v>
      </c>
      <c r="BL181" s="48" t="str">
        <f>IF(AND(N181="Aplicar identificación avanzada-condición aceptable para cada tipo de factor de riesgo identificado",M181="SI"),VLOOKUP(A181,'2'!$B$12:$M$212,3,FALSE)," ")</f>
        <v xml:space="preserve"> </v>
      </c>
      <c r="BM181" s="48" t="str">
        <f>IF(AND(N181="Aplicar identificación avanzada-condición aceptable para cada tipo de factor de riesgo identificado",M181="SI"),VLOOKUP(A181,'2'!$B$12:$M$212,4,FALSE)," ")</f>
        <v xml:space="preserve"> </v>
      </c>
      <c r="BN181" s="48" t="str">
        <f>IF(AND(N181="Aplicar identificación avanzada-condición aceptable para cada tipo de factor de riesgo identificado",M181="SI"),VLOOKUP(A181,'2'!$B$12:$M$212,6,FALSE)," ")</f>
        <v xml:space="preserve"> </v>
      </c>
      <c r="BO181" s="48" t="str">
        <f>IF(AND(N181="Aplicar identificación avanzada-condición aceptable para cada tipo de factor de riesgo identificado",M181="SI"),VLOOKUP(A181,'2'!$B$12:$M$212,7,FALSE)," ")</f>
        <v xml:space="preserve"> </v>
      </c>
      <c r="BP181" s="48" t="str">
        <f>IF(AND(N181="Aplicar identificación avanzada-condición aceptable para cada tipo de factor de riesgo identificado",M181="SI"),VLOOKUP(A181,'2'!$B$12:$M$212,8,FALSE)," ")</f>
        <v xml:space="preserve"> </v>
      </c>
      <c r="BQ181" s="48" t="str">
        <f>IF(AND(N181="Aplicar identificación avanzada-condición aceptable para cada tipo de factor de riesgo identificado",M181="SI"),VLOOKUP(A181,'2'!$B$12:$M$212,9,FALSE)," ")</f>
        <v xml:space="preserve"> </v>
      </c>
      <c r="BR181" s="48" t="str">
        <f>IF(AND(N181="Aplicar identificación avanzada-condición aceptable para cada tipo de factor de riesgo identificado",M181="SI"),VLOOKUP(A181,'2'!$B$12:$M$212,10,FALSE)," ")</f>
        <v xml:space="preserve"> </v>
      </c>
    </row>
    <row r="182" spans="2:70">
      <c r="B182" s="21" t="str">
        <f>'2'!C191</f>
        <v>area 178</v>
      </c>
      <c r="C182" s="21" t="str">
        <f>'2'!D191</f>
        <v>puesto 178</v>
      </c>
      <c r="D182" s="21" t="str">
        <v>puesto 178</v>
      </c>
      <c r="E182" s="21" t="str">
        <f>'2'!E191</f>
        <v>tarea 178</v>
      </c>
      <c r="F182" s="34" t="str">
        <f>'3'!D191</f>
        <v>tarea 178</v>
      </c>
      <c r="N182" s="34" t="str">
        <f>'3'!L191</f>
        <v>Aplicar identificación avanzada-condición aceptable para cada tipo de factor de riesgo identificado</v>
      </c>
      <c r="O182" s="19" t="str">
        <f>IF(AND(N182="Aplicar identificación avanzada-condición aceptable para cada tipo de factor de riesgo identificado",G182="SI"),VLOOKUP(A182,'2'!$B$12:$M$212,2,FALSE)," ")</f>
        <v xml:space="preserve"> </v>
      </c>
      <c r="P182" s="19" t="str">
        <f>IF(AND(N182="Aplicar identificación avanzada-condición aceptable para cada tipo de factor de riesgo identificado",G182="SI"),VLOOKUP(A182,'2'!$B$12:$M$212,3,FALSE)," ")</f>
        <v xml:space="preserve"> </v>
      </c>
      <c r="Q182" s="19" t="str">
        <f>IF(AND(N182="Aplicar identificación avanzada-condición aceptable para cada tipo de factor de riesgo identificado",G182="SI"),VLOOKUP(A182,'2'!$B$12:$M$212,4,FALSE)," ")</f>
        <v xml:space="preserve"> </v>
      </c>
      <c r="R182" s="19" t="str">
        <f>IF(AND(N182="Aplicar identificación avanzada-condición aceptable para cada tipo de factor de riesgo identificado",G182="SI"),VLOOKUP(A182,'2'!$B$12:$M$212,6,FALSE)," ")</f>
        <v xml:space="preserve"> </v>
      </c>
      <c r="S182" s="19" t="str">
        <f>IF(AND(N182="Aplicar identificación avanzada-condición aceptable para cada tipo de factor de riesgo identificado",G182="SI"),VLOOKUP(A182,'2'!$B$12:$M$212,7,FALSE)," ")</f>
        <v xml:space="preserve"> </v>
      </c>
      <c r="T182" s="19" t="str">
        <f>IF(AND(N182="Aplicar identificación avanzada-condición aceptable para cada tipo de factor de riesgo identificado",G182="SI"),VLOOKUP(A182,'2'!$B$12:$M$212,8,FALSE)," ")</f>
        <v xml:space="preserve"> </v>
      </c>
      <c r="U182" s="19" t="str">
        <f>IF(AND(N182="Aplicar identificación avanzada-condición aceptable para cada tipo de factor de riesgo identificado",G182="SI"),VLOOKUP(A182,'2'!$B$12:$M$212,9,FALSE)," ")</f>
        <v xml:space="preserve"> </v>
      </c>
      <c r="V182" s="19" t="str">
        <f>IF(AND(N182="Aplicar identificación avanzada-condición aceptable para cada tipo de factor de riesgo identificado",G182="SI"),VLOOKUP(A182,'2'!$B$12:$M$212,10,FALSE)," ")</f>
        <v xml:space="preserve"> </v>
      </c>
      <c r="W182" s="31" t="str">
        <f>IF(AND(N182="Aplicar identificación avanzada-condición aceptable para cada tipo de factor de riesgo identificado",H182="SI"),VLOOKUP(A182,'2'!$B$12:$M$212,2,FALSE)," ")</f>
        <v xml:space="preserve"> </v>
      </c>
      <c r="X182" s="31" t="str">
        <f>IF(AND(N182="Aplicar identificación avanzada-condición aceptable para cada tipo de factor de riesgo identificado",H182="SI"),VLOOKUP(A182,'2'!$B$12:$M$212,3,FALSE)," ")</f>
        <v xml:space="preserve"> </v>
      </c>
      <c r="Y182" s="31" t="str">
        <f>IF(AND(N182="Aplicar identificación avanzada-condición aceptable para cada tipo de factor de riesgo identificado",H182="SI"),VLOOKUP(A182,'2'!$B$12:$M$212,4,FALSE)," ")</f>
        <v xml:space="preserve"> </v>
      </c>
      <c r="Z182" s="31" t="str">
        <f>IF(AND(N182="Aplicar identificación avanzada-condición aceptable para cada tipo de factor de riesgo identificado",H182="SI"),VLOOKUP(A182,'2'!$B$12:$M$212,4,FALSE)," ")</f>
        <v xml:space="preserve"> </v>
      </c>
      <c r="AA182" s="31" t="str">
        <f>IF(AND(N182="Aplicar identificación avanzada-condición aceptable para cada tipo de factor de riesgo identificado",H182="SI"),VLOOKUP(A182,'2'!$B$12:$M$212,7,FALSE)," ")</f>
        <v xml:space="preserve"> </v>
      </c>
      <c r="AB182" s="31" t="str">
        <f>IF(AND(N182="Aplicar identificación avanzada-condición aceptable para cada tipo de factor de riesgo identificado",H182="SI"),VLOOKUP(A182,'2'!$B$12:$M$212,8,FALSE)," ")</f>
        <v xml:space="preserve"> </v>
      </c>
      <c r="AC182" s="31" t="str">
        <f>IF(AND(N182="Aplicar identificación avanzada-condición aceptable para cada tipo de factor de riesgo identificado",H182="SI"),VLOOKUP(A182,'2'!$B$12:$M$212,9,FALSE)," ")</f>
        <v xml:space="preserve"> </v>
      </c>
      <c r="AD182" s="31" t="str">
        <f>IF(AND(N182="Aplicar identificación avanzada-condición aceptable para cada tipo de factor de riesgo identificado",H182="SI"),VLOOKUP(A182,'2'!$B$12:$M$212,10,FALSE)," ")</f>
        <v xml:space="preserve"> </v>
      </c>
      <c r="AE182" s="34" t="str">
        <f>IF(AND(N182="Aplicar identificación avanzada-condición aceptable para cada tipo de factor de riesgo identificado",I182="SI"),VLOOKUP(A182,'2'!$B$12:$M$212,2,FALSE)," ")</f>
        <v xml:space="preserve"> </v>
      </c>
      <c r="AF182" s="34" t="str">
        <f>IF(AND(N182="Aplicar identificación avanzada-condición aceptable para cada tipo de factor de riesgo identificado",I182="SI"),VLOOKUP(A182,'2'!$B$12:$M$212,3,FALSE)," ")</f>
        <v xml:space="preserve"> </v>
      </c>
      <c r="AG182" s="34" t="str">
        <f>IF(AND(N182="Aplicar identificación avanzada-condición aceptable para cada tipo de factor de riesgo identificado",I182="SI"),VLOOKUP(A182,'2'!$B$12:$M$212,4,FALSE)," ")</f>
        <v xml:space="preserve"> </v>
      </c>
      <c r="AH182" s="34" t="str">
        <f>IF(AND(N182="Aplicar identificación avanzada-condición aceptable para cada tipo de factor de riesgo identificado",I182="SI"),VLOOKUP(A182,'2'!$B$12:$M$212,6,FALSE)," ")</f>
        <v xml:space="preserve"> </v>
      </c>
      <c r="AI182" s="34" t="str">
        <f>IF(AND(N182="Aplicar identificación avanzada-condición aceptable para cada tipo de factor de riesgo identificado",I182="SI"),VLOOKUP(A182,'2'!$B$12:$M$212,7,FALSE)," ")</f>
        <v xml:space="preserve"> </v>
      </c>
      <c r="AJ182" s="34" t="str">
        <f>IF(AND(N182="Aplicar identificación avanzada-condición aceptable para cada tipo de factor de riesgo identificado",I182="SI"),VLOOKUP(A182,'2'!$B$12:$M$212,8,FALSE)," ")</f>
        <v xml:space="preserve"> </v>
      </c>
      <c r="AK182" s="34" t="str">
        <f>IF(AND(N182="Aplicar identificación avanzada-condición aceptable para cada tipo de factor de riesgo identificado",I182="SI"),VLOOKUP(A182,'2'!$B$12:$M$212,9,FALSE)," ")</f>
        <v xml:space="preserve"> </v>
      </c>
      <c r="AL182" s="34" t="str">
        <f>IF(AND(N182="Aplicar identificación avanzada-condición aceptable para cada tipo de factor de riesgo identificado",I182="SI"),VLOOKUP(A182,'2'!$B$12:$M$212,10,FALSE)," ")</f>
        <v xml:space="preserve"> </v>
      </c>
      <c r="AM182" s="40" t="str">
        <f>IF(AND(N182="Aplicar identificación avanzada-condición aceptable para cada tipo de factor de riesgo identificado",J182="SI"),VLOOKUP(A182,'2'!$B$12:$M$212,2,FALSE)," ")</f>
        <v xml:space="preserve"> </v>
      </c>
      <c r="AN182" s="40" t="str">
        <f>IF(AND(N182="Aplicar identificación avanzada-condición aceptable para cada tipo de factor de riesgo identificado",J182="SI"),VLOOKUP(A182,'2'!$B$12:$M$212,3,FALSE)," ")</f>
        <v xml:space="preserve"> </v>
      </c>
      <c r="AO182" s="40" t="str">
        <f>IF(AND(N182="Aplicar identificación avanzada-condición aceptable para cada tipo de factor de riesgo identificado",J182="SI"),VLOOKUP(A182,'2'!$B$12:$M$212,4,FALSE)," ")</f>
        <v xml:space="preserve"> </v>
      </c>
      <c r="AP182" s="40" t="str">
        <f>IF(AND(N182="Aplicar identificación avanzada-condición aceptable para cada tipo de factor de riesgo identificado",J182="SI"),VLOOKUP(A182,'2'!$B$12:$M$212,6,FALSE)," ")</f>
        <v xml:space="preserve"> </v>
      </c>
      <c r="AQ182" s="40" t="str">
        <f>IF(AND(N182="Aplicar identificación avanzada-condición aceptable para cada tipo de factor de riesgo identificado",J182="SI"),VLOOKUP(A182,'2'!$B$12:$M$212,7,FALSE)," ")</f>
        <v xml:space="preserve"> </v>
      </c>
      <c r="AR182" s="40" t="str">
        <f>IF(AND(N182="Aplicar identificación avanzada-condición aceptable para cada tipo de factor de riesgo identificado",J182="SI"),VLOOKUP(A182,'2'!$B$12:$M$212,8,FALSE)," ")</f>
        <v xml:space="preserve"> </v>
      </c>
      <c r="AS182" s="40" t="str">
        <f>IF(AND(N182="Aplicar identificación avanzada-condición aceptable para cada tipo de factor de riesgo identificado",J182="SI"),VLOOKUP(A182,'2'!$B$12:$M$212,9,FALSE)," ")</f>
        <v xml:space="preserve"> </v>
      </c>
      <c r="AT182" s="40" t="str">
        <f>IF(AND(N182="Aplicar identificación avanzada-condición aceptable para cada tipo de factor de riesgo identificado",J182="SI"),VLOOKUP(A182,'2'!$B$12:$M$212,10,FALSE)," ")</f>
        <v xml:space="preserve"> </v>
      </c>
      <c r="AU182" s="51" t="str">
        <f>IF(AND(N182="Aplicar identificación avanzada-condición aceptable para cada tipo de factor de riesgo identificado",K182="SI"),VLOOKUP(A182,'2'!$B$12:$M$212,2,FALSE)," ")</f>
        <v xml:space="preserve"> </v>
      </c>
      <c r="AV182" s="51" t="str">
        <f>IF(AND(N182="Aplicar identificación avanzada-condición aceptable para cada tipo de factor de riesgo identificado",K182="SI"),VLOOKUP(A182,'2'!$B$12:$M$212,3,FALSE)," ")</f>
        <v xml:space="preserve"> </v>
      </c>
      <c r="AW182" s="51" t="str">
        <f>IF(AND(N182="Aplicar identificación avanzada-condición aceptable para cada tipo de factor de riesgo identificado",K182="SI"),VLOOKUP(A182,'2'!$B$12:$M$212,4,FALSE)," ")</f>
        <v xml:space="preserve"> </v>
      </c>
      <c r="AX182" s="51" t="str">
        <f>IF(AND(N182="Aplicar identificación avanzada-condición aceptable para cada tipo de factor de riesgo identificado",K182="SI"),VLOOKUP(A182,'2'!$B$12:$M$212,6,FALSE)," ")</f>
        <v xml:space="preserve"> </v>
      </c>
      <c r="AY182" s="51" t="str">
        <f>IF(AND(N182="Aplicar identificación avanzada-condición aceptable para cada tipo de factor de riesgo identificado",K182="SI"),VLOOKUP(A182,'2'!$B$12:$M$212,7,FALSE)," ")</f>
        <v xml:space="preserve"> </v>
      </c>
      <c r="AZ182" s="51" t="str">
        <f>IF(AND(N182="Aplicar identificación avanzada-condición aceptable para cada tipo de factor de riesgo identificado",K182="SI"),VLOOKUP(A182,'2'!$B$12:$M$212,8,FALSE)," ")</f>
        <v xml:space="preserve"> </v>
      </c>
      <c r="BA182" s="51" t="str">
        <f>IF(AND(N182="Aplicar identificación avanzada-condición aceptable para cada tipo de factor de riesgo identificado",K182="SI"),VLOOKUP(A182,'2'!$B$12:$M$212,9,FALSE)," ")</f>
        <v xml:space="preserve"> </v>
      </c>
      <c r="BB182" s="51" t="str">
        <f>IF(AND(N182="Aplicar identificación avanzada-condición aceptable para cada tipo de factor de riesgo identificado",K182="SI"),VLOOKUP(A182,'2'!$B$12:$M$212,10,FALSE)," ")</f>
        <v xml:space="preserve"> </v>
      </c>
      <c r="BC182" s="44" t="str">
        <f>IF(AND(N182="Aplicar identificación avanzada-condición aceptable para cada tipo de factor de riesgo identificado",L182="SI"),VLOOKUP(A182,'2'!$B$12:$M$212,2,FALSE)," ")</f>
        <v xml:space="preserve"> </v>
      </c>
      <c r="BD182" s="44" t="str">
        <f>IF(AND(N182="Aplicar identificación avanzada-condición aceptable para cada tipo de factor de riesgo identificado",L182="SI"),VLOOKUP(A182,'2'!$B$12:$M$212,3,FALSE)," ")</f>
        <v xml:space="preserve"> </v>
      </c>
      <c r="BE182" s="44" t="str">
        <f>IF(AND(N182="Aplicar identificación avanzada-condición aceptable para cada tipo de factor de riesgo identificado",L182="SI"),VLOOKUP(A182,'2'!$B$12:$M$212,4,FALSE)," ")</f>
        <v xml:space="preserve"> </v>
      </c>
      <c r="BF182" s="44" t="str">
        <f>IF(AND(N182="Aplicar identificación avanzada-condición aceptable para cada tipo de factor de riesgo identificado",L182="SI"),VLOOKUP(A182,'2'!$B$12:$M$212,6,FALSE)," ")</f>
        <v xml:space="preserve"> </v>
      </c>
      <c r="BG182" s="44" t="str">
        <f>IF(AND(N182="Aplicar identificación avanzada-condición aceptable para cada tipo de factor de riesgo identificado",L182="SI"),VLOOKUP(A182,'2'!$B$12:$M$212,7,FALSE)," ")</f>
        <v xml:space="preserve"> </v>
      </c>
      <c r="BH182" s="44" t="str">
        <f>IF(AND(N182="Aplicar identificación avanzada-condición aceptable para cada tipo de factor de riesgo identificado",L182="SI"),VLOOKUP(A182,'2'!$B$12:$M$212,8,FALSE)," ")</f>
        <v xml:space="preserve"> </v>
      </c>
      <c r="BI182" s="44" t="str">
        <f>IF(AND(N182="Aplicar identificación avanzada-condición aceptable para cada tipo de factor de riesgo identificado",L182="SI"),VLOOKUP(A182,'2'!$B$12:$M$212,9,FALSE)," ")</f>
        <v xml:space="preserve"> </v>
      </c>
      <c r="BJ182" s="44" t="str">
        <f>IF(AND(N182="Aplicar identificación avanzada-condición aceptable para cada tipo de factor de riesgo identificado",L182="SI"),VLOOKUP(A182,'2'!$B$12:$M$212,10,FALSE)," ")</f>
        <v xml:space="preserve"> </v>
      </c>
      <c r="BK182" s="48" t="str">
        <f>IF(AND(N182="Aplicar identificación avanzada-condición aceptable para cada tipo de factor de riesgo identificado",M182="SI"),VLOOKUP(A182,'2'!$B$12:$M$212,2,FALSE)," ")</f>
        <v xml:space="preserve"> </v>
      </c>
      <c r="BL182" s="48" t="str">
        <f>IF(AND(N182="Aplicar identificación avanzada-condición aceptable para cada tipo de factor de riesgo identificado",M182="SI"),VLOOKUP(A182,'2'!$B$12:$M$212,3,FALSE)," ")</f>
        <v xml:space="preserve"> </v>
      </c>
      <c r="BM182" s="48" t="str">
        <f>IF(AND(N182="Aplicar identificación avanzada-condición aceptable para cada tipo de factor de riesgo identificado",M182="SI"),VLOOKUP(A182,'2'!$B$12:$M$212,4,FALSE)," ")</f>
        <v xml:space="preserve"> </v>
      </c>
      <c r="BN182" s="48" t="str">
        <f>IF(AND(N182="Aplicar identificación avanzada-condición aceptable para cada tipo de factor de riesgo identificado",M182="SI"),VLOOKUP(A182,'2'!$B$12:$M$212,6,FALSE)," ")</f>
        <v xml:space="preserve"> </v>
      </c>
      <c r="BO182" s="48" t="str">
        <f>IF(AND(N182="Aplicar identificación avanzada-condición aceptable para cada tipo de factor de riesgo identificado",M182="SI"),VLOOKUP(A182,'2'!$B$12:$M$212,7,FALSE)," ")</f>
        <v xml:space="preserve"> </v>
      </c>
      <c r="BP182" s="48" t="str">
        <f>IF(AND(N182="Aplicar identificación avanzada-condición aceptable para cada tipo de factor de riesgo identificado",M182="SI"),VLOOKUP(A182,'2'!$B$12:$M$212,8,FALSE)," ")</f>
        <v xml:space="preserve"> </v>
      </c>
      <c r="BQ182" s="48" t="str">
        <f>IF(AND(N182="Aplicar identificación avanzada-condición aceptable para cada tipo de factor de riesgo identificado",M182="SI"),VLOOKUP(A182,'2'!$B$12:$M$212,9,FALSE)," ")</f>
        <v xml:space="preserve"> </v>
      </c>
      <c r="BR182" s="48" t="str">
        <f>IF(AND(N182="Aplicar identificación avanzada-condición aceptable para cada tipo de factor de riesgo identificado",M182="SI"),VLOOKUP(A182,'2'!$B$12:$M$212,10,FALSE)," ")</f>
        <v xml:space="preserve"> </v>
      </c>
    </row>
    <row r="183" spans="2:70">
      <c r="B183" s="21" t="str">
        <f>'2'!C192</f>
        <v>area 179</v>
      </c>
      <c r="C183" s="21" t="str">
        <f>'2'!D192</f>
        <v>puesto 179</v>
      </c>
      <c r="D183" s="21" t="str">
        <v>puesto 179</v>
      </c>
      <c r="E183" s="21" t="str">
        <f>'2'!E192</f>
        <v>tarea 179</v>
      </c>
      <c r="F183" s="34" t="str">
        <f>'3'!D192</f>
        <v>tarea 179</v>
      </c>
      <c r="N183" s="34" t="str">
        <f>'3'!L192</f>
        <v>Aplicar identificación avanzada-condición aceptable para cada tipo de factor de riesgo identificado</v>
      </c>
      <c r="O183" s="19" t="str">
        <f>IF(AND(N183="Aplicar identificación avanzada-condición aceptable para cada tipo de factor de riesgo identificado",G183="SI"),VLOOKUP(A183,'2'!$B$12:$M$212,2,FALSE)," ")</f>
        <v xml:space="preserve"> </v>
      </c>
      <c r="P183" s="19" t="str">
        <f>IF(AND(N183="Aplicar identificación avanzada-condición aceptable para cada tipo de factor de riesgo identificado",G183="SI"),VLOOKUP(A183,'2'!$B$12:$M$212,3,FALSE)," ")</f>
        <v xml:space="preserve"> </v>
      </c>
      <c r="Q183" s="19" t="str">
        <f>IF(AND(N183="Aplicar identificación avanzada-condición aceptable para cada tipo de factor de riesgo identificado",G183="SI"),VLOOKUP(A183,'2'!$B$12:$M$212,4,FALSE)," ")</f>
        <v xml:space="preserve"> </v>
      </c>
      <c r="R183" s="19" t="str">
        <f>IF(AND(N183="Aplicar identificación avanzada-condición aceptable para cada tipo de factor de riesgo identificado",G183="SI"),VLOOKUP(A183,'2'!$B$12:$M$212,6,FALSE)," ")</f>
        <v xml:space="preserve"> </v>
      </c>
      <c r="S183" s="19" t="str">
        <f>IF(AND(N183="Aplicar identificación avanzada-condición aceptable para cada tipo de factor de riesgo identificado",G183="SI"),VLOOKUP(A183,'2'!$B$12:$M$212,7,FALSE)," ")</f>
        <v xml:space="preserve"> </v>
      </c>
      <c r="T183" s="19" t="str">
        <f>IF(AND(N183="Aplicar identificación avanzada-condición aceptable para cada tipo de factor de riesgo identificado",G183="SI"),VLOOKUP(A183,'2'!$B$12:$M$212,8,FALSE)," ")</f>
        <v xml:space="preserve"> </v>
      </c>
      <c r="U183" s="19" t="str">
        <f>IF(AND(N183="Aplicar identificación avanzada-condición aceptable para cada tipo de factor de riesgo identificado",G183="SI"),VLOOKUP(A183,'2'!$B$12:$M$212,9,FALSE)," ")</f>
        <v xml:space="preserve"> </v>
      </c>
      <c r="V183" s="19" t="str">
        <f>IF(AND(N183="Aplicar identificación avanzada-condición aceptable para cada tipo de factor de riesgo identificado",G183="SI"),VLOOKUP(A183,'2'!$B$12:$M$212,10,FALSE)," ")</f>
        <v xml:space="preserve"> </v>
      </c>
      <c r="W183" s="31" t="str">
        <f>IF(AND(N183="Aplicar identificación avanzada-condición aceptable para cada tipo de factor de riesgo identificado",H183="SI"),VLOOKUP(A183,'2'!$B$12:$M$212,2,FALSE)," ")</f>
        <v xml:space="preserve"> </v>
      </c>
      <c r="X183" s="31" t="str">
        <f>IF(AND(N183="Aplicar identificación avanzada-condición aceptable para cada tipo de factor de riesgo identificado",H183="SI"),VLOOKUP(A183,'2'!$B$12:$M$212,3,FALSE)," ")</f>
        <v xml:space="preserve"> </v>
      </c>
      <c r="Y183" s="31" t="str">
        <f>IF(AND(N183="Aplicar identificación avanzada-condición aceptable para cada tipo de factor de riesgo identificado",H183="SI"),VLOOKUP(A183,'2'!$B$12:$M$212,4,FALSE)," ")</f>
        <v xml:space="preserve"> </v>
      </c>
      <c r="Z183" s="31" t="str">
        <f>IF(AND(N183="Aplicar identificación avanzada-condición aceptable para cada tipo de factor de riesgo identificado",H183="SI"),VLOOKUP(A183,'2'!$B$12:$M$212,4,FALSE)," ")</f>
        <v xml:space="preserve"> </v>
      </c>
      <c r="AA183" s="31" t="str">
        <f>IF(AND(N183="Aplicar identificación avanzada-condición aceptable para cada tipo de factor de riesgo identificado",H183="SI"),VLOOKUP(A183,'2'!$B$12:$M$212,7,FALSE)," ")</f>
        <v xml:space="preserve"> </v>
      </c>
      <c r="AB183" s="31" t="str">
        <f>IF(AND(N183="Aplicar identificación avanzada-condición aceptable para cada tipo de factor de riesgo identificado",H183="SI"),VLOOKUP(A183,'2'!$B$12:$M$212,8,FALSE)," ")</f>
        <v xml:space="preserve"> </v>
      </c>
      <c r="AC183" s="31" t="str">
        <f>IF(AND(N183="Aplicar identificación avanzada-condición aceptable para cada tipo de factor de riesgo identificado",H183="SI"),VLOOKUP(A183,'2'!$B$12:$M$212,9,FALSE)," ")</f>
        <v xml:space="preserve"> </v>
      </c>
      <c r="AD183" s="31" t="str">
        <f>IF(AND(N183="Aplicar identificación avanzada-condición aceptable para cada tipo de factor de riesgo identificado",H183="SI"),VLOOKUP(A183,'2'!$B$12:$M$212,10,FALSE)," ")</f>
        <v xml:space="preserve"> </v>
      </c>
      <c r="AE183" s="34" t="str">
        <f>IF(AND(N183="Aplicar identificación avanzada-condición aceptable para cada tipo de factor de riesgo identificado",I183="SI"),VLOOKUP(A183,'2'!$B$12:$M$212,2,FALSE)," ")</f>
        <v xml:space="preserve"> </v>
      </c>
      <c r="AF183" s="34" t="str">
        <f>IF(AND(N183="Aplicar identificación avanzada-condición aceptable para cada tipo de factor de riesgo identificado",I183="SI"),VLOOKUP(A183,'2'!$B$12:$M$212,3,FALSE)," ")</f>
        <v xml:space="preserve"> </v>
      </c>
      <c r="AG183" s="34" t="str">
        <f>IF(AND(N183="Aplicar identificación avanzada-condición aceptable para cada tipo de factor de riesgo identificado",I183="SI"),VLOOKUP(A183,'2'!$B$12:$M$212,4,FALSE)," ")</f>
        <v xml:space="preserve"> </v>
      </c>
      <c r="AH183" s="34" t="str">
        <f>IF(AND(N183="Aplicar identificación avanzada-condición aceptable para cada tipo de factor de riesgo identificado",I183="SI"),VLOOKUP(A183,'2'!$B$12:$M$212,6,FALSE)," ")</f>
        <v xml:space="preserve"> </v>
      </c>
      <c r="AI183" s="34" t="str">
        <f>IF(AND(N183="Aplicar identificación avanzada-condición aceptable para cada tipo de factor de riesgo identificado",I183="SI"),VLOOKUP(A183,'2'!$B$12:$M$212,7,FALSE)," ")</f>
        <v xml:space="preserve"> </v>
      </c>
      <c r="AJ183" s="34" t="str">
        <f>IF(AND(N183="Aplicar identificación avanzada-condición aceptable para cada tipo de factor de riesgo identificado",I183="SI"),VLOOKUP(A183,'2'!$B$12:$M$212,8,FALSE)," ")</f>
        <v xml:space="preserve"> </v>
      </c>
      <c r="AK183" s="34" t="str">
        <f>IF(AND(N183="Aplicar identificación avanzada-condición aceptable para cada tipo de factor de riesgo identificado",I183="SI"),VLOOKUP(A183,'2'!$B$12:$M$212,9,FALSE)," ")</f>
        <v xml:space="preserve"> </v>
      </c>
      <c r="AL183" s="34" t="str">
        <f>IF(AND(N183="Aplicar identificación avanzada-condición aceptable para cada tipo de factor de riesgo identificado",I183="SI"),VLOOKUP(A183,'2'!$B$12:$M$212,10,FALSE)," ")</f>
        <v xml:space="preserve"> </v>
      </c>
      <c r="AM183" s="40" t="str">
        <f>IF(AND(N183="Aplicar identificación avanzada-condición aceptable para cada tipo de factor de riesgo identificado",J183="SI"),VLOOKUP(A183,'2'!$B$12:$M$212,2,FALSE)," ")</f>
        <v xml:space="preserve"> </v>
      </c>
      <c r="AN183" s="40" t="str">
        <f>IF(AND(N183="Aplicar identificación avanzada-condición aceptable para cada tipo de factor de riesgo identificado",J183="SI"),VLOOKUP(A183,'2'!$B$12:$M$212,3,FALSE)," ")</f>
        <v xml:space="preserve"> </v>
      </c>
      <c r="AO183" s="40" t="str">
        <f>IF(AND(N183="Aplicar identificación avanzada-condición aceptable para cada tipo de factor de riesgo identificado",J183="SI"),VLOOKUP(A183,'2'!$B$12:$M$212,4,FALSE)," ")</f>
        <v xml:space="preserve"> </v>
      </c>
      <c r="AP183" s="40" t="str">
        <f>IF(AND(N183="Aplicar identificación avanzada-condición aceptable para cada tipo de factor de riesgo identificado",J183="SI"),VLOOKUP(A183,'2'!$B$12:$M$212,6,FALSE)," ")</f>
        <v xml:space="preserve"> </v>
      </c>
      <c r="AQ183" s="40" t="str">
        <f>IF(AND(N183="Aplicar identificación avanzada-condición aceptable para cada tipo de factor de riesgo identificado",J183="SI"),VLOOKUP(A183,'2'!$B$12:$M$212,7,FALSE)," ")</f>
        <v xml:space="preserve"> </v>
      </c>
      <c r="AR183" s="40" t="str">
        <f>IF(AND(N183="Aplicar identificación avanzada-condición aceptable para cada tipo de factor de riesgo identificado",J183="SI"),VLOOKUP(A183,'2'!$B$12:$M$212,8,FALSE)," ")</f>
        <v xml:space="preserve"> </v>
      </c>
      <c r="AS183" s="40" t="str">
        <f>IF(AND(N183="Aplicar identificación avanzada-condición aceptable para cada tipo de factor de riesgo identificado",J183="SI"),VLOOKUP(A183,'2'!$B$12:$M$212,9,FALSE)," ")</f>
        <v xml:space="preserve"> </v>
      </c>
      <c r="AT183" s="40" t="str">
        <f>IF(AND(N183="Aplicar identificación avanzada-condición aceptable para cada tipo de factor de riesgo identificado",J183="SI"),VLOOKUP(A183,'2'!$B$12:$M$212,10,FALSE)," ")</f>
        <v xml:space="preserve"> </v>
      </c>
      <c r="AU183" s="51" t="str">
        <f>IF(AND(N183="Aplicar identificación avanzada-condición aceptable para cada tipo de factor de riesgo identificado",K183="SI"),VLOOKUP(A183,'2'!$B$12:$M$212,2,FALSE)," ")</f>
        <v xml:space="preserve"> </v>
      </c>
      <c r="AV183" s="51" t="str">
        <f>IF(AND(N183="Aplicar identificación avanzada-condición aceptable para cada tipo de factor de riesgo identificado",K183="SI"),VLOOKUP(A183,'2'!$B$12:$M$212,3,FALSE)," ")</f>
        <v xml:space="preserve"> </v>
      </c>
      <c r="AW183" s="51" t="str">
        <f>IF(AND(N183="Aplicar identificación avanzada-condición aceptable para cada tipo de factor de riesgo identificado",K183="SI"),VLOOKUP(A183,'2'!$B$12:$M$212,4,FALSE)," ")</f>
        <v xml:space="preserve"> </v>
      </c>
      <c r="AX183" s="51" t="str">
        <f>IF(AND(N183="Aplicar identificación avanzada-condición aceptable para cada tipo de factor de riesgo identificado",K183="SI"),VLOOKUP(A183,'2'!$B$12:$M$212,6,FALSE)," ")</f>
        <v xml:space="preserve"> </v>
      </c>
      <c r="AY183" s="51" t="str">
        <f>IF(AND(N183="Aplicar identificación avanzada-condición aceptable para cada tipo de factor de riesgo identificado",K183="SI"),VLOOKUP(A183,'2'!$B$12:$M$212,7,FALSE)," ")</f>
        <v xml:space="preserve"> </v>
      </c>
      <c r="AZ183" s="51" t="str">
        <f>IF(AND(N183="Aplicar identificación avanzada-condición aceptable para cada tipo de factor de riesgo identificado",K183="SI"),VLOOKUP(A183,'2'!$B$12:$M$212,8,FALSE)," ")</f>
        <v xml:space="preserve"> </v>
      </c>
      <c r="BA183" s="51" t="str">
        <f>IF(AND(N183="Aplicar identificación avanzada-condición aceptable para cada tipo de factor de riesgo identificado",K183="SI"),VLOOKUP(A183,'2'!$B$12:$M$212,9,FALSE)," ")</f>
        <v xml:space="preserve"> </v>
      </c>
      <c r="BB183" s="51" t="str">
        <f>IF(AND(N183="Aplicar identificación avanzada-condición aceptable para cada tipo de factor de riesgo identificado",K183="SI"),VLOOKUP(A183,'2'!$B$12:$M$212,10,FALSE)," ")</f>
        <v xml:space="preserve"> </v>
      </c>
      <c r="BC183" s="44" t="str">
        <f>IF(AND(N183="Aplicar identificación avanzada-condición aceptable para cada tipo de factor de riesgo identificado",L183="SI"),VLOOKUP(A183,'2'!$B$12:$M$212,2,FALSE)," ")</f>
        <v xml:space="preserve"> </v>
      </c>
      <c r="BD183" s="44" t="str">
        <f>IF(AND(N183="Aplicar identificación avanzada-condición aceptable para cada tipo de factor de riesgo identificado",L183="SI"),VLOOKUP(A183,'2'!$B$12:$M$212,3,FALSE)," ")</f>
        <v xml:space="preserve"> </v>
      </c>
      <c r="BE183" s="44" t="str">
        <f>IF(AND(N183="Aplicar identificación avanzada-condición aceptable para cada tipo de factor de riesgo identificado",L183="SI"),VLOOKUP(A183,'2'!$B$12:$M$212,4,FALSE)," ")</f>
        <v xml:space="preserve"> </v>
      </c>
      <c r="BF183" s="44" t="str">
        <f>IF(AND(N183="Aplicar identificación avanzada-condición aceptable para cada tipo de factor de riesgo identificado",L183="SI"),VLOOKUP(A183,'2'!$B$12:$M$212,6,FALSE)," ")</f>
        <v xml:space="preserve"> </v>
      </c>
      <c r="BG183" s="44" t="str">
        <f>IF(AND(N183="Aplicar identificación avanzada-condición aceptable para cada tipo de factor de riesgo identificado",L183="SI"),VLOOKUP(A183,'2'!$B$12:$M$212,7,FALSE)," ")</f>
        <v xml:space="preserve"> </v>
      </c>
      <c r="BH183" s="44" t="str">
        <f>IF(AND(N183="Aplicar identificación avanzada-condición aceptable para cada tipo de factor de riesgo identificado",L183="SI"),VLOOKUP(A183,'2'!$B$12:$M$212,8,FALSE)," ")</f>
        <v xml:space="preserve"> </v>
      </c>
      <c r="BI183" s="44" t="str">
        <f>IF(AND(N183="Aplicar identificación avanzada-condición aceptable para cada tipo de factor de riesgo identificado",L183="SI"),VLOOKUP(A183,'2'!$B$12:$M$212,9,FALSE)," ")</f>
        <v xml:space="preserve"> </v>
      </c>
      <c r="BJ183" s="44" t="str">
        <f>IF(AND(N183="Aplicar identificación avanzada-condición aceptable para cada tipo de factor de riesgo identificado",L183="SI"),VLOOKUP(A183,'2'!$B$12:$M$212,10,FALSE)," ")</f>
        <v xml:space="preserve"> </v>
      </c>
      <c r="BK183" s="48" t="str">
        <f>IF(AND(N183="Aplicar identificación avanzada-condición aceptable para cada tipo de factor de riesgo identificado",M183="SI"),VLOOKUP(A183,'2'!$B$12:$M$212,2,FALSE)," ")</f>
        <v xml:space="preserve"> </v>
      </c>
      <c r="BL183" s="48" t="str">
        <f>IF(AND(N183="Aplicar identificación avanzada-condición aceptable para cada tipo de factor de riesgo identificado",M183="SI"),VLOOKUP(A183,'2'!$B$12:$M$212,3,FALSE)," ")</f>
        <v xml:space="preserve"> </v>
      </c>
      <c r="BM183" s="48" t="str">
        <f>IF(AND(N183="Aplicar identificación avanzada-condición aceptable para cada tipo de factor de riesgo identificado",M183="SI"),VLOOKUP(A183,'2'!$B$12:$M$212,4,FALSE)," ")</f>
        <v xml:space="preserve"> </v>
      </c>
      <c r="BN183" s="48" t="str">
        <f>IF(AND(N183="Aplicar identificación avanzada-condición aceptable para cada tipo de factor de riesgo identificado",M183="SI"),VLOOKUP(A183,'2'!$B$12:$M$212,6,FALSE)," ")</f>
        <v xml:space="preserve"> </v>
      </c>
      <c r="BO183" s="48" t="str">
        <f>IF(AND(N183="Aplicar identificación avanzada-condición aceptable para cada tipo de factor de riesgo identificado",M183="SI"),VLOOKUP(A183,'2'!$B$12:$M$212,7,FALSE)," ")</f>
        <v xml:space="preserve"> </v>
      </c>
      <c r="BP183" s="48" t="str">
        <f>IF(AND(N183="Aplicar identificación avanzada-condición aceptable para cada tipo de factor de riesgo identificado",M183="SI"),VLOOKUP(A183,'2'!$B$12:$M$212,8,FALSE)," ")</f>
        <v xml:space="preserve"> </v>
      </c>
      <c r="BQ183" s="48" t="str">
        <f>IF(AND(N183="Aplicar identificación avanzada-condición aceptable para cada tipo de factor de riesgo identificado",M183="SI"),VLOOKUP(A183,'2'!$B$12:$M$212,9,FALSE)," ")</f>
        <v xml:space="preserve"> </v>
      </c>
      <c r="BR183" s="48" t="str">
        <f>IF(AND(N183="Aplicar identificación avanzada-condición aceptable para cada tipo de factor de riesgo identificado",M183="SI"),VLOOKUP(A183,'2'!$B$12:$M$212,10,FALSE)," ")</f>
        <v xml:space="preserve"> </v>
      </c>
    </row>
    <row r="184" spans="2:70">
      <c r="B184" s="21" t="str">
        <f>'2'!C193</f>
        <v>area 180</v>
      </c>
      <c r="C184" s="21" t="str">
        <f>'2'!D193</f>
        <v>puesto 180</v>
      </c>
      <c r="D184" s="21" t="str">
        <v>puesto 180</v>
      </c>
      <c r="E184" s="21" t="str">
        <f>'2'!E193</f>
        <v>tarea 180</v>
      </c>
      <c r="F184" s="34" t="str">
        <f>'3'!D193</f>
        <v>tarea 180</v>
      </c>
      <c r="N184" s="34" t="str">
        <f>'3'!L193</f>
        <v>Aplicar identificación avanzada-condición aceptable para cada tipo de factor de riesgo identificado</v>
      </c>
      <c r="O184" s="19" t="str">
        <f>IF(AND(N184="Aplicar identificación avanzada-condición aceptable para cada tipo de factor de riesgo identificado",G184="SI"),VLOOKUP(A184,'2'!$B$12:$M$212,2,FALSE)," ")</f>
        <v xml:space="preserve"> </v>
      </c>
      <c r="P184" s="19" t="str">
        <f>IF(AND(N184="Aplicar identificación avanzada-condición aceptable para cada tipo de factor de riesgo identificado",G184="SI"),VLOOKUP(A184,'2'!$B$12:$M$212,3,FALSE)," ")</f>
        <v xml:space="preserve"> </v>
      </c>
      <c r="Q184" s="19" t="str">
        <f>IF(AND(N184="Aplicar identificación avanzada-condición aceptable para cada tipo de factor de riesgo identificado",G184="SI"),VLOOKUP(A184,'2'!$B$12:$M$212,4,FALSE)," ")</f>
        <v xml:space="preserve"> </v>
      </c>
      <c r="R184" s="19" t="str">
        <f>IF(AND(N184="Aplicar identificación avanzada-condición aceptable para cada tipo de factor de riesgo identificado",G184="SI"),VLOOKUP(A184,'2'!$B$12:$M$212,6,FALSE)," ")</f>
        <v xml:space="preserve"> </v>
      </c>
      <c r="S184" s="19" t="str">
        <f>IF(AND(N184="Aplicar identificación avanzada-condición aceptable para cada tipo de factor de riesgo identificado",G184="SI"),VLOOKUP(A184,'2'!$B$12:$M$212,7,FALSE)," ")</f>
        <v xml:space="preserve"> </v>
      </c>
      <c r="T184" s="19" t="str">
        <f>IF(AND(N184="Aplicar identificación avanzada-condición aceptable para cada tipo de factor de riesgo identificado",G184="SI"),VLOOKUP(A184,'2'!$B$12:$M$212,8,FALSE)," ")</f>
        <v xml:space="preserve"> </v>
      </c>
      <c r="U184" s="19" t="str">
        <f>IF(AND(N184="Aplicar identificación avanzada-condición aceptable para cada tipo de factor de riesgo identificado",G184="SI"),VLOOKUP(A184,'2'!$B$12:$M$212,9,FALSE)," ")</f>
        <v xml:space="preserve"> </v>
      </c>
      <c r="V184" s="19" t="str">
        <f>IF(AND(N184="Aplicar identificación avanzada-condición aceptable para cada tipo de factor de riesgo identificado",G184="SI"),VLOOKUP(A184,'2'!$B$12:$M$212,10,FALSE)," ")</f>
        <v xml:space="preserve"> </v>
      </c>
      <c r="W184" s="31" t="str">
        <f>IF(AND(N184="Aplicar identificación avanzada-condición aceptable para cada tipo de factor de riesgo identificado",H184="SI"),VLOOKUP(A184,'2'!$B$12:$M$212,2,FALSE)," ")</f>
        <v xml:space="preserve"> </v>
      </c>
      <c r="X184" s="31" t="str">
        <f>IF(AND(N184="Aplicar identificación avanzada-condición aceptable para cada tipo de factor de riesgo identificado",H184="SI"),VLOOKUP(A184,'2'!$B$12:$M$212,3,FALSE)," ")</f>
        <v xml:space="preserve"> </v>
      </c>
      <c r="Y184" s="31" t="str">
        <f>IF(AND(N184="Aplicar identificación avanzada-condición aceptable para cada tipo de factor de riesgo identificado",H184="SI"),VLOOKUP(A184,'2'!$B$12:$M$212,4,FALSE)," ")</f>
        <v xml:space="preserve"> </v>
      </c>
      <c r="Z184" s="31" t="str">
        <f>IF(AND(N184="Aplicar identificación avanzada-condición aceptable para cada tipo de factor de riesgo identificado",H184="SI"),VLOOKUP(A184,'2'!$B$12:$M$212,4,FALSE)," ")</f>
        <v xml:space="preserve"> </v>
      </c>
      <c r="AA184" s="31" t="str">
        <f>IF(AND(N184="Aplicar identificación avanzada-condición aceptable para cada tipo de factor de riesgo identificado",H184="SI"),VLOOKUP(A184,'2'!$B$12:$M$212,7,FALSE)," ")</f>
        <v xml:space="preserve"> </v>
      </c>
      <c r="AB184" s="31" t="str">
        <f>IF(AND(N184="Aplicar identificación avanzada-condición aceptable para cada tipo de factor de riesgo identificado",H184="SI"),VLOOKUP(A184,'2'!$B$12:$M$212,8,FALSE)," ")</f>
        <v xml:space="preserve"> </v>
      </c>
      <c r="AC184" s="31" t="str">
        <f>IF(AND(N184="Aplicar identificación avanzada-condición aceptable para cada tipo de factor de riesgo identificado",H184="SI"),VLOOKUP(A184,'2'!$B$12:$M$212,9,FALSE)," ")</f>
        <v xml:space="preserve"> </v>
      </c>
      <c r="AD184" s="31" t="str">
        <f>IF(AND(N184="Aplicar identificación avanzada-condición aceptable para cada tipo de factor de riesgo identificado",H184="SI"),VLOOKUP(A184,'2'!$B$12:$M$212,10,FALSE)," ")</f>
        <v xml:space="preserve"> </v>
      </c>
      <c r="AE184" s="34" t="str">
        <f>IF(AND(N184="Aplicar identificación avanzada-condición aceptable para cada tipo de factor de riesgo identificado",I184="SI"),VLOOKUP(A184,'2'!$B$12:$M$212,2,FALSE)," ")</f>
        <v xml:space="preserve"> </v>
      </c>
      <c r="AF184" s="34" t="str">
        <f>IF(AND(N184="Aplicar identificación avanzada-condición aceptable para cada tipo de factor de riesgo identificado",I184="SI"),VLOOKUP(A184,'2'!$B$12:$M$212,3,FALSE)," ")</f>
        <v xml:space="preserve"> </v>
      </c>
      <c r="AG184" s="34" t="str">
        <f>IF(AND(N184="Aplicar identificación avanzada-condición aceptable para cada tipo de factor de riesgo identificado",I184="SI"),VLOOKUP(A184,'2'!$B$12:$M$212,4,FALSE)," ")</f>
        <v xml:space="preserve"> </v>
      </c>
      <c r="AH184" s="34" t="str">
        <f>IF(AND(N184="Aplicar identificación avanzada-condición aceptable para cada tipo de factor de riesgo identificado",I184="SI"),VLOOKUP(A184,'2'!$B$12:$M$212,6,FALSE)," ")</f>
        <v xml:space="preserve"> </v>
      </c>
      <c r="AI184" s="34" t="str">
        <f>IF(AND(N184="Aplicar identificación avanzada-condición aceptable para cada tipo de factor de riesgo identificado",I184="SI"),VLOOKUP(A184,'2'!$B$12:$M$212,7,FALSE)," ")</f>
        <v xml:space="preserve"> </v>
      </c>
      <c r="AJ184" s="34" t="str">
        <f>IF(AND(N184="Aplicar identificación avanzada-condición aceptable para cada tipo de factor de riesgo identificado",I184="SI"),VLOOKUP(A184,'2'!$B$12:$M$212,8,FALSE)," ")</f>
        <v xml:space="preserve"> </v>
      </c>
      <c r="AK184" s="34" t="str">
        <f>IF(AND(N184="Aplicar identificación avanzada-condición aceptable para cada tipo de factor de riesgo identificado",I184="SI"),VLOOKUP(A184,'2'!$B$12:$M$212,9,FALSE)," ")</f>
        <v xml:space="preserve"> </v>
      </c>
      <c r="AL184" s="34" t="str">
        <f>IF(AND(N184="Aplicar identificación avanzada-condición aceptable para cada tipo de factor de riesgo identificado",I184="SI"),VLOOKUP(A184,'2'!$B$12:$M$212,10,FALSE)," ")</f>
        <v xml:space="preserve"> </v>
      </c>
      <c r="AM184" s="40" t="str">
        <f>IF(AND(N184="Aplicar identificación avanzada-condición aceptable para cada tipo de factor de riesgo identificado",J184="SI"),VLOOKUP(A184,'2'!$B$12:$M$212,2,FALSE)," ")</f>
        <v xml:space="preserve"> </v>
      </c>
      <c r="AN184" s="40" t="str">
        <f>IF(AND(N184="Aplicar identificación avanzada-condición aceptable para cada tipo de factor de riesgo identificado",J184="SI"),VLOOKUP(A184,'2'!$B$12:$M$212,3,FALSE)," ")</f>
        <v xml:space="preserve"> </v>
      </c>
      <c r="AO184" s="40" t="str">
        <f>IF(AND(N184="Aplicar identificación avanzada-condición aceptable para cada tipo de factor de riesgo identificado",J184="SI"),VLOOKUP(A184,'2'!$B$12:$M$212,4,FALSE)," ")</f>
        <v xml:space="preserve"> </v>
      </c>
      <c r="AP184" s="40" t="str">
        <f>IF(AND(N184="Aplicar identificación avanzada-condición aceptable para cada tipo de factor de riesgo identificado",J184="SI"),VLOOKUP(A184,'2'!$B$12:$M$212,6,FALSE)," ")</f>
        <v xml:space="preserve"> </v>
      </c>
      <c r="AQ184" s="40" t="str">
        <f>IF(AND(N184="Aplicar identificación avanzada-condición aceptable para cada tipo de factor de riesgo identificado",J184="SI"),VLOOKUP(A184,'2'!$B$12:$M$212,7,FALSE)," ")</f>
        <v xml:space="preserve"> </v>
      </c>
      <c r="AR184" s="40" t="str">
        <f>IF(AND(N184="Aplicar identificación avanzada-condición aceptable para cada tipo de factor de riesgo identificado",J184="SI"),VLOOKUP(A184,'2'!$B$12:$M$212,8,FALSE)," ")</f>
        <v xml:space="preserve"> </v>
      </c>
      <c r="AS184" s="40" t="str">
        <f>IF(AND(N184="Aplicar identificación avanzada-condición aceptable para cada tipo de factor de riesgo identificado",J184="SI"),VLOOKUP(A184,'2'!$B$12:$M$212,9,FALSE)," ")</f>
        <v xml:space="preserve"> </v>
      </c>
      <c r="AT184" s="40" t="str">
        <f>IF(AND(N184="Aplicar identificación avanzada-condición aceptable para cada tipo de factor de riesgo identificado",J184="SI"),VLOOKUP(A184,'2'!$B$12:$M$212,10,FALSE)," ")</f>
        <v xml:space="preserve"> </v>
      </c>
      <c r="AU184" s="51" t="str">
        <f>IF(AND(N184="Aplicar identificación avanzada-condición aceptable para cada tipo de factor de riesgo identificado",K184="SI"),VLOOKUP(A184,'2'!$B$12:$M$212,2,FALSE)," ")</f>
        <v xml:space="preserve"> </v>
      </c>
      <c r="AV184" s="51" t="str">
        <f>IF(AND(N184="Aplicar identificación avanzada-condición aceptable para cada tipo de factor de riesgo identificado",K184="SI"),VLOOKUP(A184,'2'!$B$12:$M$212,3,FALSE)," ")</f>
        <v xml:space="preserve"> </v>
      </c>
      <c r="AW184" s="51" t="str">
        <f>IF(AND(N184="Aplicar identificación avanzada-condición aceptable para cada tipo de factor de riesgo identificado",K184="SI"),VLOOKUP(A184,'2'!$B$12:$M$212,4,FALSE)," ")</f>
        <v xml:space="preserve"> </v>
      </c>
      <c r="AX184" s="51" t="str">
        <f>IF(AND(N184="Aplicar identificación avanzada-condición aceptable para cada tipo de factor de riesgo identificado",K184="SI"),VLOOKUP(A184,'2'!$B$12:$M$212,6,FALSE)," ")</f>
        <v xml:space="preserve"> </v>
      </c>
      <c r="AY184" s="51" t="str">
        <f>IF(AND(N184="Aplicar identificación avanzada-condición aceptable para cada tipo de factor de riesgo identificado",K184="SI"),VLOOKUP(A184,'2'!$B$12:$M$212,7,FALSE)," ")</f>
        <v xml:space="preserve"> </v>
      </c>
      <c r="AZ184" s="51" t="str">
        <f>IF(AND(N184="Aplicar identificación avanzada-condición aceptable para cada tipo de factor de riesgo identificado",K184="SI"),VLOOKUP(A184,'2'!$B$12:$M$212,8,FALSE)," ")</f>
        <v xml:space="preserve"> </v>
      </c>
      <c r="BA184" s="51" t="str">
        <f>IF(AND(N184="Aplicar identificación avanzada-condición aceptable para cada tipo de factor de riesgo identificado",K184="SI"),VLOOKUP(A184,'2'!$B$12:$M$212,9,FALSE)," ")</f>
        <v xml:space="preserve"> </v>
      </c>
      <c r="BB184" s="51" t="str">
        <f>IF(AND(N184="Aplicar identificación avanzada-condición aceptable para cada tipo de factor de riesgo identificado",K184="SI"),VLOOKUP(A184,'2'!$B$12:$M$212,10,FALSE)," ")</f>
        <v xml:space="preserve"> </v>
      </c>
      <c r="BC184" s="44" t="str">
        <f>IF(AND(N184="Aplicar identificación avanzada-condición aceptable para cada tipo de factor de riesgo identificado",L184="SI"),VLOOKUP(A184,'2'!$B$12:$M$212,2,FALSE)," ")</f>
        <v xml:space="preserve"> </v>
      </c>
      <c r="BD184" s="44" t="str">
        <f>IF(AND(N184="Aplicar identificación avanzada-condición aceptable para cada tipo de factor de riesgo identificado",L184="SI"),VLOOKUP(A184,'2'!$B$12:$M$212,3,FALSE)," ")</f>
        <v xml:space="preserve"> </v>
      </c>
      <c r="BE184" s="44" t="str">
        <f>IF(AND(N184="Aplicar identificación avanzada-condición aceptable para cada tipo de factor de riesgo identificado",L184="SI"),VLOOKUP(A184,'2'!$B$12:$M$212,4,FALSE)," ")</f>
        <v xml:space="preserve"> </v>
      </c>
      <c r="BF184" s="44" t="str">
        <f>IF(AND(N184="Aplicar identificación avanzada-condición aceptable para cada tipo de factor de riesgo identificado",L184="SI"),VLOOKUP(A184,'2'!$B$12:$M$212,6,FALSE)," ")</f>
        <v xml:space="preserve"> </v>
      </c>
      <c r="BG184" s="44" t="str">
        <f>IF(AND(N184="Aplicar identificación avanzada-condición aceptable para cada tipo de factor de riesgo identificado",L184="SI"),VLOOKUP(A184,'2'!$B$12:$M$212,7,FALSE)," ")</f>
        <v xml:space="preserve"> </v>
      </c>
      <c r="BH184" s="44" t="str">
        <f>IF(AND(N184="Aplicar identificación avanzada-condición aceptable para cada tipo de factor de riesgo identificado",L184="SI"),VLOOKUP(A184,'2'!$B$12:$M$212,8,FALSE)," ")</f>
        <v xml:space="preserve"> </v>
      </c>
      <c r="BI184" s="44" t="str">
        <f>IF(AND(N184="Aplicar identificación avanzada-condición aceptable para cada tipo de factor de riesgo identificado",L184="SI"),VLOOKUP(A184,'2'!$B$12:$M$212,9,FALSE)," ")</f>
        <v xml:space="preserve"> </v>
      </c>
      <c r="BJ184" s="44" t="str">
        <f>IF(AND(N184="Aplicar identificación avanzada-condición aceptable para cada tipo de factor de riesgo identificado",L184="SI"),VLOOKUP(A184,'2'!$B$12:$M$212,10,FALSE)," ")</f>
        <v xml:space="preserve"> </v>
      </c>
      <c r="BK184" s="48" t="str">
        <f>IF(AND(N184="Aplicar identificación avanzada-condición aceptable para cada tipo de factor de riesgo identificado",M184="SI"),VLOOKUP(A184,'2'!$B$12:$M$212,2,FALSE)," ")</f>
        <v xml:space="preserve"> </v>
      </c>
      <c r="BL184" s="48" t="str">
        <f>IF(AND(N184="Aplicar identificación avanzada-condición aceptable para cada tipo de factor de riesgo identificado",M184="SI"),VLOOKUP(A184,'2'!$B$12:$M$212,3,FALSE)," ")</f>
        <v xml:space="preserve"> </v>
      </c>
      <c r="BM184" s="48" t="str">
        <f>IF(AND(N184="Aplicar identificación avanzada-condición aceptable para cada tipo de factor de riesgo identificado",M184="SI"),VLOOKUP(A184,'2'!$B$12:$M$212,4,FALSE)," ")</f>
        <v xml:space="preserve"> </v>
      </c>
      <c r="BN184" s="48" t="str">
        <f>IF(AND(N184="Aplicar identificación avanzada-condición aceptable para cada tipo de factor de riesgo identificado",M184="SI"),VLOOKUP(A184,'2'!$B$12:$M$212,6,FALSE)," ")</f>
        <v xml:space="preserve"> </v>
      </c>
      <c r="BO184" s="48" t="str">
        <f>IF(AND(N184="Aplicar identificación avanzada-condición aceptable para cada tipo de factor de riesgo identificado",M184="SI"),VLOOKUP(A184,'2'!$B$12:$M$212,7,FALSE)," ")</f>
        <v xml:space="preserve"> </v>
      </c>
      <c r="BP184" s="48" t="str">
        <f>IF(AND(N184="Aplicar identificación avanzada-condición aceptable para cada tipo de factor de riesgo identificado",M184="SI"),VLOOKUP(A184,'2'!$B$12:$M$212,8,FALSE)," ")</f>
        <v xml:space="preserve"> </v>
      </c>
      <c r="BQ184" s="48" t="str">
        <f>IF(AND(N184="Aplicar identificación avanzada-condición aceptable para cada tipo de factor de riesgo identificado",M184="SI"),VLOOKUP(A184,'2'!$B$12:$M$212,9,FALSE)," ")</f>
        <v xml:space="preserve"> </v>
      </c>
      <c r="BR184" s="48" t="str">
        <f>IF(AND(N184="Aplicar identificación avanzada-condición aceptable para cada tipo de factor de riesgo identificado",M184="SI"),VLOOKUP(A184,'2'!$B$12:$M$212,10,FALSE)," ")</f>
        <v xml:space="preserve"> </v>
      </c>
    </row>
    <row r="185" spans="2:70">
      <c r="B185" s="21" t="str">
        <f>'2'!C194</f>
        <v>area 181</v>
      </c>
      <c r="C185" s="21" t="str">
        <f>'2'!D194</f>
        <v>puesto 181</v>
      </c>
      <c r="D185" s="21" t="str">
        <v>puesto 181</v>
      </c>
      <c r="E185" s="21" t="str">
        <f>'2'!E194</f>
        <v>tarea 181</v>
      </c>
      <c r="F185" s="34" t="str">
        <f>'3'!D194</f>
        <v>tarea 181</v>
      </c>
      <c r="N185" s="34" t="str">
        <f>'3'!L194</f>
        <v>Aplicar identificación avanzada-condición aceptable para cada tipo de factor de riesgo identificado</v>
      </c>
      <c r="O185" s="19" t="str">
        <f>IF(AND(N185="Aplicar identificación avanzada-condición aceptable para cada tipo de factor de riesgo identificado",G185="SI"),VLOOKUP(A185,'2'!$B$12:$M$212,2,FALSE)," ")</f>
        <v xml:space="preserve"> </v>
      </c>
      <c r="P185" s="19" t="str">
        <f>IF(AND(N185="Aplicar identificación avanzada-condición aceptable para cada tipo de factor de riesgo identificado",G185="SI"),VLOOKUP(A185,'2'!$B$12:$M$212,3,FALSE)," ")</f>
        <v xml:space="preserve"> </v>
      </c>
      <c r="Q185" s="19" t="str">
        <f>IF(AND(N185="Aplicar identificación avanzada-condición aceptable para cada tipo de factor de riesgo identificado",G185="SI"),VLOOKUP(A185,'2'!$B$12:$M$212,4,FALSE)," ")</f>
        <v xml:space="preserve"> </v>
      </c>
      <c r="R185" s="19" t="str">
        <f>IF(AND(N185="Aplicar identificación avanzada-condición aceptable para cada tipo de factor de riesgo identificado",G185="SI"),VLOOKUP(A185,'2'!$B$12:$M$212,6,FALSE)," ")</f>
        <v xml:space="preserve"> </v>
      </c>
      <c r="S185" s="19" t="str">
        <f>IF(AND(N185="Aplicar identificación avanzada-condición aceptable para cada tipo de factor de riesgo identificado",G185="SI"),VLOOKUP(A185,'2'!$B$12:$M$212,7,FALSE)," ")</f>
        <v xml:space="preserve"> </v>
      </c>
      <c r="T185" s="19" t="str">
        <f>IF(AND(N185="Aplicar identificación avanzada-condición aceptable para cada tipo de factor de riesgo identificado",G185="SI"),VLOOKUP(A185,'2'!$B$12:$M$212,8,FALSE)," ")</f>
        <v xml:space="preserve"> </v>
      </c>
      <c r="U185" s="19" t="str">
        <f>IF(AND(N185="Aplicar identificación avanzada-condición aceptable para cada tipo de factor de riesgo identificado",G185="SI"),VLOOKUP(A185,'2'!$B$12:$M$212,9,FALSE)," ")</f>
        <v xml:space="preserve"> </v>
      </c>
      <c r="V185" s="19" t="str">
        <f>IF(AND(N185="Aplicar identificación avanzada-condición aceptable para cada tipo de factor de riesgo identificado",G185="SI"),VLOOKUP(A185,'2'!$B$12:$M$212,10,FALSE)," ")</f>
        <v xml:space="preserve"> </v>
      </c>
      <c r="W185" s="31" t="str">
        <f>IF(AND(N185="Aplicar identificación avanzada-condición aceptable para cada tipo de factor de riesgo identificado",H185="SI"),VLOOKUP(A185,'2'!$B$12:$M$212,2,FALSE)," ")</f>
        <v xml:space="preserve"> </v>
      </c>
      <c r="X185" s="31" t="str">
        <f>IF(AND(N185="Aplicar identificación avanzada-condición aceptable para cada tipo de factor de riesgo identificado",H185="SI"),VLOOKUP(A185,'2'!$B$12:$M$212,3,FALSE)," ")</f>
        <v xml:space="preserve"> </v>
      </c>
      <c r="Y185" s="31" t="str">
        <f>IF(AND(N185="Aplicar identificación avanzada-condición aceptable para cada tipo de factor de riesgo identificado",H185="SI"),VLOOKUP(A185,'2'!$B$12:$M$212,4,FALSE)," ")</f>
        <v xml:space="preserve"> </v>
      </c>
      <c r="Z185" s="31" t="str">
        <f>IF(AND(N185="Aplicar identificación avanzada-condición aceptable para cada tipo de factor de riesgo identificado",H185="SI"),VLOOKUP(A185,'2'!$B$12:$M$212,4,FALSE)," ")</f>
        <v xml:space="preserve"> </v>
      </c>
      <c r="AA185" s="31" t="str">
        <f>IF(AND(N185="Aplicar identificación avanzada-condición aceptable para cada tipo de factor de riesgo identificado",H185="SI"),VLOOKUP(A185,'2'!$B$12:$M$212,7,FALSE)," ")</f>
        <v xml:space="preserve"> </v>
      </c>
      <c r="AB185" s="31" t="str">
        <f>IF(AND(N185="Aplicar identificación avanzada-condición aceptable para cada tipo de factor de riesgo identificado",H185="SI"),VLOOKUP(A185,'2'!$B$12:$M$212,8,FALSE)," ")</f>
        <v xml:space="preserve"> </v>
      </c>
      <c r="AC185" s="31" t="str">
        <f>IF(AND(N185="Aplicar identificación avanzada-condición aceptable para cada tipo de factor de riesgo identificado",H185="SI"),VLOOKUP(A185,'2'!$B$12:$M$212,9,FALSE)," ")</f>
        <v xml:space="preserve"> </v>
      </c>
      <c r="AD185" s="31" t="str">
        <f>IF(AND(N185="Aplicar identificación avanzada-condición aceptable para cada tipo de factor de riesgo identificado",H185="SI"),VLOOKUP(A185,'2'!$B$12:$M$212,10,FALSE)," ")</f>
        <v xml:space="preserve"> </v>
      </c>
      <c r="AE185" s="34" t="str">
        <f>IF(AND(N185="Aplicar identificación avanzada-condición aceptable para cada tipo de factor de riesgo identificado",I185="SI"),VLOOKUP(A185,'2'!$B$12:$M$212,2,FALSE)," ")</f>
        <v xml:space="preserve"> </v>
      </c>
      <c r="AF185" s="34" t="str">
        <f>IF(AND(N185="Aplicar identificación avanzada-condición aceptable para cada tipo de factor de riesgo identificado",I185="SI"),VLOOKUP(A185,'2'!$B$12:$M$212,3,FALSE)," ")</f>
        <v xml:space="preserve"> </v>
      </c>
      <c r="AG185" s="34" t="str">
        <f>IF(AND(N185="Aplicar identificación avanzada-condición aceptable para cada tipo de factor de riesgo identificado",I185="SI"),VLOOKUP(A185,'2'!$B$12:$M$212,4,FALSE)," ")</f>
        <v xml:space="preserve"> </v>
      </c>
      <c r="AH185" s="34" t="str">
        <f>IF(AND(N185="Aplicar identificación avanzada-condición aceptable para cada tipo de factor de riesgo identificado",I185="SI"),VLOOKUP(A185,'2'!$B$12:$M$212,6,FALSE)," ")</f>
        <v xml:space="preserve"> </v>
      </c>
      <c r="AI185" s="34" t="str">
        <f>IF(AND(N185="Aplicar identificación avanzada-condición aceptable para cada tipo de factor de riesgo identificado",I185="SI"),VLOOKUP(A185,'2'!$B$12:$M$212,7,FALSE)," ")</f>
        <v xml:space="preserve"> </v>
      </c>
      <c r="AJ185" s="34" t="str">
        <f>IF(AND(N185="Aplicar identificación avanzada-condición aceptable para cada tipo de factor de riesgo identificado",I185="SI"),VLOOKUP(A185,'2'!$B$12:$M$212,8,FALSE)," ")</f>
        <v xml:space="preserve"> </v>
      </c>
      <c r="AK185" s="34" t="str">
        <f>IF(AND(N185="Aplicar identificación avanzada-condición aceptable para cada tipo de factor de riesgo identificado",I185="SI"),VLOOKUP(A185,'2'!$B$12:$M$212,9,FALSE)," ")</f>
        <v xml:space="preserve"> </v>
      </c>
      <c r="AL185" s="34" t="str">
        <f>IF(AND(N185="Aplicar identificación avanzada-condición aceptable para cada tipo de factor de riesgo identificado",I185="SI"),VLOOKUP(A185,'2'!$B$12:$M$212,10,FALSE)," ")</f>
        <v xml:space="preserve"> </v>
      </c>
      <c r="AM185" s="40" t="str">
        <f>IF(AND(N185="Aplicar identificación avanzada-condición aceptable para cada tipo de factor de riesgo identificado",J185="SI"),VLOOKUP(A185,'2'!$B$12:$M$212,2,FALSE)," ")</f>
        <v xml:space="preserve"> </v>
      </c>
      <c r="AN185" s="40" t="str">
        <f>IF(AND(N185="Aplicar identificación avanzada-condición aceptable para cada tipo de factor de riesgo identificado",J185="SI"),VLOOKUP(A185,'2'!$B$12:$M$212,3,FALSE)," ")</f>
        <v xml:space="preserve"> </v>
      </c>
      <c r="AO185" s="40" t="str">
        <f>IF(AND(N185="Aplicar identificación avanzada-condición aceptable para cada tipo de factor de riesgo identificado",J185="SI"),VLOOKUP(A185,'2'!$B$12:$M$212,4,FALSE)," ")</f>
        <v xml:space="preserve"> </v>
      </c>
      <c r="AP185" s="40" t="str">
        <f>IF(AND(N185="Aplicar identificación avanzada-condición aceptable para cada tipo de factor de riesgo identificado",J185="SI"),VLOOKUP(A185,'2'!$B$12:$M$212,6,FALSE)," ")</f>
        <v xml:space="preserve"> </v>
      </c>
      <c r="AQ185" s="40" t="str">
        <f>IF(AND(N185="Aplicar identificación avanzada-condición aceptable para cada tipo de factor de riesgo identificado",J185="SI"),VLOOKUP(A185,'2'!$B$12:$M$212,7,FALSE)," ")</f>
        <v xml:space="preserve"> </v>
      </c>
      <c r="AR185" s="40" t="str">
        <f>IF(AND(N185="Aplicar identificación avanzada-condición aceptable para cada tipo de factor de riesgo identificado",J185="SI"),VLOOKUP(A185,'2'!$B$12:$M$212,8,FALSE)," ")</f>
        <v xml:space="preserve"> </v>
      </c>
      <c r="AS185" s="40" t="str">
        <f>IF(AND(N185="Aplicar identificación avanzada-condición aceptable para cada tipo de factor de riesgo identificado",J185="SI"),VLOOKUP(A185,'2'!$B$12:$M$212,9,FALSE)," ")</f>
        <v xml:space="preserve"> </v>
      </c>
      <c r="AT185" s="40" t="str">
        <f>IF(AND(N185="Aplicar identificación avanzada-condición aceptable para cada tipo de factor de riesgo identificado",J185="SI"),VLOOKUP(A185,'2'!$B$12:$M$212,10,FALSE)," ")</f>
        <v xml:space="preserve"> </v>
      </c>
      <c r="AU185" s="51" t="str">
        <f>IF(AND(N185="Aplicar identificación avanzada-condición aceptable para cada tipo de factor de riesgo identificado",K185="SI"),VLOOKUP(A185,'2'!$B$12:$M$212,2,FALSE)," ")</f>
        <v xml:space="preserve"> </v>
      </c>
      <c r="AV185" s="51" t="str">
        <f>IF(AND(N185="Aplicar identificación avanzada-condición aceptable para cada tipo de factor de riesgo identificado",K185="SI"),VLOOKUP(A185,'2'!$B$12:$M$212,3,FALSE)," ")</f>
        <v xml:space="preserve"> </v>
      </c>
      <c r="AW185" s="51" t="str">
        <f>IF(AND(N185="Aplicar identificación avanzada-condición aceptable para cada tipo de factor de riesgo identificado",K185="SI"),VLOOKUP(A185,'2'!$B$12:$M$212,4,FALSE)," ")</f>
        <v xml:space="preserve"> </v>
      </c>
      <c r="AX185" s="51" t="str">
        <f>IF(AND(N185="Aplicar identificación avanzada-condición aceptable para cada tipo de factor de riesgo identificado",K185="SI"),VLOOKUP(A185,'2'!$B$12:$M$212,6,FALSE)," ")</f>
        <v xml:space="preserve"> </v>
      </c>
      <c r="AY185" s="51" t="str">
        <f>IF(AND(N185="Aplicar identificación avanzada-condición aceptable para cada tipo de factor de riesgo identificado",K185="SI"),VLOOKUP(A185,'2'!$B$12:$M$212,7,FALSE)," ")</f>
        <v xml:space="preserve"> </v>
      </c>
      <c r="AZ185" s="51" t="str">
        <f>IF(AND(N185="Aplicar identificación avanzada-condición aceptable para cada tipo de factor de riesgo identificado",K185="SI"),VLOOKUP(A185,'2'!$B$12:$M$212,8,FALSE)," ")</f>
        <v xml:space="preserve"> </v>
      </c>
      <c r="BA185" s="51" t="str">
        <f>IF(AND(N185="Aplicar identificación avanzada-condición aceptable para cada tipo de factor de riesgo identificado",K185="SI"),VLOOKUP(A185,'2'!$B$12:$M$212,9,FALSE)," ")</f>
        <v xml:space="preserve"> </v>
      </c>
      <c r="BB185" s="51" t="str">
        <f>IF(AND(N185="Aplicar identificación avanzada-condición aceptable para cada tipo de factor de riesgo identificado",K185="SI"),VLOOKUP(A185,'2'!$B$12:$M$212,10,FALSE)," ")</f>
        <v xml:space="preserve"> </v>
      </c>
      <c r="BC185" s="44" t="str">
        <f>IF(AND(N185="Aplicar identificación avanzada-condición aceptable para cada tipo de factor de riesgo identificado",L185="SI"),VLOOKUP(A185,'2'!$B$12:$M$212,2,FALSE)," ")</f>
        <v xml:space="preserve"> </v>
      </c>
      <c r="BD185" s="44" t="str">
        <f>IF(AND(N185="Aplicar identificación avanzada-condición aceptable para cada tipo de factor de riesgo identificado",L185="SI"),VLOOKUP(A185,'2'!$B$12:$M$212,3,FALSE)," ")</f>
        <v xml:space="preserve"> </v>
      </c>
      <c r="BE185" s="44" t="str">
        <f>IF(AND(N185="Aplicar identificación avanzada-condición aceptable para cada tipo de factor de riesgo identificado",L185="SI"),VLOOKUP(A185,'2'!$B$12:$M$212,4,FALSE)," ")</f>
        <v xml:space="preserve"> </v>
      </c>
      <c r="BF185" s="44" t="str">
        <f>IF(AND(N185="Aplicar identificación avanzada-condición aceptable para cada tipo de factor de riesgo identificado",L185="SI"),VLOOKUP(A185,'2'!$B$12:$M$212,6,FALSE)," ")</f>
        <v xml:space="preserve"> </v>
      </c>
      <c r="BG185" s="44" t="str">
        <f>IF(AND(N185="Aplicar identificación avanzada-condición aceptable para cada tipo de factor de riesgo identificado",L185="SI"),VLOOKUP(A185,'2'!$B$12:$M$212,7,FALSE)," ")</f>
        <v xml:space="preserve"> </v>
      </c>
      <c r="BH185" s="44" t="str">
        <f>IF(AND(N185="Aplicar identificación avanzada-condición aceptable para cada tipo de factor de riesgo identificado",L185="SI"),VLOOKUP(A185,'2'!$B$12:$M$212,8,FALSE)," ")</f>
        <v xml:space="preserve"> </v>
      </c>
      <c r="BI185" s="44" t="str">
        <f>IF(AND(N185="Aplicar identificación avanzada-condición aceptable para cada tipo de factor de riesgo identificado",L185="SI"),VLOOKUP(A185,'2'!$B$12:$M$212,9,FALSE)," ")</f>
        <v xml:space="preserve"> </v>
      </c>
      <c r="BJ185" s="44" t="str">
        <f>IF(AND(N185="Aplicar identificación avanzada-condición aceptable para cada tipo de factor de riesgo identificado",L185="SI"),VLOOKUP(A185,'2'!$B$12:$M$212,10,FALSE)," ")</f>
        <v xml:space="preserve"> </v>
      </c>
      <c r="BK185" s="48" t="str">
        <f>IF(AND(N185="Aplicar identificación avanzada-condición aceptable para cada tipo de factor de riesgo identificado",M185="SI"),VLOOKUP(A185,'2'!$B$12:$M$212,2,FALSE)," ")</f>
        <v xml:space="preserve"> </v>
      </c>
      <c r="BL185" s="48" t="str">
        <f>IF(AND(N185="Aplicar identificación avanzada-condición aceptable para cada tipo de factor de riesgo identificado",M185="SI"),VLOOKUP(A185,'2'!$B$12:$M$212,3,FALSE)," ")</f>
        <v xml:space="preserve"> </v>
      </c>
      <c r="BM185" s="48" t="str">
        <f>IF(AND(N185="Aplicar identificación avanzada-condición aceptable para cada tipo de factor de riesgo identificado",M185="SI"),VLOOKUP(A185,'2'!$B$12:$M$212,4,FALSE)," ")</f>
        <v xml:space="preserve"> </v>
      </c>
      <c r="BN185" s="48" t="str">
        <f>IF(AND(N185="Aplicar identificación avanzada-condición aceptable para cada tipo de factor de riesgo identificado",M185="SI"),VLOOKUP(A185,'2'!$B$12:$M$212,6,FALSE)," ")</f>
        <v xml:space="preserve"> </v>
      </c>
      <c r="BO185" s="48" t="str">
        <f>IF(AND(N185="Aplicar identificación avanzada-condición aceptable para cada tipo de factor de riesgo identificado",M185="SI"),VLOOKUP(A185,'2'!$B$12:$M$212,7,FALSE)," ")</f>
        <v xml:space="preserve"> </v>
      </c>
      <c r="BP185" s="48" t="str">
        <f>IF(AND(N185="Aplicar identificación avanzada-condición aceptable para cada tipo de factor de riesgo identificado",M185="SI"),VLOOKUP(A185,'2'!$B$12:$M$212,8,FALSE)," ")</f>
        <v xml:space="preserve"> </v>
      </c>
      <c r="BQ185" s="48" t="str">
        <f>IF(AND(N185="Aplicar identificación avanzada-condición aceptable para cada tipo de factor de riesgo identificado",M185="SI"),VLOOKUP(A185,'2'!$B$12:$M$212,9,FALSE)," ")</f>
        <v xml:space="preserve"> </v>
      </c>
      <c r="BR185" s="48" t="str">
        <f>IF(AND(N185="Aplicar identificación avanzada-condición aceptable para cada tipo de factor de riesgo identificado",M185="SI"),VLOOKUP(A185,'2'!$B$12:$M$212,10,FALSE)," ")</f>
        <v xml:space="preserve"> </v>
      </c>
    </row>
    <row r="186" spans="2:70">
      <c r="B186" s="21" t="str">
        <f>'2'!C195</f>
        <v>area 182</v>
      </c>
      <c r="C186" s="21" t="str">
        <f>'2'!D195</f>
        <v>puesto 182</v>
      </c>
      <c r="D186" s="21" t="str">
        <v>puesto 182</v>
      </c>
      <c r="E186" s="21" t="str">
        <f>'2'!E195</f>
        <v>tarea 182</v>
      </c>
      <c r="F186" s="34" t="str">
        <f>'3'!D195</f>
        <v>tarea 182</v>
      </c>
      <c r="N186" s="34" t="str">
        <f>'3'!L195</f>
        <v>Aplicar identificación avanzada-condición aceptable para cada tipo de factor de riesgo identificado</v>
      </c>
      <c r="O186" s="19" t="str">
        <f>IF(AND(N186="Aplicar identificación avanzada-condición aceptable para cada tipo de factor de riesgo identificado",G186="SI"),VLOOKUP(A186,'2'!$B$12:$M$212,2,FALSE)," ")</f>
        <v xml:space="preserve"> </v>
      </c>
      <c r="P186" s="19" t="str">
        <f>IF(AND(N186="Aplicar identificación avanzada-condición aceptable para cada tipo de factor de riesgo identificado",G186="SI"),VLOOKUP(A186,'2'!$B$12:$M$212,3,FALSE)," ")</f>
        <v xml:space="preserve"> </v>
      </c>
      <c r="Q186" s="19" t="str">
        <f>IF(AND(N186="Aplicar identificación avanzada-condición aceptable para cada tipo de factor de riesgo identificado",G186="SI"),VLOOKUP(A186,'2'!$B$12:$M$212,4,FALSE)," ")</f>
        <v xml:space="preserve"> </v>
      </c>
      <c r="R186" s="19" t="str">
        <f>IF(AND(N186="Aplicar identificación avanzada-condición aceptable para cada tipo de factor de riesgo identificado",G186="SI"),VLOOKUP(A186,'2'!$B$12:$M$212,6,FALSE)," ")</f>
        <v xml:space="preserve"> </v>
      </c>
      <c r="S186" s="19" t="str">
        <f>IF(AND(N186="Aplicar identificación avanzada-condición aceptable para cada tipo de factor de riesgo identificado",G186="SI"),VLOOKUP(A186,'2'!$B$12:$M$212,7,FALSE)," ")</f>
        <v xml:space="preserve"> </v>
      </c>
      <c r="T186" s="19" t="str">
        <f>IF(AND(N186="Aplicar identificación avanzada-condición aceptable para cada tipo de factor de riesgo identificado",G186="SI"),VLOOKUP(A186,'2'!$B$12:$M$212,8,FALSE)," ")</f>
        <v xml:space="preserve"> </v>
      </c>
      <c r="U186" s="19" t="str">
        <f>IF(AND(N186="Aplicar identificación avanzada-condición aceptable para cada tipo de factor de riesgo identificado",G186="SI"),VLOOKUP(A186,'2'!$B$12:$M$212,9,FALSE)," ")</f>
        <v xml:space="preserve"> </v>
      </c>
      <c r="V186" s="19" t="str">
        <f>IF(AND(N186="Aplicar identificación avanzada-condición aceptable para cada tipo de factor de riesgo identificado",G186="SI"),VLOOKUP(A186,'2'!$B$12:$M$212,10,FALSE)," ")</f>
        <v xml:space="preserve"> </v>
      </c>
      <c r="W186" s="31" t="str">
        <f>IF(AND(N186="Aplicar identificación avanzada-condición aceptable para cada tipo de factor de riesgo identificado",H186="SI"),VLOOKUP(A186,'2'!$B$12:$M$212,2,FALSE)," ")</f>
        <v xml:space="preserve"> </v>
      </c>
      <c r="X186" s="31" t="str">
        <f>IF(AND(N186="Aplicar identificación avanzada-condición aceptable para cada tipo de factor de riesgo identificado",H186="SI"),VLOOKUP(A186,'2'!$B$12:$M$212,3,FALSE)," ")</f>
        <v xml:space="preserve"> </v>
      </c>
      <c r="Y186" s="31" t="str">
        <f>IF(AND(N186="Aplicar identificación avanzada-condición aceptable para cada tipo de factor de riesgo identificado",H186="SI"),VLOOKUP(A186,'2'!$B$12:$M$212,4,FALSE)," ")</f>
        <v xml:space="preserve"> </v>
      </c>
      <c r="Z186" s="31" t="str">
        <f>IF(AND(N186="Aplicar identificación avanzada-condición aceptable para cada tipo de factor de riesgo identificado",H186="SI"),VLOOKUP(A186,'2'!$B$12:$M$212,4,FALSE)," ")</f>
        <v xml:space="preserve"> </v>
      </c>
      <c r="AA186" s="31" t="str">
        <f>IF(AND(N186="Aplicar identificación avanzada-condición aceptable para cada tipo de factor de riesgo identificado",H186="SI"),VLOOKUP(A186,'2'!$B$12:$M$212,7,FALSE)," ")</f>
        <v xml:space="preserve"> </v>
      </c>
      <c r="AB186" s="31" t="str">
        <f>IF(AND(N186="Aplicar identificación avanzada-condición aceptable para cada tipo de factor de riesgo identificado",H186="SI"),VLOOKUP(A186,'2'!$B$12:$M$212,8,FALSE)," ")</f>
        <v xml:space="preserve"> </v>
      </c>
      <c r="AC186" s="31" t="str">
        <f>IF(AND(N186="Aplicar identificación avanzada-condición aceptable para cada tipo de factor de riesgo identificado",H186="SI"),VLOOKUP(A186,'2'!$B$12:$M$212,9,FALSE)," ")</f>
        <v xml:space="preserve"> </v>
      </c>
      <c r="AD186" s="31" t="str">
        <f>IF(AND(N186="Aplicar identificación avanzada-condición aceptable para cada tipo de factor de riesgo identificado",H186="SI"),VLOOKUP(A186,'2'!$B$12:$M$212,10,FALSE)," ")</f>
        <v xml:space="preserve"> </v>
      </c>
      <c r="AE186" s="34" t="str">
        <f>IF(AND(N186="Aplicar identificación avanzada-condición aceptable para cada tipo de factor de riesgo identificado",I186="SI"),VLOOKUP(A186,'2'!$B$12:$M$212,2,FALSE)," ")</f>
        <v xml:space="preserve"> </v>
      </c>
      <c r="AF186" s="34" t="str">
        <f>IF(AND(N186="Aplicar identificación avanzada-condición aceptable para cada tipo de factor de riesgo identificado",I186="SI"),VLOOKUP(A186,'2'!$B$12:$M$212,3,FALSE)," ")</f>
        <v xml:space="preserve"> </v>
      </c>
      <c r="AG186" s="34" t="str">
        <f>IF(AND(N186="Aplicar identificación avanzada-condición aceptable para cada tipo de factor de riesgo identificado",I186="SI"),VLOOKUP(A186,'2'!$B$12:$M$212,4,FALSE)," ")</f>
        <v xml:space="preserve"> </v>
      </c>
      <c r="AH186" s="34" t="str">
        <f>IF(AND(N186="Aplicar identificación avanzada-condición aceptable para cada tipo de factor de riesgo identificado",I186="SI"),VLOOKUP(A186,'2'!$B$12:$M$212,6,FALSE)," ")</f>
        <v xml:space="preserve"> </v>
      </c>
      <c r="AI186" s="34" t="str">
        <f>IF(AND(N186="Aplicar identificación avanzada-condición aceptable para cada tipo de factor de riesgo identificado",I186="SI"),VLOOKUP(A186,'2'!$B$12:$M$212,7,FALSE)," ")</f>
        <v xml:space="preserve"> </v>
      </c>
      <c r="AJ186" s="34" t="str">
        <f>IF(AND(N186="Aplicar identificación avanzada-condición aceptable para cada tipo de factor de riesgo identificado",I186="SI"),VLOOKUP(A186,'2'!$B$12:$M$212,8,FALSE)," ")</f>
        <v xml:space="preserve"> </v>
      </c>
      <c r="AK186" s="34" t="str">
        <f>IF(AND(N186="Aplicar identificación avanzada-condición aceptable para cada tipo de factor de riesgo identificado",I186="SI"),VLOOKUP(A186,'2'!$B$12:$M$212,9,FALSE)," ")</f>
        <v xml:space="preserve"> </v>
      </c>
      <c r="AL186" s="34" t="str">
        <f>IF(AND(N186="Aplicar identificación avanzada-condición aceptable para cada tipo de factor de riesgo identificado",I186="SI"),VLOOKUP(A186,'2'!$B$12:$M$212,10,FALSE)," ")</f>
        <v xml:space="preserve"> </v>
      </c>
      <c r="AM186" s="40" t="str">
        <f>IF(AND(N186="Aplicar identificación avanzada-condición aceptable para cada tipo de factor de riesgo identificado",J186="SI"),VLOOKUP(A186,'2'!$B$12:$M$212,2,FALSE)," ")</f>
        <v xml:space="preserve"> </v>
      </c>
      <c r="AN186" s="40" t="str">
        <f>IF(AND(N186="Aplicar identificación avanzada-condición aceptable para cada tipo de factor de riesgo identificado",J186="SI"),VLOOKUP(A186,'2'!$B$12:$M$212,3,FALSE)," ")</f>
        <v xml:space="preserve"> </v>
      </c>
      <c r="AO186" s="40" t="str">
        <f>IF(AND(N186="Aplicar identificación avanzada-condición aceptable para cada tipo de factor de riesgo identificado",J186="SI"),VLOOKUP(A186,'2'!$B$12:$M$212,4,FALSE)," ")</f>
        <v xml:space="preserve"> </v>
      </c>
      <c r="AP186" s="40" t="str">
        <f>IF(AND(N186="Aplicar identificación avanzada-condición aceptable para cada tipo de factor de riesgo identificado",J186="SI"),VLOOKUP(A186,'2'!$B$12:$M$212,6,FALSE)," ")</f>
        <v xml:space="preserve"> </v>
      </c>
      <c r="AQ186" s="40" t="str">
        <f>IF(AND(N186="Aplicar identificación avanzada-condición aceptable para cada tipo de factor de riesgo identificado",J186="SI"),VLOOKUP(A186,'2'!$B$12:$M$212,7,FALSE)," ")</f>
        <v xml:space="preserve"> </v>
      </c>
      <c r="AR186" s="40" t="str">
        <f>IF(AND(N186="Aplicar identificación avanzada-condición aceptable para cada tipo de factor de riesgo identificado",J186="SI"),VLOOKUP(A186,'2'!$B$12:$M$212,8,FALSE)," ")</f>
        <v xml:space="preserve"> </v>
      </c>
      <c r="AS186" s="40" t="str">
        <f>IF(AND(N186="Aplicar identificación avanzada-condición aceptable para cada tipo de factor de riesgo identificado",J186="SI"),VLOOKUP(A186,'2'!$B$12:$M$212,9,FALSE)," ")</f>
        <v xml:space="preserve"> </v>
      </c>
      <c r="AT186" s="40" t="str">
        <f>IF(AND(N186="Aplicar identificación avanzada-condición aceptable para cada tipo de factor de riesgo identificado",J186="SI"),VLOOKUP(A186,'2'!$B$12:$M$212,10,FALSE)," ")</f>
        <v xml:space="preserve"> </v>
      </c>
      <c r="AU186" s="51" t="str">
        <f>IF(AND(N186="Aplicar identificación avanzada-condición aceptable para cada tipo de factor de riesgo identificado",K186="SI"),VLOOKUP(A186,'2'!$B$12:$M$212,2,FALSE)," ")</f>
        <v xml:space="preserve"> </v>
      </c>
      <c r="AV186" s="51" t="str">
        <f>IF(AND(N186="Aplicar identificación avanzada-condición aceptable para cada tipo de factor de riesgo identificado",K186="SI"),VLOOKUP(A186,'2'!$B$12:$M$212,3,FALSE)," ")</f>
        <v xml:space="preserve"> </v>
      </c>
      <c r="AW186" s="51" t="str">
        <f>IF(AND(N186="Aplicar identificación avanzada-condición aceptable para cada tipo de factor de riesgo identificado",K186="SI"),VLOOKUP(A186,'2'!$B$12:$M$212,4,FALSE)," ")</f>
        <v xml:space="preserve"> </v>
      </c>
      <c r="AX186" s="51" t="str">
        <f>IF(AND(N186="Aplicar identificación avanzada-condición aceptable para cada tipo de factor de riesgo identificado",K186="SI"),VLOOKUP(A186,'2'!$B$12:$M$212,6,FALSE)," ")</f>
        <v xml:space="preserve"> </v>
      </c>
      <c r="AY186" s="51" t="str">
        <f>IF(AND(N186="Aplicar identificación avanzada-condición aceptable para cada tipo de factor de riesgo identificado",K186="SI"),VLOOKUP(A186,'2'!$B$12:$M$212,7,FALSE)," ")</f>
        <v xml:space="preserve"> </v>
      </c>
      <c r="AZ186" s="51" t="str">
        <f>IF(AND(N186="Aplicar identificación avanzada-condición aceptable para cada tipo de factor de riesgo identificado",K186="SI"),VLOOKUP(A186,'2'!$B$12:$M$212,8,FALSE)," ")</f>
        <v xml:space="preserve"> </v>
      </c>
      <c r="BA186" s="51" t="str">
        <f>IF(AND(N186="Aplicar identificación avanzada-condición aceptable para cada tipo de factor de riesgo identificado",K186="SI"),VLOOKUP(A186,'2'!$B$12:$M$212,9,FALSE)," ")</f>
        <v xml:space="preserve"> </v>
      </c>
      <c r="BB186" s="51" t="str">
        <f>IF(AND(N186="Aplicar identificación avanzada-condición aceptable para cada tipo de factor de riesgo identificado",K186="SI"),VLOOKUP(A186,'2'!$B$12:$M$212,10,FALSE)," ")</f>
        <v xml:space="preserve"> </v>
      </c>
      <c r="BC186" s="44" t="str">
        <f>IF(AND(N186="Aplicar identificación avanzada-condición aceptable para cada tipo de factor de riesgo identificado",L186="SI"),VLOOKUP(A186,'2'!$B$12:$M$212,2,FALSE)," ")</f>
        <v xml:space="preserve"> </v>
      </c>
      <c r="BD186" s="44" t="str">
        <f>IF(AND(N186="Aplicar identificación avanzada-condición aceptable para cada tipo de factor de riesgo identificado",L186="SI"),VLOOKUP(A186,'2'!$B$12:$M$212,3,FALSE)," ")</f>
        <v xml:space="preserve"> </v>
      </c>
      <c r="BE186" s="44" t="str">
        <f>IF(AND(N186="Aplicar identificación avanzada-condición aceptable para cada tipo de factor de riesgo identificado",L186="SI"),VLOOKUP(A186,'2'!$B$12:$M$212,4,FALSE)," ")</f>
        <v xml:space="preserve"> </v>
      </c>
      <c r="BF186" s="44" t="str">
        <f>IF(AND(N186="Aplicar identificación avanzada-condición aceptable para cada tipo de factor de riesgo identificado",L186="SI"),VLOOKUP(A186,'2'!$B$12:$M$212,6,FALSE)," ")</f>
        <v xml:space="preserve"> </v>
      </c>
      <c r="BG186" s="44" t="str">
        <f>IF(AND(N186="Aplicar identificación avanzada-condición aceptable para cada tipo de factor de riesgo identificado",L186="SI"),VLOOKUP(A186,'2'!$B$12:$M$212,7,FALSE)," ")</f>
        <v xml:space="preserve"> </v>
      </c>
      <c r="BH186" s="44" t="str">
        <f>IF(AND(N186="Aplicar identificación avanzada-condición aceptable para cada tipo de factor de riesgo identificado",L186="SI"),VLOOKUP(A186,'2'!$B$12:$M$212,8,FALSE)," ")</f>
        <v xml:space="preserve"> </v>
      </c>
      <c r="BI186" s="44" t="str">
        <f>IF(AND(N186="Aplicar identificación avanzada-condición aceptable para cada tipo de factor de riesgo identificado",L186="SI"),VLOOKUP(A186,'2'!$B$12:$M$212,9,FALSE)," ")</f>
        <v xml:space="preserve"> </v>
      </c>
      <c r="BJ186" s="44" t="str">
        <f>IF(AND(N186="Aplicar identificación avanzada-condición aceptable para cada tipo de factor de riesgo identificado",L186="SI"),VLOOKUP(A186,'2'!$B$12:$M$212,10,FALSE)," ")</f>
        <v xml:space="preserve"> </v>
      </c>
      <c r="BK186" s="48" t="str">
        <f>IF(AND(N186="Aplicar identificación avanzada-condición aceptable para cada tipo de factor de riesgo identificado",M186="SI"),VLOOKUP(A186,'2'!$B$12:$M$212,2,FALSE)," ")</f>
        <v xml:space="preserve"> </v>
      </c>
      <c r="BL186" s="48" t="str">
        <f>IF(AND(N186="Aplicar identificación avanzada-condición aceptable para cada tipo de factor de riesgo identificado",M186="SI"),VLOOKUP(A186,'2'!$B$12:$M$212,3,FALSE)," ")</f>
        <v xml:space="preserve"> </v>
      </c>
      <c r="BM186" s="48" t="str">
        <f>IF(AND(N186="Aplicar identificación avanzada-condición aceptable para cada tipo de factor de riesgo identificado",M186="SI"),VLOOKUP(A186,'2'!$B$12:$M$212,4,FALSE)," ")</f>
        <v xml:space="preserve"> </v>
      </c>
      <c r="BN186" s="48" t="str">
        <f>IF(AND(N186="Aplicar identificación avanzada-condición aceptable para cada tipo de factor de riesgo identificado",M186="SI"),VLOOKUP(A186,'2'!$B$12:$M$212,6,FALSE)," ")</f>
        <v xml:space="preserve"> </v>
      </c>
      <c r="BO186" s="48" t="str">
        <f>IF(AND(N186="Aplicar identificación avanzada-condición aceptable para cada tipo de factor de riesgo identificado",M186="SI"),VLOOKUP(A186,'2'!$B$12:$M$212,7,FALSE)," ")</f>
        <v xml:space="preserve"> </v>
      </c>
      <c r="BP186" s="48" t="str">
        <f>IF(AND(N186="Aplicar identificación avanzada-condición aceptable para cada tipo de factor de riesgo identificado",M186="SI"),VLOOKUP(A186,'2'!$B$12:$M$212,8,FALSE)," ")</f>
        <v xml:space="preserve"> </v>
      </c>
      <c r="BQ186" s="48" t="str">
        <f>IF(AND(N186="Aplicar identificación avanzada-condición aceptable para cada tipo de factor de riesgo identificado",M186="SI"),VLOOKUP(A186,'2'!$B$12:$M$212,9,FALSE)," ")</f>
        <v xml:space="preserve"> </v>
      </c>
      <c r="BR186" s="48" t="str">
        <f>IF(AND(N186="Aplicar identificación avanzada-condición aceptable para cada tipo de factor de riesgo identificado",M186="SI"),VLOOKUP(A186,'2'!$B$12:$M$212,10,FALSE)," ")</f>
        <v xml:space="preserve"> </v>
      </c>
    </row>
    <row r="187" spans="2:70">
      <c r="B187" s="21" t="str">
        <f>'2'!C196</f>
        <v>area 183</v>
      </c>
      <c r="C187" s="21" t="str">
        <f>'2'!D196</f>
        <v>puesto 183</v>
      </c>
      <c r="D187" s="21" t="str">
        <v>puesto 183</v>
      </c>
      <c r="E187" s="21" t="str">
        <f>'2'!E196</f>
        <v>tarea 183</v>
      </c>
      <c r="F187" s="34" t="str">
        <f>'3'!D196</f>
        <v>tarea 183</v>
      </c>
      <c r="N187" s="34" t="str">
        <f>'3'!L196</f>
        <v>Aplicar identificación avanzada-condición aceptable para cada tipo de factor de riesgo identificado</v>
      </c>
      <c r="O187" s="19" t="str">
        <f>IF(AND(N187="Aplicar identificación avanzada-condición aceptable para cada tipo de factor de riesgo identificado",G187="SI"),VLOOKUP(A187,'2'!$B$12:$M$212,2,FALSE)," ")</f>
        <v xml:space="preserve"> </v>
      </c>
      <c r="P187" s="19" t="str">
        <f>IF(AND(N187="Aplicar identificación avanzada-condición aceptable para cada tipo de factor de riesgo identificado",G187="SI"),VLOOKUP(A187,'2'!$B$12:$M$212,3,FALSE)," ")</f>
        <v xml:space="preserve"> </v>
      </c>
      <c r="Q187" s="19" t="str">
        <f>IF(AND(N187="Aplicar identificación avanzada-condición aceptable para cada tipo de factor de riesgo identificado",G187="SI"),VLOOKUP(A187,'2'!$B$12:$M$212,4,FALSE)," ")</f>
        <v xml:space="preserve"> </v>
      </c>
      <c r="R187" s="19" t="str">
        <f>IF(AND(N187="Aplicar identificación avanzada-condición aceptable para cada tipo de factor de riesgo identificado",G187="SI"),VLOOKUP(A187,'2'!$B$12:$M$212,6,FALSE)," ")</f>
        <v xml:space="preserve"> </v>
      </c>
      <c r="S187" s="19" t="str">
        <f>IF(AND(N187="Aplicar identificación avanzada-condición aceptable para cada tipo de factor de riesgo identificado",G187="SI"),VLOOKUP(A187,'2'!$B$12:$M$212,7,FALSE)," ")</f>
        <v xml:space="preserve"> </v>
      </c>
      <c r="T187" s="19" t="str">
        <f>IF(AND(N187="Aplicar identificación avanzada-condición aceptable para cada tipo de factor de riesgo identificado",G187="SI"),VLOOKUP(A187,'2'!$B$12:$M$212,8,FALSE)," ")</f>
        <v xml:space="preserve"> </v>
      </c>
      <c r="U187" s="19" t="str">
        <f>IF(AND(N187="Aplicar identificación avanzada-condición aceptable para cada tipo de factor de riesgo identificado",G187="SI"),VLOOKUP(A187,'2'!$B$12:$M$212,9,FALSE)," ")</f>
        <v xml:space="preserve"> </v>
      </c>
      <c r="V187" s="19" t="str">
        <f>IF(AND(N187="Aplicar identificación avanzada-condición aceptable para cada tipo de factor de riesgo identificado",G187="SI"),VLOOKUP(A187,'2'!$B$12:$M$212,10,FALSE)," ")</f>
        <v xml:space="preserve"> </v>
      </c>
      <c r="W187" s="31" t="str">
        <f>IF(AND(N187="Aplicar identificación avanzada-condición aceptable para cada tipo de factor de riesgo identificado",H187="SI"),VLOOKUP(A187,'2'!$B$12:$M$212,2,FALSE)," ")</f>
        <v xml:space="preserve"> </v>
      </c>
      <c r="X187" s="31" t="str">
        <f>IF(AND(N187="Aplicar identificación avanzada-condición aceptable para cada tipo de factor de riesgo identificado",H187="SI"),VLOOKUP(A187,'2'!$B$12:$M$212,3,FALSE)," ")</f>
        <v xml:space="preserve"> </v>
      </c>
      <c r="Y187" s="31" t="str">
        <f>IF(AND(N187="Aplicar identificación avanzada-condición aceptable para cada tipo de factor de riesgo identificado",H187="SI"),VLOOKUP(A187,'2'!$B$12:$M$212,4,FALSE)," ")</f>
        <v xml:space="preserve"> </v>
      </c>
      <c r="Z187" s="31" t="str">
        <f>IF(AND(N187="Aplicar identificación avanzada-condición aceptable para cada tipo de factor de riesgo identificado",H187="SI"),VLOOKUP(A187,'2'!$B$12:$M$212,4,FALSE)," ")</f>
        <v xml:space="preserve"> </v>
      </c>
      <c r="AA187" s="31" t="str">
        <f>IF(AND(N187="Aplicar identificación avanzada-condición aceptable para cada tipo de factor de riesgo identificado",H187="SI"),VLOOKUP(A187,'2'!$B$12:$M$212,7,FALSE)," ")</f>
        <v xml:space="preserve"> </v>
      </c>
      <c r="AB187" s="31" t="str">
        <f>IF(AND(N187="Aplicar identificación avanzada-condición aceptable para cada tipo de factor de riesgo identificado",H187="SI"),VLOOKUP(A187,'2'!$B$12:$M$212,8,FALSE)," ")</f>
        <v xml:space="preserve"> </v>
      </c>
      <c r="AC187" s="31" t="str">
        <f>IF(AND(N187="Aplicar identificación avanzada-condición aceptable para cada tipo de factor de riesgo identificado",H187="SI"),VLOOKUP(A187,'2'!$B$12:$M$212,9,FALSE)," ")</f>
        <v xml:space="preserve"> </v>
      </c>
      <c r="AD187" s="31" t="str">
        <f>IF(AND(N187="Aplicar identificación avanzada-condición aceptable para cada tipo de factor de riesgo identificado",H187="SI"),VLOOKUP(A187,'2'!$B$12:$M$212,10,FALSE)," ")</f>
        <v xml:space="preserve"> </v>
      </c>
      <c r="AE187" s="34" t="str">
        <f>IF(AND(N187="Aplicar identificación avanzada-condición aceptable para cada tipo de factor de riesgo identificado",I187="SI"),VLOOKUP(A187,'2'!$B$12:$M$212,2,FALSE)," ")</f>
        <v xml:space="preserve"> </v>
      </c>
      <c r="AF187" s="34" t="str">
        <f>IF(AND(N187="Aplicar identificación avanzada-condición aceptable para cada tipo de factor de riesgo identificado",I187="SI"),VLOOKUP(A187,'2'!$B$12:$M$212,3,FALSE)," ")</f>
        <v xml:space="preserve"> </v>
      </c>
      <c r="AG187" s="34" t="str">
        <f>IF(AND(N187="Aplicar identificación avanzada-condición aceptable para cada tipo de factor de riesgo identificado",I187="SI"),VLOOKUP(A187,'2'!$B$12:$M$212,4,FALSE)," ")</f>
        <v xml:space="preserve"> </v>
      </c>
      <c r="AH187" s="34" t="str">
        <f>IF(AND(N187="Aplicar identificación avanzada-condición aceptable para cada tipo de factor de riesgo identificado",I187="SI"),VLOOKUP(A187,'2'!$B$12:$M$212,6,FALSE)," ")</f>
        <v xml:space="preserve"> </v>
      </c>
      <c r="AI187" s="34" t="str">
        <f>IF(AND(N187="Aplicar identificación avanzada-condición aceptable para cada tipo de factor de riesgo identificado",I187="SI"),VLOOKUP(A187,'2'!$B$12:$M$212,7,FALSE)," ")</f>
        <v xml:space="preserve"> </v>
      </c>
      <c r="AJ187" s="34" t="str">
        <f>IF(AND(N187="Aplicar identificación avanzada-condición aceptable para cada tipo de factor de riesgo identificado",I187="SI"),VLOOKUP(A187,'2'!$B$12:$M$212,8,FALSE)," ")</f>
        <v xml:space="preserve"> </v>
      </c>
      <c r="AK187" s="34" t="str">
        <f>IF(AND(N187="Aplicar identificación avanzada-condición aceptable para cada tipo de factor de riesgo identificado",I187="SI"),VLOOKUP(A187,'2'!$B$12:$M$212,9,FALSE)," ")</f>
        <v xml:space="preserve"> </v>
      </c>
      <c r="AL187" s="34" t="str">
        <f>IF(AND(N187="Aplicar identificación avanzada-condición aceptable para cada tipo de factor de riesgo identificado",I187="SI"),VLOOKUP(A187,'2'!$B$12:$M$212,10,FALSE)," ")</f>
        <v xml:space="preserve"> </v>
      </c>
      <c r="AM187" s="40" t="str">
        <f>IF(AND(N187="Aplicar identificación avanzada-condición aceptable para cada tipo de factor de riesgo identificado",J187="SI"),VLOOKUP(A187,'2'!$B$12:$M$212,2,FALSE)," ")</f>
        <v xml:space="preserve"> </v>
      </c>
      <c r="AN187" s="40" t="str">
        <f>IF(AND(N187="Aplicar identificación avanzada-condición aceptable para cada tipo de factor de riesgo identificado",J187="SI"),VLOOKUP(A187,'2'!$B$12:$M$212,3,FALSE)," ")</f>
        <v xml:space="preserve"> </v>
      </c>
      <c r="AO187" s="40" t="str">
        <f>IF(AND(N187="Aplicar identificación avanzada-condición aceptable para cada tipo de factor de riesgo identificado",J187="SI"),VLOOKUP(A187,'2'!$B$12:$M$212,4,FALSE)," ")</f>
        <v xml:space="preserve"> </v>
      </c>
      <c r="AP187" s="40" t="str">
        <f>IF(AND(N187="Aplicar identificación avanzada-condición aceptable para cada tipo de factor de riesgo identificado",J187="SI"),VLOOKUP(A187,'2'!$B$12:$M$212,6,FALSE)," ")</f>
        <v xml:space="preserve"> </v>
      </c>
      <c r="AQ187" s="40" t="str">
        <f>IF(AND(N187="Aplicar identificación avanzada-condición aceptable para cada tipo de factor de riesgo identificado",J187="SI"),VLOOKUP(A187,'2'!$B$12:$M$212,7,FALSE)," ")</f>
        <v xml:space="preserve"> </v>
      </c>
      <c r="AR187" s="40" t="str">
        <f>IF(AND(N187="Aplicar identificación avanzada-condición aceptable para cada tipo de factor de riesgo identificado",J187="SI"),VLOOKUP(A187,'2'!$B$12:$M$212,8,FALSE)," ")</f>
        <v xml:space="preserve"> </v>
      </c>
      <c r="AS187" s="40" t="str">
        <f>IF(AND(N187="Aplicar identificación avanzada-condición aceptable para cada tipo de factor de riesgo identificado",J187="SI"),VLOOKUP(A187,'2'!$B$12:$M$212,9,FALSE)," ")</f>
        <v xml:space="preserve"> </v>
      </c>
      <c r="AT187" s="40" t="str">
        <f>IF(AND(N187="Aplicar identificación avanzada-condición aceptable para cada tipo de factor de riesgo identificado",J187="SI"),VLOOKUP(A187,'2'!$B$12:$M$212,10,FALSE)," ")</f>
        <v xml:space="preserve"> </v>
      </c>
      <c r="AU187" s="51" t="str">
        <f>IF(AND(N187="Aplicar identificación avanzada-condición aceptable para cada tipo de factor de riesgo identificado",K187="SI"),VLOOKUP(A187,'2'!$B$12:$M$212,2,FALSE)," ")</f>
        <v xml:space="preserve"> </v>
      </c>
      <c r="AV187" s="51" t="str">
        <f>IF(AND(N187="Aplicar identificación avanzada-condición aceptable para cada tipo de factor de riesgo identificado",K187="SI"),VLOOKUP(A187,'2'!$B$12:$M$212,3,FALSE)," ")</f>
        <v xml:space="preserve"> </v>
      </c>
      <c r="AW187" s="51" t="str">
        <f>IF(AND(N187="Aplicar identificación avanzada-condición aceptable para cada tipo de factor de riesgo identificado",K187="SI"),VLOOKUP(A187,'2'!$B$12:$M$212,4,FALSE)," ")</f>
        <v xml:space="preserve"> </v>
      </c>
      <c r="AX187" s="51" t="str">
        <f>IF(AND(N187="Aplicar identificación avanzada-condición aceptable para cada tipo de factor de riesgo identificado",K187="SI"),VLOOKUP(A187,'2'!$B$12:$M$212,6,FALSE)," ")</f>
        <v xml:space="preserve"> </v>
      </c>
      <c r="AY187" s="51" t="str">
        <f>IF(AND(N187="Aplicar identificación avanzada-condición aceptable para cada tipo de factor de riesgo identificado",K187="SI"),VLOOKUP(A187,'2'!$B$12:$M$212,7,FALSE)," ")</f>
        <v xml:space="preserve"> </v>
      </c>
      <c r="AZ187" s="51" t="str">
        <f>IF(AND(N187="Aplicar identificación avanzada-condición aceptable para cada tipo de factor de riesgo identificado",K187="SI"),VLOOKUP(A187,'2'!$B$12:$M$212,8,FALSE)," ")</f>
        <v xml:space="preserve"> </v>
      </c>
      <c r="BA187" s="51" t="str">
        <f>IF(AND(N187="Aplicar identificación avanzada-condición aceptable para cada tipo de factor de riesgo identificado",K187="SI"),VLOOKUP(A187,'2'!$B$12:$M$212,9,FALSE)," ")</f>
        <v xml:space="preserve"> </v>
      </c>
      <c r="BB187" s="51" t="str">
        <f>IF(AND(N187="Aplicar identificación avanzada-condición aceptable para cada tipo de factor de riesgo identificado",K187="SI"),VLOOKUP(A187,'2'!$B$12:$M$212,10,FALSE)," ")</f>
        <v xml:space="preserve"> </v>
      </c>
      <c r="BC187" s="44" t="str">
        <f>IF(AND(N187="Aplicar identificación avanzada-condición aceptable para cada tipo de factor de riesgo identificado",L187="SI"),VLOOKUP(A187,'2'!$B$12:$M$212,2,FALSE)," ")</f>
        <v xml:space="preserve"> </v>
      </c>
      <c r="BD187" s="44" t="str">
        <f>IF(AND(N187="Aplicar identificación avanzada-condición aceptable para cada tipo de factor de riesgo identificado",L187="SI"),VLOOKUP(A187,'2'!$B$12:$M$212,3,FALSE)," ")</f>
        <v xml:space="preserve"> </v>
      </c>
      <c r="BE187" s="44" t="str">
        <f>IF(AND(N187="Aplicar identificación avanzada-condición aceptable para cada tipo de factor de riesgo identificado",L187="SI"),VLOOKUP(A187,'2'!$B$12:$M$212,4,FALSE)," ")</f>
        <v xml:space="preserve"> </v>
      </c>
      <c r="BF187" s="44" t="str">
        <f>IF(AND(N187="Aplicar identificación avanzada-condición aceptable para cada tipo de factor de riesgo identificado",L187="SI"),VLOOKUP(A187,'2'!$B$12:$M$212,6,FALSE)," ")</f>
        <v xml:space="preserve"> </v>
      </c>
      <c r="BG187" s="44" t="str">
        <f>IF(AND(N187="Aplicar identificación avanzada-condición aceptable para cada tipo de factor de riesgo identificado",L187="SI"),VLOOKUP(A187,'2'!$B$12:$M$212,7,FALSE)," ")</f>
        <v xml:space="preserve"> </v>
      </c>
      <c r="BH187" s="44" t="str">
        <f>IF(AND(N187="Aplicar identificación avanzada-condición aceptable para cada tipo de factor de riesgo identificado",L187="SI"),VLOOKUP(A187,'2'!$B$12:$M$212,8,FALSE)," ")</f>
        <v xml:space="preserve"> </v>
      </c>
      <c r="BI187" s="44" t="str">
        <f>IF(AND(N187="Aplicar identificación avanzada-condición aceptable para cada tipo de factor de riesgo identificado",L187="SI"),VLOOKUP(A187,'2'!$B$12:$M$212,9,FALSE)," ")</f>
        <v xml:space="preserve"> </v>
      </c>
      <c r="BJ187" s="44" t="str">
        <f>IF(AND(N187="Aplicar identificación avanzada-condición aceptable para cada tipo de factor de riesgo identificado",L187="SI"),VLOOKUP(A187,'2'!$B$12:$M$212,10,FALSE)," ")</f>
        <v xml:space="preserve"> </v>
      </c>
      <c r="BK187" s="48" t="str">
        <f>IF(AND(N187="Aplicar identificación avanzada-condición aceptable para cada tipo de factor de riesgo identificado",M187="SI"),VLOOKUP(A187,'2'!$B$12:$M$212,2,FALSE)," ")</f>
        <v xml:space="preserve"> </v>
      </c>
      <c r="BL187" s="48" t="str">
        <f>IF(AND(N187="Aplicar identificación avanzada-condición aceptable para cada tipo de factor de riesgo identificado",M187="SI"),VLOOKUP(A187,'2'!$B$12:$M$212,3,FALSE)," ")</f>
        <v xml:space="preserve"> </v>
      </c>
      <c r="BM187" s="48" t="str">
        <f>IF(AND(N187="Aplicar identificación avanzada-condición aceptable para cada tipo de factor de riesgo identificado",M187="SI"),VLOOKUP(A187,'2'!$B$12:$M$212,4,FALSE)," ")</f>
        <v xml:space="preserve"> </v>
      </c>
      <c r="BN187" s="48" t="str">
        <f>IF(AND(N187="Aplicar identificación avanzada-condición aceptable para cada tipo de factor de riesgo identificado",M187="SI"),VLOOKUP(A187,'2'!$B$12:$M$212,6,FALSE)," ")</f>
        <v xml:space="preserve"> </v>
      </c>
      <c r="BO187" s="48" t="str">
        <f>IF(AND(N187="Aplicar identificación avanzada-condición aceptable para cada tipo de factor de riesgo identificado",M187="SI"),VLOOKUP(A187,'2'!$B$12:$M$212,7,FALSE)," ")</f>
        <v xml:space="preserve"> </v>
      </c>
      <c r="BP187" s="48" t="str">
        <f>IF(AND(N187="Aplicar identificación avanzada-condición aceptable para cada tipo de factor de riesgo identificado",M187="SI"),VLOOKUP(A187,'2'!$B$12:$M$212,8,FALSE)," ")</f>
        <v xml:space="preserve"> </v>
      </c>
      <c r="BQ187" s="48" t="str">
        <f>IF(AND(N187="Aplicar identificación avanzada-condición aceptable para cada tipo de factor de riesgo identificado",M187="SI"),VLOOKUP(A187,'2'!$B$12:$M$212,9,FALSE)," ")</f>
        <v xml:space="preserve"> </v>
      </c>
      <c r="BR187" s="48" t="str">
        <f>IF(AND(N187="Aplicar identificación avanzada-condición aceptable para cada tipo de factor de riesgo identificado",M187="SI"),VLOOKUP(A187,'2'!$B$12:$M$212,10,FALSE)," ")</f>
        <v xml:space="preserve"> </v>
      </c>
    </row>
    <row r="188" spans="2:70">
      <c r="B188" s="21" t="str">
        <f>'2'!C197</f>
        <v>area 184</v>
      </c>
      <c r="C188" s="21" t="str">
        <f>'2'!D197</f>
        <v>puesto 184</v>
      </c>
      <c r="D188" s="21" t="str">
        <v>puesto 184</v>
      </c>
      <c r="E188" s="21" t="str">
        <f>'2'!E197</f>
        <v>tarea 184</v>
      </c>
      <c r="F188" s="34" t="str">
        <f>'3'!D197</f>
        <v>tarea 184</v>
      </c>
      <c r="N188" s="34" t="str">
        <f>'3'!L197</f>
        <v>Aplicar identificación avanzada-condición aceptable para cada tipo de factor de riesgo identificado</v>
      </c>
      <c r="O188" s="19" t="str">
        <f>IF(AND(N188="Aplicar identificación avanzada-condición aceptable para cada tipo de factor de riesgo identificado",G188="SI"),VLOOKUP(A188,'2'!$B$12:$M$212,2,FALSE)," ")</f>
        <v xml:space="preserve"> </v>
      </c>
      <c r="P188" s="19" t="str">
        <f>IF(AND(N188="Aplicar identificación avanzada-condición aceptable para cada tipo de factor de riesgo identificado",G188="SI"),VLOOKUP(A188,'2'!$B$12:$M$212,3,FALSE)," ")</f>
        <v xml:space="preserve"> </v>
      </c>
      <c r="Q188" s="19" t="str">
        <f>IF(AND(N188="Aplicar identificación avanzada-condición aceptable para cada tipo de factor de riesgo identificado",G188="SI"),VLOOKUP(A188,'2'!$B$12:$M$212,4,FALSE)," ")</f>
        <v xml:space="preserve"> </v>
      </c>
      <c r="R188" s="19" t="str">
        <f>IF(AND(N188="Aplicar identificación avanzada-condición aceptable para cada tipo de factor de riesgo identificado",G188="SI"),VLOOKUP(A188,'2'!$B$12:$M$212,6,FALSE)," ")</f>
        <v xml:space="preserve"> </v>
      </c>
      <c r="S188" s="19" t="str">
        <f>IF(AND(N188="Aplicar identificación avanzada-condición aceptable para cada tipo de factor de riesgo identificado",G188="SI"),VLOOKUP(A188,'2'!$B$12:$M$212,7,FALSE)," ")</f>
        <v xml:space="preserve"> </v>
      </c>
      <c r="T188" s="19" t="str">
        <f>IF(AND(N188="Aplicar identificación avanzada-condición aceptable para cada tipo de factor de riesgo identificado",G188="SI"),VLOOKUP(A188,'2'!$B$12:$M$212,8,FALSE)," ")</f>
        <v xml:space="preserve"> </v>
      </c>
      <c r="U188" s="19" t="str">
        <f>IF(AND(N188="Aplicar identificación avanzada-condición aceptable para cada tipo de factor de riesgo identificado",G188="SI"),VLOOKUP(A188,'2'!$B$12:$M$212,9,FALSE)," ")</f>
        <v xml:space="preserve"> </v>
      </c>
      <c r="V188" s="19" t="str">
        <f>IF(AND(N188="Aplicar identificación avanzada-condición aceptable para cada tipo de factor de riesgo identificado",G188="SI"),VLOOKUP(A188,'2'!$B$12:$M$212,10,FALSE)," ")</f>
        <v xml:space="preserve"> </v>
      </c>
      <c r="W188" s="31" t="str">
        <f>IF(AND(N188="Aplicar identificación avanzada-condición aceptable para cada tipo de factor de riesgo identificado",H188="SI"),VLOOKUP(A188,'2'!$B$12:$M$212,2,FALSE)," ")</f>
        <v xml:space="preserve"> </v>
      </c>
      <c r="X188" s="31" t="str">
        <f>IF(AND(N188="Aplicar identificación avanzada-condición aceptable para cada tipo de factor de riesgo identificado",H188="SI"),VLOOKUP(A188,'2'!$B$12:$M$212,3,FALSE)," ")</f>
        <v xml:space="preserve"> </v>
      </c>
      <c r="Y188" s="31" t="str">
        <f>IF(AND(N188="Aplicar identificación avanzada-condición aceptable para cada tipo de factor de riesgo identificado",H188="SI"),VLOOKUP(A188,'2'!$B$12:$M$212,4,FALSE)," ")</f>
        <v xml:space="preserve"> </v>
      </c>
      <c r="Z188" s="31" t="str">
        <f>IF(AND(N188="Aplicar identificación avanzada-condición aceptable para cada tipo de factor de riesgo identificado",H188="SI"),VLOOKUP(A188,'2'!$B$12:$M$212,4,FALSE)," ")</f>
        <v xml:space="preserve"> </v>
      </c>
      <c r="AA188" s="31" t="str">
        <f>IF(AND(N188="Aplicar identificación avanzada-condición aceptable para cada tipo de factor de riesgo identificado",H188="SI"),VLOOKUP(A188,'2'!$B$12:$M$212,7,FALSE)," ")</f>
        <v xml:space="preserve"> </v>
      </c>
      <c r="AB188" s="31" t="str">
        <f>IF(AND(N188="Aplicar identificación avanzada-condición aceptable para cada tipo de factor de riesgo identificado",H188="SI"),VLOOKUP(A188,'2'!$B$12:$M$212,8,FALSE)," ")</f>
        <v xml:space="preserve"> </v>
      </c>
      <c r="AC188" s="31" t="str">
        <f>IF(AND(N188="Aplicar identificación avanzada-condición aceptable para cada tipo de factor de riesgo identificado",H188="SI"),VLOOKUP(A188,'2'!$B$12:$M$212,9,FALSE)," ")</f>
        <v xml:space="preserve"> </v>
      </c>
      <c r="AD188" s="31" t="str">
        <f>IF(AND(N188="Aplicar identificación avanzada-condición aceptable para cada tipo de factor de riesgo identificado",H188="SI"),VLOOKUP(A188,'2'!$B$12:$M$212,10,FALSE)," ")</f>
        <v xml:space="preserve"> </v>
      </c>
      <c r="AE188" s="34" t="str">
        <f>IF(AND(N188="Aplicar identificación avanzada-condición aceptable para cada tipo de factor de riesgo identificado",I188="SI"),VLOOKUP(A188,'2'!$B$12:$M$212,2,FALSE)," ")</f>
        <v xml:space="preserve"> </v>
      </c>
      <c r="AF188" s="34" t="str">
        <f>IF(AND(N188="Aplicar identificación avanzada-condición aceptable para cada tipo de factor de riesgo identificado",I188="SI"),VLOOKUP(A188,'2'!$B$12:$M$212,3,FALSE)," ")</f>
        <v xml:space="preserve"> </v>
      </c>
      <c r="AG188" s="34" t="str">
        <f>IF(AND(N188="Aplicar identificación avanzada-condición aceptable para cada tipo de factor de riesgo identificado",I188="SI"),VLOOKUP(A188,'2'!$B$12:$M$212,4,FALSE)," ")</f>
        <v xml:space="preserve"> </v>
      </c>
      <c r="AH188" s="34" t="str">
        <f>IF(AND(N188="Aplicar identificación avanzada-condición aceptable para cada tipo de factor de riesgo identificado",I188="SI"),VLOOKUP(A188,'2'!$B$12:$M$212,6,FALSE)," ")</f>
        <v xml:space="preserve"> </v>
      </c>
      <c r="AI188" s="34" t="str">
        <f>IF(AND(N188="Aplicar identificación avanzada-condición aceptable para cada tipo de factor de riesgo identificado",I188="SI"),VLOOKUP(A188,'2'!$B$12:$M$212,7,FALSE)," ")</f>
        <v xml:space="preserve"> </v>
      </c>
      <c r="AJ188" s="34" t="str">
        <f>IF(AND(N188="Aplicar identificación avanzada-condición aceptable para cada tipo de factor de riesgo identificado",I188="SI"),VLOOKUP(A188,'2'!$B$12:$M$212,8,FALSE)," ")</f>
        <v xml:space="preserve"> </v>
      </c>
      <c r="AK188" s="34" t="str">
        <f>IF(AND(N188="Aplicar identificación avanzada-condición aceptable para cada tipo de factor de riesgo identificado",I188="SI"),VLOOKUP(A188,'2'!$B$12:$M$212,9,FALSE)," ")</f>
        <v xml:space="preserve"> </v>
      </c>
      <c r="AL188" s="34" t="str">
        <f>IF(AND(N188="Aplicar identificación avanzada-condición aceptable para cada tipo de factor de riesgo identificado",I188="SI"),VLOOKUP(A188,'2'!$B$12:$M$212,10,FALSE)," ")</f>
        <v xml:space="preserve"> </v>
      </c>
      <c r="AM188" s="40" t="str">
        <f>IF(AND(N188="Aplicar identificación avanzada-condición aceptable para cada tipo de factor de riesgo identificado",J188="SI"),VLOOKUP(A188,'2'!$B$12:$M$212,2,FALSE)," ")</f>
        <v xml:space="preserve"> </v>
      </c>
      <c r="AN188" s="40" t="str">
        <f>IF(AND(N188="Aplicar identificación avanzada-condición aceptable para cada tipo de factor de riesgo identificado",J188="SI"),VLOOKUP(A188,'2'!$B$12:$M$212,3,FALSE)," ")</f>
        <v xml:space="preserve"> </v>
      </c>
      <c r="AO188" s="40" t="str">
        <f>IF(AND(N188="Aplicar identificación avanzada-condición aceptable para cada tipo de factor de riesgo identificado",J188="SI"),VLOOKUP(A188,'2'!$B$12:$M$212,4,FALSE)," ")</f>
        <v xml:space="preserve"> </v>
      </c>
      <c r="AP188" s="40" t="str">
        <f>IF(AND(N188="Aplicar identificación avanzada-condición aceptable para cada tipo de factor de riesgo identificado",J188="SI"),VLOOKUP(A188,'2'!$B$12:$M$212,6,FALSE)," ")</f>
        <v xml:space="preserve"> </v>
      </c>
      <c r="AQ188" s="40" t="str">
        <f>IF(AND(N188="Aplicar identificación avanzada-condición aceptable para cada tipo de factor de riesgo identificado",J188="SI"),VLOOKUP(A188,'2'!$B$12:$M$212,7,FALSE)," ")</f>
        <v xml:space="preserve"> </v>
      </c>
      <c r="AR188" s="40" t="str">
        <f>IF(AND(N188="Aplicar identificación avanzada-condición aceptable para cada tipo de factor de riesgo identificado",J188="SI"),VLOOKUP(A188,'2'!$B$12:$M$212,8,FALSE)," ")</f>
        <v xml:space="preserve"> </v>
      </c>
      <c r="AS188" s="40" t="str">
        <f>IF(AND(N188="Aplicar identificación avanzada-condición aceptable para cada tipo de factor de riesgo identificado",J188="SI"),VLOOKUP(A188,'2'!$B$12:$M$212,9,FALSE)," ")</f>
        <v xml:space="preserve"> </v>
      </c>
      <c r="AT188" s="40" t="str">
        <f>IF(AND(N188="Aplicar identificación avanzada-condición aceptable para cada tipo de factor de riesgo identificado",J188="SI"),VLOOKUP(A188,'2'!$B$12:$M$212,10,FALSE)," ")</f>
        <v xml:space="preserve"> </v>
      </c>
      <c r="AU188" s="51" t="str">
        <f>IF(AND(N188="Aplicar identificación avanzada-condición aceptable para cada tipo de factor de riesgo identificado",K188="SI"),VLOOKUP(A188,'2'!$B$12:$M$212,2,FALSE)," ")</f>
        <v xml:space="preserve"> </v>
      </c>
      <c r="AV188" s="51" t="str">
        <f>IF(AND(N188="Aplicar identificación avanzada-condición aceptable para cada tipo de factor de riesgo identificado",K188="SI"),VLOOKUP(A188,'2'!$B$12:$M$212,3,FALSE)," ")</f>
        <v xml:space="preserve"> </v>
      </c>
      <c r="AW188" s="51" t="str">
        <f>IF(AND(N188="Aplicar identificación avanzada-condición aceptable para cada tipo de factor de riesgo identificado",K188="SI"),VLOOKUP(A188,'2'!$B$12:$M$212,4,FALSE)," ")</f>
        <v xml:space="preserve"> </v>
      </c>
      <c r="AX188" s="51" t="str">
        <f>IF(AND(N188="Aplicar identificación avanzada-condición aceptable para cada tipo de factor de riesgo identificado",K188="SI"),VLOOKUP(A188,'2'!$B$12:$M$212,6,FALSE)," ")</f>
        <v xml:space="preserve"> </v>
      </c>
      <c r="AY188" s="51" t="str">
        <f>IF(AND(N188="Aplicar identificación avanzada-condición aceptable para cada tipo de factor de riesgo identificado",K188="SI"),VLOOKUP(A188,'2'!$B$12:$M$212,7,FALSE)," ")</f>
        <v xml:space="preserve"> </v>
      </c>
      <c r="AZ188" s="51" t="str">
        <f>IF(AND(N188="Aplicar identificación avanzada-condición aceptable para cada tipo de factor de riesgo identificado",K188="SI"),VLOOKUP(A188,'2'!$B$12:$M$212,8,FALSE)," ")</f>
        <v xml:space="preserve"> </v>
      </c>
      <c r="BA188" s="51" t="str">
        <f>IF(AND(N188="Aplicar identificación avanzada-condición aceptable para cada tipo de factor de riesgo identificado",K188="SI"),VLOOKUP(A188,'2'!$B$12:$M$212,9,FALSE)," ")</f>
        <v xml:space="preserve"> </v>
      </c>
      <c r="BB188" s="51" t="str">
        <f>IF(AND(N188="Aplicar identificación avanzada-condición aceptable para cada tipo de factor de riesgo identificado",K188="SI"),VLOOKUP(A188,'2'!$B$12:$M$212,10,FALSE)," ")</f>
        <v xml:space="preserve"> </v>
      </c>
      <c r="BC188" s="44" t="str">
        <f>IF(AND(N188="Aplicar identificación avanzada-condición aceptable para cada tipo de factor de riesgo identificado",L188="SI"),VLOOKUP(A188,'2'!$B$12:$M$212,2,FALSE)," ")</f>
        <v xml:space="preserve"> </v>
      </c>
      <c r="BD188" s="44" t="str">
        <f>IF(AND(N188="Aplicar identificación avanzada-condición aceptable para cada tipo de factor de riesgo identificado",L188="SI"),VLOOKUP(A188,'2'!$B$12:$M$212,3,FALSE)," ")</f>
        <v xml:space="preserve"> </v>
      </c>
      <c r="BE188" s="44" t="str">
        <f>IF(AND(N188="Aplicar identificación avanzada-condición aceptable para cada tipo de factor de riesgo identificado",L188="SI"),VLOOKUP(A188,'2'!$B$12:$M$212,4,FALSE)," ")</f>
        <v xml:space="preserve"> </v>
      </c>
      <c r="BF188" s="44" t="str">
        <f>IF(AND(N188="Aplicar identificación avanzada-condición aceptable para cada tipo de factor de riesgo identificado",L188="SI"),VLOOKUP(A188,'2'!$B$12:$M$212,6,FALSE)," ")</f>
        <v xml:space="preserve"> </v>
      </c>
      <c r="BG188" s="44" t="str">
        <f>IF(AND(N188="Aplicar identificación avanzada-condición aceptable para cada tipo de factor de riesgo identificado",L188="SI"),VLOOKUP(A188,'2'!$B$12:$M$212,7,FALSE)," ")</f>
        <v xml:space="preserve"> </v>
      </c>
      <c r="BH188" s="44" t="str">
        <f>IF(AND(N188="Aplicar identificación avanzada-condición aceptable para cada tipo de factor de riesgo identificado",L188="SI"),VLOOKUP(A188,'2'!$B$12:$M$212,8,FALSE)," ")</f>
        <v xml:space="preserve"> </v>
      </c>
      <c r="BI188" s="44" t="str">
        <f>IF(AND(N188="Aplicar identificación avanzada-condición aceptable para cada tipo de factor de riesgo identificado",L188="SI"),VLOOKUP(A188,'2'!$B$12:$M$212,9,FALSE)," ")</f>
        <v xml:space="preserve"> </v>
      </c>
      <c r="BJ188" s="44" t="str">
        <f>IF(AND(N188="Aplicar identificación avanzada-condición aceptable para cada tipo de factor de riesgo identificado",L188="SI"),VLOOKUP(A188,'2'!$B$12:$M$212,10,FALSE)," ")</f>
        <v xml:space="preserve"> </v>
      </c>
      <c r="BK188" s="48" t="str">
        <f>IF(AND(N188="Aplicar identificación avanzada-condición aceptable para cada tipo de factor de riesgo identificado",M188="SI"),VLOOKUP(A188,'2'!$B$12:$M$212,2,FALSE)," ")</f>
        <v xml:space="preserve"> </v>
      </c>
      <c r="BL188" s="48" t="str">
        <f>IF(AND(N188="Aplicar identificación avanzada-condición aceptable para cada tipo de factor de riesgo identificado",M188="SI"),VLOOKUP(A188,'2'!$B$12:$M$212,3,FALSE)," ")</f>
        <v xml:space="preserve"> </v>
      </c>
      <c r="BM188" s="48" t="str">
        <f>IF(AND(N188="Aplicar identificación avanzada-condición aceptable para cada tipo de factor de riesgo identificado",M188="SI"),VLOOKUP(A188,'2'!$B$12:$M$212,4,FALSE)," ")</f>
        <v xml:space="preserve"> </v>
      </c>
      <c r="BN188" s="48" t="str">
        <f>IF(AND(N188="Aplicar identificación avanzada-condición aceptable para cada tipo de factor de riesgo identificado",M188="SI"),VLOOKUP(A188,'2'!$B$12:$M$212,6,FALSE)," ")</f>
        <v xml:space="preserve"> </v>
      </c>
      <c r="BO188" s="48" t="str">
        <f>IF(AND(N188="Aplicar identificación avanzada-condición aceptable para cada tipo de factor de riesgo identificado",M188="SI"),VLOOKUP(A188,'2'!$B$12:$M$212,7,FALSE)," ")</f>
        <v xml:space="preserve"> </v>
      </c>
      <c r="BP188" s="48" t="str">
        <f>IF(AND(N188="Aplicar identificación avanzada-condición aceptable para cada tipo de factor de riesgo identificado",M188="SI"),VLOOKUP(A188,'2'!$B$12:$M$212,8,FALSE)," ")</f>
        <v xml:space="preserve"> </v>
      </c>
      <c r="BQ188" s="48" t="str">
        <f>IF(AND(N188="Aplicar identificación avanzada-condición aceptable para cada tipo de factor de riesgo identificado",M188="SI"),VLOOKUP(A188,'2'!$B$12:$M$212,9,FALSE)," ")</f>
        <v xml:space="preserve"> </v>
      </c>
      <c r="BR188" s="48" t="str">
        <f>IF(AND(N188="Aplicar identificación avanzada-condición aceptable para cada tipo de factor de riesgo identificado",M188="SI"),VLOOKUP(A188,'2'!$B$12:$M$212,10,FALSE)," ")</f>
        <v xml:space="preserve"> </v>
      </c>
    </row>
    <row r="189" spans="2:70">
      <c r="B189" s="21" t="str">
        <f>'2'!C198</f>
        <v>area 185</v>
      </c>
      <c r="C189" s="21" t="str">
        <f>'2'!D198</f>
        <v>puesto 185</v>
      </c>
      <c r="D189" s="21" t="str">
        <v>puesto 185</v>
      </c>
      <c r="E189" s="21" t="str">
        <f>'2'!E198</f>
        <v>tarea 185</v>
      </c>
      <c r="F189" s="34" t="str">
        <f>'3'!D198</f>
        <v>tarea 185</v>
      </c>
      <c r="N189" s="34" t="str">
        <f>'3'!L198</f>
        <v>Aplicar identificación avanzada-condición aceptable para cada tipo de factor de riesgo identificado</v>
      </c>
      <c r="O189" s="19" t="str">
        <f>IF(AND(N189="Aplicar identificación avanzada-condición aceptable para cada tipo de factor de riesgo identificado",G189="SI"),VLOOKUP(A189,'2'!$B$12:$M$212,2,FALSE)," ")</f>
        <v xml:space="preserve"> </v>
      </c>
      <c r="P189" s="19" t="str">
        <f>IF(AND(N189="Aplicar identificación avanzada-condición aceptable para cada tipo de factor de riesgo identificado",G189="SI"),VLOOKUP(A189,'2'!$B$12:$M$212,3,FALSE)," ")</f>
        <v xml:space="preserve"> </v>
      </c>
      <c r="Q189" s="19" t="str">
        <f>IF(AND(N189="Aplicar identificación avanzada-condición aceptable para cada tipo de factor de riesgo identificado",G189="SI"),VLOOKUP(A189,'2'!$B$12:$M$212,4,FALSE)," ")</f>
        <v xml:space="preserve"> </v>
      </c>
      <c r="R189" s="19" t="str">
        <f>IF(AND(N189="Aplicar identificación avanzada-condición aceptable para cada tipo de factor de riesgo identificado",G189="SI"),VLOOKUP(A189,'2'!$B$12:$M$212,6,FALSE)," ")</f>
        <v xml:space="preserve"> </v>
      </c>
      <c r="S189" s="19" t="str">
        <f>IF(AND(N189="Aplicar identificación avanzada-condición aceptable para cada tipo de factor de riesgo identificado",G189="SI"),VLOOKUP(A189,'2'!$B$12:$M$212,7,FALSE)," ")</f>
        <v xml:space="preserve"> </v>
      </c>
      <c r="T189" s="19" t="str">
        <f>IF(AND(N189="Aplicar identificación avanzada-condición aceptable para cada tipo de factor de riesgo identificado",G189="SI"),VLOOKUP(A189,'2'!$B$12:$M$212,8,FALSE)," ")</f>
        <v xml:space="preserve"> </v>
      </c>
      <c r="U189" s="19" t="str">
        <f>IF(AND(N189="Aplicar identificación avanzada-condición aceptable para cada tipo de factor de riesgo identificado",G189="SI"),VLOOKUP(A189,'2'!$B$12:$M$212,9,FALSE)," ")</f>
        <v xml:space="preserve"> </v>
      </c>
      <c r="V189" s="19" t="str">
        <f>IF(AND(N189="Aplicar identificación avanzada-condición aceptable para cada tipo de factor de riesgo identificado",G189="SI"),VLOOKUP(A189,'2'!$B$12:$M$212,10,FALSE)," ")</f>
        <v xml:space="preserve"> </v>
      </c>
      <c r="W189" s="31" t="str">
        <f>IF(AND(N189="Aplicar identificación avanzada-condición aceptable para cada tipo de factor de riesgo identificado",H189="SI"),VLOOKUP(A189,'2'!$B$12:$M$212,2,FALSE)," ")</f>
        <v xml:space="preserve"> </v>
      </c>
      <c r="X189" s="31" t="str">
        <f>IF(AND(N189="Aplicar identificación avanzada-condición aceptable para cada tipo de factor de riesgo identificado",H189="SI"),VLOOKUP(A189,'2'!$B$12:$M$212,3,FALSE)," ")</f>
        <v xml:space="preserve"> </v>
      </c>
      <c r="Y189" s="31" t="str">
        <f>IF(AND(N189="Aplicar identificación avanzada-condición aceptable para cada tipo de factor de riesgo identificado",H189="SI"),VLOOKUP(A189,'2'!$B$12:$M$212,4,FALSE)," ")</f>
        <v xml:space="preserve"> </v>
      </c>
      <c r="Z189" s="31" t="str">
        <f>IF(AND(N189="Aplicar identificación avanzada-condición aceptable para cada tipo de factor de riesgo identificado",H189="SI"),VLOOKUP(A189,'2'!$B$12:$M$212,4,FALSE)," ")</f>
        <v xml:space="preserve"> </v>
      </c>
      <c r="AA189" s="31" t="str">
        <f>IF(AND(N189="Aplicar identificación avanzada-condición aceptable para cada tipo de factor de riesgo identificado",H189="SI"),VLOOKUP(A189,'2'!$B$12:$M$212,7,FALSE)," ")</f>
        <v xml:space="preserve"> </v>
      </c>
      <c r="AB189" s="31" t="str">
        <f>IF(AND(N189="Aplicar identificación avanzada-condición aceptable para cada tipo de factor de riesgo identificado",H189="SI"),VLOOKUP(A189,'2'!$B$12:$M$212,8,FALSE)," ")</f>
        <v xml:space="preserve"> </v>
      </c>
      <c r="AC189" s="31" t="str">
        <f>IF(AND(N189="Aplicar identificación avanzada-condición aceptable para cada tipo de factor de riesgo identificado",H189="SI"),VLOOKUP(A189,'2'!$B$12:$M$212,9,FALSE)," ")</f>
        <v xml:space="preserve"> </v>
      </c>
      <c r="AD189" s="31" t="str">
        <f>IF(AND(N189="Aplicar identificación avanzada-condición aceptable para cada tipo de factor de riesgo identificado",H189="SI"),VLOOKUP(A189,'2'!$B$12:$M$212,10,FALSE)," ")</f>
        <v xml:space="preserve"> </v>
      </c>
      <c r="AE189" s="34" t="str">
        <f>IF(AND(N189="Aplicar identificación avanzada-condición aceptable para cada tipo de factor de riesgo identificado",I189="SI"),VLOOKUP(A189,'2'!$B$12:$M$212,2,FALSE)," ")</f>
        <v xml:space="preserve"> </v>
      </c>
      <c r="AF189" s="34" t="str">
        <f>IF(AND(N189="Aplicar identificación avanzada-condición aceptable para cada tipo de factor de riesgo identificado",I189="SI"),VLOOKUP(A189,'2'!$B$12:$M$212,3,FALSE)," ")</f>
        <v xml:space="preserve"> </v>
      </c>
      <c r="AG189" s="34" t="str">
        <f>IF(AND(N189="Aplicar identificación avanzada-condición aceptable para cada tipo de factor de riesgo identificado",I189="SI"),VLOOKUP(A189,'2'!$B$12:$M$212,4,FALSE)," ")</f>
        <v xml:space="preserve"> </v>
      </c>
      <c r="AH189" s="34" t="str">
        <f>IF(AND(N189="Aplicar identificación avanzada-condición aceptable para cada tipo de factor de riesgo identificado",I189="SI"),VLOOKUP(A189,'2'!$B$12:$M$212,6,FALSE)," ")</f>
        <v xml:space="preserve"> </v>
      </c>
      <c r="AI189" s="34" t="str">
        <f>IF(AND(N189="Aplicar identificación avanzada-condición aceptable para cada tipo de factor de riesgo identificado",I189="SI"),VLOOKUP(A189,'2'!$B$12:$M$212,7,FALSE)," ")</f>
        <v xml:space="preserve"> </v>
      </c>
      <c r="AJ189" s="34" t="str">
        <f>IF(AND(N189="Aplicar identificación avanzada-condición aceptable para cada tipo de factor de riesgo identificado",I189="SI"),VLOOKUP(A189,'2'!$B$12:$M$212,8,FALSE)," ")</f>
        <v xml:space="preserve"> </v>
      </c>
      <c r="AK189" s="34" t="str">
        <f>IF(AND(N189="Aplicar identificación avanzada-condición aceptable para cada tipo de factor de riesgo identificado",I189="SI"),VLOOKUP(A189,'2'!$B$12:$M$212,9,FALSE)," ")</f>
        <v xml:space="preserve"> </v>
      </c>
      <c r="AL189" s="34" t="str">
        <f>IF(AND(N189="Aplicar identificación avanzada-condición aceptable para cada tipo de factor de riesgo identificado",I189="SI"),VLOOKUP(A189,'2'!$B$12:$M$212,10,FALSE)," ")</f>
        <v xml:space="preserve"> </v>
      </c>
      <c r="AM189" s="40" t="str">
        <f>IF(AND(N189="Aplicar identificación avanzada-condición aceptable para cada tipo de factor de riesgo identificado",J189="SI"),VLOOKUP(A189,'2'!$B$12:$M$212,2,FALSE)," ")</f>
        <v xml:space="preserve"> </v>
      </c>
      <c r="AN189" s="40" t="str">
        <f>IF(AND(N189="Aplicar identificación avanzada-condición aceptable para cada tipo de factor de riesgo identificado",J189="SI"),VLOOKUP(A189,'2'!$B$12:$M$212,3,FALSE)," ")</f>
        <v xml:space="preserve"> </v>
      </c>
      <c r="AO189" s="40" t="str">
        <f>IF(AND(N189="Aplicar identificación avanzada-condición aceptable para cada tipo de factor de riesgo identificado",J189="SI"),VLOOKUP(A189,'2'!$B$12:$M$212,4,FALSE)," ")</f>
        <v xml:space="preserve"> </v>
      </c>
      <c r="AP189" s="40" t="str">
        <f>IF(AND(N189="Aplicar identificación avanzada-condición aceptable para cada tipo de factor de riesgo identificado",J189="SI"),VLOOKUP(A189,'2'!$B$12:$M$212,6,FALSE)," ")</f>
        <v xml:space="preserve"> </v>
      </c>
      <c r="AQ189" s="40" t="str">
        <f>IF(AND(N189="Aplicar identificación avanzada-condición aceptable para cada tipo de factor de riesgo identificado",J189="SI"),VLOOKUP(A189,'2'!$B$12:$M$212,7,FALSE)," ")</f>
        <v xml:space="preserve"> </v>
      </c>
      <c r="AR189" s="40" t="str">
        <f>IF(AND(N189="Aplicar identificación avanzada-condición aceptable para cada tipo de factor de riesgo identificado",J189="SI"),VLOOKUP(A189,'2'!$B$12:$M$212,8,FALSE)," ")</f>
        <v xml:space="preserve"> </v>
      </c>
      <c r="AS189" s="40" t="str">
        <f>IF(AND(N189="Aplicar identificación avanzada-condición aceptable para cada tipo de factor de riesgo identificado",J189="SI"),VLOOKUP(A189,'2'!$B$12:$M$212,9,FALSE)," ")</f>
        <v xml:space="preserve"> </v>
      </c>
      <c r="AT189" s="40" t="str">
        <f>IF(AND(N189="Aplicar identificación avanzada-condición aceptable para cada tipo de factor de riesgo identificado",J189="SI"),VLOOKUP(A189,'2'!$B$12:$M$212,10,FALSE)," ")</f>
        <v xml:space="preserve"> </v>
      </c>
      <c r="AU189" s="51" t="str">
        <f>IF(AND(N189="Aplicar identificación avanzada-condición aceptable para cada tipo de factor de riesgo identificado",K189="SI"),VLOOKUP(A189,'2'!$B$12:$M$212,2,FALSE)," ")</f>
        <v xml:space="preserve"> </v>
      </c>
      <c r="AV189" s="51" t="str">
        <f>IF(AND(N189="Aplicar identificación avanzada-condición aceptable para cada tipo de factor de riesgo identificado",K189="SI"),VLOOKUP(A189,'2'!$B$12:$M$212,3,FALSE)," ")</f>
        <v xml:space="preserve"> </v>
      </c>
      <c r="AW189" s="51" t="str">
        <f>IF(AND(N189="Aplicar identificación avanzada-condición aceptable para cada tipo de factor de riesgo identificado",K189="SI"),VLOOKUP(A189,'2'!$B$12:$M$212,4,FALSE)," ")</f>
        <v xml:space="preserve"> </v>
      </c>
      <c r="AX189" s="51" t="str">
        <f>IF(AND(N189="Aplicar identificación avanzada-condición aceptable para cada tipo de factor de riesgo identificado",K189="SI"),VLOOKUP(A189,'2'!$B$12:$M$212,6,FALSE)," ")</f>
        <v xml:space="preserve"> </v>
      </c>
      <c r="AY189" s="51" t="str">
        <f>IF(AND(N189="Aplicar identificación avanzada-condición aceptable para cada tipo de factor de riesgo identificado",K189="SI"),VLOOKUP(A189,'2'!$B$12:$M$212,7,FALSE)," ")</f>
        <v xml:space="preserve"> </v>
      </c>
      <c r="AZ189" s="51" t="str">
        <f>IF(AND(N189="Aplicar identificación avanzada-condición aceptable para cada tipo de factor de riesgo identificado",K189="SI"),VLOOKUP(A189,'2'!$B$12:$M$212,8,FALSE)," ")</f>
        <v xml:space="preserve"> </v>
      </c>
      <c r="BA189" s="51" t="str">
        <f>IF(AND(N189="Aplicar identificación avanzada-condición aceptable para cada tipo de factor de riesgo identificado",K189="SI"),VLOOKUP(A189,'2'!$B$12:$M$212,9,FALSE)," ")</f>
        <v xml:space="preserve"> </v>
      </c>
      <c r="BB189" s="51" t="str">
        <f>IF(AND(N189="Aplicar identificación avanzada-condición aceptable para cada tipo de factor de riesgo identificado",K189="SI"),VLOOKUP(A189,'2'!$B$12:$M$212,10,FALSE)," ")</f>
        <v xml:space="preserve"> </v>
      </c>
      <c r="BC189" s="44" t="str">
        <f>IF(AND(N189="Aplicar identificación avanzada-condición aceptable para cada tipo de factor de riesgo identificado",L189="SI"),VLOOKUP(A189,'2'!$B$12:$M$212,2,FALSE)," ")</f>
        <v xml:space="preserve"> </v>
      </c>
      <c r="BD189" s="44" t="str">
        <f>IF(AND(N189="Aplicar identificación avanzada-condición aceptable para cada tipo de factor de riesgo identificado",L189="SI"),VLOOKUP(A189,'2'!$B$12:$M$212,3,FALSE)," ")</f>
        <v xml:space="preserve"> </v>
      </c>
      <c r="BE189" s="44" t="str">
        <f>IF(AND(N189="Aplicar identificación avanzada-condición aceptable para cada tipo de factor de riesgo identificado",L189="SI"),VLOOKUP(A189,'2'!$B$12:$M$212,4,FALSE)," ")</f>
        <v xml:space="preserve"> </v>
      </c>
      <c r="BF189" s="44" t="str">
        <f>IF(AND(N189="Aplicar identificación avanzada-condición aceptable para cada tipo de factor de riesgo identificado",L189="SI"),VLOOKUP(A189,'2'!$B$12:$M$212,6,FALSE)," ")</f>
        <v xml:space="preserve"> </v>
      </c>
      <c r="BG189" s="44" t="str">
        <f>IF(AND(N189="Aplicar identificación avanzada-condición aceptable para cada tipo de factor de riesgo identificado",L189="SI"),VLOOKUP(A189,'2'!$B$12:$M$212,7,FALSE)," ")</f>
        <v xml:space="preserve"> </v>
      </c>
      <c r="BH189" s="44" t="str">
        <f>IF(AND(N189="Aplicar identificación avanzada-condición aceptable para cada tipo de factor de riesgo identificado",L189="SI"),VLOOKUP(A189,'2'!$B$12:$M$212,8,FALSE)," ")</f>
        <v xml:space="preserve"> </v>
      </c>
      <c r="BI189" s="44" t="str">
        <f>IF(AND(N189="Aplicar identificación avanzada-condición aceptable para cada tipo de factor de riesgo identificado",L189="SI"),VLOOKUP(A189,'2'!$B$12:$M$212,9,FALSE)," ")</f>
        <v xml:space="preserve"> </v>
      </c>
      <c r="BJ189" s="44" t="str">
        <f>IF(AND(N189="Aplicar identificación avanzada-condición aceptable para cada tipo de factor de riesgo identificado",L189="SI"),VLOOKUP(A189,'2'!$B$12:$M$212,10,FALSE)," ")</f>
        <v xml:space="preserve"> </v>
      </c>
      <c r="BK189" s="48" t="str">
        <f>IF(AND(N189="Aplicar identificación avanzada-condición aceptable para cada tipo de factor de riesgo identificado",M189="SI"),VLOOKUP(A189,'2'!$B$12:$M$212,2,FALSE)," ")</f>
        <v xml:space="preserve"> </v>
      </c>
      <c r="BL189" s="48" t="str">
        <f>IF(AND(N189="Aplicar identificación avanzada-condición aceptable para cada tipo de factor de riesgo identificado",M189="SI"),VLOOKUP(A189,'2'!$B$12:$M$212,3,FALSE)," ")</f>
        <v xml:space="preserve"> </v>
      </c>
      <c r="BM189" s="48" t="str">
        <f>IF(AND(N189="Aplicar identificación avanzada-condición aceptable para cada tipo de factor de riesgo identificado",M189="SI"),VLOOKUP(A189,'2'!$B$12:$M$212,4,FALSE)," ")</f>
        <v xml:space="preserve"> </v>
      </c>
      <c r="BN189" s="48" t="str">
        <f>IF(AND(N189="Aplicar identificación avanzada-condición aceptable para cada tipo de factor de riesgo identificado",M189="SI"),VLOOKUP(A189,'2'!$B$12:$M$212,6,FALSE)," ")</f>
        <v xml:space="preserve"> </v>
      </c>
      <c r="BO189" s="48" t="str">
        <f>IF(AND(N189="Aplicar identificación avanzada-condición aceptable para cada tipo de factor de riesgo identificado",M189="SI"),VLOOKUP(A189,'2'!$B$12:$M$212,7,FALSE)," ")</f>
        <v xml:space="preserve"> </v>
      </c>
      <c r="BP189" s="48" t="str">
        <f>IF(AND(N189="Aplicar identificación avanzada-condición aceptable para cada tipo de factor de riesgo identificado",M189="SI"),VLOOKUP(A189,'2'!$B$12:$M$212,8,FALSE)," ")</f>
        <v xml:space="preserve"> </v>
      </c>
      <c r="BQ189" s="48" t="str">
        <f>IF(AND(N189="Aplicar identificación avanzada-condición aceptable para cada tipo de factor de riesgo identificado",M189="SI"),VLOOKUP(A189,'2'!$B$12:$M$212,9,FALSE)," ")</f>
        <v xml:space="preserve"> </v>
      </c>
      <c r="BR189" s="48" t="str">
        <f>IF(AND(N189="Aplicar identificación avanzada-condición aceptable para cada tipo de factor de riesgo identificado",M189="SI"),VLOOKUP(A189,'2'!$B$12:$M$212,10,FALSE)," ")</f>
        <v xml:space="preserve"> </v>
      </c>
    </row>
    <row r="190" spans="2:70">
      <c r="B190" s="21" t="str">
        <f>'2'!C199</f>
        <v>area 186</v>
      </c>
      <c r="C190" s="21" t="str">
        <f>'2'!D199</f>
        <v>puesto 186</v>
      </c>
      <c r="D190" s="21" t="str">
        <v>puesto 186</v>
      </c>
      <c r="E190" s="21" t="str">
        <f>'2'!E199</f>
        <v>tarea 186</v>
      </c>
      <c r="F190" s="34" t="str">
        <f>'3'!D199</f>
        <v>tarea 186</v>
      </c>
      <c r="N190" s="34" t="str">
        <f>'3'!L199</f>
        <v>Aplicar identificación avanzada-condición aceptable para cada tipo de factor de riesgo identificado</v>
      </c>
      <c r="O190" s="19" t="str">
        <f>IF(AND(N190="Aplicar identificación avanzada-condición aceptable para cada tipo de factor de riesgo identificado",G190="SI"),VLOOKUP(A190,'2'!$B$12:$M$212,2,FALSE)," ")</f>
        <v xml:space="preserve"> </v>
      </c>
      <c r="P190" s="19" t="str">
        <f>IF(AND(N190="Aplicar identificación avanzada-condición aceptable para cada tipo de factor de riesgo identificado",G190="SI"),VLOOKUP(A190,'2'!$B$12:$M$212,3,FALSE)," ")</f>
        <v xml:space="preserve"> </v>
      </c>
      <c r="Q190" s="19" t="str">
        <f>IF(AND(N190="Aplicar identificación avanzada-condición aceptable para cada tipo de factor de riesgo identificado",G190="SI"),VLOOKUP(A190,'2'!$B$12:$M$212,4,FALSE)," ")</f>
        <v xml:space="preserve"> </v>
      </c>
      <c r="R190" s="19" t="str">
        <f>IF(AND(N190="Aplicar identificación avanzada-condición aceptable para cada tipo de factor de riesgo identificado",G190="SI"),VLOOKUP(A190,'2'!$B$12:$M$212,6,FALSE)," ")</f>
        <v xml:space="preserve"> </v>
      </c>
      <c r="S190" s="19" t="str">
        <f>IF(AND(N190="Aplicar identificación avanzada-condición aceptable para cada tipo de factor de riesgo identificado",G190="SI"),VLOOKUP(A190,'2'!$B$12:$M$212,7,FALSE)," ")</f>
        <v xml:space="preserve"> </v>
      </c>
      <c r="T190" s="19" t="str">
        <f>IF(AND(N190="Aplicar identificación avanzada-condición aceptable para cada tipo de factor de riesgo identificado",G190="SI"),VLOOKUP(A190,'2'!$B$12:$M$212,8,FALSE)," ")</f>
        <v xml:space="preserve"> </v>
      </c>
      <c r="U190" s="19" t="str">
        <f>IF(AND(N190="Aplicar identificación avanzada-condición aceptable para cada tipo de factor de riesgo identificado",G190="SI"),VLOOKUP(A190,'2'!$B$12:$M$212,9,FALSE)," ")</f>
        <v xml:space="preserve"> </v>
      </c>
      <c r="V190" s="19" t="str">
        <f>IF(AND(N190="Aplicar identificación avanzada-condición aceptable para cada tipo de factor de riesgo identificado",G190="SI"),VLOOKUP(A190,'2'!$B$12:$M$212,10,FALSE)," ")</f>
        <v xml:space="preserve"> </v>
      </c>
      <c r="W190" s="31" t="str">
        <f>IF(AND(N190="Aplicar identificación avanzada-condición aceptable para cada tipo de factor de riesgo identificado",H190="SI"),VLOOKUP(A190,'2'!$B$12:$M$212,2,FALSE)," ")</f>
        <v xml:space="preserve"> </v>
      </c>
      <c r="X190" s="31" t="str">
        <f>IF(AND(N190="Aplicar identificación avanzada-condición aceptable para cada tipo de factor de riesgo identificado",H190="SI"),VLOOKUP(A190,'2'!$B$12:$M$212,3,FALSE)," ")</f>
        <v xml:space="preserve"> </v>
      </c>
      <c r="Y190" s="31" t="str">
        <f>IF(AND(N190="Aplicar identificación avanzada-condición aceptable para cada tipo de factor de riesgo identificado",H190="SI"),VLOOKUP(A190,'2'!$B$12:$M$212,4,FALSE)," ")</f>
        <v xml:space="preserve"> </v>
      </c>
      <c r="Z190" s="31" t="str">
        <f>IF(AND(N190="Aplicar identificación avanzada-condición aceptable para cada tipo de factor de riesgo identificado",H190="SI"),VLOOKUP(A190,'2'!$B$12:$M$212,4,FALSE)," ")</f>
        <v xml:space="preserve"> </v>
      </c>
      <c r="AA190" s="31" t="str">
        <f>IF(AND(N190="Aplicar identificación avanzada-condición aceptable para cada tipo de factor de riesgo identificado",H190="SI"),VLOOKUP(A190,'2'!$B$12:$M$212,7,FALSE)," ")</f>
        <v xml:space="preserve"> </v>
      </c>
      <c r="AB190" s="31" t="str">
        <f>IF(AND(N190="Aplicar identificación avanzada-condición aceptable para cada tipo de factor de riesgo identificado",H190="SI"),VLOOKUP(A190,'2'!$B$12:$M$212,8,FALSE)," ")</f>
        <v xml:space="preserve"> </v>
      </c>
      <c r="AC190" s="31" t="str">
        <f>IF(AND(N190="Aplicar identificación avanzada-condición aceptable para cada tipo de factor de riesgo identificado",H190="SI"),VLOOKUP(A190,'2'!$B$12:$M$212,9,FALSE)," ")</f>
        <v xml:space="preserve"> </v>
      </c>
      <c r="AD190" s="31" t="str">
        <f>IF(AND(N190="Aplicar identificación avanzada-condición aceptable para cada tipo de factor de riesgo identificado",H190="SI"),VLOOKUP(A190,'2'!$B$12:$M$212,10,FALSE)," ")</f>
        <v xml:space="preserve"> </v>
      </c>
      <c r="AE190" s="34" t="str">
        <f>IF(AND(N190="Aplicar identificación avanzada-condición aceptable para cada tipo de factor de riesgo identificado",I190="SI"),VLOOKUP(A190,'2'!$B$12:$M$212,2,FALSE)," ")</f>
        <v xml:space="preserve"> </v>
      </c>
      <c r="AF190" s="34" t="str">
        <f>IF(AND(N190="Aplicar identificación avanzada-condición aceptable para cada tipo de factor de riesgo identificado",I190="SI"),VLOOKUP(A190,'2'!$B$12:$M$212,3,FALSE)," ")</f>
        <v xml:space="preserve"> </v>
      </c>
      <c r="AG190" s="34" t="str">
        <f>IF(AND(N190="Aplicar identificación avanzada-condición aceptable para cada tipo de factor de riesgo identificado",I190="SI"),VLOOKUP(A190,'2'!$B$12:$M$212,4,FALSE)," ")</f>
        <v xml:space="preserve"> </v>
      </c>
      <c r="AH190" s="34" t="str">
        <f>IF(AND(N190="Aplicar identificación avanzada-condición aceptable para cada tipo de factor de riesgo identificado",I190="SI"),VLOOKUP(A190,'2'!$B$12:$M$212,6,FALSE)," ")</f>
        <v xml:space="preserve"> </v>
      </c>
      <c r="AI190" s="34" t="str">
        <f>IF(AND(N190="Aplicar identificación avanzada-condición aceptable para cada tipo de factor de riesgo identificado",I190="SI"),VLOOKUP(A190,'2'!$B$12:$M$212,7,FALSE)," ")</f>
        <v xml:space="preserve"> </v>
      </c>
      <c r="AJ190" s="34" t="str">
        <f>IF(AND(N190="Aplicar identificación avanzada-condición aceptable para cada tipo de factor de riesgo identificado",I190="SI"),VLOOKUP(A190,'2'!$B$12:$M$212,8,FALSE)," ")</f>
        <v xml:space="preserve"> </v>
      </c>
      <c r="AK190" s="34" t="str">
        <f>IF(AND(N190="Aplicar identificación avanzada-condición aceptable para cada tipo de factor de riesgo identificado",I190="SI"),VLOOKUP(A190,'2'!$B$12:$M$212,9,FALSE)," ")</f>
        <v xml:space="preserve"> </v>
      </c>
      <c r="AL190" s="34" t="str">
        <f>IF(AND(N190="Aplicar identificación avanzada-condición aceptable para cada tipo de factor de riesgo identificado",I190="SI"),VLOOKUP(A190,'2'!$B$12:$M$212,10,FALSE)," ")</f>
        <v xml:space="preserve"> </v>
      </c>
      <c r="AM190" s="40" t="str">
        <f>IF(AND(N190="Aplicar identificación avanzada-condición aceptable para cada tipo de factor de riesgo identificado",J190="SI"),VLOOKUP(A190,'2'!$B$12:$M$212,2,FALSE)," ")</f>
        <v xml:space="preserve"> </v>
      </c>
      <c r="AN190" s="40" t="str">
        <f>IF(AND(N190="Aplicar identificación avanzada-condición aceptable para cada tipo de factor de riesgo identificado",J190="SI"),VLOOKUP(A190,'2'!$B$12:$M$212,3,FALSE)," ")</f>
        <v xml:space="preserve"> </v>
      </c>
      <c r="AO190" s="40" t="str">
        <f>IF(AND(N190="Aplicar identificación avanzada-condición aceptable para cada tipo de factor de riesgo identificado",J190="SI"),VLOOKUP(A190,'2'!$B$12:$M$212,4,FALSE)," ")</f>
        <v xml:space="preserve"> </v>
      </c>
      <c r="AP190" s="40" t="str">
        <f>IF(AND(N190="Aplicar identificación avanzada-condición aceptable para cada tipo de factor de riesgo identificado",J190="SI"),VLOOKUP(A190,'2'!$B$12:$M$212,6,FALSE)," ")</f>
        <v xml:space="preserve"> </v>
      </c>
      <c r="AQ190" s="40" t="str">
        <f>IF(AND(N190="Aplicar identificación avanzada-condición aceptable para cada tipo de factor de riesgo identificado",J190="SI"),VLOOKUP(A190,'2'!$B$12:$M$212,7,FALSE)," ")</f>
        <v xml:space="preserve"> </v>
      </c>
      <c r="AR190" s="40" t="str">
        <f>IF(AND(N190="Aplicar identificación avanzada-condición aceptable para cada tipo de factor de riesgo identificado",J190="SI"),VLOOKUP(A190,'2'!$B$12:$M$212,8,FALSE)," ")</f>
        <v xml:space="preserve"> </v>
      </c>
      <c r="AS190" s="40" t="str">
        <f>IF(AND(N190="Aplicar identificación avanzada-condición aceptable para cada tipo de factor de riesgo identificado",J190="SI"),VLOOKUP(A190,'2'!$B$12:$M$212,9,FALSE)," ")</f>
        <v xml:space="preserve"> </v>
      </c>
      <c r="AT190" s="40" t="str">
        <f>IF(AND(N190="Aplicar identificación avanzada-condición aceptable para cada tipo de factor de riesgo identificado",J190="SI"),VLOOKUP(A190,'2'!$B$12:$M$212,10,FALSE)," ")</f>
        <v xml:space="preserve"> </v>
      </c>
      <c r="AU190" s="51" t="str">
        <f>IF(AND(N190="Aplicar identificación avanzada-condición aceptable para cada tipo de factor de riesgo identificado",K190="SI"),VLOOKUP(A190,'2'!$B$12:$M$212,2,FALSE)," ")</f>
        <v xml:space="preserve"> </v>
      </c>
      <c r="AV190" s="51" t="str">
        <f>IF(AND(N190="Aplicar identificación avanzada-condición aceptable para cada tipo de factor de riesgo identificado",K190="SI"),VLOOKUP(A190,'2'!$B$12:$M$212,3,FALSE)," ")</f>
        <v xml:space="preserve"> </v>
      </c>
      <c r="AW190" s="51" t="str">
        <f>IF(AND(N190="Aplicar identificación avanzada-condición aceptable para cada tipo de factor de riesgo identificado",K190="SI"),VLOOKUP(A190,'2'!$B$12:$M$212,4,FALSE)," ")</f>
        <v xml:space="preserve"> </v>
      </c>
      <c r="AX190" s="51" t="str">
        <f>IF(AND(N190="Aplicar identificación avanzada-condición aceptable para cada tipo de factor de riesgo identificado",K190="SI"),VLOOKUP(A190,'2'!$B$12:$M$212,6,FALSE)," ")</f>
        <v xml:space="preserve"> </v>
      </c>
      <c r="AY190" s="51" t="str">
        <f>IF(AND(N190="Aplicar identificación avanzada-condición aceptable para cada tipo de factor de riesgo identificado",K190="SI"),VLOOKUP(A190,'2'!$B$12:$M$212,7,FALSE)," ")</f>
        <v xml:space="preserve"> </v>
      </c>
      <c r="AZ190" s="51" t="str">
        <f>IF(AND(N190="Aplicar identificación avanzada-condición aceptable para cada tipo de factor de riesgo identificado",K190="SI"),VLOOKUP(A190,'2'!$B$12:$M$212,8,FALSE)," ")</f>
        <v xml:space="preserve"> </v>
      </c>
      <c r="BA190" s="51" t="str">
        <f>IF(AND(N190="Aplicar identificación avanzada-condición aceptable para cada tipo de factor de riesgo identificado",K190="SI"),VLOOKUP(A190,'2'!$B$12:$M$212,9,FALSE)," ")</f>
        <v xml:space="preserve"> </v>
      </c>
      <c r="BB190" s="51" t="str">
        <f>IF(AND(N190="Aplicar identificación avanzada-condición aceptable para cada tipo de factor de riesgo identificado",K190="SI"),VLOOKUP(A190,'2'!$B$12:$M$212,10,FALSE)," ")</f>
        <v xml:space="preserve"> </v>
      </c>
      <c r="BC190" s="44" t="str">
        <f>IF(AND(N190="Aplicar identificación avanzada-condición aceptable para cada tipo de factor de riesgo identificado",L190="SI"),VLOOKUP(A190,'2'!$B$12:$M$212,2,FALSE)," ")</f>
        <v xml:space="preserve"> </v>
      </c>
      <c r="BD190" s="44" t="str">
        <f>IF(AND(N190="Aplicar identificación avanzada-condición aceptable para cada tipo de factor de riesgo identificado",L190="SI"),VLOOKUP(A190,'2'!$B$12:$M$212,3,FALSE)," ")</f>
        <v xml:space="preserve"> </v>
      </c>
      <c r="BE190" s="44" t="str">
        <f>IF(AND(N190="Aplicar identificación avanzada-condición aceptable para cada tipo de factor de riesgo identificado",L190="SI"),VLOOKUP(A190,'2'!$B$12:$M$212,4,FALSE)," ")</f>
        <v xml:space="preserve"> </v>
      </c>
      <c r="BF190" s="44" t="str">
        <f>IF(AND(N190="Aplicar identificación avanzada-condición aceptable para cada tipo de factor de riesgo identificado",L190="SI"),VLOOKUP(A190,'2'!$B$12:$M$212,6,FALSE)," ")</f>
        <v xml:space="preserve"> </v>
      </c>
      <c r="BG190" s="44" t="str">
        <f>IF(AND(N190="Aplicar identificación avanzada-condición aceptable para cada tipo de factor de riesgo identificado",L190="SI"),VLOOKUP(A190,'2'!$B$12:$M$212,7,FALSE)," ")</f>
        <v xml:space="preserve"> </v>
      </c>
      <c r="BH190" s="44" t="str">
        <f>IF(AND(N190="Aplicar identificación avanzada-condición aceptable para cada tipo de factor de riesgo identificado",L190="SI"),VLOOKUP(A190,'2'!$B$12:$M$212,8,FALSE)," ")</f>
        <v xml:space="preserve"> </v>
      </c>
      <c r="BI190" s="44" t="str">
        <f>IF(AND(N190="Aplicar identificación avanzada-condición aceptable para cada tipo de factor de riesgo identificado",L190="SI"),VLOOKUP(A190,'2'!$B$12:$M$212,9,FALSE)," ")</f>
        <v xml:space="preserve"> </v>
      </c>
      <c r="BJ190" s="44" t="str">
        <f>IF(AND(N190="Aplicar identificación avanzada-condición aceptable para cada tipo de factor de riesgo identificado",L190="SI"),VLOOKUP(A190,'2'!$B$12:$M$212,10,FALSE)," ")</f>
        <v xml:space="preserve"> </v>
      </c>
      <c r="BK190" s="48" t="str">
        <f>IF(AND(N190="Aplicar identificación avanzada-condición aceptable para cada tipo de factor de riesgo identificado",M190="SI"),VLOOKUP(A190,'2'!$B$12:$M$212,2,FALSE)," ")</f>
        <v xml:space="preserve"> </v>
      </c>
      <c r="BL190" s="48" t="str">
        <f>IF(AND(N190="Aplicar identificación avanzada-condición aceptable para cada tipo de factor de riesgo identificado",M190="SI"),VLOOKUP(A190,'2'!$B$12:$M$212,3,FALSE)," ")</f>
        <v xml:space="preserve"> </v>
      </c>
      <c r="BM190" s="48" t="str">
        <f>IF(AND(N190="Aplicar identificación avanzada-condición aceptable para cada tipo de factor de riesgo identificado",M190="SI"),VLOOKUP(A190,'2'!$B$12:$M$212,4,FALSE)," ")</f>
        <v xml:space="preserve"> </v>
      </c>
      <c r="BN190" s="48" t="str">
        <f>IF(AND(N190="Aplicar identificación avanzada-condición aceptable para cada tipo de factor de riesgo identificado",M190="SI"),VLOOKUP(A190,'2'!$B$12:$M$212,6,FALSE)," ")</f>
        <v xml:space="preserve"> </v>
      </c>
      <c r="BO190" s="48" t="str">
        <f>IF(AND(N190="Aplicar identificación avanzada-condición aceptable para cada tipo de factor de riesgo identificado",M190="SI"),VLOOKUP(A190,'2'!$B$12:$M$212,7,FALSE)," ")</f>
        <v xml:space="preserve"> </v>
      </c>
      <c r="BP190" s="48" t="str">
        <f>IF(AND(N190="Aplicar identificación avanzada-condición aceptable para cada tipo de factor de riesgo identificado",M190="SI"),VLOOKUP(A190,'2'!$B$12:$M$212,8,FALSE)," ")</f>
        <v xml:space="preserve"> </v>
      </c>
      <c r="BQ190" s="48" t="str">
        <f>IF(AND(N190="Aplicar identificación avanzada-condición aceptable para cada tipo de factor de riesgo identificado",M190="SI"),VLOOKUP(A190,'2'!$B$12:$M$212,9,FALSE)," ")</f>
        <v xml:space="preserve"> </v>
      </c>
      <c r="BR190" s="48" t="str">
        <f>IF(AND(N190="Aplicar identificación avanzada-condición aceptable para cada tipo de factor de riesgo identificado",M190="SI"),VLOOKUP(A190,'2'!$B$12:$M$212,10,FALSE)," ")</f>
        <v xml:space="preserve"> </v>
      </c>
    </row>
    <row r="191" spans="2:70">
      <c r="B191" s="21" t="str">
        <f>'2'!C200</f>
        <v>area 187</v>
      </c>
      <c r="C191" s="21" t="str">
        <f>'2'!D200</f>
        <v>puesto 187</v>
      </c>
      <c r="D191" s="21" t="str">
        <v>puesto 187</v>
      </c>
      <c r="E191" s="21" t="str">
        <f>'2'!E200</f>
        <v>tarea 187</v>
      </c>
      <c r="F191" s="34" t="str">
        <f>'3'!D200</f>
        <v>tarea 187</v>
      </c>
      <c r="N191" s="34" t="str">
        <f>'3'!L200</f>
        <v>Aplicar identificación avanzada-condición aceptable para cada tipo de factor de riesgo identificado</v>
      </c>
      <c r="O191" s="19" t="str">
        <f>IF(AND(N191="Aplicar identificación avanzada-condición aceptable para cada tipo de factor de riesgo identificado",G191="SI"),VLOOKUP(A191,'2'!$B$12:$M$212,2,FALSE)," ")</f>
        <v xml:space="preserve"> </v>
      </c>
      <c r="P191" s="19" t="str">
        <f>IF(AND(N191="Aplicar identificación avanzada-condición aceptable para cada tipo de factor de riesgo identificado",G191="SI"),VLOOKUP(A191,'2'!$B$12:$M$212,3,FALSE)," ")</f>
        <v xml:space="preserve"> </v>
      </c>
      <c r="Q191" s="19" t="str">
        <f>IF(AND(N191="Aplicar identificación avanzada-condición aceptable para cada tipo de factor de riesgo identificado",G191="SI"),VLOOKUP(A191,'2'!$B$12:$M$212,4,FALSE)," ")</f>
        <v xml:space="preserve"> </v>
      </c>
      <c r="R191" s="19" t="str">
        <f>IF(AND(N191="Aplicar identificación avanzada-condición aceptable para cada tipo de factor de riesgo identificado",G191="SI"),VLOOKUP(A191,'2'!$B$12:$M$212,6,FALSE)," ")</f>
        <v xml:space="preserve"> </v>
      </c>
      <c r="S191" s="19" t="str">
        <f>IF(AND(N191="Aplicar identificación avanzada-condición aceptable para cada tipo de factor de riesgo identificado",G191="SI"),VLOOKUP(A191,'2'!$B$12:$M$212,7,FALSE)," ")</f>
        <v xml:space="preserve"> </v>
      </c>
      <c r="T191" s="19" t="str">
        <f>IF(AND(N191="Aplicar identificación avanzada-condición aceptable para cada tipo de factor de riesgo identificado",G191="SI"),VLOOKUP(A191,'2'!$B$12:$M$212,8,FALSE)," ")</f>
        <v xml:space="preserve"> </v>
      </c>
      <c r="U191" s="19" t="str">
        <f>IF(AND(N191="Aplicar identificación avanzada-condición aceptable para cada tipo de factor de riesgo identificado",G191="SI"),VLOOKUP(A191,'2'!$B$12:$M$212,9,FALSE)," ")</f>
        <v xml:space="preserve"> </v>
      </c>
      <c r="V191" s="19" t="str">
        <f>IF(AND(N191="Aplicar identificación avanzada-condición aceptable para cada tipo de factor de riesgo identificado",G191="SI"),VLOOKUP(A191,'2'!$B$12:$M$212,10,FALSE)," ")</f>
        <v xml:space="preserve"> </v>
      </c>
      <c r="W191" s="31" t="str">
        <f>IF(AND(N191="Aplicar identificación avanzada-condición aceptable para cada tipo de factor de riesgo identificado",H191="SI"),VLOOKUP(A191,'2'!$B$12:$M$212,2,FALSE)," ")</f>
        <v xml:space="preserve"> </v>
      </c>
      <c r="X191" s="31" t="str">
        <f>IF(AND(N191="Aplicar identificación avanzada-condición aceptable para cada tipo de factor de riesgo identificado",H191="SI"),VLOOKUP(A191,'2'!$B$12:$M$212,3,FALSE)," ")</f>
        <v xml:space="preserve"> </v>
      </c>
      <c r="Y191" s="31" t="str">
        <f>IF(AND(N191="Aplicar identificación avanzada-condición aceptable para cada tipo de factor de riesgo identificado",H191="SI"),VLOOKUP(A191,'2'!$B$12:$M$212,4,FALSE)," ")</f>
        <v xml:space="preserve"> </v>
      </c>
      <c r="Z191" s="31" t="str">
        <f>IF(AND(N191="Aplicar identificación avanzada-condición aceptable para cada tipo de factor de riesgo identificado",H191="SI"),VLOOKUP(A191,'2'!$B$12:$M$212,4,FALSE)," ")</f>
        <v xml:space="preserve"> </v>
      </c>
      <c r="AA191" s="31" t="str">
        <f>IF(AND(N191="Aplicar identificación avanzada-condición aceptable para cada tipo de factor de riesgo identificado",H191="SI"),VLOOKUP(A191,'2'!$B$12:$M$212,7,FALSE)," ")</f>
        <v xml:space="preserve"> </v>
      </c>
      <c r="AB191" s="31" t="str">
        <f>IF(AND(N191="Aplicar identificación avanzada-condición aceptable para cada tipo de factor de riesgo identificado",H191="SI"),VLOOKUP(A191,'2'!$B$12:$M$212,8,FALSE)," ")</f>
        <v xml:space="preserve"> </v>
      </c>
      <c r="AC191" s="31" t="str">
        <f>IF(AND(N191="Aplicar identificación avanzada-condición aceptable para cada tipo de factor de riesgo identificado",H191="SI"),VLOOKUP(A191,'2'!$B$12:$M$212,9,FALSE)," ")</f>
        <v xml:space="preserve"> </v>
      </c>
      <c r="AD191" s="31" t="str">
        <f>IF(AND(N191="Aplicar identificación avanzada-condición aceptable para cada tipo de factor de riesgo identificado",H191="SI"),VLOOKUP(A191,'2'!$B$12:$M$212,10,FALSE)," ")</f>
        <v xml:space="preserve"> </v>
      </c>
      <c r="AE191" s="34" t="str">
        <f>IF(AND(N191="Aplicar identificación avanzada-condición aceptable para cada tipo de factor de riesgo identificado",I191="SI"),VLOOKUP(A191,'2'!$B$12:$M$212,2,FALSE)," ")</f>
        <v xml:space="preserve"> </v>
      </c>
      <c r="AF191" s="34" t="str">
        <f>IF(AND(N191="Aplicar identificación avanzada-condición aceptable para cada tipo de factor de riesgo identificado",I191="SI"),VLOOKUP(A191,'2'!$B$12:$M$212,3,FALSE)," ")</f>
        <v xml:space="preserve"> </v>
      </c>
      <c r="AG191" s="34" t="str">
        <f>IF(AND(N191="Aplicar identificación avanzada-condición aceptable para cada tipo de factor de riesgo identificado",I191="SI"),VLOOKUP(A191,'2'!$B$12:$M$212,4,FALSE)," ")</f>
        <v xml:space="preserve"> </v>
      </c>
      <c r="AH191" s="34" t="str">
        <f>IF(AND(N191="Aplicar identificación avanzada-condición aceptable para cada tipo de factor de riesgo identificado",I191="SI"),VLOOKUP(A191,'2'!$B$12:$M$212,6,FALSE)," ")</f>
        <v xml:space="preserve"> </v>
      </c>
      <c r="AI191" s="34" t="str">
        <f>IF(AND(N191="Aplicar identificación avanzada-condición aceptable para cada tipo de factor de riesgo identificado",I191="SI"),VLOOKUP(A191,'2'!$B$12:$M$212,7,FALSE)," ")</f>
        <v xml:space="preserve"> </v>
      </c>
      <c r="AJ191" s="34" t="str">
        <f>IF(AND(N191="Aplicar identificación avanzada-condición aceptable para cada tipo de factor de riesgo identificado",I191="SI"),VLOOKUP(A191,'2'!$B$12:$M$212,8,FALSE)," ")</f>
        <v xml:space="preserve"> </v>
      </c>
      <c r="AK191" s="34" t="str">
        <f>IF(AND(N191="Aplicar identificación avanzada-condición aceptable para cada tipo de factor de riesgo identificado",I191="SI"),VLOOKUP(A191,'2'!$B$12:$M$212,9,FALSE)," ")</f>
        <v xml:space="preserve"> </v>
      </c>
      <c r="AL191" s="34" t="str">
        <f>IF(AND(N191="Aplicar identificación avanzada-condición aceptable para cada tipo de factor de riesgo identificado",I191="SI"),VLOOKUP(A191,'2'!$B$12:$M$212,10,FALSE)," ")</f>
        <v xml:space="preserve"> </v>
      </c>
      <c r="AM191" s="40" t="str">
        <f>IF(AND(N191="Aplicar identificación avanzada-condición aceptable para cada tipo de factor de riesgo identificado",J191="SI"),VLOOKUP(A191,'2'!$B$12:$M$212,2,FALSE)," ")</f>
        <v xml:space="preserve"> </v>
      </c>
      <c r="AN191" s="40" t="str">
        <f>IF(AND(N191="Aplicar identificación avanzada-condición aceptable para cada tipo de factor de riesgo identificado",J191="SI"),VLOOKUP(A191,'2'!$B$12:$M$212,3,FALSE)," ")</f>
        <v xml:space="preserve"> </v>
      </c>
      <c r="AO191" s="40" t="str">
        <f>IF(AND(N191="Aplicar identificación avanzada-condición aceptable para cada tipo de factor de riesgo identificado",J191="SI"),VLOOKUP(A191,'2'!$B$12:$M$212,4,FALSE)," ")</f>
        <v xml:space="preserve"> </v>
      </c>
      <c r="AP191" s="40" t="str">
        <f>IF(AND(N191="Aplicar identificación avanzada-condición aceptable para cada tipo de factor de riesgo identificado",J191="SI"),VLOOKUP(A191,'2'!$B$12:$M$212,6,FALSE)," ")</f>
        <v xml:space="preserve"> </v>
      </c>
      <c r="AQ191" s="40" t="str">
        <f>IF(AND(N191="Aplicar identificación avanzada-condición aceptable para cada tipo de factor de riesgo identificado",J191="SI"),VLOOKUP(A191,'2'!$B$12:$M$212,7,FALSE)," ")</f>
        <v xml:space="preserve"> </v>
      </c>
      <c r="AR191" s="40" t="str">
        <f>IF(AND(N191="Aplicar identificación avanzada-condición aceptable para cada tipo de factor de riesgo identificado",J191="SI"),VLOOKUP(A191,'2'!$B$12:$M$212,8,FALSE)," ")</f>
        <v xml:space="preserve"> </v>
      </c>
      <c r="AS191" s="40" t="str">
        <f>IF(AND(N191="Aplicar identificación avanzada-condición aceptable para cada tipo de factor de riesgo identificado",J191="SI"),VLOOKUP(A191,'2'!$B$12:$M$212,9,FALSE)," ")</f>
        <v xml:space="preserve"> </v>
      </c>
      <c r="AT191" s="40" t="str">
        <f>IF(AND(N191="Aplicar identificación avanzada-condición aceptable para cada tipo de factor de riesgo identificado",J191="SI"),VLOOKUP(A191,'2'!$B$12:$M$212,10,FALSE)," ")</f>
        <v xml:space="preserve"> </v>
      </c>
      <c r="AU191" s="51" t="str">
        <f>IF(AND(N191="Aplicar identificación avanzada-condición aceptable para cada tipo de factor de riesgo identificado",K191="SI"),VLOOKUP(A191,'2'!$B$12:$M$212,2,FALSE)," ")</f>
        <v xml:space="preserve"> </v>
      </c>
      <c r="AV191" s="51" t="str">
        <f>IF(AND(N191="Aplicar identificación avanzada-condición aceptable para cada tipo de factor de riesgo identificado",K191="SI"),VLOOKUP(A191,'2'!$B$12:$M$212,3,FALSE)," ")</f>
        <v xml:space="preserve"> </v>
      </c>
      <c r="AW191" s="51" t="str">
        <f>IF(AND(N191="Aplicar identificación avanzada-condición aceptable para cada tipo de factor de riesgo identificado",K191="SI"),VLOOKUP(A191,'2'!$B$12:$M$212,4,FALSE)," ")</f>
        <v xml:space="preserve"> </v>
      </c>
      <c r="AX191" s="51" t="str">
        <f>IF(AND(N191="Aplicar identificación avanzada-condición aceptable para cada tipo de factor de riesgo identificado",K191="SI"),VLOOKUP(A191,'2'!$B$12:$M$212,6,FALSE)," ")</f>
        <v xml:space="preserve"> </v>
      </c>
      <c r="AY191" s="51" t="str">
        <f>IF(AND(N191="Aplicar identificación avanzada-condición aceptable para cada tipo de factor de riesgo identificado",K191="SI"),VLOOKUP(A191,'2'!$B$12:$M$212,7,FALSE)," ")</f>
        <v xml:space="preserve"> </v>
      </c>
      <c r="AZ191" s="51" t="str">
        <f>IF(AND(N191="Aplicar identificación avanzada-condición aceptable para cada tipo de factor de riesgo identificado",K191="SI"),VLOOKUP(A191,'2'!$B$12:$M$212,8,FALSE)," ")</f>
        <v xml:space="preserve"> </v>
      </c>
      <c r="BA191" s="51" t="str">
        <f>IF(AND(N191="Aplicar identificación avanzada-condición aceptable para cada tipo de factor de riesgo identificado",K191="SI"),VLOOKUP(A191,'2'!$B$12:$M$212,9,FALSE)," ")</f>
        <v xml:space="preserve"> </v>
      </c>
      <c r="BB191" s="51" t="str">
        <f>IF(AND(N191="Aplicar identificación avanzada-condición aceptable para cada tipo de factor de riesgo identificado",K191="SI"),VLOOKUP(A191,'2'!$B$12:$M$212,10,FALSE)," ")</f>
        <v xml:space="preserve"> </v>
      </c>
      <c r="BC191" s="44" t="str">
        <f>IF(AND(N191="Aplicar identificación avanzada-condición aceptable para cada tipo de factor de riesgo identificado",L191="SI"),VLOOKUP(A191,'2'!$B$12:$M$212,2,FALSE)," ")</f>
        <v xml:space="preserve"> </v>
      </c>
      <c r="BD191" s="44" t="str">
        <f>IF(AND(N191="Aplicar identificación avanzada-condición aceptable para cada tipo de factor de riesgo identificado",L191="SI"),VLOOKUP(A191,'2'!$B$12:$M$212,3,FALSE)," ")</f>
        <v xml:space="preserve"> </v>
      </c>
      <c r="BE191" s="44" t="str">
        <f>IF(AND(N191="Aplicar identificación avanzada-condición aceptable para cada tipo de factor de riesgo identificado",L191="SI"),VLOOKUP(A191,'2'!$B$12:$M$212,4,FALSE)," ")</f>
        <v xml:space="preserve"> </v>
      </c>
      <c r="BF191" s="44" t="str">
        <f>IF(AND(N191="Aplicar identificación avanzada-condición aceptable para cada tipo de factor de riesgo identificado",L191="SI"),VLOOKUP(A191,'2'!$B$12:$M$212,6,FALSE)," ")</f>
        <v xml:space="preserve"> </v>
      </c>
      <c r="BG191" s="44" t="str">
        <f>IF(AND(N191="Aplicar identificación avanzada-condición aceptable para cada tipo de factor de riesgo identificado",L191="SI"),VLOOKUP(A191,'2'!$B$12:$M$212,7,FALSE)," ")</f>
        <v xml:space="preserve"> </v>
      </c>
      <c r="BH191" s="44" t="str">
        <f>IF(AND(N191="Aplicar identificación avanzada-condición aceptable para cada tipo de factor de riesgo identificado",L191="SI"),VLOOKUP(A191,'2'!$B$12:$M$212,8,FALSE)," ")</f>
        <v xml:space="preserve"> </v>
      </c>
      <c r="BI191" s="44" t="str">
        <f>IF(AND(N191="Aplicar identificación avanzada-condición aceptable para cada tipo de factor de riesgo identificado",L191="SI"),VLOOKUP(A191,'2'!$B$12:$M$212,9,FALSE)," ")</f>
        <v xml:space="preserve"> </v>
      </c>
      <c r="BJ191" s="44" t="str">
        <f>IF(AND(N191="Aplicar identificación avanzada-condición aceptable para cada tipo de factor de riesgo identificado",L191="SI"),VLOOKUP(A191,'2'!$B$12:$M$212,10,FALSE)," ")</f>
        <v xml:space="preserve"> </v>
      </c>
      <c r="BK191" s="48" t="str">
        <f>IF(AND(N191="Aplicar identificación avanzada-condición aceptable para cada tipo de factor de riesgo identificado",M191="SI"),VLOOKUP(A191,'2'!$B$12:$M$212,2,FALSE)," ")</f>
        <v xml:space="preserve"> </v>
      </c>
      <c r="BL191" s="48" t="str">
        <f>IF(AND(N191="Aplicar identificación avanzada-condición aceptable para cada tipo de factor de riesgo identificado",M191="SI"),VLOOKUP(A191,'2'!$B$12:$M$212,3,FALSE)," ")</f>
        <v xml:space="preserve"> </v>
      </c>
      <c r="BM191" s="48" t="str">
        <f>IF(AND(N191="Aplicar identificación avanzada-condición aceptable para cada tipo de factor de riesgo identificado",M191="SI"),VLOOKUP(A191,'2'!$B$12:$M$212,4,FALSE)," ")</f>
        <v xml:space="preserve"> </v>
      </c>
      <c r="BN191" s="48" t="str">
        <f>IF(AND(N191="Aplicar identificación avanzada-condición aceptable para cada tipo de factor de riesgo identificado",M191="SI"),VLOOKUP(A191,'2'!$B$12:$M$212,6,FALSE)," ")</f>
        <v xml:space="preserve"> </v>
      </c>
      <c r="BO191" s="48" t="str">
        <f>IF(AND(N191="Aplicar identificación avanzada-condición aceptable para cada tipo de factor de riesgo identificado",M191="SI"),VLOOKUP(A191,'2'!$B$12:$M$212,7,FALSE)," ")</f>
        <v xml:space="preserve"> </v>
      </c>
      <c r="BP191" s="48" t="str">
        <f>IF(AND(N191="Aplicar identificación avanzada-condición aceptable para cada tipo de factor de riesgo identificado",M191="SI"),VLOOKUP(A191,'2'!$B$12:$M$212,8,FALSE)," ")</f>
        <v xml:space="preserve"> </v>
      </c>
      <c r="BQ191" s="48" t="str">
        <f>IF(AND(N191="Aplicar identificación avanzada-condición aceptable para cada tipo de factor de riesgo identificado",M191="SI"),VLOOKUP(A191,'2'!$B$12:$M$212,9,FALSE)," ")</f>
        <v xml:space="preserve"> </v>
      </c>
      <c r="BR191" s="48" t="str">
        <f>IF(AND(N191="Aplicar identificación avanzada-condición aceptable para cada tipo de factor de riesgo identificado",M191="SI"),VLOOKUP(A191,'2'!$B$12:$M$212,10,FALSE)," ")</f>
        <v xml:space="preserve"> </v>
      </c>
    </row>
    <row r="192" spans="2:70">
      <c r="B192" s="21" t="str">
        <f>'2'!C201</f>
        <v>area 188</v>
      </c>
      <c r="C192" s="21" t="str">
        <f>'2'!D201</f>
        <v>puesto 188</v>
      </c>
      <c r="D192" s="21" t="str">
        <v>puesto 188</v>
      </c>
      <c r="E192" s="21" t="str">
        <f>'2'!E201</f>
        <v>tarea 188</v>
      </c>
      <c r="F192" s="34" t="str">
        <f>'3'!D201</f>
        <v>tarea 188</v>
      </c>
      <c r="N192" s="34" t="str">
        <f>'3'!L201</f>
        <v>Aplicar identificación avanzada-condición aceptable para cada tipo de factor de riesgo identificado</v>
      </c>
      <c r="O192" s="19" t="str">
        <f>IF(AND(N192="Aplicar identificación avanzada-condición aceptable para cada tipo de factor de riesgo identificado",G192="SI"),VLOOKUP(A192,'2'!$B$12:$M$212,2,FALSE)," ")</f>
        <v xml:space="preserve"> </v>
      </c>
      <c r="P192" s="19" t="str">
        <f>IF(AND(N192="Aplicar identificación avanzada-condición aceptable para cada tipo de factor de riesgo identificado",G192="SI"),VLOOKUP(A192,'2'!$B$12:$M$212,3,FALSE)," ")</f>
        <v xml:space="preserve"> </v>
      </c>
      <c r="Q192" s="19" t="str">
        <f>IF(AND(N192="Aplicar identificación avanzada-condición aceptable para cada tipo de factor de riesgo identificado",G192="SI"),VLOOKUP(A192,'2'!$B$12:$M$212,4,FALSE)," ")</f>
        <v xml:space="preserve"> </v>
      </c>
      <c r="R192" s="19" t="str">
        <f>IF(AND(N192="Aplicar identificación avanzada-condición aceptable para cada tipo de factor de riesgo identificado",G192="SI"),VLOOKUP(A192,'2'!$B$12:$M$212,6,FALSE)," ")</f>
        <v xml:space="preserve"> </v>
      </c>
      <c r="S192" s="19" t="str">
        <f>IF(AND(N192="Aplicar identificación avanzada-condición aceptable para cada tipo de factor de riesgo identificado",G192="SI"),VLOOKUP(A192,'2'!$B$12:$M$212,7,FALSE)," ")</f>
        <v xml:space="preserve"> </v>
      </c>
      <c r="T192" s="19" t="str">
        <f>IF(AND(N192="Aplicar identificación avanzada-condición aceptable para cada tipo de factor de riesgo identificado",G192="SI"),VLOOKUP(A192,'2'!$B$12:$M$212,8,FALSE)," ")</f>
        <v xml:space="preserve"> </v>
      </c>
      <c r="U192" s="19" t="str">
        <f>IF(AND(N192="Aplicar identificación avanzada-condición aceptable para cada tipo de factor de riesgo identificado",G192="SI"),VLOOKUP(A192,'2'!$B$12:$M$212,9,FALSE)," ")</f>
        <v xml:space="preserve"> </v>
      </c>
      <c r="V192" s="19" t="str">
        <f>IF(AND(N192="Aplicar identificación avanzada-condición aceptable para cada tipo de factor de riesgo identificado",G192="SI"),VLOOKUP(A192,'2'!$B$12:$M$212,10,FALSE)," ")</f>
        <v xml:space="preserve"> </v>
      </c>
      <c r="W192" s="31" t="str">
        <f>IF(AND(N192="Aplicar identificación avanzada-condición aceptable para cada tipo de factor de riesgo identificado",H192="SI"),VLOOKUP(A192,'2'!$B$12:$M$212,2,FALSE)," ")</f>
        <v xml:space="preserve"> </v>
      </c>
      <c r="X192" s="31" t="str">
        <f>IF(AND(N192="Aplicar identificación avanzada-condición aceptable para cada tipo de factor de riesgo identificado",H192="SI"),VLOOKUP(A192,'2'!$B$12:$M$212,3,FALSE)," ")</f>
        <v xml:space="preserve"> </v>
      </c>
      <c r="Y192" s="31" t="str">
        <f>IF(AND(N192="Aplicar identificación avanzada-condición aceptable para cada tipo de factor de riesgo identificado",H192="SI"),VLOOKUP(A192,'2'!$B$12:$M$212,4,FALSE)," ")</f>
        <v xml:space="preserve"> </v>
      </c>
      <c r="Z192" s="31" t="str">
        <f>IF(AND(N192="Aplicar identificación avanzada-condición aceptable para cada tipo de factor de riesgo identificado",H192="SI"),VLOOKUP(A192,'2'!$B$12:$M$212,4,FALSE)," ")</f>
        <v xml:space="preserve"> </v>
      </c>
      <c r="AA192" s="31" t="str">
        <f>IF(AND(N192="Aplicar identificación avanzada-condición aceptable para cada tipo de factor de riesgo identificado",H192="SI"),VLOOKUP(A192,'2'!$B$12:$M$212,7,FALSE)," ")</f>
        <v xml:space="preserve"> </v>
      </c>
      <c r="AB192" s="31" t="str">
        <f>IF(AND(N192="Aplicar identificación avanzada-condición aceptable para cada tipo de factor de riesgo identificado",H192="SI"),VLOOKUP(A192,'2'!$B$12:$M$212,8,FALSE)," ")</f>
        <v xml:space="preserve"> </v>
      </c>
      <c r="AC192" s="31" t="str">
        <f>IF(AND(N192="Aplicar identificación avanzada-condición aceptable para cada tipo de factor de riesgo identificado",H192="SI"),VLOOKUP(A192,'2'!$B$12:$M$212,9,FALSE)," ")</f>
        <v xml:space="preserve"> </v>
      </c>
      <c r="AD192" s="31" t="str">
        <f>IF(AND(N192="Aplicar identificación avanzada-condición aceptable para cada tipo de factor de riesgo identificado",H192="SI"),VLOOKUP(A192,'2'!$B$12:$M$212,10,FALSE)," ")</f>
        <v xml:space="preserve"> </v>
      </c>
      <c r="AE192" s="34" t="str">
        <f>IF(AND(N192="Aplicar identificación avanzada-condición aceptable para cada tipo de factor de riesgo identificado",I192="SI"),VLOOKUP(A192,'2'!$B$12:$M$212,2,FALSE)," ")</f>
        <v xml:space="preserve"> </v>
      </c>
      <c r="AF192" s="34" t="str">
        <f>IF(AND(N192="Aplicar identificación avanzada-condición aceptable para cada tipo de factor de riesgo identificado",I192="SI"),VLOOKUP(A192,'2'!$B$12:$M$212,3,FALSE)," ")</f>
        <v xml:space="preserve"> </v>
      </c>
      <c r="AG192" s="34" t="str">
        <f>IF(AND(N192="Aplicar identificación avanzada-condición aceptable para cada tipo de factor de riesgo identificado",I192="SI"),VLOOKUP(A192,'2'!$B$12:$M$212,4,FALSE)," ")</f>
        <v xml:space="preserve"> </v>
      </c>
      <c r="AH192" s="34" t="str">
        <f>IF(AND(N192="Aplicar identificación avanzada-condición aceptable para cada tipo de factor de riesgo identificado",I192="SI"),VLOOKUP(A192,'2'!$B$12:$M$212,6,FALSE)," ")</f>
        <v xml:space="preserve"> </v>
      </c>
      <c r="AI192" s="34" t="str">
        <f>IF(AND(N192="Aplicar identificación avanzada-condición aceptable para cada tipo de factor de riesgo identificado",I192="SI"),VLOOKUP(A192,'2'!$B$12:$M$212,7,FALSE)," ")</f>
        <v xml:space="preserve"> </v>
      </c>
      <c r="AJ192" s="34" t="str">
        <f>IF(AND(N192="Aplicar identificación avanzada-condición aceptable para cada tipo de factor de riesgo identificado",I192="SI"),VLOOKUP(A192,'2'!$B$12:$M$212,8,FALSE)," ")</f>
        <v xml:space="preserve"> </v>
      </c>
      <c r="AK192" s="34" t="str">
        <f>IF(AND(N192="Aplicar identificación avanzada-condición aceptable para cada tipo de factor de riesgo identificado",I192="SI"),VLOOKUP(A192,'2'!$B$12:$M$212,9,FALSE)," ")</f>
        <v xml:space="preserve"> </v>
      </c>
      <c r="AL192" s="34" t="str">
        <f>IF(AND(N192="Aplicar identificación avanzada-condición aceptable para cada tipo de factor de riesgo identificado",I192="SI"),VLOOKUP(A192,'2'!$B$12:$M$212,10,FALSE)," ")</f>
        <v xml:space="preserve"> </v>
      </c>
      <c r="AM192" s="40" t="str">
        <f>IF(AND(N192="Aplicar identificación avanzada-condición aceptable para cada tipo de factor de riesgo identificado",J192="SI"),VLOOKUP(A192,'2'!$B$12:$M$212,2,FALSE)," ")</f>
        <v xml:space="preserve"> </v>
      </c>
      <c r="AN192" s="40" t="str">
        <f>IF(AND(N192="Aplicar identificación avanzada-condición aceptable para cada tipo de factor de riesgo identificado",J192="SI"),VLOOKUP(A192,'2'!$B$12:$M$212,3,FALSE)," ")</f>
        <v xml:space="preserve"> </v>
      </c>
      <c r="AO192" s="40" t="str">
        <f>IF(AND(N192="Aplicar identificación avanzada-condición aceptable para cada tipo de factor de riesgo identificado",J192="SI"),VLOOKUP(A192,'2'!$B$12:$M$212,4,FALSE)," ")</f>
        <v xml:space="preserve"> </v>
      </c>
      <c r="AP192" s="40" t="str">
        <f>IF(AND(N192="Aplicar identificación avanzada-condición aceptable para cada tipo de factor de riesgo identificado",J192="SI"),VLOOKUP(A192,'2'!$B$12:$M$212,6,FALSE)," ")</f>
        <v xml:space="preserve"> </v>
      </c>
      <c r="AQ192" s="40" t="str">
        <f>IF(AND(N192="Aplicar identificación avanzada-condición aceptable para cada tipo de factor de riesgo identificado",J192="SI"),VLOOKUP(A192,'2'!$B$12:$M$212,7,FALSE)," ")</f>
        <v xml:space="preserve"> </v>
      </c>
      <c r="AR192" s="40" t="str">
        <f>IF(AND(N192="Aplicar identificación avanzada-condición aceptable para cada tipo de factor de riesgo identificado",J192="SI"),VLOOKUP(A192,'2'!$B$12:$M$212,8,FALSE)," ")</f>
        <v xml:space="preserve"> </v>
      </c>
      <c r="AS192" s="40" t="str">
        <f>IF(AND(N192="Aplicar identificación avanzada-condición aceptable para cada tipo de factor de riesgo identificado",J192="SI"),VLOOKUP(A192,'2'!$B$12:$M$212,9,FALSE)," ")</f>
        <v xml:space="preserve"> </v>
      </c>
      <c r="AT192" s="40" t="str">
        <f>IF(AND(N192="Aplicar identificación avanzada-condición aceptable para cada tipo de factor de riesgo identificado",J192="SI"),VLOOKUP(A192,'2'!$B$12:$M$212,10,FALSE)," ")</f>
        <v xml:space="preserve"> </v>
      </c>
      <c r="AU192" s="51" t="str">
        <f>IF(AND(N192="Aplicar identificación avanzada-condición aceptable para cada tipo de factor de riesgo identificado",K192="SI"),VLOOKUP(A192,'2'!$B$12:$M$212,2,FALSE)," ")</f>
        <v xml:space="preserve"> </v>
      </c>
      <c r="AV192" s="51" t="str">
        <f>IF(AND(N192="Aplicar identificación avanzada-condición aceptable para cada tipo de factor de riesgo identificado",K192="SI"),VLOOKUP(A192,'2'!$B$12:$M$212,3,FALSE)," ")</f>
        <v xml:space="preserve"> </v>
      </c>
      <c r="AW192" s="51" t="str">
        <f>IF(AND(N192="Aplicar identificación avanzada-condición aceptable para cada tipo de factor de riesgo identificado",K192="SI"),VLOOKUP(A192,'2'!$B$12:$M$212,4,FALSE)," ")</f>
        <v xml:space="preserve"> </v>
      </c>
      <c r="AX192" s="51" t="str">
        <f>IF(AND(N192="Aplicar identificación avanzada-condición aceptable para cada tipo de factor de riesgo identificado",K192="SI"),VLOOKUP(A192,'2'!$B$12:$M$212,6,FALSE)," ")</f>
        <v xml:space="preserve"> </v>
      </c>
      <c r="AY192" s="51" t="str">
        <f>IF(AND(N192="Aplicar identificación avanzada-condición aceptable para cada tipo de factor de riesgo identificado",K192="SI"),VLOOKUP(A192,'2'!$B$12:$M$212,7,FALSE)," ")</f>
        <v xml:space="preserve"> </v>
      </c>
      <c r="AZ192" s="51" t="str">
        <f>IF(AND(N192="Aplicar identificación avanzada-condición aceptable para cada tipo de factor de riesgo identificado",K192="SI"),VLOOKUP(A192,'2'!$B$12:$M$212,8,FALSE)," ")</f>
        <v xml:space="preserve"> </v>
      </c>
      <c r="BA192" s="51" t="str">
        <f>IF(AND(N192="Aplicar identificación avanzada-condición aceptable para cada tipo de factor de riesgo identificado",K192="SI"),VLOOKUP(A192,'2'!$B$12:$M$212,9,FALSE)," ")</f>
        <v xml:space="preserve"> </v>
      </c>
      <c r="BB192" s="51" t="str">
        <f>IF(AND(N192="Aplicar identificación avanzada-condición aceptable para cada tipo de factor de riesgo identificado",K192="SI"),VLOOKUP(A192,'2'!$B$12:$M$212,10,FALSE)," ")</f>
        <v xml:space="preserve"> </v>
      </c>
      <c r="BC192" s="44" t="str">
        <f>IF(AND(N192="Aplicar identificación avanzada-condición aceptable para cada tipo de factor de riesgo identificado",L192="SI"),VLOOKUP(A192,'2'!$B$12:$M$212,2,FALSE)," ")</f>
        <v xml:space="preserve"> </v>
      </c>
      <c r="BD192" s="44" t="str">
        <f>IF(AND(N192="Aplicar identificación avanzada-condición aceptable para cada tipo de factor de riesgo identificado",L192="SI"),VLOOKUP(A192,'2'!$B$12:$M$212,3,FALSE)," ")</f>
        <v xml:space="preserve"> </v>
      </c>
      <c r="BE192" s="44" t="str">
        <f>IF(AND(N192="Aplicar identificación avanzada-condición aceptable para cada tipo de factor de riesgo identificado",L192="SI"),VLOOKUP(A192,'2'!$B$12:$M$212,4,FALSE)," ")</f>
        <v xml:space="preserve"> </v>
      </c>
      <c r="BF192" s="44" t="str">
        <f>IF(AND(N192="Aplicar identificación avanzada-condición aceptable para cada tipo de factor de riesgo identificado",L192="SI"),VLOOKUP(A192,'2'!$B$12:$M$212,6,FALSE)," ")</f>
        <v xml:space="preserve"> </v>
      </c>
      <c r="BG192" s="44" t="str">
        <f>IF(AND(N192="Aplicar identificación avanzada-condición aceptable para cada tipo de factor de riesgo identificado",L192="SI"),VLOOKUP(A192,'2'!$B$12:$M$212,7,FALSE)," ")</f>
        <v xml:space="preserve"> </v>
      </c>
      <c r="BH192" s="44" t="str">
        <f>IF(AND(N192="Aplicar identificación avanzada-condición aceptable para cada tipo de factor de riesgo identificado",L192="SI"),VLOOKUP(A192,'2'!$B$12:$M$212,8,FALSE)," ")</f>
        <v xml:space="preserve"> </v>
      </c>
      <c r="BI192" s="44" t="str">
        <f>IF(AND(N192="Aplicar identificación avanzada-condición aceptable para cada tipo de factor de riesgo identificado",L192="SI"),VLOOKUP(A192,'2'!$B$12:$M$212,9,FALSE)," ")</f>
        <v xml:space="preserve"> </v>
      </c>
      <c r="BJ192" s="44" t="str">
        <f>IF(AND(N192="Aplicar identificación avanzada-condición aceptable para cada tipo de factor de riesgo identificado",L192="SI"),VLOOKUP(A192,'2'!$B$12:$M$212,10,FALSE)," ")</f>
        <v xml:space="preserve"> </v>
      </c>
      <c r="BK192" s="48" t="str">
        <f>IF(AND(N192="Aplicar identificación avanzada-condición aceptable para cada tipo de factor de riesgo identificado",M192="SI"),VLOOKUP(A192,'2'!$B$12:$M$212,2,FALSE)," ")</f>
        <v xml:space="preserve"> </v>
      </c>
      <c r="BL192" s="48" t="str">
        <f>IF(AND(N192="Aplicar identificación avanzada-condición aceptable para cada tipo de factor de riesgo identificado",M192="SI"),VLOOKUP(A192,'2'!$B$12:$M$212,3,FALSE)," ")</f>
        <v xml:space="preserve"> </v>
      </c>
      <c r="BM192" s="48" t="str">
        <f>IF(AND(N192="Aplicar identificación avanzada-condición aceptable para cada tipo de factor de riesgo identificado",M192="SI"),VLOOKUP(A192,'2'!$B$12:$M$212,4,FALSE)," ")</f>
        <v xml:space="preserve"> </v>
      </c>
      <c r="BN192" s="48" t="str">
        <f>IF(AND(N192="Aplicar identificación avanzada-condición aceptable para cada tipo de factor de riesgo identificado",M192="SI"),VLOOKUP(A192,'2'!$B$12:$M$212,6,FALSE)," ")</f>
        <v xml:space="preserve"> </v>
      </c>
      <c r="BO192" s="48" t="str">
        <f>IF(AND(N192="Aplicar identificación avanzada-condición aceptable para cada tipo de factor de riesgo identificado",M192="SI"),VLOOKUP(A192,'2'!$B$12:$M$212,7,FALSE)," ")</f>
        <v xml:space="preserve"> </v>
      </c>
      <c r="BP192" s="48" t="str">
        <f>IF(AND(N192="Aplicar identificación avanzada-condición aceptable para cada tipo de factor de riesgo identificado",M192="SI"),VLOOKUP(A192,'2'!$B$12:$M$212,8,FALSE)," ")</f>
        <v xml:space="preserve"> </v>
      </c>
      <c r="BQ192" s="48" t="str">
        <f>IF(AND(N192="Aplicar identificación avanzada-condición aceptable para cada tipo de factor de riesgo identificado",M192="SI"),VLOOKUP(A192,'2'!$B$12:$M$212,9,FALSE)," ")</f>
        <v xml:space="preserve"> </v>
      </c>
      <c r="BR192" s="48" t="str">
        <f>IF(AND(N192="Aplicar identificación avanzada-condición aceptable para cada tipo de factor de riesgo identificado",M192="SI"),VLOOKUP(A192,'2'!$B$12:$M$212,10,FALSE)," ")</f>
        <v xml:space="preserve"> </v>
      </c>
    </row>
    <row r="193" spans="2:70">
      <c r="B193" s="21" t="str">
        <f>'2'!C202</f>
        <v>area 189</v>
      </c>
      <c r="C193" s="21" t="str">
        <f>'2'!D202</f>
        <v>puesto 189</v>
      </c>
      <c r="D193" s="21" t="str">
        <v>puesto 189</v>
      </c>
      <c r="E193" s="21" t="str">
        <f>'2'!E202</f>
        <v>tarea 189</v>
      </c>
      <c r="F193" s="34" t="str">
        <f>'3'!D202</f>
        <v>tarea 189</v>
      </c>
      <c r="N193" s="34" t="str">
        <f>'3'!L202</f>
        <v>Aplicar identificación avanzada-condición aceptable para cada tipo de factor de riesgo identificado</v>
      </c>
      <c r="O193" s="19" t="str">
        <f>IF(AND(N193="Aplicar identificación avanzada-condición aceptable para cada tipo de factor de riesgo identificado",G193="SI"),VLOOKUP(A193,'2'!$B$12:$M$212,2,FALSE)," ")</f>
        <v xml:space="preserve"> </v>
      </c>
      <c r="P193" s="19" t="str">
        <f>IF(AND(N193="Aplicar identificación avanzada-condición aceptable para cada tipo de factor de riesgo identificado",G193="SI"),VLOOKUP(A193,'2'!$B$12:$M$212,3,FALSE)," ")</f>
        <v xml:space="preserve"> </v>
      </c>
      <c r="Q193" s="19" t="str">
        <f>IF(AND(N193="Aplicar identificación avanzada-condición aceptable para cada tipo de factor de riesgo identificado",G193="SI"),VLOOKUP(A193,'2'!$B$12:$M$212,4,FALSE)," ")</f>
        <v xml:space="preserve"> </v>
      </c>
      <c r="R193" s="19" t="str">
        <f>IF(AND(N193="Aplicar identificación avanzada-condición aceptable para cada tipo de factor de riesgo identificado",G193="SI"),VLOOKUP(A193,'2'!$B$12:$M$212,6,FALSE)," ")</f>
        <v xml:space="preserve"> </v>
      </c>
      <c r="S193" s="19" t="str">
        <f>IF(AND(N193="Aplicar identificación avanzada-condición aceptable para cada tipo de factor de riesgo identificado",G193="SI"),VLOOKUP(A193,'2'!$B$12:$M$212,7,FALSE)," ")</f>
        <v xml:space="preserve"> </v>
      </c>
      <c r="T193" s="19" t="str">
        <f>IF(AND(N193="Aplicar identificación avanzada-condición aceptable para cada tipo de factor de riesgo identificado",G193="SI"),VLOOKUP(A193,'2'!$B$12:$M$212,8,FALSE)," ")</f>
        <v xml:space="preserve"> </v>
      </c>
      <c r="U193" s="19" t="str">
        <f>IF(AND(N193="Aplicar identificación avanzada-condición aceptable para cada tipo de factor de riesgo identificado",G193="SI"),VLOOKUP(A193,'2'!$B$12:$M$212,9,FALSE)," ")</f>
        <v xml:space="preserve"> </v>
      </c>
      <c r="V193" s="19" t="str">
        <f>IF(AND(N193="Aplicar identificación avanzada-condición aceptable para cada tipo de factor de riesgo identificado",G193="SI"),VLOOKUP(A193,'2'!$B$12:$M$212,10,FALSE)," ")</f>
        <v xml:space="preserve"> </v>
      </c>
      <c r="W193" s="31" t="str">
        <f>IF(AND(N193="Aplicar identificación avanzada-condición aceptable para cada tipo de factor de riesgo identificado",H193="SI"),VLOOKUP(A193,'2'!$B$12:$M$212,2,FALSE)," ")</f>
        <v xml:space="preserve"> </v>
      </c>
      <c r="X193" s="31" t="str">
        <f>IF(AND(N193="Aplicar identificación avanzada-condición aceptable para cada tipo de factor de riesgo identificado",H193="SI"),VLOOKUP(A193,'2'!$B$12:$M$212,3,FALSE)," ")</f>
        <v xml:space="preserve"> </v>
      </c>
      <c r="Y193" s="31" t="str">
        <f>IF(AND(N193="Aplicar identificación avanzada-condición aceptable para cada tipo de factor de riesgo identificado",H193="SI"),VLOOKUP(A193,'2'!$B$12:$M$212,4,FALSE)," ")</f>
        <v xml:space="preserve"> </v>
      </c>
      <c r="Z193" s="31" t="str">
        <f>IF(AND(N193="Aplicar identificación avanzada-condición aceptable para cada tipo de factor de riesgo identificado",H193="SI"),VLOOKUP(A193,'2'!$B$12:$M$212,4,FALSE)," ")</f>
        <v xml:space="preserve"> </v>
      </c>
      <c r="AA193" s="31" t="str">
        <f>IF(AND(N193="Aplicar identificación avanzada-condición aceptable para cada tipo de factor de riesgo identificado",H193="SI"),VLOOKUP(A193,'2'!$B$12:$M$212,7,FALSE)," ")</f>
        <v xml:space="preserve"> </v>
      </c>
      <c r="AB193" s="31" t="str">
        <f>IF(AND(N193="Aplicar identificación avanzada-condición aceptable para cada tipo de factor de riesgo identificado",H193="SI"),VLOOKUP(A193,'2'!$B$12:$M$212,8,FALSE)," ")</f>
        <v xml:space="preserve"> </v>
      </c>
      <c r="AC193" s="31" t="str">
        <f>IF(AND(N193="Aplicar identificación avanzada-condición aceptable para cada tipo de factor de riesgo identificado",H193="SI"),VLOOKUP(A193,'2'!$B$12:$M$212,9,FALSE)," ")</f>
        <v xml:space="preserve"> </v>
      </c>
      <c r="AD193" s="31" t="str">
        <f>IF(AND(N193="Aplicar identificación avanzada-condición aceptable para cada tipo de factor de riesgo identificado",H193="SI"),VLOOKUP(A193,'2'!$B$12:$M$212,10,FALSE)," ")</f>
        <v xml:space="preserve"> </v>
      </c>
      <c r="AE193" s="34" t="str">
        <f>IF(AND(N193="Aplicar identificación avanzada-condición aceptable para cada tipo de factor de riesgo identificado",I193="SI"),VLOOKUP(A193,'2'!$B$12:$M$212,2,FALSE)," ")</f>
        <v xml:space="preserve"> </v>
      </c>
      <c r="AF193" s="34" t="str">
        <f>IF(AND(N193="Aplicar identificación avanzada-condición aceptable para cada tipo de factor de riesgo identificado",I193="SI"),VLOOKUP(A193,'2'!$B$12:$M$212,3,FALSE)," ")</f>
        <v xml:space="preserve"> </v>
      </c>
      <c r="AG193" s="34" t="str">
        <f>IF(AND(N193="Aplicar identificación avanzada-condición aceptable para cada tipo de factor de riesgo identificado",I193="SI"),VLOOKUP(A193,'2'!$B$12:$M$212,4,FALSE)," ")</f>
        <v xml:space="preserve"> </v>
      </c>
      <c r="AH193" s="34" t="str">
        <f>IF(AND(N193="Aplicar identificación avanzada-condición aceptable para cada tipo de factor de riesgo identificado",I193="SI"),VLOOKUP(A193,'2'!$B$12:$M$212,6,FALSE)," ")</f>
        <v xml:space="preserve"> </v>
      </c>
      <c r="AI193" s="34" t="str">
        <f>IF(AND(N193="Aplicar identificación avanzada-condición aceptable para cada tipo de factor de riesgo identificado",I193="SI"),VLOOKUP(A193,'2'!$B$12:$M$212,7,FALSE)," ")</f>
        <v xml:space="preserve"> </v>
      </c>
      <c r="AJ193" s="34" t="str">
        <f>IF(AND(N193="Aplicar identificación avanzada-condición aceptable para cada tipo de factor de riesgo identificado",I193="SI"),VLOOKUP(A193,'2'!$B$12:$M$212,8,FALSE)," ")</f>
        <v xml:space="preserve"> </v>
      </c>
      <c r="AK193" s="34" t="str">
        <f>IF(AND(N193="Aplicar identificación avanzada-condición aceptable para cada tipo de factor de riesgo identificado",I193="SI"),VLOOKUP(A193,'2'!$B$12:$M$212,9,FALSE)," ")</f>
        <v xml:space="preserve"> </v>
      </c>
      <c r="AL193" s="34" t="str">
        <f>IF(AND(N193="Aplicar identificación avanzada-condición aceptable para cada tipo de factor de riesgo identificado",I193="SI"),VLOOKUP(A193,'2'!$B$12:$M$212,10,FALSE)," ")</f>
        <v xml:space="preserve"> </v>
      </c>
      <c r="AM193" s="40" t="str">
        <f>IF(AND(N193="Aplicar identificación avanzada-condición aceptable para cada tipo de factor de riesgo identificado",J193="SI"),VLOOKUP(A193,'2'!$B$12:$M$212,2,FALSE)," ")</f>
        <v xml:space="preserve"> </v>
      </c>
      <c r="AN193" s="40" t="str">
        <f>IF(AND(N193="Aplicar identificación avanzada-condición aceptable para cada tipo de factor de riesgo identificado",J193="SI"),VLOOKUP(A193,'2'!$B$12:$M$212,3,FALSE)," ")</f>
        <v xml:space="preserve"> </v>
      </c>
      <c r="AO193" s="40" t="str">
        <f>IF(AND(N193="Aplicar identificación avanzada-condición aceptable para cada tipo de factor de riesgo identificado",J193="SI"),VLOOKUP(A193,'2'!$B$12:$M$212,4,FALSE)," ")</f>
        <v xml:space="preserve"> </v>
      </c>
      <c r="AP193" s="40" t="str">
        <f>IF(AND(N193="Aplicar identificación avanzada-condición aceptable para cada tipo de factor de riesgo identificado",J193="SI"),VLOOKUP(A193,'2'!$B$12:$M$212,6,FALSE)," ")</f>
        <v xml:space="preserve"> </v>
      </c>
      <c r="AQ193" s="40" t="str">
        <f>IF(AND(N193="Aplicar identificación avanzada-condición aceptable para cada tipo de factor de riesgo identificado",J193="SI"),VLOOKUP(A193,'2'!$B$12:$M$212,7,FALSE)," ")</f>
        <v xml:space="preserve"> </v>
      </c>
      <c r="AR193" s="40" t="str">
        <f>IF(AND(N193="Aplicar identificación avanzada-condición aceptable para cada tipo de factor de riesgo identificado",J193="SI"),VLOOKUP(A193,'2'!$B$12:$M$212,8,FALSE)," ")</f>
        <v xml:space="preserve"> </v>
      </c>
      <c r="AS193" s="40" t="str">
        <f>IF(AND(N193="Aplicar identificación avanzada-condición aceptable para cada tipo de factor de riesgo identificado",J193="SI"),VLOOKUP(A193,'2'!$B$12:$M$212,9,FALSE)," ")</f>
        <v xml:space="preserve"> </v>
      </c>
      <c r="AT193" s="40" t="str">
        <f>IF(AND(N193="Aplicar identificación avanzada-condición aceptable para cada tipo de factor de riesgo identificado",J193="SI"),VLOOKUP(A193,'2'!$B$12:$M$212,10,FALSE)," ")</f>
        <v xml:space="preserve"> </v>
      </c>
      <c r="AU193" s="51" t="str">
        <f>IF(AND(N193="Aplicar identificación avanzada-condición aceptable para cada tipo de factor de riesgo identificado",K193="SI"),VLOOKUP(A193,'2'!$B$12:$M$212,2,FALSE)," ")</f>
        <v xml:space="preserve"> </v>
      </c>
      <c r="AV193" s="51" t="str">
        <f>IF(AND(N193="Aplicar identificación avanzada-condición aceptable para cada tipo de factor de riesgo identificado",K193="SI"),VLOOKUP(A193,'2'!$B$12:$M$212,3,FALSE)," ")</f>
        <v xml:space="preserve"> </v>
      </c>
      <c r="AW193" s="51" t="str">
        <f>IF(AND(N193="Aplicar identificación avanzada-condición aceptable para cada tipo de factor de riesgo identificado",K193="SI"),VLOOKUP(A193,'2'!$B$12:$M$212,4,FALSE)," ")</f>
        <v xml:space="preserve"> </v>
      </c>
      <c r="AX193" s="51" t="str">
        <f>IF(AND(N193="Aplicar identificación avanzada-condición aceptable para cada tipo de factor de riesgo identificado",K193="SI"),VLOOKUP(A193,'2'!$B$12:$M$212,6,FALSE)," ")</f>
        <v xml:space="preserve"> </v>
      </c>
      <c r="AY193" s="51" t="str">
        <f>IF(AND(N193="Aplicar identificación avanzada-condición aceptable para cada tipo de factor de riesgo identificado",K193="SI"),VLOOKUP(A193,'2'!$B$12:$M$212,7,FALSE)," ")</f>
        <v xml:space="preserve"> </v>
      </c>
      <c r="AZ193" s="51" t="str">
        <f>IF(AND(N193="Aplicar identificación avanzada-condición aceptable para cada tipo de factor de riesgo identificado",K193="SI"),VLOOKUP(A193,'2'!$B$12:$M$212,8,FALSE)," ")</f>
        <v xml:space="preserve"> </v>
      </c>
      <c r="BA193" s="51" t="str">
        <f>IF(AND(N193="Aplicar identificación avanzada-condición aceptable para cada tipo de factor de riesgo identificado",K193="SI"),VLOOKUP(A193,'2'!$B$12:$M$212,9,FALSE)," ")</f>
        <v xml:space="preserve"> </v>
      </c>
      <c r="BB193" s="51" t="str">
        <f>IF(AND(N193="Aplicar identificación avanzada-condición aceptable para cada tipo de factor de riesgo identificado",K193="SI"),VLOOKUP(A193,'2'!$B$12:$M$212,10,FALSE)," ")</f>
        <v xml:space="preserve"> </v>
      </c>
      <c r="BC193" s="44" t="str">
        <f>IF(AND(N193="Aplicar identificación avanzada-condición aceptable para cada tipo de factor de riesgo identificado",L193="SI"),VLOOKUP(A193,'2'!$B$12:$M$212,2,FALSE)," ")</f>
        <v xml:space="preserve"> </v>
      </c>
      <c r="BD193" s="44" t="str">
        <f>IF(AND(N193="Aplicar identificación avanzada-condición aceptable para cada tipo de factor de riesgo identificado",L193="SI"),VLOOKUP(A193,'2'!$B$12:$M$212,3,FALSE)," ")</f>
        <v xml:space="preserve"> </v>
      </c>
      <c r="BE193" s="44" t="str">
        <f>IF(AND(N193="Aplicar identificación avanzada-condición aceptable para cada tipo de factor de riesgo identificado",L193="SI"),VLOOKUP(A193,'2'!$B$12:$M$212,4,FALSE)," ")</f>
        <v xml:space="preserve"> </v>
      </c>
      <c r="BF193" s="44" t="str">
        <f>IF(AND(N193="Aplicar identificación avanzada-condición aceptable para cada tipo de factor de riesgo identificado",L193="SI"),VLOOKUP(A193,'2'!$B$12:$M$212,6,FALSE)," ")</f>
        <v xml:space="preserve"> </v>
      </c>
      <c r="BG193" s="44" t="str">
        <f>IF(AND(N193="Aplicar identificación avanzada-condición aceptable para cada tipo de factor de riesgo identificado",L193="SI"),VLOOKUP(A193,'2'!$B$12:$M$212,7,FALSE)," ")</f>
        <v xml:space="preserve"> </v>
      </c>
      <c r="BH193" s="44" t="str">
        <f>IF(AND(N193="Aplicar identificación avanzada-condición aceptable para cada tipo de factor de riesgo identificado",L193="SI"),VLOOKUP(A193,'2'!$B$12:$M$212,8,FALSE)," ")</f>
        <v xml:space="preserve"> </v>
      </c>
      <c r="BI193" s="44" t="str">
        <f>IF(AND(N193="Aplicar identificación avanzada-condición aceptable para cada tipo de factor de riesgo identificado",L193="SI"),VLOOKUP(A193,'2'!$B$12:$M$212,9,FALSE)," ")</f>
        <v xml:space="preserve"> </v>
      </c>
      <c r="BJ193" s="44" t="str">
        <f>IF(AND(N193="Aplicar identificación avanzada-condición aceptable para cada tipo de factor de riesgo identificado",L193="SI"),VLOOKUP(A193,'2'!$B$12:$M$212,10,FALSE)," ")</f>
        <v xml:space="preserve"> </v>
      </c>
      <c r="BK193" s="48" t="str">
        <f>IF(AND(N193="Aplicar identificación avanzada-condición aceptable para cada tipo de factor de riesgo identificado",M193="SI"),VLOOKUP(A193,'2'!$B$12:$M$212,2,FALSE)," ")</f>
        <v xml:space="preserve"> </v>
      </c>
      <c r="BL193" s="48" t="str">
        <f>IF(AND(N193="Aplicar identificación avanzada-condición aceptable para cada tipo de factor de riesgo identificado",M193="SI"),VLOOKUP(A193,'2'!$B$12:$M$212,3,FALSE)," ")</f>
        <v xml:space="preserve"> </v>
      </c>
      <c r="BM193" s="48" t="str">
        <f>IF(AND(N193="Aplicar identificación avanzada-condición aceptable para cada tipo de factor de riesgo identificado",M193="SI"),VLOOKUP(A193,'2'!$B$12:$M$212,4,FALSE)," ")</f>
        <v xml:space="preserve"> </v>
      </c>
      <c r="BN193" s="48" t="str">
        <f>IF(AND(N193="Aplicar identificación avanzada-condición aceptable para cada tipo de factor de riesgo identificado",M193="SI"),VLOOKUP(A193,'2'!$B$12:$M$212,6,FALSE)," ")</f>
        <v xml:space="preserve"> </v>
      </c>
      <c r="BO193" s="48" t="str">
        <f>IF(AND(N193="Aplicar identificación avanzada-condición aceptable para cada tipo de factor de riesgo identificado",M193="SI"),VLOOKUP(A193,'2'!$B$12:$M$212,7,FALSE)," ")</f>
        <v xml:space="preserve"> </v>
      </c>
      <c r="BP193" s="48" t="str">
        <f>IF(AND(N193="Aplicar identificación avanzada-condición aceptable para cada tipo de factor de riesgo identificado",M193="SI"),VLOOKUP(A193,'2'!$B$12:$M$212,8,FALSE)," ")</f>
        <v xml:space="preserve"> </v>
      </c>
      <c r="BQ193" s="48" t="str">
        <f>IF(AND(N193="Aplicar identificación avanzada-condición aceptable para cada tipo de factor de riesgo identificado",M193="SI"),VLOOKUP(A193,'2'!$B$12:$M$212,9,FALSE)," ")</f>
        <v xml:space="preserve"> </v>
      </c>
      <c r="BR193" s="48" t="str">
        <f>IF(AND(N193="Aplicar identificación avanzada-condición aceptable para cada tipo de factor de riesgo identificado",M193="SI"),VLOOKUP(A193,'2'!$B$12:$M$212,10,FALSE)," ")</f>
        <v xml:space="preserve"> </v>
      </c>
    </row>
    <row r="194" spans="2:70">
      <c r="B194" s="21" t="str">
        <f>'2'!C203</f>
        <v>area 190</v>
      </c>
      <c r="C194" s="21" t="str">
        <f>'2'!D203</f>
        <v>puesto 190</v>
      </c>
      <c r="D194" s="21" t="str">
        <v>puesto 190</v>
      </c>
      <c r="E194" s="21" t="str">
        <f>'2'!E203</f>
        <v>tarea 190</v>
      </c>
      <c r="F194" s="34" t="str">
        <f>'3'!D203</f>
        <v>tarea 190</v>
      </c>
      <c r="N194" s="34" t="str">
        <f>'3'!L203</f>
        <v>Aplicar identificación avanzada-condición aceptable para cada tipo de factor de riesgo identificado</v>
      </c>
      <c r="O194" s="19" t="str">
        <f>IF(AND(N194="Aplicar identificación avanzada-condición aceptable para cada tipo de factor de riesgo identificado",G194="SI"),VLOOKUP(A194,'2'!$B$12:$M$212,2,FALSE)," ")</f>
        <v xml:space="preserve"> </v>
      </c>
      <c r="P194" s="19" t="str">
        <f>IF(AND(N194="Aplicar identificación avanzada-condición aceptable para cada tipo de factor de riesgo identificado",G194="SI"),VLOOKUP(A194,'2'!$B$12:$M$212,3,FALSE)," ")</f>
        <v xml:space="preserve"> </v>
      </c>
      <c r="Q194" s="19" t="str">
        <f>IF(AND(N194="Aplicar identificación avanzada-condición aceptable para cada tipo de factor de riesgo identificado",G194="SI"),VLOOKUP(A194,'2'!$B$12:$M$212,4,FALSE)," ")</f>
        <v xml:space="preserve"> </v>
      </c>
      <c r="R194" s="19" t="str">
        <f>IF(AND(N194="Aplicar identificación avanzada-condición aceptable para cada tipo de factor de riesgo identificado",G194="SI"),VLOOKUP(A194,'2'!$B$12:$M$212,6,FALSE)," ")</f>
        <v xml:space="preserve"> </v>
      </c>
      <c r="S194" s="19" t="str">
        <f>IF(AND(N194="Aplicar identificación avanzada-condición aceptable para cada tipo de factor de riesgo identificado",G194="SI"),VLOOKUP(A194,'2'!$B$12:$M$212,7,FALSE)," ")</f>
        <v xml:space="preserve"> </v>
      </c>
      <c r="T194" s="19" t="str">
        <f>IF(AND(N194="Aplicar identificación avanzada-condición aceptable para cada tipo de factor de riesgo identificado",G194="SI"),VLOOKUP(A194,'2'!$B$12:$M$212,8,FALSE)," ")</f>
        <v xml:space="preserve"> </v>
      </c>
      <c r="U194" s="19" t="str">
        <f>IF(AND(N194="Aplicar identificación avanzada-condición aceptable para cada tipo de factor de riesgo identificado",G194="SI"),VLOOKUP(A194,'2'!$B$12:$M$212,9,FALSE)," ")</f>
        <v xml:space="preserve"> </v>
      </c>
      <c r="V194" s="19" t="str">
        <f>IF(AND(N194="Aplicar identificación avanzada-condición aceptable para cada tipo de factor de riesgo identificado",G194="SI"),VLOOKUP(A194,'2'!$B$12:$M$212,10,FALSE)," ")</f>
        <v xml:space="preserve"> </v>
      </c>
      <c r="W194" s="31" t="str">
        <f>IF(AND(N194="Aplicar identificación avanzada-condición aceptable para cada tipo de factor de riesgo identificado",H194="SI"),VLOOKUP(A194,'2'!$B$12:$M$212,2,FALSE)," ")</f>
        <v xml:space="preserve"> </v>
      </c>
      <c r="X194" s="31" t="str">
        <f>IF(AND(N194="Aplicar identificación avanzada-condición aceptable para cada tipo de factor de riesgo identificado",H194="SI"),VLOOKUP(A194,'2'!$B$12:$M$212,3,FALSE)," ")</f>
        <v xml:space="preserve"> </v>
      </c>
      <c r="Y194" s="31" t="str">
        <f>IF(AND(N194="Aplicar identificación avanzada-condición aceptable para cada tipo de factor de riesgo identificado",H194="SI"),VLOOKUP(A194,'2'!$B$12:$M$212,4,FALSE)," ")</f>
        <v xml:space="preserve"> </v>
      </c>
      <c r="Z194" s="31" t="str">
        <f>IF(AND(N194="Aplicar identificación avanzada-condición aceptable para cada tipo de factor de riesgo identificado",H194="SI"),VLOOKUP(A194,'2'!$B$12:$M$212,4,FALSE)," ")</f>
        <v xml:space="preserve"> </v>
      </c>
      <c r="AA194" s="31" t="str">
        <f>IF(AND(N194="Aplicar identificación avanzada-condición aceptable para cada tipo de factor de riesgo identificado",H194="SI"),VLOOKUP(A194,'2'!$B$12:$M$212,7,FALSE)," ")</f>
        <v xml:space="preserve"> </v>
      </c>
      <c r="AB194" s="31" t="str">
        <f>IF(AND(N194="Aplicar identificación avanzada-condición aceptable para cada tipo de factor de riesgo identificado",H194="SI"),VLOOKUP(A194,'2'!$B$12:$M$212,8,FALSE)," ")</f>
        <v xml:space="preserve"> </v>
      </c>
      <c r="AC194" s="31" t="str">
        <f>IF(AND(N194="Aplicar identificación avanzada-condición aceptable para cada tipo de factor de riesgo identificado",H194="SI"),VLOOKUP(A194,'2'!$B$12:$M$212,9,FALSE)," ")</f>
        <v xml:space="preserve"> </v>
      </c>
      <c r="AD194" s="31" t="str">
        <f>IF(AND(N194="Aplicar identificación avanzada-condición aceptable para cada tipo de factor de riesgo identificado",H194="SI"),VLOOKUP(A194,'2'!$B$12:$M$212,10,FALSE)," ")</f>
        <v xml:space="preserve"> </v>
      </c>
      <c r="AE194" s="34" t="str">
        <f>IF(AND(N194="Aplicar identificación avanzada-condición aceptable para cada tipo de factor de riesgo identificado",I194="SI"),VLOOKUP(A194,'2'!$B$12:$M$212,2,FALSE)," ")</f>
        <v xml:space="preserve"> </v>
      </c>
      <c r="AF194" s="34" t="str">
        <f>IF(AND(N194="Aplicar identificación avanzada-condición aceptable para cada tipo de factor de riesgo identificado",I194="SI"),VLOOKUP(A194,'2'!$B$12:$M$212,3,FALSE)," ")</f>
        <v xml:space="preserve"> </v>
      </c>
      <c r="AG194" s="34" t="str">
        <f>IF(AND(N194="Aplicar identificación avanzada-condición aceptable para cada tipo de factor de riesgo identificado",I194="SI"),VLOOKUP(A194,'2'!$B$12:$M$212,4,FALSE)," ")</f>
        <v xml:space="preserve"> </v>
      </c>
      <c r="AH194" s="34" t="str">
        <f>IF(AND(N194="Aplicar identificación avanzada-condición aceptable para cada tipo de factor de riesgo identificado",I194="SI"),VLOOKUP(A194,'2'!$B$12:$M$212,6,FALSE)," ")</f>
        <v xml:space="preserve"> </v>
      </c>
      <c r="AI194" s="34" t="str">
        <f>IF(AND(N194="Aplicar identificación avanzada-condición aceptable para cada tipo de factor de riesgo identificado",I194="SI"),VLOOKUP(A194,'2'!$B$12:$M$212,7,FALSE)," ")</f>
        <v xml:space="preserve"> </v>
      </c>
      <c r="AJ194" s="34" t="str">
        <f>IF(AND(N194="Aplicar identificación avanzada-condición aceptable para cada tipo de factor de riesgo identificado",I194="SI"),VLOOKUP(A194,'2'!$B$12:$M$212,8,FALSE)," ")</f>
        <v xml:space="preserve"> </v>
      </c>
      <c r="AK194" s="34" t="str">
        <f>IF(AND(N194="Aplicar identificación avanzada-condición aceptable para cada tipo de factor de riesgo identificado",I194="SI"),VLOOKUP(A194,'2'!$B$12:$M$212,9,FALSE)," ")</f>
        <v xml:space="preserve"> </v>
      </c>
      <c r="AL194" s="34" t="str">
        <f>IF(AND(N194="Aplicar identificación avanzada-condición aceptable para cada tipo de factor de riesgo identificado",I194="SI"),VLOOKUP(A194,'2'!$B$12:$M$212,10,FALSE)," ")</f>
        <v xml:space="preserve"> </v>
      </c>
      <c r="AM194" s="40" t="str">
        <f>IF(AND(N194="Aplicar identificación avanzada-condición aceptable para cada tipo de factor de riesgo identificado",J194="SI"),VLOOKUP(A194,'2'!$B$12:$M$212,2,FALSE)," ")</f>
        <v xml:space="preserve"> </v>
      </c>
      <c r="AN194" s="40" t="str">
        <f>IF(AND(N194="Aplicar identificación avanzada-condición aceptable para cada tipo de factor de riesgo identificado",J194="SI"),VLOOKUP(A194,'2'!$B$12:$M$212,3,FALSE)," ")</f>
        <v xml:space="preserve"> </v>
      </c>
      <c r="AO194" s="40" t="str">
        <f>IF(AND(N194="Aplicar identificación avanzada-condición aceptable para cada tipo de factor de riesgo identificado",J194="SI"),VLOOKUP(A194,'2'!$B$12:$M$212,4,FALSE)," ")</f>
        <v xml:space="preserve"> </v>
      </c>
      <c r="AP194" s="40" t="str">
        <f>IF(AND(N194="Aplicar identificación avanzada-condición aceptable para cada tipo de factor de riesgo identificado",J194="SI"),VLOOKUP(A194,'2'!$B$12:$M$212,6,FALSE)," ")</f>
        <v xml:space="preserve"> </v>
      </c>
      <c r="AQ194" s="40" t="str">
        <f>IF(AND(N194="Aplicar identificación avanzada-condición aceptable para cada tipo de factor de riesgo identificado",J194="SI"),VLOOKUP(A194,'2'!$B$12:$M$212,7,FALSE)," ")</f>
        <v xml:space="preserve"> </v>
      </c>
      <c r="AR194" s="40" t="str">
        <f>IF(AND(N194="Aplicar identificación avanzada-condición aceptable para cada tipo de factor de riesgo identificado",J194="SI"),VLOOKUP(A194,'2'!$B$12:$M$212,8,FALSE)," ")</f>
        <v xml:space="preserve"> </v>
      </c>
      <c r="AS194" s="40" t="str">
        <f>IF(AND(N194="Aplicar identificación avanzada-condición aceptable para cada tipo de factor de riesgo identificado",J194="SI"),VLOOKUP(A194,'2'!$B$12:$M$212,9,FALSE)," ")</f>
        <v xml:space="preserve"> </v>
      </c>
      <c r="AT194" s="40" t="str">
        <f>IF(AND(N194="Aplicar identificación avanzada-condición aceptable para cada tipo de factor de riesgo identificado",J194="SI"),VLOOKUP(A194,'2'!$B$12:$M$212,10,FALSE)," ")</f>
        <v xml:space="preserve"> </v>
      </c>
      <c r="AU194" s="51" t="str">
        <f>IF(AND(N194="Aplicar identificación avanzada-condición aceptable para cada tipo de factor de riesgo identificado",K194="SI"),VLOOKUP(A194,'2'!$B$12:$M$212,2,FALSE)," ")</f>
        <v xml:space="preserve"> </v>
      </c>
      <c r="AV194" s="51" t="str">
        <f>IF(AND(N194="Aplicar identificación avanzada-condición aceptable para cada tipo de factor de riesgo identificado",K194="SI"),VLOOKUP(A194,'2'!$B$12:$M$212,3,FALSE)," ")</f>
        <v xml:space="preserve"> </v>
      </c>
      <c r="AW194" s="51" t="str">
        <f>IF(AND(N194="Aplicar identificación avanzada-condición aceptable para cada tipo de factor de riesgo identificado",K194="SI"),VLOOKUP(A194,'2'!$B$12:$M$212,4,FALSE)," ")</f>
        <v xml:space="preserve"> </v>
      </c>
      <c r="AX194" s="51" t="str">
        <f>IF(AND(N194="Aplicar identificación avanzada-condición aceptable para cada tipo de factor de riesgo identificado",K194="SI"),VLOOKUP(A194,'2'!$B$12:$M$212,6,FALSE)," ")</f>
        <v xml:space="preserve"> </v>
      </c>
      <c r="AY194" s="51" t="str">
        <f>IF(AND(N194="Aplicar identificación avanzada-condición aceptable para cada tipo de factor de riesgo identificado",K194="SI"),VLOOKUP(A194,'2'!$B$12:$M$212,7,FALSE)," ")</f>
        <v xml:space="preserve"> </v>
      </c>
      <c r="AZ194" s="51" t="str">
        <f>IF(AND(N194="Aplicar identificación avanzada-condición aceptable para cada tipo de factor de riesgo identificado",K194="SI"),VLOOKUP(A194,'2'!$B$12:$M$212,8,FALSE)," ")</f>
        <v xml:space="preserve"> </v>
      </c>
      <c r="BA194" s="51" t="str">
        <f>IF(AND(N194="Aplicar identificación avanzada-condición aceptable para cada tipo de factor de riesgo identificado",K194="SI"),VLOOKUP(A194,'2'!$B$12:$M$212,9,FALSE)," ")</f>
        <v xml:space="preserve"> </v>
      </c>
      <c r="BB194" s="51" t="str">
        <f>IF(AND(N194="Aplicar identificación avanzada-condición aceptable para cada tipo de factor de riesgo identificado",K194="SI"),VLOOKUP(A194,'2'!$B$12:$M$212,10,FALSE)," ")</f>
        <v xml:space="preserve"> </v>
      </c>
      <c r="BC194" s="44" t="str">
        <f>IF(AND(N194="Aplicar identificación avanzada-condición aceptable para cada tipo de factor de riesgo identificado",L194="SI"),VLOOKUP(A194,'2'!$B$12:$M$212,2,FALSE)," ")</f>
        <v xml:space="preserve"> </v>
      </c>
      <c r="BD194" s="44" t="str">
        <f>IF(AND(N194="Aplicar identificación avanzada-condición aceptable para cada tipo de factor de riesgo identificado",L194="SI"),VLOOKUP(A194,'2'!$B$12:$M$212,3,FALSE)," ")</f>
        <v xml:space="preserve"> </v>
      </c>
      <c r="BE194" s="44" t="str">
        <f>IF(AND(N194="Aplicar identificación avanzada-condición aceptable para cada tipo de factor de riesgo identificado",L194="SI"),VLOOKUP(A194,'2'!$B$12:$M$212,4,FALSE)," ")</f>
        <v xml:space="preserve"> </v>
      </c>
      <c r="BF194" s="44" t="str">
        <f>IF(AND(N194="Aplicar identificación avanzada-condición aceptable para cada tipo de factor de riesgo identificado",L194="SI"),VLOOKUP(A194,'2'!$B$12:$M$212,6,FALSE)," ")</f>
        <v xml:space="preserve"> </v>
      </c>
      <c r="BG194" s="44" t="str">
        <f>IF(AND(N194="Aplicar identificación avanzada-condición aceptable para cada tipo de factor de riesgo identificado",L194="SI"),VLOOKUP(A194,'2'!$B$12:$M$212,7,FALSE)," ")</f>
        <v xml:space="preserve"> </v>
      </c>
      <c r="BH194" s="44" t="str">
        <f>IF(AND(N194="Aplicar identificación avanzada-condición aceptable para cada tipo de factor de riesgo identificado",L194="SI"),VLOOKUP(A194,'2'!$B$12:$M$212,8,FALSE)," ")</f>
        <v xml:space="preserve"> </v>
      </c>
      <c r="BI194" s="44" t="str">
        <f>IF(AND(N194="Aplicar identificación avanzada-condición aceptable para cada tipo de factor de riesgo identificado",L194="SI"),VLOOKUP(A194,'2'!$B$12:$M$212,9,FALSE)," ")</f>
        <v xml:space="preserve"> </v>
      </c>
      <c r="BJ194" s="44" t="str">
        <f>IF(AND(N194="Aplicar identificación avanzada-condición aceptable para cada tipo de factor de riesgo identificado",L194="SI"),VLOOKUP(A194,'2'!$B$12:$M$212,10,FALSE)," ")</f>
        <v xml:space="preserve"> </v>
      </c>
      <c r="BK194" s="48" t="str">
        <f>IF(AND(N194="Aplicar identificación avanzada-condición aceptable para cada tipo de factor de riesgo identificado",M194="SI"),VLOOKUP(A194,'2'!$B$12:$M$212,2,FALSE)," ")</f>
        <v xml:space="preserve"> </v>
      </c>
      <c r="BL194" s="48" t="str">
        <f>IF(AND(N194="Aplicar identificación avanzada-condición aceptable para cada tipo de factor de riesgo identificado",M194="SI"),VLOOKUP(A194,'2'!$B$12:$M$212,3,FALSE)," ")</f>
        <v xml:space="preserve"> </v>
      </c>
      <c r="BM194" s="48" t="str">
        <f>IF(AND(N194="Aplicar identificación avanzada-condición aceptable para cada tipo de factor de riesgo identificado",M194="SI"),VLOOKUP(A194,'2'!$B$12:$M$212,4,FALSE)," ")</f>
        <v xml:space="preserve"> </v>
      </c>
      <c r="BN194" s="48" t="str">
        <f>IF(AND(N194="Aplicar identificación avanzada-condición aceptable para cada tipo de factor de riesgo identificado",M194="SI"),VLOOKUP(A194,'2'!$B$12:$M$212,6,FALSE)," ")</f>
        <v xml:space="preserve"> </v>
      </c>
      <c r="BO194" s="48" t="str">
        <f>IF(AND(N194="Aplicar identificación avanzada-condición aceptable para cada tipo de factor de riesgo identificado",M194="SI"),VLOOKUP(A194,'2'!$B$12:$M$212,7,FALSE)," ")</f>
        <v xml:space="preserve"> </v>
      </c>
      <c r="BP194" s="48" t="str">
        <f>IF(AND(N194="Aplicar identificación avanzada-condición aceptable para cada tipo de factor de riesgo identificado",M194="SI"),VLOOKUP(A194,'2'!$B$12:$M$212,8,FALSE)," ")</f>
        <v xml:space="preserve"> </v>
      </c>
      <c r="BQ194" s="48" t="str">
        <f>IF(AND(N194="Aplicar identificación avanzada-condición aceptable para cada tipo de factor de riesgo identificado",M194="SI"),VLOOKUP(A194,'2'!$B$12:$M$212,9,FALSE)," ")</f>
        <v xml:space="preserve"> </v>
      </c>
      <c r="BR194" s="48" t="str">
        <f>IF(AND(N194="Aplicar identificación avanzada-condición aceptable para cada tipo de factor de riesgo identificado",M194="SI"),VLOOKUP(A194,'2'!$B$12:$M$212,10,FALSE)," ")</f>
        <v xml:space="preserve"> </v>
      </c>
    </row>
    <row r="195" spans="2:70">
      <c r="B195" s="21" t="str">
        <f>'2'!C204</f>
        <v>area 191</v>
      </c>
      <c r="C195" s="21" t="str">
        <f>'2'!D204</f>
        <v>puesto 191</v>
      </c>
      <c r="D195" s="21" t="str">
        <v>puesto 191</v>
      </c>
      <c r="E195" s="21" t="str">
        <f>'2'!E204</f>
        <v>tarea 191</v>
      </c>
      <c r="F195" s="34" t="str">
        <f>'3'!D204</f>
        <v>tarea 191</v>
      </c>
      <c r="N195" s="34" t="str">
        <f>'3'!L204</f>
        <v>Aplicar identificación avanzada-condición aceptable para cada tipo de factor de riesgo identificado</v>
      </c>
      <c r="O195" s="19" t="str">
        <f>IF(AND(N195="Aplicar identificación avanzada-condición aceptable para cada tipo de factor de riesgo identificado",G195="SI"),VLOOKUP(A195,'2'!$B$12:$M$212,2,FALSE)," ")</f>
        <v xml:space="preserve"> </v>
      </c>
      <c r="P195" s="19" t="str">
        <f>IF(AND(N195="Aplicar identificación avanzada-condición aceptable para cada tipo de factor de riesgo identificado",G195="SI"),VLOOKUP(A195,'2'!$B$12:$M$212,3,FALSE)," ")</f>
        <v xml:space="preserve"> </v>
      </c>
      <c r="Q195" s="19" t="str">
        <f>IF(AND(N195="Aplicar identificación avanzada-condición aceptable para cada tipo de factor de riesgo identificado",G195="SI"),VLOOKUP(A195,'2'!$B$12:$M$212,4,FALSE)," ")</f>
        <v xml:space="preserve"> </v>
      </c>
      <c r="R195" s="19" t="str">
        <f>IF(AND(N195="Aplicar identificación avanzada-condición aceptable para cada tipo de factor de riesgo identificado",G195="SI"),VLOOKUP(A195,'2'!$B$12:$M$212,6,FALSE)," ")</f>
        <v xml:space="preserve"> </v>
      </c>
      <c r="S195" s="19" t="str">
        <f>IF(AND(N195="Aplicar identificación avanzada-condición aceptable para cada tipo de factor de riesgo identificado",G195="SI"),VLOOKUP(A195,'2'!$B$12:$M$212,7,FALSE)," ")</f>
        <v xml:space="preserve"> </v>
      </c>
      <c r="T195" s="19" t="str">
        <f>IF(AND(N195="Aplicar identificación avanzada-condición aceptable para cada tipo de factor de riesgo identificado",G195="SI"),VLOOKUP(A195,'2'!$B$12:$M$212,8,FALSE)," ")</f>
        <v xml:space="preserve"> </v>
      </c>
      <c r="U195" s="19" t="str">
        <f>IF(AND(N195="Aplicar identificación avanzada-condición aceptable para cada tipo de factor de riesgo identificado",G195="SI"),VLOOKUP(A195,'2'!$B$12:$M$212,9,FALSE)," ")</f>
        <v xml:space="preserve"> </v>
      </c>
      <c r="V195" s="19" t="str">
        <f>IF(AND(N195="Aplicar identificación avanzada-condición aceptable para cada tipo de factor de riesgo identificado",G195="SI"),VLOOKUP(A195,'2'!$B$12:$M$212,10,FALSE)," ")</f>
        <v xml:space="preserve"> </v>
      </c>
      <c r="W195" s="31" t="str">
        <f>IF(AND(N195="Aplicar identificación avanzada-condición aceptable para cada tipo de factor de riesgo identificado",H195="SI"),VLOOKUP(A195,'2'!$B$12:$M$212,2,FALSE)," ")</f>
        <v xml:space="preserve"> </v>
      </c>
      <c r="X195" s="31" t="str">
        <f>IF(AND(N195="Aplicar identificación avanzada-condición aceptable para cada tipo de factor de riesgo identificado",H195="SI"),VLOOKUP(A195,'2'!$B$12:$M$212,3,FALSE)," ")</f>
        <v xml:space="preserve"> </v>
      </c>
      <c r="Y195" s="31" t="str">
        <f>IF(AND(N195="Aplicar identificación avanzada-condición aceptable para cada tipo de factor de riesgo identificado",H195="SI"),VLOOKUP(A195,'2'!$B$12:$M$212,4,FALSE)," ")</f>
        <v xml:space="preserve"> </v>
      </c>
      <c r="Z195" s="31" t="str">
        <f>IF(AND(N195="Aplicar identificación avanzada-condición aceptable para cada tipo de factor de riesgo identificado",H195="SI"),VLOOKUP(A195,'2'!$B$12:$M$212,4,FALSE)," ")</f>
        <v xml:space="preserve"> </v>
      </c>
      <c r="AA195" s="31" t="str">
        <f>IF(AND(N195="Aplicar identificación avanzada-condición aceptable para cada tipo de factor de riesgo identificado",H195="SI"),VLOOKUP(A195,'2'!$B$12:$M$212,7,FALSE)," ")</f>
        <v xml:space="preserve"> </v>
      </c>
      <c r="AB195" s="31" t="str">
        <f>IF(AND(N195="Aplicar identificación avanzada-condición aceptable para cada tipo de factor de riesgo identificado",H195="SI"),VLOOKUP(A195,'2'!$B$12:$M$212,8,FALSE)," ")</f>
        <v xml:space="preserve"> </v>
      </c>
      <c r="AC195" s="31" t="str">
        <f>IF(AND(N195="Aplicar identificación avanzada-condición aceptable para cada tipo de factor de riesgo identificado",H195="SI"),VLOOKUP(A195,'2'!$B$12:$M$212,9,FALSE)," ")</f>
        <v xml:space="preserve"> </v>
      </c>
      <c r="AD195" s="31" t="str">
        <f>IF(AND(N195="Aplicar identificación avanzada-condición aceptable para cada tipo de factor de riesgo identificado",H195="SI"),VLOOKUP(A195,'2'!$B$12:$M$212,10,FALSE)," ")</f>
        <v xml:space="preserve"> </v>
      </c>
      <c r="AE195" s="34" t="str">
        <f>IF(AND(N195="Aplicar identificación avanzada-condición aceptable para cada tipo de factor de riesgo identificado",I195="SI"),VLOOKUP(A195,'2'!$B$12:$M$212,2,FALSE)," ")</f>
        <v xml:space="preserve"> </v>
      </c>
      <c r="AF195" s="34" t="str">
        <f>IF(AND(N195="Aplicar identificación avanzada-condición aceptable para cada tipo de factor de riesgo identificado",I195="SI"),VLOOKUP(A195,'2'!$B$12:$M$212,3,FALSE)," ")</f>
        <v xml:space="preserve"> </v>
      </c>
      <c r="AG195" s="34" t="str">
        <f>IF(AND(N195="Aplicar identificación avanzada-condición aceptable para cada tipo de factor de riesgo identificado",I195="SI"),VLOOKUP(A195,'2'!$B$12:$M$212,4,FALSE)," ")</f>
        <v xml:space="preserve"> </v>
      </c>
      <c r="AH195" s="34" t="str">
        <f>IF(AND(N195="Aplicar identificación avanzada-condición aceptable para cada tipo de factor de riesgo identificado",I195="SI"),VLOOKUP(A195,'2'!$B$12:$M$212,6,FALSE)," ")</f>
        <v xml:space="preserve"> </v>
      </c>
      <c r="AI195" s="34" t="str">
        <f>IF(AND(N195="Aplicar identificación avanzada-condición aceptable para cada tipo de factor de riesgo identificado",I195="SI"),VLOOKUP(A195,'2'!$B$12:$M$212,7,FALSE)," ")</f>
        <v xml:space="preserve"> </v>
      </c>
      <c r="AJ195" s="34" t="str">
        <f>IF(AND(N195="Aplicar identificación avanzada-condición aceptable para cada tipo de factor de riesgo identificado",I195="SI"),VLOOKUP(A195,'2'!$B$12:$M$212,8,FALSE)," ")</f>
        <v xml:space="preserve"> </v>
      </c>
      <c r="AK195" s="34" t="str">
        <f>IF(AND(N195="Aplicar identificación avanzada-condición aceptable para cada tipo de factor de riesgo identificado",I195="SI"),VLOOKUP(A195,'2'!$B$12:$M$212,9,FALSE)," ")</f>
        <v xml:space="preserve"> </v>
      </c>
      <c r="AL195" s="34" t="str">
        <f>IF(AND(N195="Aplicar identificación avanzada-condición aceptable para cada tipo de factor de riesgo identificado",I195="SI"),VLOOKUP(A195,'2'!$B$12:$M$212,10,FALSE)," ")</f>
        <v xml:space="preserve"> </v>
      </c>
      <c r="AM195" s="40" t="str">
        <f>IF(AND(N195="Aplicar identificación avanzada-condición aceptable para cada tipo de factor de riesgo identificado",J195="SI"),VLOOKUP(A195,'2'!$B$12:$M$212,2,FALSE)," ")</f>
        <v xml:space="preserve"> </v>
      </c>
      <c r="AN195" s="40" t="str">
        <f>IF(AND(N195="Aplicar identificación avanzada-condición aceptable para cada tipo de factor de riesgo identificado",J195="SI"),VLOOKUP(A195,'2'!$B$12:$M$212,3,FALSE)," ")</f>
        <v xml:space="preserve"> </v>
      </c>
      <c r="AO195" s="40" t="str">
        <f>IF(AND(N195="Aplicar identificación avanzada-condición aceptable para cada tipo de factor de riesgo identificado",J195="SI"),VLOOKUP(A195,'2'!$B$12:$M$212,4,FALSE)," ")</f>
        <v xml:space="preserve"> </v>
      </c>
      <c r="AP195" s="40" t="str">
        <f>IF(AND(N195="Aplicar identificación avanzada-condición aceptable para cada tipo de factor de riesgo identificado",J195="SI"),VLOOKUP(A195,'2'!$B$12:$M$212,6,FALSE)," ")</f>
        <v xml:space="preserve"> </v>
      </c>
      <c r="AQ195" s="40" t="str">
        <f>IF(AND(N195="Aplicar identificación avanzada-condición aceptable para cada tipo de factor de riesgo identificado",J195="SI"),VLOOKUP(A195,'2'!$B$12:$M$212,7,FALSE)," ")</f>
        <v xml:space="preserve"> </v>
      </c>
      <c r="AR195" s="40" t="str">
        <f>IF(AND(N195="Aplicar identificación avanzada-condición aceptable para cada tipo de factor de riesgo identificado",J195="SI"),VLOOKUP(A195,'2'!$B$12:$M$212,8,FALSE)," ")</f>
        <v xml:space="preserve"> </v>
      </c>
      <c r="AS195" s="40" t="str">
        <f>IF(AND(N195="Aplicar identificación avanzada-condición aceptable para cada tipo de factor de riesgo identificado",J195="SI"),VLOOKUP(A195,'2'!$B$12:$M$212,9,FALSE)," ")</f>
        <v xml:space="preserve"> </v>
      </c>
      <c r="AT195" s="40" t="str">
        <f>IF(AND(N195="Aplicar identificación avanzada-condición aceptable para cada tipo de factor de riesgo identificado",J195="SI"),VLOOKUP(A195,'2'!$B$12:$M$212,10,FALSE)," ")</f>
        <v xml:space="preserve"> </v>
      </c>
      <c r="AU195" s="51" t="str">
        <f>IF(AND(N195="Aplicar identificación avanzada-condición aceptable para cada tipo de factor de riesgo identificado",K195="SI"),VLOOKUP(A195,'2'!$B$12:$M$212,2,FALSE)," ")</f>
        <v xml:space="preserve"> </v>
      </c>
      <c r="AV195" s="51" t="str">
        <f>IF(AND(N195="Aplicar identificación avanzada-condición aceptable para cada tipo de factor de riesgo identificado",K195="SI"),VLOOKUP(A195,'2'!$B$12:$M$212,3,FALSE)," ")</f>
        <v xml:space="preserve"> </v>
      </c>
      <c r="AW195" s="51" t="str">
        <f>IF(AND(N195="Aplicar identificación avanzada-condición aceptable para cada tipo de factor de riesgo identificado",K195="SI"),VLOOKUP(A195,'2'!$B$12:$M$212,4,FALSE)," ")</f>
        <v xml:space="preserve"> </v>
      </c>
      <c r="AX195" s="51" t="str">
        <f>IF(AND(N195="Aplicar identificación avanzada-condición aceptable para cada tipo de factor de riesgo identificado",K195="SI"),VLOOKUP(A195,'2'!$B$12:$M$212,6,FALSE)," ")</f>
        <v xml:space="preserve"> </v>
      </c>
      <c r="AY195" s="51" t="str">
        <f>IF(AND(N195="Aplicar identificación avanzada-condición aceptable para cada tipo de factor de riesgo identificado",K195="SI"),VLOOKUP(A195,'2'!$B$12:$M$212,7,FALSE)," ")</f>
        <v xml:space="preserve"> </v>
      </c>
      <c r="AZ195" s="51" t="str">
        <f>IF(AND(N195="Aplicar identificación avanzada-condición aceptable para cada tipo de factor de riesgo identificado",K195="SI"),VLOOKUP(A195,'2'!$B$12:$M$212,8,FALSE)," ")</f>
        <v xml:space="preserve"> </v>
      </c>
      <c r="BA195" s="51" t="str">
        <f>IF(AND(N195="Aplicar identificación avanzada-condición aceptable para cada tipo de factor de riesgo identificado",K195="SI"),VLOOKUP(A195,'2'!$B$12:$M$212,9,FALSE)," ")</f>
        <v xml:space="preserve"> </v>
      </c>
      <c r="BB195" s="51" t="str">
        <f>IF(AND(N195="Aplicar identificación avanzada-condición aceptable para cada tipo de factor de riesgo identificado",K195="SI"),VLOOKUP(A195,'2'!$B$12:$M$212,10,FALSE)," ")</f>
        <v xml:space="preserve"> </v>
      </c>
      <c r="BC195" s="44" t="str">
        <f>IF(AND(N195="Aplicar identificación avanzada-condición aceptable para cada tipo de factor de riesgo identificado",L195="SI"),VLOOKUP(A195,'2'!$B$12:$M$212,2,FALSE)," ")</f>
        <v xml:space="preserve"> </v>
      </c>
      <c r="BD195" s="44" t="str">
        <f>IF(AND(N195="Aplicar identificación avanzada-condición aceptable para cada tipo de factor de riesgo identificado",L195="SI"),VLOOKUP(A195,'2'!$B$12:$M$212,3,FALSE)," ")</f>
        <v xml:space="preserve"> </v>
      </c>
      <c r="BE195" s="44" t="str">
        <f>IF(AND(N195="Aplicar identificación avanzada-condición aceptable para cada tipo de factor de riesgo identificado",L195="SI"),VLOOKUP(A195,'2'!$B$12:$M$212,4,FALSE)," ")</f>
        <v xml:space="preserve"> </v>
      </c>
      <c r="BF195" s="44" t="str">
        <f>IF(AND(N195="Aplicar identificación avanzada-condición aceptable para cada tipo de factor de riesgo identificado",L195="SI"),VLOOKUP(A195,'2'!$B$12:$M$212,6,FALSE)," ")</f>
        <v xml:space="preserve"> </v>
      </c>
      <c r="BG195" s="44" t="str">
        <f>IF(AND(N195="Aplicar identificación avanzada-condición aceptable para cada tipo de factor de riesgo identificado",L195="SI"),VLOOKUP(A195,'2'!$B$12:$M$212,7,FALSE)," ")</f>
        <v xml:space="preserve"> </v>
      </c>
      <c r="BH195" s="44" t="str">
        <f>IF(AND(N195="Aplicar identificación avanzada-condición aceptable para cada tipo de factor de riesgo identificado",L195="SI"),VLOOKUP(A195,'2'!$B$12:$M$212,8,FALSE)," ")</f>
        <v xml:space="preserve"> </v>
      </c>
      <c r="BI195" s="44" t="str">
        <f>IF(AND(N195="Aplicar identificación avanzada-condición aceptable para cada tipo de factor de riesgo identificado",L195="SI"),VLOOKUP(A195,'2'!$B$12:$M$212,9,FALSE)," ")</f>
        <v xml:space="preserve"> </v>
      </c>
      <c r="BJ195" s="44" t="str">
        <f>IF(AND(N195="Aplicar identificación avanzada-condición aceptable para cada tipo de factor de riesgo identificado",L195="SI"),VLOOKUP(A195,'2'!$B$12:$M$212,10,FALSE)," ")</f>
        <v xml:space="preserve"> </v>
      </c>
      <c r="BK195" s="48" t="str">
        <f>IF(AND(N195="Aplicar identificación avanzada-condición aceptable para cada tipo de factor de riesgo identificado",M195="SI"),VLOOKUP(A195,'2'!$B$12:$M$212,2,FALSE)," ")</f>
        <v xml:space="preserve"> </v>
      </c>
      <c r="BL195" s="48" t="str">
        <f>IF(AND(N195="Aplicar identificación avanzada-condición aceptable para cada tipo de factor de riesgo identificado",M195="SI"),VLOOKUP(A195,'2'!$B$12:$M$212,3,FALSE)," ")</f>
        <v xml:space="preserve"> </v>
      </c>
      <c r="BM195" s="48" t="str">
        <f>IF(AND(N195="Aplicar identificación avanzada-condición aceptable para cada tipo de factor de riesgo identificado",M195="SI"),VLOOKUP(A195,'2'!$B$12:$M$212,4,FALSE)," ")</f>
        <v xml:space="preserve"> </v>
      </c>
      <c r="BN195" s="48" t="str">
        <f>IF(AND(N195="Aplicar identificación avanzada-condición aceptable para cada tipo de factor de riesgo identificado",M195="SI"),VLOOKUP(A195,'2'!$B$12:$M$212,6,FALSE)," ")</f>
        <v xml:space="preserve"> </v>
      </c>
      <c r="BO195" s="48" t="str">
        <f>IF(AND(N195="Aplicar identificación avanzada-condición aceptable para cada tipo de factor de riesgo identificado",M195="SI"),VLOOKUP(A195,'2'!$B$12:$M$212,7,FALSE)," ")</f>
        <v xml:space="preserve"> </v>
      </c>
      <c r="BP195" s="48" t="str">
        <f>IF(AND(N195="Aplicar identificación avanzada-condición aceptable para cada tipo de factor de riesgo identificado",M195="SI"),VLOOKUP(A195,'2'!$B$12:$M$212,8,FALSE)," ")</f>
        <v xml:space="preserve"> </v>
      </c>
      <c r="BQ195" s="48" t="str">
        <f>IF(AND(N195="Aplicar identificación avanzada-condición aceptable para cada tipo de factor de riesgo identificado",M195="SI"),VLOOKUP(A195,'2'!$B$12:$M$212,9,FALSE)," ")</f>
        <v xml:space="preserve"> </v>
      </c>
      <c r="BR195" s="48" t="str">
        <f>IF(AND(N195="Aplicar identificación avanzada-condición aceptable para cada tipo de factor de riesgo identificado",M195="SI"),VLOOKUP(A195,'2'!$B$12:$M$212,10,FALSE)," ")</f>
        <v xml:space="preserve"> </v>
      </c>
    </row>
    <row r="196" spans="2:70">
      <c r="B196" s="21" t="str">
        <f>'2'!C205</f>
        <v>area 192</v>
      </c>
      <c r="C196" s="21" t="str">
        <f>'2'!D205</f>
        <v>puesto 192</v>
      </c>
      <c r="D196" s="21" t="str">
        <v>puesto 192</v>
      </c>
      <c r="E196" s="21" t="str">
        <f>'2'!E205</f>
        <v>tarea 192</v>
      </c>
      <c r="F196" s="34" t="str">
        <f>'3'!D205</f>
        <v>tarea 192</v>
      </c>
      <c r="N196" s="34" t="str">
        <f>'3'!L205</f>
        <v>Aplicar identificación avanzada-condición aceptable para cada tipo de factor de riesgo identificado</v>
      </c>
      <c r="O196" s="19" t="str">
        <f>IF(AND(N196="Aplicar identificación avanzada-condición aceptable para cada tipo de factor de riesgo identificado",G196="SI"),VLOOKUP(A196,'2'!$B$12:$M$212,2,FALSE)," ")</f>
        <v xml:space="preserve"> </v>
      </c>
      <c r="P196" s="19" t="str">
        <f>IF(AND(N196="Aplicar identificación avanzada-condición aceptable para cada tipo de factor de riesgo identificado",G196="SI"),VLOOKUP(A196,'2'!$B$12:$M$212,3,FALSE)," ")</f>
        <v xml:space="preserve"> </v>
      </c>
      <c r="Q196" s="19" t="str">
        <f>IF(AND(N196="Aplicar identificación avanzada-condición aceptable para cada tipo de factor de riesgo identificado",G196="SI"),VLOOKUP(A196,'2'!$B$12:$M$212,4,FALSE)," ")</f>
        <v xml:space="preserve"> </v>
      </c>
      <c r="R196" s="19" t="str">
        <f>IF(AND(N196="Aplicar identificación avanzada-condición aceptable para cada tipo de factor de riesgo identificado",G196="SI"),VLOOKUP(A196,'2'!$B$12:$M$212,6,FALSE)," ")</f>
        <v xml:space="preserve"> </v>
      </c>
      <c r="S196" s="19" t="str">
        <f>IF(AND(N196="Aplicar identificación avanzada-condición aceptable para cada tipo de factor de riesgo identificado",G196="SI"),VLOOKUP(A196,'2'!$B$12:$M$212,7,FALSE)," ")</f>
        <v xml:space="preserve"> </v>
      </c>
      <c r="T196" s="19" t="str">
        <f>IF(AND(N196="Aplicar identificación avanzada-condición aceptable para cada tipo de factor de riesgo identificado",G196="SI"),VLOOKUP(A196,'2'!$B$12:$M$212,8,FALSE)," ")</f>
        <v xml:space="preserve"> </v>
      </c>
      <c r="U196" s="19" t="str">
        <f>IF(AND(N196="Aplicar identificación avanzada-condición aceptable para cada tipo de factor de riesgo identificado",G196="SI"),VLOOKUP(A196,'2'!$B$12:$M$212,9,FALSE)," ")</f>
        <v xml:space="preserve"> </v>
      </c>
      <c r="V196" s="19" t="str">
        <f>IF(AND(N196="Aplicar identificación avanzada-condición aceptable para cada tipo de factor de riesgo identificado",G196="SI"),VLOOKUP(A196,'2'!$B$12:$M$212,10,FALSE)," ")</f>
        <v xml:space="preserve"> </v>
      </c>
      <c r="W196" s="31" t="str">
        <f>IF(AND(N196="Aplicar identificación avanzada-condición aceptable para cada tipo de factor de riesgo identificado",H196="SI"),VLOOKUP(A196,'2'!$B$12:$M$212,2,FALSE)," ")</f>
        <v xml:space="preserve"> </v>
      </c>
      <c r="X196" s="31" t="str">
        <f>IF(AND(N196="Aplicar identificación avanzada-condición aceptable para cada tipo de factor de riesgo identificado",H196="SI"),VLOOKUP(A196,'2'!$B$12:$M$212,3,FALSE)," ")</f>
        <v xml:space="preserve"> </v>
      </c>
      <c r="Y196" s="31" t="str">
        <f>IF(AND(N196="Aplicar identificación avanzada-condición aceptable para cada tipo de factor de riesgo identificado",H196="SI"),VLOOKUP(A196,'2'!$B$12:$M$212,4,FALSE)," ")</f>
        <v xml:space="preserve"> </v>
      </c>
      <c r="Z196" s="31" t="str">
        <f>IF(AND(N196="Aplicar identificación avanzada-condición aceptable para cada tipo de factor de riesgo identificado",H196="SI"),VLOOKUP(A196,'2'!$B$12:$M$212,4,FALSE)," ")</f>
        <v xml:space="preserve"> </v>
      </c>
      <c r="AA196" s="31" t="str">
        <f>IF(AND(N196="Aplicar identificación avanzada-condición aceptable para cada tipo de factor de riesgo identificado",H196="SI"),VLOOKUP(A196,'2'!$B$12:$M$212,7,FALSE)," ")</f>
        <v xml:space="preserve"> </v>
      </c>
      <c r="AB196" s="31" t="str">
        <f>IF(AND(N196="Aplicar identificación avanzada-condición aceptable para cada tipo de factor de riesgo identificado",H196="SI"),VLOOKUP(A196,'2'!$B$12:$M$212,8,FALSE)," ")</f>
        <v xml:space="preserve"> </v>
      </c>
      <c r="AC196" s="31" t="str">
        <f>IF(AND(N196="Aplicar identificación avanzada-condición aceptable para cada tipo de factor de riesgo identificado",H196="SI"),VLOOKUP(A196,'2'!$B$12:$M$212,9,FALSE)," ")</f>
        <v xml:space="preserve"> </v>
      </c>
      <c r="AD196" s="31" t="str">
        <f>IF(AND(N196="Aplicar identificación avanzada-condición aceptable para cada tipo de factor de riesgo identificado",H196="SI"),VLOOKUP(A196,'2'!$B$12:$M$212,10,FALSE)," ")</f>
        <v xml:space="preserve"> </v>
      </c>
      <c r="AE196" s="34" t="str">
        <f>IF(AND(N196="Aplicar identificación avanzada-condición aceptable para cada tipo de factor de riesgo identificado",I196="SI"),VLOOKUP(A196,'2'!$B$12:$M$212,2,FALSE)," ")</f>
        <v xml:space="preserve"> </v>
      </c>
      <c r="AF196" s="34" t="str">
        <f>IF(AND(N196="Aplicar identificación avanzada-condición aceptable para cada tipo de factor de riesgo identificado",I196="SI"),VLOOKUP(A196,'2'!$B$12:$M$212,3,FALSE)," ")</f>
        <v xml:space="preserve"> </v>
      </c>
      <c r="AG196" s="34" t="str">
        <f>IF(AND(N196="Aplicar identificación avanzada-condición aceptable para cada tipo de factor de riesgo identificado",I196="SI"),VLOOKUP(A196,'2'!$B$12:$M$212,4,FALSE)," ")</f>
        <v xml:space="preserve"> </v>
      </c>
      <c r="AH196" s="34" t="str">
        <f>IF(AND(N196="Aplicar identificación avanzada-condición aceptable para cada tipo de factor de riesgo identificado",I196="SI"),VLOOKUP(A196,'2'!$B$12:$M$212,6,FALSE)," ")</f>
        <v xml:space="preserve"> </v>
      </c>
      <c r="AI196" s="34" t="str">
        <f>IF(AND(N196="Aplicar identificación avanzada-condición aceptable para cada tipo de factor de riesgo identificado",I196="SI"),VLOOKUP(A196,'2'!$B$12:$M$212,7,FALSE)," ")</f>
        <v xml:space="preserve"> </v>
      </c>
      <c r="AJ196" s="34" t="str">
        <f>IF(AND(N196="Aplicar identificación avanzada-condición aceptable para cada tipo de factor de riesgo identificado",I196="SI"),VLOOKUP(A196,'2'!$B$12:$M$212,8,FALSE)," ")</f>
        <v xml:space="preserve"> </v>
      </c>
      <c r="AK196" s="34" t="str">
        <f>IF(AND(N196="Aplicar identificación avanzada-condición aceptable para cada tipo de factor de riesgo identificado",I196="SI"),VLOOKUP(A196,'2'!$B$12:$M$212,9,FALSE)," ")</f>
        <v xml:space="preserve"> </v>
      </c>
      <c r="AL196" s="34" t="str">
        <f>IF(AND(N196="Aplicar identificación avanzada-condición aceptable para cada tipo de factor de riesgo identificado",I196="SI"),VLOOKUP(A196,'2'!$B$12:$M$212,10,FALSE)," ")</f>
        <v xml:space="preserve"> </v>
      </c>
      <c r="AM196" s="40" t="str">
        <f>IF(AND(N196="Aplicar identificación avanzada-condición aceptable para cada tipo de factor de riesgo identificado",J196="SI"),VLOOKUP(A196,'2'!$B$12:$M$212,2,FALSE)," ")</f>
        <v xml:space="preserve"> </v>
      </c>
      <c r="AN196" s="40" t="str">
        <f>IF(AND(N196="Aplicar identificación avanzada-condición aceptable para cada tipo de factor de riesgo identificado",J196="SI"),VLOOKUP(A196,'2'!$B$12:$M$212,3,FALSE)," ")</f>
        <v xml:space="preserve"> </v>
      </c>
      <c r="AO196" s="40" t="str">
        <f>IF(AND(N196="Aplicar identificación avanzada-condición aceptable para cada tipo de factor de riesgo identificado",J196="SI"),VLOOKUP(A196,'2'!$B$12:$M$212,4,FALSE)," ")</f>
        <v xml:space="preserve"> </v>
      </c>
      <c r="AP196" s="40" t="str">
        <f>IF(AND(N196="Aplicar identificación avanzada-condición aceptable para cada tipo de factor de riesgo identificado",J196="SI"),VLOOKUP(A196,'2'!$B$12:$M$212,6,FALSE)," ")</f>
        <v xml:space="preserve"> </v>
      </c>
      <c r="AQ196" s="40" t="str">
        <f>IF(AND(N196="Aplicar identificación avanzada-condición aceptable para cada tipo de factor de riesgo identificado",J196="SI"),VLOOKUP(A196,'2'!$B$12:$M$212,7,FALSE)," ")</f>
        <v xml:space="preserve"> </v>
      </c>
      <c r="AR196" s="40" t="str">
        <f>IF(AND(N196="Aplicar identificación avanzada-condición aceptable para cada tipo de factor de riesgo identificado",J196="SI"),VLOOKUP(A196,'2'!$B$12:$M$212,8,FALSE)," ")</f>
        <v xml:space="preserve"> </v>
      </c>
      <c r="AS196" s="40" t="str">
        <f>IF(AND(N196="Aplicar identificación avanzada-condición aceptable para cada tipo de factor de riesgo identificado",J196="SI"),VLOOKUP(A196,'2'!$B$12:$M$212,9,FALSE)," ")</f>
        <v xml:space="preserve"> </v>
      </c>
      <c r="AT196" s="40" t="str">
        <f>IF(AND(N196="Aplicar identificación avanzada-condición aceptable para cada tipo de factor de riesgo identificado",J196="SI"),VLOOKUP(A196,'2'!$B$12:$M$212,10,FALSE)," ")</f>
        <v xml:space="preserve"> </v>
      </c>
      <c r="AU196" s="51" t="str">
        <f>IF(AND(N196="Aplicar identificación avanzada-condición aceptable para cada tipo de factor de riesgo identificado",K196="SI"),VLOOKUP(A196,'2'!$B$12:$M$212,2,FALSE)," ")</f>
        <v xml:space="preserve"> </v>
      </c>
      <c r="AV196" s="51" t="str">
        <f>IF(AND(N196="Aplicar identificación avanzada-condición aceptable para cada tipo de factor de riesgo identificado",K196="SI"),VLOOKUP(A196,'2'!$B$12:$M$212,3,FALSE)," ")</f>
        <v xml:space="preserve"> </v>
      </c>
      <c r="AW196" s="51" t="str">
        <f>IF(AND(N196="Aplicar identificación avanzada-condición aceptable para cada tipo de factor de riesgo identificado",K196="SI"),VLOOKUP(A196,'2'!$B$12:$M$212,4,FALSE)," ")</f>
        <v xml:space="preserve"> </v>
      </c>
      <c r="AX196" s="51" t="str">
        <f>IF(AND(N196="Aplicar identificación avanzada-condición aceptable para cada tipo de factor de riesgo identificado",K196="SI"),VLOOKUP(A196,'2'!$B$12:$M$212,6,FALSE)," ")</f>
        <v xml:space="preserve"> </v>
      </c>
      <c r="AY196" s="51" t="str">
        <f>IF(AND(N196="Aplicar identificación avanzada-condición aceptable para cada tipo de factor de riesgo identificado",K196="SI"),VLOOKUP(A196,'2'!$B$12:$M$212,7,FALSE)," ")</f>
        <v xml:space="preserve"> </v>
      </c>
      <c r="AZ196" s="51" t="str">
        <f>IF(AND(N196="Aplicar identificación avanzada-condición aceptable para cada tipo de factor de riesgo identificado",K196="SI"),VLOOKUP(A196,'2'!$B$12:$M$212,8,FALSE)," ")</f>
        <v xml:space="preserve"> </v>
      </c>
      <c r="BA196" s="51" t="str">
        <f>IF(AND(N196="Aplicar identificación avanzada-condición aceptable para cada tipo de factor de riesgo identificado",K196="SI"),VLOOKUP(A196,'2'!$B$12:$M$212,9,FALSE)," ")</f>
        <v xml:space="preserve"> </v>
      </c>
      <c r="BB196" s="51" t="str">
        <f>IF(AND(N196="Aplicar identificación avanzada-condición aceptable para cada tipo de factor de riesgo identificado",K196="SI"),VLOOKUP(A196,'2'!$B$12:$M$212,10,FALSE)," ")</f>
        <v xml:space="preserve"> </v>
      </c>
      <c r="BC196" s="44" t="str">
        <f>IF(AND(N196="Aplicar identificación avanzada-condición aceptable para cada tipo de factor de riesgo identificado",L196="SI"),VLOOKUP(A196,'2'!$B$12:$M$212,2,FALSE)," ")</f>
        <v xml:space="preserve"> </v>
      </c>
      <c r="BD196" s="44" t="str">
        <f>IF(AND(N196="Aplicar identificación avanzada-condición aceptable para cada tipo de factor de riesgo identificado",L196="SI"),VLOOKUP(A196,'2'!$B$12:$M$212,3,FALSE)," ")</f>
        <v xml:space="preserve"> </v>
      </c>
      <c r="BE196" s="44" t="str">
        <f>IF(AND(N196="Aplicar identificación avanzada-condición aceptable para cada tipo de factor de riesgo identificado",L196="SI"),VLOOKUP(A196,'2'!$B$12:$M$212,4,FALSE)," ")</f>
        <v xml:space="preserve"> </v>
      </c>
      <c r="BF196" s="44" t="str">
        <f>IF(AND(N196="Aplicar identificación avanzada-condición aceptable para cada tipo de factor de riesgo identificado",L196="SI"),VLOOKUP(A196,'2'!$B$12:$M$212,6,FALSE)," ")</f>
        <v xml:space="preserve"> </v>
      </c>
      <c r="BG196" s="44" t="str">
        <f>IF(AND(N196="Aplicar identificación avanzada-condición aceptable para cada tipo de factor de riesgo identificado",L196="SI"),VLOOKUP(A196,'2'!$B$12:$M$212,7,FALSE)," ")</f>
        <v xml:space="preserve"> </v>
      </c>
      <c r="BH196" s="44" t="str">
        <f>IF(AND(N196="Aplicar identificación avanzada-condición aceptable para cada tipo de factor de riesgo identificado",L196="SI"),VLOOKUP(A196,'2'!$B$12:$M$212,8,FALSE)," ")</f>
        <v xml:space="preserve"> </v>
      </c>
      <c r="BI196" s="44" t="str">
        <f>IF(AND(N196="Aplicar identificación avanzada-condición aceptable para cada tipo de factor de riesgo identificado",L196="SI"),VLOOKUP(A196,'2'!$B$12:$M$212,9,FALSE)," ")</f>
        <v xml:space="preserve"> </v>
      </c>
      <c r="BJ196" s="44" t="str">
        <f>IF(AND(N196="Aplicar identificación avanzada-condición aceptable para cada tipo de factor de riesgo identificado",L196="SI"),VLOOKUP(A196,'2'!$B$12:$M$212,10,FALSE)," ")</f>
        <v xml:space="preserve"> </v>
      </c>
      <c r="BK196" s="48" t="str">
        <f>IF(AND(N196="Aplicar identificación avanzada-condición aceptable para cada tipo de factor de riesgo identificado",M196="SI"),VLOOKUP(A196,'2'!$B$12:$M$212,2,FALSE)," ")</f>
        <v xml:space="preserve"> </v>
      </c>
      <c r="BL196" s="48" t="str">
        <f>IF(AND(N196="Aplicar identificación avanzada-condición aceptable para cada tipo de factor de riesgo identificado",M196="SI"),VLOOKUP(A196,'2'!$B$12:$M$212,3,FALSE)," ")</f>
        <v xml:space="preserve"> </v>
      </c>
      <c r="BM196" s="48" t="str">
        <f>IF(AND(N196="Aplicar identificación avanzada-condición aceptable para cada tipo de factor de riesgo identificado",M196="SI"),VLOOKUP(A196,'2'!$B$12:$M$212,4,FALSE)," ")</f>
        <v xml:space="preserve"> </v>
      </c>
      <c r="BN196" s="48" t="str">
        <f>IF(AND(N196="Aplicar identificación avanzada-condición aceptable para cada tipo de factor de riesgo identificado",M196="SI"),VLOOKUP(A196,'2'!$B$12:$M$212,6,FALSE)," ")</f>
        <v xml:space="preserve"> </v>
      </c>
      <c r="BO196" s="48" t="str">
        <f>IF(AND(N196="Aplicar identificación avanzada-condición aceptable para cada tipo de factor de riesgo identificado",M196="SI"),VLOOKUP(A196,'2'!$B$12:$M$212,7,FALSE)," ")</f>
        <v xml:space="preserve"> </v>
      </c>
      <c r="BP196" s="48" t="str">
        <f>IF(AND(N196="Aplicar identificación avanzada-condición aceptable para cada tipo de factor de riesgo identificado",M196="SI"),VLOOKUP(A196,'2'!$B$12:$M$212,8,FALSE)," ")</f>
        <v xml:space="preserve"> </v>
      </c>
      <c r="BQ196" s="48" t="str">
        <f>IF(AND(N196="Aplicar identificación avanzada-condición aceptable para cada tipo de factor de riesgo identificado",M196="SI"),VLOOKUP(A196,'2'!$B$12:$M$212,9,FALSE)," ")</f>
        <v xml:space="preserve"> </v>
      </c>
      <c r="BR196" s="48" t="str">
        <f>IF(AND(N196="Aplicar identificación avanzada-condición aceptable para cada tipo de factor de riesgo identificado",M196="SI"),VLOOKUP(A196,'2'!$B$12:$M$212,10,FALSE)," ")</f>
        <v xml:space="preserve"> </v>
      </c>
    </row>
    <row r="197" spans="2:70">
      <c r="B197" s="21" t="str">
        <f>'2'!C206</f>
        <v>area 193</v>
      </c>
      <c r="C197" s="21" t="str">
        <f>'2'!D206</f>
        <v>puesto 193</v>
      </c>
      <c r="D197" s="21" t="str">
        <v>puesto 193</v>
      </c>
      <c r="E197" s="21" t="str">
        <f>'2'!E206</f>
        <v>tarea 193</v>
      </c>
      <c r="F197" s="34" t="str">
        <f>'3'!D206</f>
        <v>tarea 193</v>
      </c>
      <c r="N197" s="34" t="str">
        <f>'3'!L206</f>
        <v>Aplicar identificación avanzada-condición aceptable para cada tipo de factor de riesgo identificado</v>
      </c>
      <c r="O197" s="19" t="str">
        <f>IF(AND(N197="Aplicar identificación avanzada-condición aceptable para cada tipo de factor de riesgo identificado",G197="SI"),VLOOKUP(A197,'2'!$B$12:$M$212,2,FALSE)," ")</f>
        <v xml:space="preserve"> </v>
      </c>
      <c r="P197" s="19" t="str">
        <f>IF(AND(N197="Aplicar identificación avanzada-condición aceptable para cada tipo de factor de riesgo identificado",G197="SI"),VLOOKUP(A197,'2'!$B$12:$M$212,3,FALSE)," ")</f>
        <v xml:space="preserve"> </v>
      </c>
      <c r="Q197" s="19" t="str">
        <f>IF(AND(N197="Aplicar identificación avanzada-condición aceptable para cada tipo de factor de riesgo identificado",G197="SI"),VLOOKUP(A197,'2'!$B$12:$M$212,4,FALSE)," ")</f>
        <v xml:space="preserve"> </v>
      </c>
      <c r="R197" s="19" t="str">
        <f>IF(AND(N197="Aplicar identificación avanzada-condición aceptable para cada tipo de factor de riesgo identificado",G197="SI"),VLOOKUP(A197,'2'!$B$12:$M$212,6,FALSE)," ")</f>
        <v xml:space="preserve"> </v>
      </c>
      <c r="S197" s="19" t="str">
        <f>IF(AND(N197="Aplicar identificación avanzada-condición aceptable para cada tipo de factor de riesgo identificado",G197="SI"),VLOOKUP(A197,'2'!$B$12:$M$212,7,FALSE)," ")</f>
        <v xml:space="preserve"> </v>
      </c>
      <c r="T197" s="19" t="str">
        <f>IF(AND(N197="Aplicar identificación avanzada-condición aceptable para cada tipo de factor de riesgo identificado",G197="SI"),VLOOKUP(A197,'2'!$B$12:$M$212,8,FALSE)," ")</f>
        <v xml:space="preserve"> </v>
      </c>
      <c r="U197" s="19" t="str">
        <f>IF(AND(N197="Aplicar identificación avanzada-condición aceptable para cada tipo de factor de riesgo identificado",G197="SI"),VLOOKUP(A197,'2'!$B$12:$M$212,9,FALSE)," ")</f>
        <v xml:space="preserve"> </v>
      </c>
      <c r="V197" s="19" t="str">
        <f>IF(AND(N197="Aplicar identificación avanzada-condición aceptable para cada tipo de factor de riesgo identificado",G197="SI"),VLOOKUP(A197,'2'!$B$12:$M$212,10,FALSE)," ")</f>
        <v xml:space="preserve"> </v>
      </c>
      <c r="W197" s="31" t="str">
        <f>IF(AND(N197="Aplicar identificación avanzada-condición aceptable para cada tipo de factor de riesgo identificado",H197="SI"),VLOOKUP(A197,'2'!$B$12:$M$212,2,FALSE)," ")</f>
        <v xml:space="preserve"> </v>
      </c>
      <c r="X197" s="31" t="str">
        <f>IF(AND(N197="Aplicar identificación avanzada-condición aceptable para cada tipo de factor de riesgo identificado",H197="SI"),VLOOKUP(A197,'2'!$B$12:$M$212,3,FALSE)," ")</f>
        <v xml:space="preserve"> </v>
      </c>
      <c r="Y197" s="31" t="str">
        <f>IF(AND(N197="Aplicar identificación avanzada-condición aceptable para cada tipo de factor de riesgo identificado",H197="SI"),VLOOKUP(A197,'2'!$B$12:$M$212,4,FALSE)," ")</f>
        <v xml:space="preserve"> </v>
      </c>
      <c r="Z197" s="31" t="str">
        <f>IF(AND(N197="Aplicar identificación avanzada-condición aceptable para cada tipo de factor de riesgo identificado",H197="SI"),VLOOKUP(A197,'2'!$B$12:$M$212,4,FALSE)," ")</f>
        <v xml:space="preserve"> </v>
      </c>
      <c r="AA197" s="31" t="str">
        <f>IF(AND(N197="Aplicar identificación avanzada-condición aceptable para cada tipo de factor de riesgo identificado",H197="SI"),VLOOKUP(A197,'2'!$B$12:$M$212,7,FALSE)," ")</f>
        <v xml:space="preserve"> </v>
      </c>
      <c r="AB197" s="31" t="str">
        <f>IF(AND(N197="Aplicar identificación avanzada-condición aceptable para cada tipo de factor de riesgo identificado",H197="SI"),VLOOKUP(A197,'2'!$B$12:$M$212,8,FALSE)," ")</f>
        <v xml:space="preserve"> </v>
      </c>
      <c r="AC197" s="31" t="str">
        <f>IF(AND(N197="Aplicar identificación avanzada-condición aceptable para cada tipo de factor de riesgo identificado",H197="SI"),VLOOKUP(A197,'2'!$B$12:$M$212,9,FALSE)," ")</f>
        <v xml:space="preserve"> </v>
      </c>
      <c r="AD197" s="31" t="str">
        <f>IF(AND(N197="Aplicar identificación avanzada-condición aceptable para cada tipo de factor de riesgo identificado",H197="SI"),VLOOKUP(A197,'2'!$B$12:$M$212,10,FALSE)," ")</f>
        <v xml:space="preserve"> </v>
      </c>
      <c r="AE197" s="34" t="str">
        <f>IF(AND(N197="Aplicar identificación avanzada-condición aceptable para cada tipo de factor de riesgo identificado",I197="SI"),VLOOKUP(A197,'2'!$B$12:$M$212,2,FALSE)," ")</f>
        <v xml:space="preserve"> </v>
      </c>
      <c r="AF197" s="34" t="str">
        <f>IF(AND(N197="Aplicar identificación avanzada-condición aceptable para cada tipo de factor de riesgo identificado",I197="SI"),VLOOKUP(A197,'2'!$B$12:$M$212,3,FALSE)," ")</f>
        <v xml:space="preserve"> </v>
      </c>
      <c r="AG197" s="34" t="str">
        <f>IF(AND(N197="Aplicar identificación avanzada-condición aceptable para cada tipo de factor de riesgo identificado",I197="SI"),VLOOKUP(A197,'2'!$B$12:$M$212,4,FALSE)," ")</f>
        <v xml:space="preserve"> </v>
      </c>
      <c r="AH197" s="34" t="str">
        <f>IF(AND(N197="Aplicar identificación avanzada-condición aceptable para cada tipo de factor de riesgo identificado",I197="SI"),VLOOKUP(A197,'2'!$B$12:$M$212,6,FALSE)," ")</f>
        <v xml:space="preserve"> </v>
      </c>
      <c r="AI197" s="34" t="str">
        <f>IF(AND(N197="Aplicar identificación avanzada-condición aceptable para cada tipo de factor de riesgo identificado",I197="SI"),VLOOKUP(A197,'2'!$B$12:$M$212,7,FALSE)," ")</f>
        <v xml:space="preserve"> </v>
      </c>
      <c r="AJ197" s="34" t="str">
        <f>IF(AND(N197="Aplicar identificación avanzada-condición aceptable para cada tipo de factor de riesgo identificado",I197="SI"),VLOOKUP(A197,'2'!$B$12:$M$212,8,FALSE)," ")</f>
        <v xml:space="preserve"> </v>
      </c>
      <c r="AK197" s="34" t="str">
        <f>IF(AND(N197="Aplicar identificación avanzada-condición aceptable para cada tipo de factor de riesgo identificado",I197="SI"),VLOOKUP(A197,'2'!$B$12:$M$212,9,FALSE)," ")</f>
        <v xml:space="preserve"> </v>
      </c>
      <c r="AL197" s="34" t="str">
        <f>IF(AND(N197="Aplicar identificación avanzada-condición aceptable para cada tipo de factor de riesgo identificado",I197="SI"),VLOOKUP(A197,'2'!$B$12:$M$212,10,FALSE)," ")</f>
        <v xml:space="preserve"> </v>
      </c>
      <c r="AM197" s="40" t="str">
        <f>IF(AND(N197="Aplicar identificación avanzada-condición aceptable para cada tipo de factor de riesgo identificado",J197="SI"),VLOOKUP(A197,'2'!$B$12:$M$212,2,FALSE)," ")</f>
        <v xml:space="preserve"> </v>
      </c>
      <c r="AN197" s="40" t="str">
        <f>IF(AND(N197="Aplicar identificación avanzada-condición aceptable para cada tipo de factor de riesgo identificado",J197="SI"),VLOOKUP(A197,'2'!$B$12:$M$212,3,FALSE)," ")</f>
        <v xml:space="preserve"> </v>
      </c>
      <c r="AO197" s="40" t="str">
        <f>IF(AND(N197="Aplicar identificación avanzada-condición aceptable para cada tipo de factor de riesgo identificado",J197="SI"),VLOOKUP(A197,'2'!$B$12:$M$212,4,FALSE)," ")</f>
        <v xml:space="preserve"> </v>
      </c>
      <c r="AP197" s="40" t="str">
        <f>IF(AND(N197="Aplicar identificación avanzada-condición aceptable para cada tipo de factor de riesgo identificado",J197="SI"),VLOOKUP(A197,'2'!$B$12:$M$212,6,FALSE)," ")</f>
        <v xml:space="preserve"> </v>
      </c>
      <c r="AQ197" s="40" t="str">
        <f>IF(AND(N197="Aplicar identificación avanzada-condición aceptable para cada tipo de factor de riesgo identificado",J197="SI"),VLOOKUP(A197,'2'!$B$12:$M$212,7,FALSE)," ")</f>
        <v xml:space="preserve"> </v>
      </c>
      <c r="AR197" s="40" t="str">
        <f>IF(AND(N197="Aplicar identificación avanzada-condición aceptable para cada tipo de factor de riesgo identificado",J197="SI"),VLOOKUP(A197,'2'!$B$12:$M$212,8,FALSE)," ")</f>
        <v xml:space="preserve"> </v>
      </c>
      <c r="AS197" s="40" t="str">
        <f>IF(AND(N197="Aplicar identificación avanzada-condición aceptable para cada tipo de factor de riesgo identificado",J197="SI"),VLOOKUP(A197,'2'!$B$12:$M$212,9,FALSE)," ")</f>
        <v xml:space="preserve"> </v>
      </c>
      <c r="AT197" s="40" t="str">
        <f>IF(AND(N197="Aplicar identificación avanzada-condición aceptable para cada tipo de factor de riesgo identificado",J197="SI"),VLOOKUP(A197,'2'!$B$12:$M$212,10,FALSE)," ")</f>
        <v xml:space="preserve"> </v>
      </c>
      <c r="AU197" s="51" t="str">
        <f>IF(AND(N197="Aplicar identificación avanzada-condición aceptable para cada tipo de factor de riesgo identificado",K197="SI"),VLOOKUP(A197,'2'!$B$12:$M$212,2,FALSE)," ")</f>
        <v xml:space="preserve"> </v>
      </c>
      <c r="AV197" s="51" t="str">
        <f>IF(AND(N197="Aplicar identificación avanzada-condición aceptable para cada tipo de factor de riesgo identificado",K197="SI"),VLOOKUP(A197,'2'!$B$12:$M$212,3,FALSE)," ")</f>
        <v xml:space="preserve"> </v>
      </c>
      <c r="AW197" s="51" t="str">
        <f>IF(AND(N197="Aplicar identificación avanzada-condición aceptable para cada tipo de factor de riesgo identificado",K197="SI"),VLOOKUP(A197,'2'!$B$12:$M$212,4,FALSE)," ")</f>
        <v xml:space="preserve"> </v>
      </c>
      <c r="AX197" s="51" t="str">
        <f>IF(AND(N197="Aplicar identificación avanzada-condición aceptable para cada tipo de factor de riesgo identificado",K197="SI"),VLOOKUP(A197,'2'!$B$12:$M$212,6,FALSE)," ")</f>
        <v xml:space="preserve"> </v>
      </c>
      <c r="AY197" s="51" t="str">
        <f>IF(AND(N197="Aplicar identificación avanzada-condición aceptable para cada tipo de factor de riesgo identificado",K197="SI"),VLOOKUP(A197,'2'!$B$12:$M$212,7,FALSE)," ")</f>
        <v xml:space="preserve"> </v>
      </c>
      <c r="AZ197" s="51" t="str">
        <f>IF(AND(N197="Aplicar identificación avanzada-condición aceptable para cada tipo de factor de riesgo identificado",K197="SI"),VLOOKUP(A197,'2'!$B$12:$M$212,8,FALSE)," ")</f>
        <v xml:space="preserve"> </v>
      </c>
      <c r="BA197" s="51" t="str">
        <f>IF(AND(N197="Aplicar identificación avanzada-condición aceptable para cada tipo de factor de riesgo identificado",K197="SI"),VLOOKUP(A197,'2'!$B$12:$M$212,9,FALSE)," ")</f>
        <v xml:space="preserve"> </v>
      </c>
      <c r="BB197" s="51" t="str">
        <f>IF(AND(N197="Aplicar identificación avanzada-condición aceptable para cada tipo de factor de riesgo identificado",K197="SI"),VLOOKUP(A197,'2'!$B$12:$M$212,10,FALSE)," ")</f>
        <v xml:space="preserve"> </v>
      </c>
      <c r="BC197" s="44" t="str">
        <f>IF(AND(N197="Aplicar identificación avanzada-condición aceptable para cada tipo de factor de riesgo identificado",L197="SI"),VLOOKUP(A197,'2'!$B$12:$M$212,2,FALSE)," ")</f>
        <v xml:space="preserve"> </v>
      </c>
      <c r="BD197" s="44" t="str">
        <f>IF(AND(N197="Aplicar identificación avanzada-condición aceptable para cada tipo de factor de riesgo identificado",L197="SI"),VLOOKUP(A197,'2'!$B$12:$M$212,3,FALSE)," ")</f>
        <v xml:space="preserve"> </v>
      </c>
      <c r="BE197" s="44" t="str">
        <f>IF(AND(N197="Aplicar identificación avanzada-condición aceptable para cada tipo de factor de riesgo identificado",L197="SI"),VLOOKUP(A197,'2'!$B$12:$M$212,4,FALSE)," ")</f>
        <v xml:space="preserve"> </v>
      </c>
      <c r="BF197" s="44" t="str">
        <f>IF(AND(N197="Aplicar identificación avanzada-condición aceptable para cada tipo de factor de riesgo identificado",L197="SI"),VLOOKUP(A197,'2'!$B$12:$M$212,6,FALSE)," ")</f>
        <v xml:space="preserve"> </v>
      </c>
      <c r="BG197" s="44" t="str">
        <f>IF(AND(N197="Aplicar identificación avanzada-condición aceptable para cada tipo de factor de riesgo identificado",L197="SI"),VLOOKUP(A197,'2'!$B$12:$M$212,7,FALSE)," ")</f>
        <v xml:space="preserve"> </v>
      </c>
      <c r="BH197" s="44" t="str">
        <f>IF(AND(N197="Aplicar identificación avanzada-condición aceptable para cada tipo de factor de riesgo identificado",L197="SI"),VLOOKUP(A197,'2'!$B$12:$M$212,8,FALSE)," ")</f>
        <v xml:space="preserve"> </v>
      </c>
      <c r="BI197" s="44" t="str">
        <f>IF(AND(N197="Aplicar identificación avanzada-condición aceptable para cada tipo de factor de riesgo identificado",L197="SI"),VLOOKUP(A197,'2'!$B$12:$M$212,9,FALSE)," ")</f>
        <v xml:space="preserve"> </v>
      </c>
      <c r="BJ197" s="44" t="str">
        <f>IF(AND(N197="Aplicar identificación avanzada-condición aceptable para cada tipo de factor de riesgo identificado",L197="SI"),VLOOKUP(A197,'2'!$B$12:$M$212,10,FALSE)," ")</f>
        <v xml:space="preserve"> </v>
      </c>
      <c r="BK197" s="48" t="str">
        <f>IF(AND(N197="Aplicar identificación avanzada-condición aceptable para cada tipo de factor de riesgo identificado",M197="SI"),VLOOKUP(A197,'2'!$B$12:$M$212,2,FALSE)," ")</f>
        <v xml:space="preserve"> </v>
      </c>
      <c r="BL197" s="48" t="str">
        <f>IF(AND(N197="Aplicar identificación avanzada-condición aceptable para cada tipo de factor de riesgo identificado",M197="SI"),VLOOKUP(A197,'2'!$B$12:$M$212,3,FALSE)," ")</f>
        <v xml:space="preserve"> </v>
      </c>
      <c r="BM197" s="48" t="str">
        <f>IF(AND(N197="Aplicar identificación avanzada-condición aceptable para cada tipo de factor de riesgo identificado",M197="SI"),VLOOKUP(A197,'2'!$B$12:$M$212,4,FALSE)," ")</f>
        <v xml:space="preserve"> </v>
      </c>
      <c r="BN197" s="48" t="str">
        <f>IF(AND(N197="Aplicar identificación avanzada-condición aceptable para cada tipo de factor de riesgo identificado",M197="SI"),VLOOKUP(A197,'2'!$B$12:$M$212,6,FALSE)," ")</f>
        <v xml:space="preserve"> </v>
      </c>
      <c r="BO197" s="48" t="str">
        <f>IF(AND(N197="Aplicar identificación avanzada-condición aceptable para cada tipo de factor de riesgo identificado",M197="SI"),VLOOKUP(A197,'2'!$B$12:$M$212,7,FALSE)," ")</f>
        <v xml:space="preserve"> </v>
      </c>
      <c r="BP197" s="48" t="str">
        <f>IF(AND(N197="Aplicar identificación avanzada-condición aceptable para cada tipo de factor de riesgo identificado",M197="SI"),VLOOKUP(A197,'2'!$B$12:$M$212,8,FALSE)," ")</f>
        <v xml:space="preserve"> </v>
      </c>
      <c r="BQ197" s="48" t="str">
        <f>IF(AND(N197="Aplicar identificación avanzada-condición aceptable para cada tipo de factor de riesgo identificado",M197="SI"),VLOOKUP(A197,'2'!$B$12:$M$212,9,FALSE)," ")</f>
        <v xml:space="preserve"> </v>
      </c>
      <c r="BR197" s="48" t="str">
        <f>IF(AND(N197="Aplicar identificación avanzada-condición aceptable para cada tipo de factor de riesgo identificado",M197="SI"),VLOOKUP(A197,'2'!$B$12:$M$212,10,FALSE)," ")</f>
        <v xml:space="preserve"> </v>
      </c>
    </row>
    <row r="198" spans="2:70">
      <c r="B198" s="21" t="str">
        <f>'2'!C207</f>
        <v>area 194</v>
      </c>
      <c r="C198" s="21" t="str">
        <f>'2'!D207</f>
        <v>puesto 194</v>
      </c>
      <c r="D198" s="21" t="str">
        <v>puesto 194</v>
      </c>
      <c r="E198" s="21" t="str">
        <f>'2'!E207</f>
        <v>tarea 194</v>
      </c>
      <c r="F198" s="34" t="str">
        <f>'3'!D207</f>
        <v>tarea 194</v>
      </c>
      <c r="N198" s="34" t="str">
        <f>'3'!L207</f>
        <v>Aplicar identificación avanzada-condición aceptable para cada tipo de factor de riesgo identificado</v>
      </c>
      <c r="O198" s="19" t="str">
        <f>IF(AND(N198="Aplicar identificación avanzada-condición aceptable para cada tipo de factor de riesgo identificado",G198="SI"),VLOOKUP(A198,'2'!$B$12:$M$212,2,FALSE)," ")</f>
        <v xml:space="preserve"> </v>
      </c>
      <c r="P198" s="19" t="str">
        <f>IF(AND(N198="Aplicar identificación avanzada-condición aceptable para cada tipo de factor de riesgo identificado",G198="SI"),VLOOKUP(A198,'2'!$B$12:$M$212,3,FALSE)," ")</f>
        <v xml:space="preserve"> </v>
      </c>
      <c r="Q198" s="19" t="str">
        <f>IF(AND(N198="Aplicar identificación avanzada-condición aceptable para cada tipo de factor de riesgo identificado",G198="SI"),VLOOKUP(A198,'2'!$B$12:$M$212,4,FALSE)," ")</f>
        <v xml:space="preserve"> </v>
      </c>
      <c r="R198" s="19" t="str">
        <f>IF(AND(N198="Aplicar identificación avanzada-condición aceptable para cada tipo de factor de riesgo identificado",G198="SI"),VLOOKUP(A198,'2'!$B$12:$M$212,6,FALSE)," ")</f>
        <v xml:space="preserve"> </v>
      </c>
      <c r="S198" s="19" t="str">
        <f>IF(AND(N198="Aplicar identificación avanzada-condición aceptable para cada tipo de factor de riesgo identificado",G198="SI"),VLOOKUP(A198,'2'!$B$12:$M$212,7,FALSE)," ")</f>
        <v xml:space="preserve"> </v>
      </c>
      <c r="T198" s="19" t="str">
        <f>IF(AND(N198="Aplicar identificación avanzada-condición aceptable para cada tipo de factor de riesgo identificado",G198="SI"),VLOOKUP(A198,'2'!$B$12:$M$212,8,FALSE)," ")</f>
        <v xml:space="preserve"> </v>
      </c>
      <c r="U198" s="19" t="str">
        <f>IF(AND(N198="Aplicar identificación avanzada-condición aceptable para cada tipo de factor de riesgo identificado",G198="SI"),VLOOKUP(A198,'2'!$B$12:$M$212,9,FALSE)," ")</f>
        <v xml:space="preserve"> </v>
      </c>
      <c r="V198" s="19" t="str">
        <f>IF(AND(N198="Aplicar identificación avanzada-condición aceptable para cada tipo de factor de riesgo identificado",G198="SI"),VLOOKUP(A198,'2'!$B$12:$M$212,10,FALSE)," ")</f>
        <v xml:space="preserve"> </v>
      </c>
      <c r="W198" s="31" t="str">
        <f>IF(AND(N198="Aplicar identificación avanzada-condición aceptable para cada tipo de factor de riesgo identificado",H198="SI"),VLOOKUP(A198,'2'!$B$12:$M$212,2,FALSE)," ")</f>
        <v xml:space="preserve"> </v>
      </c>
      <c r="X198" s="31" t="str">
        <f>IF(AND(N198="Aplicar identificación avanzada-condición aceptable para cada tipo de factor de riesgo identificado",H198="SI"),VLOOKUP(A198,'2'!$B$12:$M$212,3,FALSE)," ")</f>
        <v xml:space="preserve"> </v>
      </c>
      <c r="Y198" s="31" t="str">
        <f>IF(AND(N198="Aplicar identificación avanzada-condición aceptable para cada tipo de factor de riesgo identificado",H198="SI"),VLOOKUP(A198,'2'!$B$12:$M$212,4,FALSE)," ")</f>
        <v xml:space="preserve"> </v>
      </c>
      <c r="Z198" s="31" t="str">
        <f>IF(AND(N198="Aplicar identificación avanzada-condición aceptable para cada tipo de factor de riesgo identificado",H198="SI"),VLOOKUP(A198,'2'!$B$12:$M$212,4,FALSE)," ")</f>
        <v xml:space="preserve"> </v>
      </c>
      <c r="AA198" s="31" t="str">
        <f>IF(AND(N198="Aplicar identificación avanzada-condición aceptable para cada tipo de factor de riesgo identificado",H198="SI"),VLOOKUP(A198,'2'!$B$12:$M$212,7,FALSE)," ")</f>
        <v xml:space="preserve"> </v>
      </c>
      <c r="AB198" s="31" t="str">
        <f>IF(AND(N198="Aplicar identificación avanzada-condición aceptable para cada tipo de factor de riesgo identificado",H198="SI"),VLOOKUP(A198,'2'!$B$12:$M$212,8,FALSE)," ")</f>
        <v xml:space="preserve"> </v>
      </c>
      <c r="AC198" s="31" t="str">
        <f>IF(AND(N198="Aplicar identificación avanzada-condición aceptable para cada tipo de factor de riesgo identificado",H198="SI"),VLOOKUP(A198,'2'!$B$12:$M$212,9,FALSE)," ")</f>
        <v xml:space="preserve"> </v>
      </c>
      <c r="AD198" s="31" t="str">
        <f>IF(AND(N198="Aplicar identificación avanzada-condición aceptable para cada tipo de factor de riesgo identificado",H198="SI"),VLOOKUP(A198,'2'!$B$12:$M$212,10,FALSE)," ")</f>
        <v xml:space="preserve"> </v>
      </c>
      <c r="AE198" s="34" t="str">
        <f>IF(AND(N198="Aplicar identificación avanzada-condición aceptable para cada tipo de factor de riesgo identificado",I198="SI"),VLOOKUP(A198,'2'!$B$12:$M$212,2,FALSE)," ")</f>
        <v xml:space="preserve"> </v>
      </c>
      <c r="AF198" s="34" t="str">
        <f>IF(AND(N198="Aplicar identificación avanzada-condición aceptable para cada tipo de factor de riesgo identificado",I198="SI"),VLOOKUP(A198,'2'!$B$12:$M$212,3,FALSE)," ")</f>
        <v xml:space="preserve"> </v>
      </c>
      <c r="AG198" s="34" t="str">
        <f>IF(AND(N198="Aplicar identificación avanzada-condición aceptable para cada tipo de factor de riesgo identificado",I198="SI"),VLOOKUP(A198,'2'!$B$12:$M$212,4,FALSE)," ")</f>
        <v xml:space="preserve"> </v>
      </c>
      <c r="AH198" s="34" t="str">
        <f>IF(AND(N198="Aplicar identificación avanzada-condición aceptable para cada tipo de factor de riesgo identificado",I198="SI"),VLOOKUP(A198,'2'!$B$12:$M$212,6,FALSE)," ")</f>
        <v xml:space="preserve"> </v>
      </c>
      <c r="AI198" s="34" t="str">
        <f>IF(AND(N198="Aplicar identificación avanzada-condición aceptable para cada tipo de factor de riesgo identificado",I198="SI"),VLOOKUP(A198,'2'!$B$12:$M$212,7,FALSE)," ")</f>
        <v xml:space="preserve"> </v>
      </c>
      <c r="AJ198" s="34" t="str">
        <f>IF(AND(N198="Aplicar identificación avanzada-condición aceptable para cada tipo de factor de riesgo identificado",I198="SI"),VLOOKUP(A198,'2'!$B$12:$M$212,8,FALSE)," ")</f>
        <v xml:space="preserve"> </v>
      </c>
      <c r="AK198" s="34" t="str">
        <f>IF(AND(N198="Aplicar identificación avanzada-condición aceptable para cada tipo de factor de riesgo identificado",I198="SI"),VLOOKUP(A198,'2'!$B$12:$M$212,9,FALSE)," ")</f>
        <v xml:space="preserve"> </v>
      </c>
      <c r="AL198" s="34" t="str">
        <f>IF(AND(N198="Aplicar identificación avanzada-condición aceptable para cada tipo de factor de riesgo identificado",I198="SI"),VLOOKUP(A198,'2'!$B$12:$M$212,10,FALSE)," ")</f>
        <v xml:space="preserve"> </v>
      </c>
      <c r="AM198" s="40" t="str">
        <f>IF(AND(N198="Aplicar identificación avanzada-condición aceptable para cada tipo de factor de riesgo identificado",J198="SI"),VLOOKUP(A198,'2'!$B$12:$M$212,2,FALSE)," ")</f>
        <v xml:space="preserve"> </v>
      </c>
      <c r="AN198" s="40" t="str">
        <f>IF(AND(N198="Aplicar identificación avanzada-condición aceptable para cada tipo de factor de riesgo identificado",J198="SI"),VLOOKUP(A198,'2'!$B$12:$M$212,3,FALSE)," ")</f>
        <v xml:space="preserve"> </v>
      </c>
      <c r="AO198" s="40" t="str">
        <f>IF(AND(N198="Aplicar identificación avanzada-condición aceptable para cada tipo de factor de riesgo identificado",J198="SI"),VLOOKUP(A198,'2'!$B$12:$M$212,4,FALSE)," ")</f>
        <v xml:space="preserve"> </v>
      </c>
      <c r="AP198" s="40" t="str">
        <f>IF(AND(N198="Aplicar identificación avanzada-condición aceptable para cada tipo de factor de riesgo identificado",J198="SI"),VLOOKUP(A198,'2'!$B$12:$M$212,6,FALSE)," ")</f>
        <v xml:space="preserve"> </v>
      </c>
      <c r="AQ198" s="40" t="str">
        <f>IF(AND(N198="Aplicar identificación avanzada-condición aceptable para cada tipo de factor de riesgo identificado",J198="SI"),VLOOKUP(A198,'2'!$B$12:$M$212,7,FALSE)," ")</f>
        <v xml:space="preserve"> </v>
      </c>
      <c r="AR198" s="40" t="str">
        <f>IF(AND(N198="Aplicar identificación avanzada-condición aceptable para cada tipo de factor de riesgo identificado",J198="SI"),VLOOKUP(A198,'2'!$B$12:$M$212,8,FALSE)," ")</f>
        <v xml:space="preserve"> </v>
      </c>
      <c r="AS198" s="40" t="str">
        <f>IF(AND(N198="Aplicar identificación avanzada-condición aceptable para cada tipo de factor de riesgo identificado",J198="SI"),VLOOKUP(A198,'2'!$B$12:$M$212,9,FALSE)," ")</f>
        <v xml:space="preserve"> </v>
      </c>
      <c r="AT198" s="40" t="str">
        <f>IF(AND(N198="Aplicar identificación avanzada-condición aceptable para cada tipo de factor de riesgo identificado",J198="SI"),VLOOKUP(A198,'2'!$B$12:$M$212,10,FALSE)," ")</f>
        <v xml:space="preserve"> </v>
      </c>
      <c r="AU198" s="51" t="str">
        <f>IF(AND(N198="Aplicar identificación avanzada-condición aceptable para cada tipo de factor de riesgo identificado",K198="SI"),VLOOKUP(A198,'2'!$B$12:$M$212,2,FALSE)," ")</f>
        <v xml:space="preserve"> </v>
      </c>
      <c r="AV198" s="51" t="str">
        <f>IF(AND(N198="Aplicar identificación avanzada-condición aceptable para cada tipo de factor de riesgo identificado",K198="SI"),VLOOKUP(A198,'2'!$B$12:$M$212,3,FALSE)," ")</f>
        <v xml:space="preserve"> </v>
      </c>
      <c r="AW198" s="51" t="str">
        <f>IF(AND(N198="Aplicar identificación avanzada-condición aceptable para cada tipo de factor de riesgo identificado",K198="SI"),VLOOKUP(A198,'2'!$B$12:$M$212,4,FALSE)," ")</f>
        <v xml:space="preserve"> </v>
      </c>
      <c r="AX198" s="51" t="str">
        <f>IF(AND(N198="Aplicar identificación avanzada-condición aceptable para cada tipo de factor de riesgo identificado",K198="SI"),VLOOKUP(A198,'2'!$B$12:$M$212,6,FALSE)," ")</f>
        <v xml:space="preserve"> </v>
      </c>
      <c r="AY198" s="51" t="str">
        <f>IF(AND(N198="Aplicar identificación avanzada-condición aceptable para cada tipo de factor de riesgo identificado",K198="SI"),VLOOKUP(A198,'2'!$B$12:$M$212,7,FALSE)," ")</f>
        <v xml:space="preserve"> </v>
      </c>
      <c r="AZ198" s="51" t="str">
        <f>IF(AND(N198="Aplicar identificación avanzada-condición aceptable para cada tipo de factor de riesgo identificado",K198="SI"),VLOOKUP(A198,'2'!$B$12:$M$212,8,FALSE)," ")</f>
        <v xml:space="preserve"> </v>
      </c>
      <c r="BA198" s="51" t="str">
        <f>IF(AND(N198="Aplicar identificación avanzada-condición aceptable para cada tipo de factor de riesgo identificado",K198="SI"),VLOOKUP(A198,'2'!$B$12:$M$212,9,FALSE)," ")</f>
        <v xml:space="preserve"> </v>
      </c>
      <c r="BB198" s="51" t="str">
        <f>IF(AND(N198="Aplicar identificación avanzada-condición aceptable para cada tipo de factor de riesgo identificado",K198="SI"),VLOOKUP(A198,'2'!$B$12:$M$212,10,FALSE)," ")</f>
        <v xml:space="preserve"> </v>
      </c>
      <c r="BC198" s="44" t="str">
        <f>IF(AND(N198="Aplicar identificación avanzada-condición aceptable para cada tipo de factor de riesgo identificado",L198="SI"),VLOOKUP(A198,'2'!$B$12:$M$212,2,FALSE)," ")</f>
        <v xml:space="preserve"> </v>
      </c>
      <c r="BD198" s="44" t="str">
        <f>IF(AND(N198="Aplicar identificación avanzada-condición aceptable para cada tipo de factor de riesgo identificado",L198="SI"),VLOOKUP(A198,'2'!$B$12:$M$212,3,FALSE)," ")</f>
        <v xml:space="preserve"> </v>
      </c>
      <c r="BE198" s="44" t="str">
        <f>IF(AND(N198="Aplicar identificación avanzada-condición aceptable para cada tipo de factor de riesgo identificado",L198="SI"),VLOOKUP(A198,'2'!$B$12:$M$212,4,FALSE)," ")</f>
        <v xml:space="preserve"> </v>
      </c>
      <c r="BF198" s="44" t="str">
        <f>IF(AND(N198="Aplicar identificación avanzada-condición aceptable para cada tipo de factor de riesgo identificado",L198="SI"),VLOOKUP(A198,'2'!$B$12:$M$212,6,FALSE)," ")</f>
        <v xml:space="preserve"> </v>
      </c>
      <c r="BG198" s="44" t="str">
        <f>IF(AND(N198="Aplicar identificación avanzada-condición aceptable para cada tipo de factor de riesgo identificado",L198="SI"),VLOOKUP(A198,'2'!$B$12:$M$212,7,FALSE)," ")</f>
        <v xml:space="preserve"> </v>
      </c>
      <c r="BH198" s="44" t="str">
        <f>IF(AND(N198="Aplicar identificación avanzada-condición aceptable para cada tipo de factor de riesgo identificado",L198="SI"),VLOOKUP(A198,'2'!$B$12:$M$212,8,FALSE)," ")</f>
        <v xml:space="preserve"> </v>
      </c>
      <c r="BI198" s="44" t="str">
        <f>IF(AND(N198="Aplicar identificación avanzada-condición aceptable para cada tipo de factor de riesgo identificado",L198="SI"),VLOOKUP(A198,'2'!$B$12:$M$212,9,FALSE)," ")</f>
        <v xml:space="preserve"> </v>
      </c>
      <c r="BJ198" s="44" t="str">
        <f>IF(AND(N198="Aplicar identificación avanzada-condición aceptable para cada tipo de factor de riesgo identificado",L198="SI"),VLOOKUP(A198,'2'!$B$12:$M$212,10,FALSE)," ")</f>
        <v xml:space="preserve"> </v>
      </c>
      <c r="BK198" s="48" t="str">
        <f>IF(AND(N198="Aplicar identificación avanzada-condición aceptable para cada tipo de factor de riesgo identificado",M198="SI"),VLOOKUP(A198,'2'!$B$12:$M$212,2,FALSE)," ")</f>
        <v xml:space="preserve"> </v>
      </c>
      <c r="BL198" s="48" t="str">
        <f>IF(AND(N198="Aplicar identificación avanzada-condición aceptable para cada tipo de factor de riesgo identificado",M198="SI"),VLOOKUP(A198,'2'!$B$12:$M$212,3,FALSE)," ")</f>
        <v xml:space="preserve"> </v>
      </c>
      <c r="BM198" s="48" t="str">
        <f>IF(AND(N198="Aplicar identificación avanzada-condición aceptable para cada tipo de factor de riesgo identificado",M198="SI"),VLOOKUP(A198,'2'!$B$12:$M$212,4,FALSE)," ")</f>
        <v xml:space="preserve"> </v>
      </c>
      <c r="BN198" s="48" t="str">
        <f>IF(AND(N198="Aplicar identificación avanzada-condición aceptable para cada tipo de factor de riesgo identificado",M198="SI"),VLOOKUP(A198,'2'!$B$12:$M$212,6,FALSE)," ")</f>
        <v xml:space="preserve"> </v>
      </c>
      <c r="BO198" s="48" t="str">
        <f>IF(AND(N198="Aplicar identificación avanzada-condición aceptable para cada tipo de factor de riesgo identificado",M198="SI"),VLOOKUP(A198,'2'!$B$12:$M$212,7,FALSE)," ")</f>
        <v xml:space="preserve"> </v>
      </c>
      <c r="BP198" s="48" t="str">
        <f>IF(AND(N198="Aplicar identificación avanzada-condición aceptable para cada tipo de factor de riesgo identificado",M198="SI"),VLOOKUP(A198,'2'!$B$12:$M$212,8,FALSE)," ")</f>
        <v xml:space="preserve"> </v>
      </c>
      <c r="BQ198" s="48" t="str">
        <f>IF(AND(N198="Aplicar identificación avanzada-condición aceptable para cada tipo de factor de riesgo identificado",M198="SI"),VLOOKUP(A198,'2'!$B$12:$M$212,9,FALSE)," ")</f>
        <v xml:space="preserve"> </v>
      </c>
      <c r="BR198" s="48" t="str">
        <f>IF(AND(N198="Aplicar identificación avanzada-condición aceptable para cada tipo de factor de riesgo identificado",M198="SI"),VLOOKUP(A198,'2'!$B$12:$M$212,10,FALSE)," ")</f>
        <v xml:space="preserve"> </v>
      </c>
    </row>
    <row r="199" spans="2:70">
      <c r="B199" s="21" t="str">
        <f>'2'!C208</f>
        <v>area 195</v>
      </c>
      <c r="C199" s="21" t="str">
        <f>'2'!D208</f>
        <v>puesto 195</v>
      </c>
      <c r="D199" s="21" t="str">
        <v>puesto 195</v>
      </c>
      <c r="E199" s="21" t="str">
        <f>'2'!E208</f>
        <v>tarea 195</v>
      </c>
      <c r="F199" s="34" t="str">
        <f>'3'!D208</f>
        <v>tarea 195</v>
      </c>
      <c r="N199" s="34" t="str">
        <f>'3'!L208</f>
        <v>Aplicar identificación avanzada-condición aceptable para cada tipo de factor de riesgo identificado</v>
      </c>
      <c r="O199" s="19" t="str">
        <f>IF(AND(N199="Aplicar identificación avanzada-condición aceptable para cada tipo de factor de riesgo identificado",G199="SI"),VLOOKUP(A199,'2'!$B$12:$M$212,2,FALSE)," ")</f>
        <v xml:space="preserve"> </v>
      </c>
      <c r="P199" s="19" t="str">
        <f>IF(AND(N199="Aplicar identificación avanzada-condición aceptable para cada tipo de factor de riesgo identificado",G199="SI"),VLOOKUP(A199,'2'!$B$12:$M$212,3,FALSE)," ")</f>
        <v xml:space="preserve"> </v>
      </c>
      <c r="Q199" s="19" t="str">
        <f>IF(AND(N199="Aplicar identificación avanzada-condición aceptable para cada tipo de factor de riesgo identificado",G199="SI"),VLOOKUP(A199,'2'!$B$12:$M$212,4,FALSE)," ")</f>
        <v xml:space="preserve"> </v>
      </c>
      <c r="R199" s="19" t="str">
        <f>IF(AND(N199="Aplicar identificación avanzada-condición aceptable para cada tipo de factor de riesgo identificado",G199="SI"),VLOOKUP(A199,'2'!$B$12:$M$212,6,FALSE)," ")</f>
        <v xml:space="preserve"> </v>
      </c>
      <c r="S199" s="19" t="str">
        <f>IF(AND(N199="Aplicar identificación avanzada-condición aceptable para cada tipo de factor de riesgo identificado",G199="SI"),VLOOKUP(A199,'2'!$B$12:$M$212,7,FALSE)," ")</f>
        <v xml:space="preserve"> </v>
      </c>
      <c r="T199" s="19" t="str">
        <f>IF(AND(N199="Aplicar identificación avanzada-condición aceptable para cada tipo de factor de riesgo identificado",G199="SI"),VLOOKUP(A199,'2'!$B$12:$M$212,8,FALSE)," ")</f>
        <v xml:space="preserve"> </v>
      </c>
      <c r="U199" s="19" t="str">
        <f>IF(AND(N199="Aplicar identificación avanzada-condición aceptable para cada tipo de factor de riesgo identificado",G199="SI"),VLOOKUP(A199,'2'!$B$12:$M$212,9,FALSE)," ")</f>
        <v xml:space="preserve"> </v>
      </c>
      <c r="V199" s="19" t="str">
        <f>IF(AND(N199="Aplicar identificación avanzada-condición aceptable para cada tipo de factor de riesgo identificado",G199="SI"),VLOOKUP(A199,'2'!$B$12:$M$212,10,FALSE)," ")</f>
        <v xml:space="preserve"> </v>
      </c>
      <c r="W199" s="31" t="str">
        <f>IF(AND(N199="Aplicar identificación avanzada-condición aceptable para cada tipo de factor de riesgo identificado",H199="SI"),VLOOKUP(A199,'2'!$B$12:$M$212,2,FALSE)," ")</f>
        <v xml:space="preserve"> </v>
      </c>
      <c r="X199" s="31" t="str">
        <f>IF(AND(N199="Aplicar identificación avanzada-condición aceptable para cada tipo de factor de riesgo identificado",H199="SI"),VLOOKUP(A199,'2'!$B$12:$M$212,3,FALSE)," ")</f>
        <v xml:space="preserve"> </v>
      </c>
      <c r="Y199" s="31" t="str">
        <f>IF(AND(N199="Aplicar identificación avanzada-condición aceptable para cada tipo de factor de riesgo identificado",H199="SI"),VLOOKUP(A199,'2'!$B$12:$M$212,4,FALSE)," ")</f>
        <v xml:space="preserve"> </v>
      </c>
      <c r="Z199" s="31" t="str">
        <f>IF(AND(N199="Aplicar identificación avanzada-condición aceptable para cada tipo de factor de riesgo identificado",H199="SI"),VLOOKUP(A199,'2'!$B$12:$M$212,4,FALSE)," ")</f>
        <v xml:space="preserve"> </v>
      </c>
      <c r="AA199" s="31" t="str">
        <f>IF(AND(N199="Aplicar identificación avanzada-condición aceptable para cada tipo de factor de riesgo identificado",H199="SI"),VLOOKUP(A199,'2'!$B$12:$M$212,7,FALSE)," ")</f>
        <v xml:space="preserve"> </v>
      </c>
      <c r="AB199" s="31" t="str">
        <f>IF(AND(N199="Aplicar identificación avanzada-condición aceptable para cada tipo de factor de riesgo identificado",H199="SI"),VLOOKUP(A199,'2'!$B$12:$M$212,8,FALSE)," ")</f>
        <v xml:space="preserve"> </v>
      </c>
      <c r="AC199" s="31" t="str">
        <f>IF(AND(N199="Aplicar identificación avanzada-condición aceptable para cada tipo de factor de riesgo identificado",H199="SI"),VLOOKUP(A199,'2'!$B$12:$M$212,9,FALSE)," ")</f>
        <v xml:space="preserve"> </v>
      </c>
      <c r="AD199" s="31" t="str">
        <f>IF(AND(N199="Aplicar identificación avanzada-condición aceptable para cada tipo de factor de riesgo identificado",H199="SI"),VLOOKUP(A199,'2'!$B$12:$M$212,10,FALSE)," ")</f>
        <v xml:space="preserve"> </v>
      </c>
      <c r="AE199" s="34" t="str">
        <f>IF(AND(N199="Aplicar identificación avanzada-condición aceptable para cada tipo de factor de riesgo identificado",I199="SI"),VLOOKUP(A199,'2'!$B$12:$M$212,2,FALSE)," ")</f>
        <v xml:space="preserve"> </v>
      </c>
      <c r="AF199" s="34" t="str">
        <f>IF(AND(N199="Aplicar identificación avanzada-condición aceptable para cada tipo de factor de riesgo identificado",I199="SI"),VLOOKUP(A199,'2'!$B$12:$M$212,3,FALSE)," ")</f>
        <v xml:space="preserve"> </v>
      </c>
      <c r="AG199" s="34" t="str">
        <f>IF(AND(N199="Aplicar identificación avanzada-condición aceptable para cada tipo de factor de riesgo identificado",I199="SI"),VLOOKUP(A199,'2'!$B$12:$M$212,4,FALSE)," ")</f>
        <v xml:space="preserve"> </v>
      </c>
      <c r="AH199" s="34" t="str">
        <f>IF(AND(N199="Aplicar identificación avanzada-condición aceptable para cada tipo de factor de riesgo identificado",I199="SI"),VLOOKUP(A199,'2'!$B$12:$M$212,6,FALSE)," ")</f>
        <v xml:space="preserve"> </v>
      </c>
      <c r="AI199" s="34" t="str">
        <f>IF(AND(N199="Aplicar identificación avanzada-condición aceptable para cada tipo de factor de riesgo identificado",I199="SI"),VLOOKUP(A199,'2'!$B$12:$M$212,7,FALSE)," ")</f>
        <v xml:space="preserve"> </v>
      </c>
      <c r="AJ199" s="34" t="str">
        <f>IF(AND(N199="Aplicar identificación avanzada-condición aceptable para cada tipo de factor de riesgo identificado",I199="SI"),VLOOKUP(A199,'2'!$B$12:$M$212,8,FALSE)," ")</f>
        <v xml:space="preserve"> </v>
      </c>
      <c r="AK199" s="34" t="str">
        <f>IF(AND(N199="Aplicar identificación avanzada-condición aceptable para cada tipo de factor de riesgo identificado",I199="SI"),VLOOKUP(A199,'2'!$B$12:$M$212,9,FALSE)," ")</f>
        <v xml:space="preserve"> </v>
      </c>
      <c r="AL199" s="34" t="str">
        <f>IF(AND(N199="Aplicar identificación avanzada-condición aceptable para cada tipo de factor de riesgo identificado",I199="SI"),VLOOKUP(A199,'2'!$B$12:$M$212,10,FALSE)," ")</f>
        <v xml:space="preserve"> </v>
      </c>
      <c r="AM199" s="40" t="str">
        <f>IF(AND(N199="Aplicar identificación avanzada-condición aceptable para cada tipo de factor de riesgo identificado",J199="SI"),VLOOKUP(A199,'2'!$B$12:$M$212,2,FALSE)," ")</f>
        <v xml:space="preserve"> </v>
      </c>
      <c r="AN199" s="40" t="str">
        <f>IF(AND(N199="Aplicar identificación avanzada-condición aceptable para cada tipo de factor de riesgo identificado",J199="SI"),VLOOKUP(A199,'2'!$B$12:$M$212,3,FALSE)," ")</f>
        <v xml:space="preserve"> </v>
      </c>
      <c r="AO199" s="40" t="str">
        <f>IF(AND(N199="Aplicar identificación avanzada-condición aceptable para cada tipo de factor de riesgo identificado",J199="SI"),VLOOKUP(A199,'2'!$B$12:$M$212,4,FALSE)," ")</f>
        <v xml:space="preserve"> </v>
      </c>
      <c r="AP199" s="40" t="str">
        <f>IF(AND(N199="Aplicar identificación avanzada-condición aceptable para cada tipo de factor de riesgo identificado",J199="SI"),VLOOKUP(A199,'2'!$B$12:$M$212,6,FALSE)," ")</f>
        <v xml:space="preserve"> </v>
      </c>
      <c r="AQ199" s="40" t="str">
        <f>IF(AND(N199="Aplicar identificación avanzada-condición aceptable para cada tipo de factor de riesgo identificado",J199="SI"),VLOOKUP(A199,'2'!$B$12:$M$212,7,FALSE)," ")</f>
        <v xml:space="preserve"> </v>
      </c>
      <c r="AR199" s="40" t="str">
        <f>IF(AND(N199="Aplicar identificación avanzada-condición aceptable para cada tipo de factor de riesgo identificado",J199="SI"),VLOOKUP(A199,'2'!$B$12:$M$212,8,FALSE)," ")</f>
        <v xml:space="preserve"> </v>
      </c>
      <c r="AS199" s="40" t="str">
        <f>IF(AND(N199="Aplicar identificación avanzada-condición aceptable para cada tipo de factor de riesgo identificado",J199="SI"),VLOOKUP(A199,'2'!$B$12:$M$212,9,FALSE)," ")</f>
        <v xml:space="preserve"> </v>
      </c>
      <c r="AT199" s="40" t="str">
        <f>IF(AND(N199="Aplicar identificación avanzada-condición aceptable para cada tipo de factor de riesgo identificado",J199="SI"),VLOOKUP(A199,'2'!$B$12:$M$212,10,FALSE)," ")</f>
        <v xml:space="preserve"> </v>
      </c>
      <c r="AU199" s="51" t="str">
        <f>IF(AND(N199="Aplicar identificación avanzada-condición aceptable para cada tipo de factor de riesgo identificado",K199="SI"),VLOOKUP(A199,'2'!$B$12:$M$212,2,FALSE)," ")</f>
        <v xml:space="preserve"> </v>
      </c>
      <c r="AV199" s="51" t="str">
        <f>IF(AND(N199="Aplicar identificación avanzada-condición aceptable para cada tipo de factor de riesgo identificado",K199="SI"),VLOOKUP(A199,'2'!$B$12:$M$212,3,FALSE)," ")</f>
        <v xml:space="preserve"> </v>
      </c>
      <c r="AW199" s="51" t="str">
        <f>IF(AND(N199="Aplicar identificación avanzada-condición aceptable para cada tipo de factor de riesgo identificado",K199="SI"),VLOOKUP(A199,'2'!$B$12:$M$212,4,FALSE)," ")</f>
        <v xml:space="preserve"> </v>
      </c>
      <c r="AX199" s="51" t="str">
        <f>IF(AND(N199="Aplicar identificación avanzada-condición aceptable para cada tipo de factor de riesgo identificado",K199="SI"),VLOOKUP(A199,'2'!$B$12:$M$212,6,FALSE)," ")</f>
        <v xml:space="preserve"> </v>
      </c>
      <c r="AY199" s="51" t="str">
        <f>IF(AND(N199="Aplicar identificación avanzada-condición aceptable para cada tipo de factor de riesgo identificado",K199="SI"),VLOOKUP(A199,'2'!$B$12:$M$212,7,FALSE)," ")</f>
        <v xml:space="preserve"> </v>
      </c>
      <c r="AZ199" s="51" t="str">
        <f>IF(AND(N199="Aplicar identificación avanzada-condición aceptable para cada tipo de factor de riesgo identificado",K199="SI"),VLOOKUP(A199,'2'!$B$12:$M$212,8,FALSE)," ")</f>
        <v xml:space="preserve"> </v>
      </c>
      <c r="BA199" s="51" t="str">
        <f>IF(AND(N199="Aplicar identificación avanzada-condición aceptable para cada tipo de factor de riesgo identificado",K199="SI"),VLOOKUP(A199,'2'!$B$12:$M$212,9,FALSE)," ")</f>
        <v xml:space="preserve"> </v>
      </c>
      <c r="BB199" s="51" t="str">
        <f>IF(AND(N199="Aplicar identificación avanzada-condición aceptable para cada tipo de factor de riesgo identificado",K199="SI"),VLOOKUP(A199,'2'!$B$12:$M$212,10,FALSE)," ")</f>
        <v xml:space="preserve"> </v>
      </c>
      <c r="BC199" s="44" t="str">
        <f>IF(AND(N199="Aplicar identificación avanzada-condición aceptable para cada tipo de factor de riesgo identificado",L199="SI"),VLOOKUP(A199,'2'!$B$12:$M$212,2,FALSE)," ")</f>
        <v xml:space="preserve"> </v>
      </c>
      <c r="BD199" s="44" t="str">
        <f>IF(AND(N199="Aplicar identificación avanzada-condición aceptable para cada tipo de factor de riesgo identificado",L199="SI"),VLOOKUP(A199,'2'!$B$12:$M$212,3,FALSE)," ")</f>
        <v xml:space="preserve"> </v>
      </c>
      <c r="BE199" s="44" t="str">
        <f>IF(AND(N199="Aplicar identificación avanzada-condición aceptable para cada tipo de factor de riesgo identificado",L199="SI"),VLOOKUP(A199,'2'!$B$12:$M$212,4,FALSE)," ")</f>
        <v xml:space="preserve"> </v>
      </c>
      <c r="BF199" s="44" t="str">
        <f>IF(AND(N199="Aplicar identificación avanzada-condición aceptable para cada tipo de factor de riesgo identificado",L199="SI"),VLOOKUP(A199,'2'!$B$12:$M$212,6,FALSE)," ")</f>
        <v xml:space="preserve"> </v>
      </c>
      <c r="BG199" s="44" t="str">
        <f>IF(AND(N199="Aplicar identificación avanzada-condición aceptable para cada tipo de factor de riesgo identificado",L199="SI"),VLOOKUP(A199,'2'!$B$12:$M$212,7,FALSE)," ")</f>
        <v xml:space="preserve"> </v>
      </c>
      <c r="BH199" s="44" t="str">
        <f>IF(AND(N199="Aplicar identificación avanzada-condición aceptable para cada tipo de factor de riesgo identificado",L199="SI"),VLOOKUP(A199,'2'!$B$12:$M$212,8,FALSE)," ")</f>
        <v xml:space="preserve"> </v>
      </c>
      <c r="BI199" s="44" t="str">
        <f>IF(AND(N199="Aplicar identificación avanzada-condición aceptable para cada tipo de factor de riesgo identificado",L199="SI"),VLOOKUP(A199,'2'!$B$12:$M$212,9,FALSE)," ")</f>
        <v xml:space="preserve"> </v>
      </c>
      <c r="BJ199" s="44" t="str">
        <f>IF(AND(N199="Aplicar identificación avanzada-condición aceptable para cada tipo de factor de riesgo identificado",L199="SI"),VLOOKUP(A199,'2'!$B$12:$M$212,10,FALSE)," ")</f>
        <v xml:space="preserve"> </v>
      </c>
      <c r="BK199" s="48" t="str">
        <f>IF(AND(N199="Aplicar identificación avanzada-condición aceptable para cada tipo de factor de riesgo identificado",M199="SI"),VLOOKUP(A199,'2'!$B$12:$M$212,2,FALSE)," ")</f>
        <v xml:space="preserve"> </v>
      </c>
      <c r="BL199" s="48" t="str">
        <f>IF(AND(N199="Aplicar identificación avanzada-condición aceptable para cada tipo de factor de riesgo identificado",M199="SI"),VLOOKUP(A199,'2'!$B$12:$M$212,3,FALSE)," ")</f>
        <v xml:space="preserve"> </v>
      </c>
      <c r="BM199" s="48" t="str">
        <f>IF(AND(N199="Aplicar identificación avanzada-condición aceptable para cada tipo de factor de riesgo identificado",M199="SI"),VLOOKUP(A199,'2'!$B$12:$M$212,4,FALSE)," ")</f>
        <v xml:space="preserve"> </v>
      </c>
      <c r="BN199" s="48" t="str">
        <f>IF(AND(N199="Aplicar identificación avanzada-condición aceptable para cada tipo de factor de riesgo identificado",M199="SI"),VLOOKUP(A199,'2'!$B$12:$M$212,6,FALSE)," ")</f>
        <v xml:space="preserve"> </v>
      </c>
      <c r="BO199" s="48" t="str">
        <f>IF(AND(N199="Aplicar identificación avanzada-condición aceptable para cada tipo de factor de riesgo identificado",M199="SI"),VLOOKUP(A199,'2'!$B$12:$M$212,7,FALSE)," ")</f>
        <v xml:space="preserve"> </v>
      </c>
      <c r="BP199" s="48" t="str">
        <f>IF(AND(N199="Aplicar identificación avanzada-condición aceptable para cada tipo de factor de riesgo identificado",M199="SI"),VLOOKUP(A199,'2'!$B$12:$M$212,8,FALSE)," ")</f>
        <v xml:space="preserve"> </v>
      </c>
      <c r="BQ199" s="48" t="str">
        <f>IF(AND(N199="Aplicar identificación avanzada-condición aceptable para cada tipo de factor de riesgo identificado",M199="SI"),VLOOKUP(A199,'2'!$B$12:$M$212,9,FALSE)," ")</f>
        <v xml:space="preserve"> </v>
      </c>
      <c r="BR199" s="48" t="str">
        <f>IF(AND(N199="Aplicar identificación avanzada-condición aceptable para cada tipo de factor de riesgo identificado",M199="SI"),VLOOKUP(A199,'2'!$B$12:$M$212,10,FALSE)," ")</f>
        <v xml:space="preserve"> </v>
      </c>
    </row>
    <row r="200" spans="2:70">
      <c r="B200" s="21" t="str">
        <f>'2'!C209</f>
        <v>area 196</v>
      </c>
      <c r="C200" s="21" t="str">
        <f>'2'!D209</f>
        <v>puesto 196</v>
      </c>
      <c r="D200" s="21" t="str">
        <v>puesto 196</v>
      </c>
      <c r="E200" s="21" t="str">
        <f>'2'!E209</f>
        <v>tarea 196</v>
      </c>
      <c r="F200" s="34" t="str">
        <f>'3'!D209</f>
        <v>tarea 196</v>
      </c>
      <c r="N200" s="34" t="str">
        <f>'3'!L209</f>
        <v>Aplicar identificación avanzada-condición aceptable para cada tipo de factor de riesgo identificado</v>
      </c>
      <c r="O200" s="19" t="str">
        <f>IF(AND(N200="Aplicar identificación avanzada-condición aceptable para cada tipo de factor de riesgo identificado",G200="SI"),VLOOKUP(A200,'2'!$B$12:$M$212,2,FALSE)," ")</f>
        <v xml:space="preserve"> </v>
      </c>
      <c r="P200" s="19" t="str">
        <f>IF(AND(N200="Aplicar identificación avanzada-condición aceptable para cada tipo de factor de riesgo identificado",G200="SI"),VLOOKUP(A200,'2'!$B$12:$M$212,3,FALSE)," ")</f>
        <v xml:space="preserve"> </v>
      </c>
      <c r="Q200" s="19" t="str">
        <f>IF(AND(N200="Aplicar identificación avanzada-condición aceptable para cada tipo de factor de riesgo identificado",G200="SI"),VLOOKUP(A200,'2'!$B$12:$M$212,4,FALSE)," ")</f>
        <v xml:space="preserve"> </v>
      </c>
      <c r="R200" s="19" t="str">
        <f>IF(AND(N200="Aplicar identificación avanzada-condición aceptable para cada tipo de factor de riesgo identificado",G200="SI"),VLOOKUP(A200,'2'!$B$12:$M$212,6,FALSE)," ")</f>
        <v xml:space="preserve"> </v>
      </c>
      <c r="S200" s="19" t="str">
        <f>IF(AND(N200="Aplicar identificación avanzada-condición aceptable para cada tipo de factor de riesgo identificado",G200="SI"),VLOOKUP(A200,'2'!$B$12:$M$212,7,FALSE)," ")</f>
        <v xml:space="preserve"> </v>
      </c>
      <c r="T200" s="19" t="str">
        <f>IF(AND(N200="Aplicar identificación avanzada-condición aceptable para cada tipo de factor de riesgo identificado",G200="SI"),VLOOKUP(A200,'2'!$B$12:$M$212,8,FALSE)," ")</f>
        <v xml:space="preserve"> </v>
      </c>
      <c r="U200" s="19" t="str">
        <f>IF(AND(N200="Aplicar identificación avanzada-condición aceptable para cada tipo de factor de riesgo identificado",G200="SI"),VLOOKUP(A200,'2'!$B$12:$M$212,9,FALSE)," ")</f>
        <v xml:space="preserve"> </v>
      </c>
      <c r="V200" s="19" t="str">
        <f>IF(AND(N200="Aplicar identificación avanzada-condición aceptable para cada tipo de factor de riesgo identificado",G200="SI"),VLOOKUP(A200,'2'!$B$12:$M$212,10,FALSE)," ")</f>
        <v xml:space="preserve"> </v>
      </c>
      <c r="W200" s="31" t="str">
        <f>IF(AND(N200="Aplicar identificación avanzada-condición aceptable para cada tipo de factor de riesgo identificado",H200="SI"),VLOOKUP(A200,'2'!$B$12:$M$212,2,FALSE)," ")</f>
        <v xml:space="preserve"> </v>
      </c>
      <c r="X200" s="31" t="str">
        <f>IF(AND(N200="Aplicar identificación avanzada-condición aceptable para cada tipo de factor de riesgo identificado",H200="SI"),VLOOKUP(A200,'2'!$B$12:$M$212,3,FALSE)," ")</f>
        <v xml:space="preserve"> </v>
      </c>
      <c r="Y200" s="31" t="str">
        <f>IF(AND(N200="Aplicar identificación avanzada-condición aceptable para cada tipo de factor de riesgo identificado",H200="SI"),VLOOKUP(A200,'2'!$B$12:$M$212,4,FALSE)," ")</f>
        <v xml:space="preserve"> </v>
      </c>
      <c r="Z200" s="31" t="str">
        <f>IF(AND(N200="Aplicar identificación avanzada-condición aceptable para cada tipo de factor de riesgo identificado",H200="SI"),VLOOKUP(A200,'2'!$B$12:$M$212,4,FALSE)," ")</f>
        <v xml:space="preserve"> </v>
      </c>
      <c r="AA200" s="31" t="str">
        <f>IF(AND(N200="Aplicar identificación avanzada-condición aceptable para cada tipo de factor de riesgo identificado",H200="SI"),VLOOKUP(A200,'2'!$B$12:$M$212,7,FALSE)," ")</f>
        <v xml:space="preserve"> </v>
      </c>
      <c r="AB200" s="31" t="str">
        <f>IF(AND(N200="Aplicar identificación avanzada-condición aceptable para cada tipo de factor de riesgo identificado",H200="SI"),VLOOKUP(A200,'2'!$B$12:$M$212,8,FALSE)," ")</f>
        <v xml:space="preserve"> </v>
      </c>
      <c r="AC200" s="31" t="str">
        <f>IF(AND(N200="Aplicar identificación avanzada-condición aceptable para cada tipo de factor de riesgo identificado",H200="SI"),VLOOKUP(A200,'2'!$B$12:$M$212,9,FALSE)," ")</f>
        <v xml:space="preserve"> </v>
      </c>
      <c r="AD200" s="31" t="str">
        <f>IF(AND(N200="Aplicar identificación avanzada-condición aceptable para cada tipo de factor de riesgo identificado",H200="SI"),VLOOKUP(A200,'2'!$B$12:$M$212,10,FALSE)," ")</f>
        <v xml:space="preserve"> </v>
      </c>
      <c r="AE200" s="34" t="str">
        <f>IF(AND(N200="Aplicar identificación avanzada-condición aceptable para cada tipo de factor de riesgo identificado",I200="SI"),VLOOKUP(A200,'2'!$B$12:$M$212,2,FALSE)," ")</f>
        <v xml:space="preserve"> </v>
      </c>
      <c r="AF200" s="34" t="str">
        <f>IF(AND(N200="Aplicar identificación avanzada-condición aceptable para cada tipo de factor de riesgo identificado",I200="SI"),VLOOKUP(A200,'2'!$B$12:$M$212,3,FALSE)," ")</f>
        <v xml:space="preserve"> </v>
      </c>
      <c r="AG200" s="34" t="str">
        <f>IF(AND(N200="Aplicar identificación avanzada-condición aceptable para cada tipo de factor de riesgo identificado",I200="SI"),VLOOKUP(A200,'2'!$B$12:$M$212,4,FALSE)," ")</f>
        <v xml:space="preserve"> </v>
      </c>
      <c r="AH200" s="34" t="str">
        <f>IF(AND(N200="Aplicar identificación avanzada-condición aceptable para cada tipo de factor de riesgo identificado",I200="SI"),VLOOKUP(A200,'2'!$B$12:$M$212,6,FALSE)," ")</f>
        <v xml:space="preserve"> </v>
      </c>
      <c r="AI200" s="34" t="str">
        <f>IF(AND(N200="Aplicar identificación avanzada-condición aceptable para cada tipo de factor de riesgo identificado",I200="SI"),VLOOKUP(A200,'2'!$B$12:$M$212,7,FALSE)," ")</f>
        <v xml:space="preserve"> </v>
      </c>
      <c r="AJ200" s="34" t="str">
        <f>IF(AND(N200="Aplicar identificación avanzada-condición aceptable para cada tipo de factor de riesgo identificado",I200="SI"),VLOOKUP(A200,'2'!$B$12:$M$212,8,FALSE)," ")</f>
        <v xml:space="preserve"> </v>
      </c>
      <c r="AK200" s="34" t="str">
        <f>IF(AND(N200="Aplicar identificación avanzada-condición aceptable para cada tipo de factor de riesgo identificado",I200="SI"),VLOOKUP(A200,'2'!$B$12:$M$212,9,FALSE)," ")</f>
        <v xml:space="preserve"> </v>
      </c>
      <c r="AL200" s="34" t="str">
        <f>IF(AND(N200="Aplicar identificación avanzada-condición aceptable para cada tipo de factor de riesgo identificado",I200="SI"),VLOOKUP(A200,'2'!$B$12:$M$212,10,FALSE)," ")</f>
        <v xml:space="preserve"> </v>
      </c>
      <c r="AM200" s="40" t="str">
        <f>IF(AND(N200="Aplicar identificación avanzada-condición aceptable para cada tipo de factor de riesgo identificado",J200="SI"),VLOOKUP(A200,'2'!$B$12:$M$212,2,FALSE)," ")</f>
        <v xml:space="preserve"> </v>
      </c>
      <c r="AN200" s="40" t="str">
        <f>IF(AND(N200="Aplicar identificación avanzada-condición aceptable para cada tipo de factor de riesgo identificado",J200="SI"),VLOOKUP(A200,'2'!$B$12:$M$212,3,FALSE)," ")</f>
        <v xml:space="preserve"> </v>
      </c>
      <c r="AO200" s="40" t="str">
        <f>IF(AND(N200="Aplicar identificación avanzada-condición aceptable para cada tipo de factor de riesgo identificado",J200="SI"),VLOOKUP(A200,'2'!$B$12:$M$212,4,FALSE)," ")</f>
        <v xml:space="preserve"> </v>
      </c>
      <c r="AP200" s="40" t="str">
        <f>IF(AND(N200="Aplicar identificación avanzada-condición aceptable para cada tipo de factor de riesgo identificado",J200="SI"),VLOOKUP(A200,'2'!$B$12:$M$212,6,FALSE)," ")</f>
        <v xml:space="preserve"> </v>
      </c>
      <c r="AQ200" s="40" t="str">
        <f>IF(AND(N200="Aplicar identificación avanzada-condición aceptable para cada tipo de factor de riesgo identificado",J200="SI"),VLOOKUP(A200,'2'!$B$12:$M$212,7,FALSE)," ")</f>
        <v xml:space="preserve"> </v>
      </c>
      <c r="AR200" s="40" t="str">
        <f>IF(AND(N200="Aplicar identificación avanzada-condición aceptable para cada tipo de factor de riesgo identificado",J200="SI"),VLOOKUP(A200,'2'!$B$12:$M$212,8,FALSE)," ")</f>
        <v xml:space="preserve"> </v>
      </c>
      <c r="AS200" s="40" t="str">
        <f>IF(AND(N200="Aplicar identificación avanzada-condición aceptable para cada tipo de factor de riesgo identificado",J200="SI"),VLOOKUP(A200,'2'!$B$12:$M$212,9,FALSE)," ")</f>
        <v xml:space="preserve"> </v>
      </c>
      <c r="AT200" s="40" t="str">
        <f>IF(AND(N200="Aplicar identificación avanzada-condición aceptable para cada tipo de factor de riesgo identificado",J200="SI"),VLOOKUP(A200,'2'!$B$12:$M$212,10,FALSE)," ")</f>
        <v xml:space="preserve"> </v>
      </c>
      <c r="AU200" s="51" t="str">
        <f>IF(AND(N200="Aplicar identificación avanzada-condición aceptable para cada tipo de factor de riesgo identificado",K200="SI"),VLOOKUP(A200,'2'!$B$12:$M$212,2,FALSE)," ")</f>
        <v xml:space="preserve"> </v>
      </c>
      <c r="AV200" s="51" t="str">
        <f>IF(AND(N200="Aplicar identificación avanzada-condición aceptable para cada tipo de factor de riesgo identificado",K200="SI"),VLOOKUP(A200,'2'!$B$12:$M$212,3,FALSE)," ")</f>
        <v xml:space="preserve"> </v>
      </c>
      <c r="AW200" s="51" t="str">
        <f>IF(AND(N200="Aplicar identificación avanzada-condición aceptable para cada tipo de factor de riesgo identificado",K200="SI"),VLOOKUP(A200,'2'!$B$12:$M$212,4,FALSE)," ")</f>
        <v xml:space="preserve"> </v>
      </c>
      <c r="AX200" s="51" t="str">
        <f>IF(AND(N200="Aplicar identificación avanzada-condición aceptable para cada tipo de factor de riesgo identificado",K200="SI"),VLOOKUP(A200,'2'!$B$12:$M$212,6,FALSE)," ")</f>
        <v xml:space="preserve"> </v>
      </c>
      <c r="AY200" s="51" t="str">
        <f>IF(AND(N200="Aplicar identificación avanzada-condición aceptable para cada tipo de factor de riesgo identificado",K200="SI"),VLOOKUP(A200,'2'!$B$12:$M$212,7,FALSE)," ")</f>
        <v xml:space="preserve"> </v>
      </c>
      <c r="AZ200" s="51" t="str">
        <f>IF(AND(N200="Aplicar identificación avanzada-condición aceptable para cada tipo de factor de riesgo identificado",K200="SI"),VLOOKUP(A200,'2'!$B$12:$M$212,8,FALSE)," ")</f>
        <v xml:space="preserve"> </v>
      </c>
      <c r="BA200" s="51" t="str">
        <f>IF(AND(N200="Aplicar identificación avanzada-condición aceptable para cada tipo de factor de riesgo identificado",K200="SI"),VLOOKUP(A200,'2'!$B$12:$M$212,9,FALSE)," ")</f>
        <v xml:space="preserve"> </v>
      </c>
      <c r="BB200" s="51" t="str">
        <f>IF(AND(N200="Aplicar identificación avanzada-condición aceptable para cada tipo de factor de riesgo identificado",K200="SI"),VLOOKUP(A200,'2'!$B$12:$M$212,10,FALSE)," ")</f>
        <v xml:space="preserve"> </v>
      </c>
      <c r="BC200" s="44" t="str">
        <f>IF(AND(N200="Aplicar identificación avanzada-condición aceptable para cada tipo de factor de riesgo identificado",L200="SI"),VLOOKUP(A200,'2'!$B$12:$M$212,2,FALSE)," ")</f>
        <v xml:space="preserve"> </v>
      </c>
      <c r="BD200" s="44" t="str">
        <f>IF(AND(N200="Aplicar identificación avanzada-condición aceptable para cada tipo de factor de riesgo identificado",L200="SI"),VLOOKUP(A200,'2'!$B$12:$M$212,3,FALSE)," ")</f>
        <v xml:space="preserve"> </v>
      </c>
      <c r="BE200" s="44" t="str">
        <f>IF(AND(N200="Aplicar identificación avanzada-condición aceptable para cada tipo de factor de riesgo identificado",L200="SI"),VLOOKUP(A200,'2'!$B$12:$M$212,4,FALSE)," ")</f>
        <v xml:space="preserve"> </v>
      </c>
      <c r="BF200" s="44" t="str">
        <f>IF(AND(N200="Aplicar identificación avanzada-condición aceptable para cada tipo de factor de riesgo identificado",L200="SI"),VLOOKUP(A200,'2'!$B$12:$M$212,6,FALSE)," ")</f>
        <v xml:space="preserve"> </v>
      </c>
      <c r="BG200" s="44" t="str">
        <f>IF(AND(N200="Aplicar identificación avanzada-condición aceptable para cada tipo de factor de riesgo identificado",L200="SI"),VLOOKUP(A200,'2'!$B$12:$M$212,7,FALSE)," ")</f>
        <v xml:space="preserve"> </v>
      </c>
      <c r="BH200" s="44" t="str">
        <f>IF(AND(N200="Aplicar identificación avanzada-condición aceptable para cada tipo de factor de riesgo identificado",L200="SI"),VLOOKUP(A200,'2'!$B$12:$M$212,8,FALSE)," ")</f>
        <v xml:space="preserve"> </v>
      </c>
      <c r="BI200" s="44" t="str">
        <f>IF(AND(N200="Aplicar identificación avanzada-condición aceptable para cada tipo de factor de riesgo identificado",L200="SI"),VLOOKUP(A200,'2'!$B$12:$M$212,9,FALSE)," ")</f>
        <v xml:space="preserve"> </v>
      </c>
      <c r="BJ200" s="44" t="str">
        <f>IF(AND(N200="Aplicar identificación avanzada-condición aceptable para cada tipo de factor de riesgo identificado",L200="SI"),VLOOKUP(A200,'2'!$B$12:$M$212,10,FALSE)," ")</f>
        <v xml:space="preserve"> </v>
      </c>
      <c r="BK200" s="48" t="str">
        <f>IF(AND(N200="Aplicar identificación avanzada-condición aceptable para cada tipo de factor de riesgo identificado",M200="SI"),VLOOKUP(A200,'2'!$B$12:$M$212,2,FALSE)," ")</f>
        <v xml:space="preserve"> </v>
      </c>
      <c r="BL200" s="48" t="str">
        <f>IF(AND(N200="Aplicar identificación avanzada-condición aceptable para cada tipo de factor de riesgo identificado",M200="SI"),VLOOKUP(A200,'2'!$B$12:$M$212,3,FALSE)," ")</f>
        <v xml:space="preserve"> </v>
      </c>
      <c r="BM200" s="48" t="str">
        <f>IF(AND(N200="Aplicar identificación avanzada-condición aceptable para cada tipo de factor de riesgo identificado",M200="SI"),VLOOKUP(A200,'2'!$B$12:$M$212,4,FALSE)," ")</f>
        <v xml:space="preserve"> </v>
      </c>
      <c r="BN200" s="48" t="str">
        <f>IF(AND(N200="Aplicar identificación avanzada-condición aceptable para cada tipo de factor de riesgo identificado",M200="SI"),VLOOKUP(A200,'2'!$B$12:$M$212,6,FALSE)," ")</f>
        <v xml:space="preserve"> </v>
      </c>
      <c r="BO200" s="48" t="str">
        <f>IF(AND(N200="Aplicar identificación avanzada-condición aceptable para cada tipo de factor de riesgo identificado",M200="SI"),VLOOKUP(A200,'2'!$B$12:$M$212,7,FALSE)," ")</f>
        <v xml:space="preserve"> </v>
      </c>
      <c r="BP200" s="48" t="str">
        <f>IF(AND(N200="Aplicar identificación avanzada-condición aceptable para cada tipo de factor de riesgo identificado",M200="SI"),VLOOKUP(A200,'2'!$B$12:$M$212,8,FALSE)," ")</f>
        <v xml:space="preserve"> </v>
      </c>
      <c r="BQ200" s="48" t="str">
        <f>IF(AND(N200="Aplicar identificación avanzada-condición aceptable para cada tipo de factor de riesgo identificado",M200="SI"),VLOOKUP(A200,'2'!$B$12:$M$212,9,FALSE)," ")</f>
        <v xml:space="preserve"> </v>
      </c>
      <c r="BR200" s="48" t="str">
        <f>IF(AND(N200="Aplicar identificación avanzada-condición aceptable para cada tipo de factor de riesgo identificado",M200="SI"),VLOOKUP(A200,'2'!$B$12:$M$212,10,FALSE)," ")</f>
        <v xml:space="preserve"> </v>
      </c>
    </row>
    <row r="201" spans="2:70">
      <c r="B201" s="21" t="str">
        <f>'2'!C210</f>
        <v>area 197</v>
      </c>
      <c r="C201" s="21" t="str">
        <f>'2'!D210</f>
        <v>puesto 197</v>
      </c>
      <c r="D201" s="21" t="str">
        <v>puesto 197</v>
      </c>
      <c r="E201" s="21" t="str">
        <f>'2'!E210</f>
        <v>tarea 197</v>
      </c>
      <c r="F201" s="34" t="str">
        <f>'3'!D210</f>
        <v>tarea 197</v>
      </c>
      <c r="N201" s="34" t="str">
        <f>'3'!L210</f>
        <v>Aplicar identificación avanzada-condición aceptable para cada tipo de factor de riesgo identificado</v>
      </c>
      <c r="O201" s="19" t="str">
        <f>IF(AND(N201="Aplicar identificación avanzada-condición aceptable para cada tipo de factor de riesgo identificado",G201="SI"),VLOOKUP(A201,'2'!$B$12:$M$212,2,FALSE)," ")</f>
        <v xml:space="preserve"> </v>
      </c>
      <c r="P201" s="19" t="str">
        <f>IF(AND(N201="Aplicar identificación avanzada-condición aceptable para cada tipo de factor de riesgo identificado",G201="SI"),VLOOKUP(A201,'2'!$B$12:$M$212,3,FALSE)," ")</f>
        <v xml:space="preserve"> </v>
      </c>
      <c r="Q201" s="19" t="str">
        <f>IF(AND(N201="Aplicar identificación avanzada-condición aceptable para cada tipo de factor de riesgo identificado",G201="SI"),VLOOKUP(A201,'2'!$B$12:$M$212,4,FALSE)," ")</f>
        <v xml:space="preserve"> </v>
      </c>
      <c r="R201" s="19" t="str">
        <f>IF(AND(N201="Aplicar identificación avanzada-condición aceptable para cada tipo de factor de riesgo identificado",G201="SI"),VLOOKUP(A201,'2'!$B$12:$M$212,6,FALSE)," ")</f>
        <v xml:space="preserve"> </v>
      </c>
      <c r="S201" s="19" t="str">
        <f>IF(AND(N201="Aplicar identificación avanzada-condición aceptable para cada tipo de factor de riesgo identificado",G201="SI"),VLOOKUP(A201,'2'!$B$12:$M$212,7,FALSE)," ")</f>
        <v xml:space="preserve"> </v>
      </c>
      <c r="T201" s="19" t="str">
        <f>IF(AND(N201="Aplicar identificación avanzada-condición aceptable para cada tipo de factor de riesgo identificado",G201="SI"),VLOOKUP(A201,'2'!$B$12:$M$212,8,FALSE)," ")</f>
        <v xml:space="preserve"> </v>
      </c>
      <c r="U201" s="19" t="str">
        <f>IF(AND(N201="Aplicar identificación avanzada-condición aceptable para cada tipo de factor de riesgo identificado",G201="SI"),VLOOKUP(A201,'2'!$B$12:$M$212,9,FALSE)," ")</f>
        <v xml:space="preserve"> </v>
      </c>
      <c r="V201" s="19" t="str">
        <f>IF(AND(N201="Aplicar identificación avanzada-condición aceptable para cada tipo de factor de riesgo identificado",G201="SI"),VLOOKUP(A201,'2'!$B$12:$M$212,10,FALSE)," ")</f>
        <v xml:space="preserve"> </v>
      </c>
      <c r="W201" s="31" t="str">
        <f>IF(AND(N201="Aplicar identificación avanzada-condición aceptable para cada tipo de factor de riesgo identificado",H201="SI"),VLOOKUP(A201,'2'!$B$12:$M$212,2,FALSE)," ")</f>
        <v xml:space="preserve"> </v>
      </c>
      <c r="X201" s="31" t="str">
        <f>IF(AND(N201="Aplicar identificación avanzada-condición aceptable para cada tipo de factor de riesgo identificado",H201="SI"),VLOOKUP(A201,'2'!$B$12:$M$212,3,FALSE)," ")</f>
        <v xml:space="preserve"> </v>
      </c>
      <c r="Y201" s="31" t="str">
        <f>IF(AND(N201="Aplicar identificación avanzada-condición aceptable para cada tipo de factor de riesgo identificado",H201="SI"),VLOOKUP(A201,'2'!$B$12:$M$212,4,FALSE)," ")</f>
        <v xml:space="preserve"> </v>
      </c>
      <c r="Z201" s="31" t="str">
        <f>IF(AND(N201="Aplicar identificación avanzada-condición aceptable para cada tipo de factor de riesgo identificado",H201="SI"),VLOOKUP(A201,'2'!$B$12:$M$212,4,FALSE)," ")</f>
        <v xml:space="preserve"> </v>
      </c>
      <c r="AA201" s="31" t="str">
        <f>IF(AND(N201="Aplicar identificación avanzada-condición aceptable para cada tipo de factor de riesgo identificado",H201="SI"),VLOOKUP(A201,'2'!$B$12:$M$212,7,FALSE)," ")</f>
        <v xml:space="preserve"> </v>
      </c>
      <c r="AB201" s="31" t="str">
        <f>IF(AND(N201="Aplicar identificación avanzada-condición aceptable para cada tipo de factor de riesgo identificado",H201="SI"),VLOOKUP(A201,'2'!$B$12:$M$212,8,FALSE)," ")</f>
        <v xml:space="preserve"> </v>
      </c>
      <c r="AC201" s="31" t="str">
        <f>IF(AND(N201="Aplicar identificación avanzada-condición aceptable para cada tipo de factor de riesgo identificado",H201="SI"),VLOOKUP(A201,'2'!$B$12:$M$212,9,FALSE)," ")</f>
        <v xml:space="preserve"> </v>
      </c>
      <c r="AD201" s="31" t="str">
        <f>IF(AND(N201="Aplicar identificación avanzada-condición aceptable para cada tipo de factor de riesgo identificado",H201="SI"),VLOOKUP(A201,'2'!$B$12:$M$212,10,FALSE)," ")</f>
        <v xml:space="preserve"> </v>
      </c>
      <c r="AE201" s="34" t="str">
        <f>IF(AND(N201="Aplicar identificación avanzada-condición aceptable para cada tipo de factor de riesgo identificado",I201="SI"),VLOOKUP(A201,'2'!$B$12:$M$212,2,FALSE)," ")</f>
        <v xml:space="preserve"> </v>
      </c>
      <c r="AF201" s="34" t="str">
        <f>IF(AND(N201="Aplicar identificación avanzada-condición aceptable para cada tipo de factor de riesgo identificado",I201="SI"),VLOOKUP(A201,'2'!$B$12:$M$212,3,FALSE)," ")</f>
        <v xml:space="preserve"> </v>
      </c>
      <c r="AG201" s="34" t="str">
        <f>IF(AND(N201="Aplicar identificación avanzada-condición aceptable para cada tipo de factor de riesgo identificado",I201="SI"),VLOOKUP(A201,'2'!$B$12:$M$212,4,FALSE)," ")</f>
        <v xml:space="preserve"> </v>
      </c>
      <c r="AH201" s="34" t="str">
        <f>IF(AND(N201="Aplicar identificación avanzada-condición aceptable para cada tipo de factor de riesgo identificado",I201="SI"),VLOOKUP(A201,'2'!$B$12:$M$212,6,FALSE)," ")</f>
        <v xml:space="preserve"> </v>
      </c>
      <c r="AI201" s="34" t="str">
        <f>IF(AND(N201="Aplicar identificación avanzada-condición aceptable para cada tipo de factor de riesgo identificado",I201="SI"),VLOOKUP(A201,'2'!$B$12:$M$212,7,FALSE)," ")</f>
        <v xml:space="preserve"> </v>
      </c>
      <c r="AJ201" s="34" t="str">
        <f>IF(AND(N201="Aplicar identificación avanzada-condición aceptable para cada tipo de factor de riesgo identificado",I201="SI"),VLOOKUP(A201,'2'!$B$12:$M$212,8,FALSE)," ")</f>
        <v xml:space="preserve"> </v>
      </c>
      <c r="AK201" s="34" t="str">
        <f>IF(AND(N201="Aplicar identificación avanzada-condición aceptable para cada tipo de factor de riesgo identificado",I201="SI"),VLOOKUP(A201,'2'!$B$12:$M$212,9,FALSE)," ")</f>
        <v xml:space="preserve"> </v>
      </c>
      <c r="AL201" s="34" t="str">
        <f>IF(AND(N201="Aplicar identificación avanzada-condición aceptable para cada tipo de factor de riesgo identificado",I201="SI"),VLOOKUP(A201,'2'!$B$12:$M$212,10,FALSE)," ")</f>
        <v xml:space="preserve"> </v>
      </c>
      <c r="AM201" s="40" t="str">
        <f>IF(AND(N201="Aplicar identificación avanzada-condición aceptable para cada tipo de factor de riesgo identificado",J201="SI"),VLOOKUP(A201,'2'!$B$12:$M$212,2,FALSE)," ")</f>
        <v xml:space="preserve"> </v>
      </c>
      <c r="AN201" s="40" t="str">
        <f>IF(AND(N201="Aplicar identificación avanzada-condición aceptable para cada tipo de factor de riesgo identificado",J201="SI"),VLOOKUP(A201,'2'!$B$12:$M$212,3,FALSE)," ")</f>
        <v xml:space="preserve"> </v>
      </c>
      <c r="AO201" s="40" t="str">
        <f>IF(AND(N201="Aplicar identificación avanzada-condición aceptable para cada tipo de factor de riesgo identificado",J201="SI"),VLOOKUP(A201,'2'!$B$12:$M$212,4,FALSE)," ")</f>
        <v xml:space="preserve"> </v>
      </c>
      <c r="AP201" s="40" t="str">
        <f>IF(AND(N201="Aplicar identificación avanzada-condición aceptable para cada tipo de factor de riesgo identificado",J201="SI"),VLOOKUP(A201,'2'!$B$12:$M$212,6,FALSE)," ")</f>
        <v xml:space="preserve"> </v>
      </c>
      <c r="AQ201" s="40" t="str">
        <f>IF(AND(N201="Aplicar identificación avanzada-condición aceptable para cada tipo de factor de riesgo identificado",J201="SI"),VLOOKUP(A201,'2'!$B$12:$M$212,7,FALSE)," ")</f>
        <v xml:space="preserve"> </v>
      </c>
      <c r="AR201" s="40" t="str">
        <f>IF(AND(N201="Aplicar identificación avanzada-condición aceptable para cada tipo de factor de riesgo identificado",J201="SI"),VLOOKUP(A201,'2'!$B$12:$M$212,8,FALSE)," ")</f>
        <v xml:space="preserve"> </v>
      </c>
      <c r="AS201" s="40" t="str">
        <f>IF(AND(N201="Aplicar identificación avanzada-condición aceptable para cada tipo de factor de riesgo identificado",J201="SI"),VLOOKUP(A201,'2'!$B$12:$M$212,9,FALSE)," ")</f>
        <v xml:space="preserve"> </v>
      </c>
      <c r="AT201" s="40" t="str">
        <f>IF(AND(N201="Aplicar identificación avanzada-condición aceptable para cada tipo de factor de riesgo identificado",J201="SI"),VLOOKUP(A201,'2'!$B$12:$M$212,10,FALSE)," ")</f>
        <v xml:space="preserve"> </v>
      </c>
      <c r="AU201" s="51" t="str">
        <f>IF(AND(N201="Aplicar identificación avanzada-condición aceptable para cada tipo de factor de riesgo identificado",K201="SI"),VLOOKUP(A201,'2'!$B$12:$M$212,2,FALSE)," ")</f>
        <v xml:space="preserve"> </v>
      </c>
      <c r="AV201" s="51" t="str">
        <f>IF(AND(N201="Aplicar identificación avanzada-condición aceptable para cada tipo de factor de riesgo identificado",K201="SI"),VLOOKUP(A201,'2'!$B$12:$M$212,3,FALSE)," ")</f>
        <v xml:space="preserve"> </v>
      </c>
      <c r="AW201" s="51" t="str">
        <f>IF(AND(N201="Aplicar identificación avanzada-condición aceptable para cada tipo de factor de riesgo identificado",K201="SI"),VLOOKUP(A201,'2'!$B$12:$M$212,4,FALSE)," ")</f>
        <v xml:space="preserve"> </v>
      </c>
      <c r="AX201" s="51" t="str">
        <f>IF(AND(N201="Aplicar identificación avanzada-condición aceptable para cada tipo de factor de riesgo identificado",K201="SI"),VLOOKUP(A201,'2'!$B$12:$M$212,6,FALSE)," ")</f>
        <v xml:space="preserve"> </v>
      </c>
      <c r="AY201" s="51" t="str">
        <f>IF(AND(N201="Aplicar identificación avanzada-condición aceptable para cada tipo de factor de riesgo identificado",K201="SI"),VLOOKUP(A201,'2'!$B$12:$M$212,7,FALSE)," ")</f>
        <v xml:space="preserve"> </v>
      </c>
      <c r="AZ201" s="51" t="str">
        <f>IF(AND(N201="Aplicar identificación avanzada-condición aceptable para cada tipo de factor de riesgo identificado",K201="SI"),VLOOKUP(A201,'2'!$B$12:$M$212,8,FALSE)," ")</f>
        <v xml:space="preserve"> </v>
      </c>
      <c r="BA201" s="51" t="str">
        <f>IF(AND(N201="Aplicar identificación avanzada-condición aceptable para cada tipo de factor de riesgo identificado",K201="SI"),VLOOKUP(A201,'2'!$B$12:$M$212,9,FALSE)," ")</f>
        <v xml:space="preserve"> </v>
      </c>
      <c r="BB201" s="51" t="str">
        <f>IF(AND(N201="Aplicar identificación avanzada-condición aceptable para cada tipo de factor de riesgo identificado",K201="SI"),VLOOKUP(A201,'2'!$B$12:$M$212,10,FALSE)," ")</f>
        <v xml:space="preserve"> </v>
      </c>
      <c r="BC201" s="44" t="str">
        <f>IF(AND(N201="Aplicar identificación avanzada-condición aceptable para cada tipo de factor de riesgo identificado",L201="SI"),VLOOKUP(A201,'2'!$B$12:$M$212,2,FALSE)," ")</f>
        <v xml:space="preserve"> </v>
      </c>
      <c r="BD201" s="44" t="str">
        <f>IF(AND(N201="Aplicar identificación avanzada-condición aceptable para cada tipo de factor de riesgo identificado",L201="SI"),VLOOKUP(A201,'2'!$B$12:$M$212,3,FALSE)," ")</f>
        <v xml:space="preserve"> </v>
      </c>
      <c r="BE201" s="44" t="str">
        <f>IF(AND(N201="Aplicar identificación avanzada-condición aceptable para cada tipo de factor de riesgo identificado",L201="SI"),VLOOKUP(A201,'2'!$B$12:$M$212,4,FALSE)," ")</f>
        <v xml:space="preserve"> </v>
      </c>
      <c r="BF201" s="44" t="str">
        <f>IF(AND(N201="Aplicar identificación avanzada-condición aceptable para cada tipo de factor de riesgo identificado",L201="SI"),VLOOKUP(A201,'2'!$B$12:$M$212,6,FALSE)," ")</f>
        <v xml:space="preserve"> </v>
      </c>
      <c r="BG201" s="44" t="str">
        <f>IF(AND(N201="Aplicar identificación avanzada-condición aceptable para cada tipo de factor de riesgo identificado",L201="SI"),VLOOKUP(A201,'2'!$B$12:$M$212,7,FALSE)," ")</f>
        <v xml:space="preserve"> </v>
      </c>
      <c r="BH201" s="44" t="str">
        <f>IF(AND(N201="Aplicar identificación avanzada-condición aceptable para cada tipo de factor de riesgo identificado",L201="SI"),VLOOKUP(A201,'2'!$B$12:$M$212,8,FALSE)," ")</f>
        <v xml:space="preserve"> </v>
      </c>
      <c r="BI201" s="44" t="str">
        <f>IF(AND(N201="Aplicar identificación avanzada-condición aceptable para cada tipo de factor de riesgo identificado",L201="SI"),VLOOKUP(A201,'2'!$B$12:$M$212,9,FALSE)," ")</f>
        <v xml:space="preserve"> </v>
      </c>
      <c r="BJ201" s="44" t="str">
        <f>IF(AND(N201="Aplicar identificación avanzada-condición aceptable para cada tipo de factor de riesgo identificado",L201="SI"),VLOOKUP(A201,'2'!$B$12:$M$212,10,FALSE)," ")</f>
        <v xml:space="preserve"> </v>
      </c>
      <c r="BK201" s="48" t="str">
        <f>IF(AND(N201="Aplicar identificación avanzada-condición aceptable para cada tipo de factor de riesgo identificado",M201="SI"),VLOOKUP(A201,'2'!$B$12:$M$212,2,FALSE)," ")</f>
        <v xml:space="preserve"> </v>
      </c>
      <c r="BL201" s="48" t="str">
        <f>IF(AND(N201="Aplicar identificación avanzada-condición aceptable para cada tipo de factor de riesgo identificado",M201="SI"),VLOOKUP(A201,'2'!$B$12:$M$212,3,FALSE)," ")</f>
        <v xml:space="preserve"> </v>
      </c>
      <c r="BM201" s="48" t="str">
        <f>IF(AND(N201="Aplicar identificación avanzada-condición aceptable para cada tipo de factor de riesgo identificado",M201="SI"),VLOOKUP(A201,'2'!$B$12:$M$212,4,FALSE)," ")</f>
        <v xml:space="preserve"> </v>
      </c>
      <c r="BN201" s="48" t="str">
        <f>IF(AND(N201="Aplicar identificación avanzada-condición aceptable para cada tipo de factor de riesgo identificado",M201="SI"),VLOOKUP(A201,'2'!$B$12:$M$212,6,FALSE)," ")</f>
        <v xml:space="preserve"> </v>
      </c>
      <c r="BO201" s="48" t="str">
        <f>IF(AND(N201="Aplicar identificación avanzada-condición aceptable para cada tipo de factor de riesgo identificado",M201="SI"),VLOOKUP(A201,'2'!$B$12:$M$212,7,FALSE)," ")</f>
        <v xml:space="preserve"> </v>
      </c>
      <c r="BP201" s="48" t="str">
        <f>IF(AND(N201="Aplicar identificación avanzada-condición aceptable para cada tipo de factor de riesgo identificado",M201="SI"),VLOOKUP(A201,'2'!$B$12:$M$212,8,FALSE)," ")</f>
        <v xml:space="preserve"> </v>
      </c>
      <c r="BQ201" s="48" t="str">
        <f>IF(AND(N201="Aplicar identificación avanzada-condición aceptable para cada tipo de factor de riesgo identificado",M201="SI"),VLOOKUP(A201,'2'!$B$12:$M$212,9,FALSE)," ")</f>
        <v xml:space="preserve"> </v>
      </c>
      <c r="BR201" s="48" t="str">
        <f>IF(AND(N201="Aplicar identificación avanzada-condición aceptable para cada tipo de factor de riesgo identificado",M201="SI"),VLOOKUP(A201,'2'!$B$12:$M$212,10,FALSE)," ")</f>
        <v xml:space="preserve"> </v>
      </c>
    </row>
    <row r="202" spans="2:70">
      <c r="B202" s="21" t="str">
        <f>'2'!C211</f>
        <v>area 198</v>
      </c>
      <c r="C202" s="21" t="str">
        <f>'2'!D211</f>
        <v>puesto 198</v>
      </c>
      <c r="D202" s="21" t="str">
        <v>puesto 198</v>
      </c>
      <c r="E202" s="21" t="str">
        <f>'2'!E211</f>
        <v>tarea 198</v>
      </c>
      <c r="F202" s="34" t="str">
        <f>'3'!D211</f>
        <v>tarea 198</v>
      </c>
      <c r="N202" s="34" t="str">
        <f>'3'!L211</f>
        <v>Aplicar identificación avanzada-condición aceptable para cada tipo de factor de riesgo identificado</v>
      </c>
      <c r="O202" s="19" t="str">
        <f>IF(AND(N202="Aplicar identificación avanzada-condición aceptable para cada tipo de factor de riesgo identificado",G202="SI"),VLOOKUP(A202,'2'!$B$12:$M$212,2,FALSE)," ")</f>
        <v xml:space="preserve"> </v>
      </c>
      <c r="P202" s="19" t="str">
        <f>IF(AND(N202="Aplicar identificación avanzada-condición aceptable para cada tipo de factor de riesgo identificado",G202="SI"),VLOOKUP(A202,'2'!$B$12:$M$212,3,FALSE)," ")</f>
        <v xml:space="preserve"> </v>
      </c>
      <c r="Q202" s="19" t="str">
        <f>IF(AND(N202="Aplicar identificación avanzada-condición aceptable para cada tipo de factor de riesgo identificado",G202="SI"),VLOOKUP(A202,'2'!$B$12:$M$212,4,FALSE)," ")</f>
        <v xml:space="preserve"> </v>
      </c>
      <c r="R202" s="19" t="str">
        <f>IF(AND(N202="Aplicar identificación avanzada-condición aceptable para cada tipo de factor de riesgo identificado",G202="SI"),VLOOKUP(A202,'2'!$B$12:$M$212,6,FALSE)," ")</f>
        <v xml:space="preserve"> </v>
      </c>
      <c r="S202" s="19" t="str">
        <f>IF(AND(N202="Aplicar identificación avanzada-condición aceptable para cada tipo de factor de riesgo identificado",G202="SI"),VLOOKUP(A202,'2'!$B$12:$M$212,7,FALSE)," ")</f>
        <v xml:space="preserve"> </v>
      </c>
      <c r="T202" s="19" t="str">
        <f>IF(AND(N202="Aplicar identificación avanzada-condición aceptable para cada tipo de factor de riesgo identificado",G202="SI"),VLOOKUP(A202,'2'!$B$12:$M$212,8,FALSE)," ")</f>
        <v xml:space="preserve"> </v>
      </c>
      <c r="U202" s="19" t="str">
        <f>IF(AND(N202="Aplicar identificación avanzada-condición aceptable para cada tipo de factor de riesgo identificado",G202="SI"),VLOOKUP(A202,'2'!$B$12:$M$212,9,FALSE)," ")</f>
        <v xml:space="preserve"> </v>
      </c>
      <c r="V202" s="19" t="str">
        <f>IF(AND(N202="Aplicar identificación avanzada-condición aceptable para cada tipo de factor de riesgo identificado",G202="SI"),VLOOKUP(A202,'2'!$B$12:$M$212,10,FALSE)," ")</f>
        <v xml:space="preserve"> </v>
      </c>
      <c r="W202" s="31" t="str">
        <f>IF(AND(N202="Aplicar identificación avanzada-condición aceptable para cada tipo de factor de riesgo identificado",H202="SI"),VLOOKUP(A202,'2'!$B$12:$M$212,2,FALSE)," ")</f>
        <v xml:space="preserve"> </v>
      </c>
      <c r="X202" s="31" t="str">
        <f>IF(AND(N202="Aplicar identificación avanzada-condición aceptable para cada tipo de factor de riesgo identificado",H202="SI"),VLOOKUP(A202,'2'!$B$12:$M$212,3,FALSE)," ")</f>
        <v xml:space="preserve"> </v>
      </c>
      <c r="Y202" s="31" t="str">
        <f>IF(AND(N202="Aplicar identificación avanzada-condición aceptable para cada tipo de factor de riesgo identificado",H202="SI"),VLOOKUP(A202,'2'!$B$12:$M$212,4,FALSE)," ")</f>
        <v xml:space="preserve"> </v>
      </c>
      <c r="Z202" s="31" t="str">
        <f>IF(AND(N202="Aplicar identificación avanzada-condición aceptable para cada tipo de factor de riesgo identificado",H202="SI"),VLOOKUP(A202,'2'!$B$12:$M$212,4,FALSE)," ")</f>
        <v xml:space="preserve"> </v>
      </c>
      <c r="AA202" s="31" t="str">
        <f>IF(AND(N202="Aplicar identificación avanzada-condición aceptable para cada tipo de factor de riesgo identificado",H202="SI"),VLOOKUP(A202,'2'!$B$12:$M$212,7,FALSE)," ")</f>
        <v xml:space="preserve"> </v>
      </c>
      <c r="AB202" s="31" t="str">
        <f>IF(AND(N202="Aplicar identificación avanzada-condición aceptable para cada tipo de factor de riesgo identificado",H202="SI"),VLOOKUP(A202,'2'!$B$12:$M$212,8,FALSE)," ")</f>
        <v xml:space="preserve"> </v>
      </c>
      <c r="AC202" s="31" t="str">
        <f>IF(AND(N202="Aplicar identificación avanzada-condición aceptable para cada tipo de factor de riesgo identificado",H202="SI"),VLOOKUP(A202,'2'!$B$12:$M$212,9,FALSE)," ")</f>
        <v xml:space="preserve"> </v>
      </c>
      <c r="AD202" s="31" t="str">
        <f>IF(AND(N202="Aplicar identificación avanzada-condición aceptable para cada tipo de factor de riesgo identificado",H202="SI"),VLOOKUP(A202,'2'!$B$12:$M$212,10,FALSE)," ")</f>
        <v xml:space="preserve"> </v>
      </c>
      <c r="AE202" s="34" t="str">
        <f>IF(AND(N202="Aplicar identificación avanzada-condición aceptable para cada tipo de factor de riesgo identificado",I202="SI"),VLOOKUP(A202,'2'!$B$12:$M$212,2,FALSE)," ")</f>
        <v xml:space="preserve"> </v>
      </c>
      <c r="AF202" s="34" t="str">
        <f>IF(AND(N202="Aplicar identificación avanzada-condición aceptable para cada tipo de factor de riesgo identificado",I202="SI"),VLOOKUP(A202,'2'!$B$12:$M$212,3,FALSE)," ")</f>
        <v xml:space="preserve"> </v>
      </c>
      <c r="AG202" s="34" t="str">
        <f>IF(AND(N202="Aplicar identificación avanzada-condición aceptable para cada tipo de factor de riesgo identificado",I202="SI"),VLOOKUP(A202,'2'!$B$12:$M$212,4,FALSE)," ")</f>
        <v xml:space="preserve"> </v>
      </c>
      <c r="AH202" s="34" t="str">
        <f>IF(AND(N202="Aplicar identificación avanzada-condición aceptable para cada tipo de factor de riesgo identificado",I202="SI"),VLOOKUP(A202,'2'!$B$12:$M$212,6,FALSE)," ")</f>
        <v xml:space="preserve"> </v>
      </c>
      <c r="AI202" s="34" t="str">
        <f>IF(AND(N202="Aplicar identificación avanzada-condición aceptable para cada tipo de factor de riesgo identificado",I202="SI"),VLOOKUP(A202,'2'!$B$12:$M$212,7,FALSE)," ")</f>
        <v xml:space="preserve"> </v>
      </c>
      <c r="AJ202" s="34" t="str">
        <f>IF(AND(N202="Aplicar identificación avanzada-condición aceptable para cada tipo de factor de riesgo identificado",I202="SI"),VLOOKUP(A202,'2'!$B$12:$M$212,8,FALSE)," ")</f>
        <v xml:space="preserve"> </v>
      </c>
      <c r="AK202" s="34" t="str">
        <f>IF(AND(N202="Aplicar identificación avanzada-condición aceptable para cada tipo de factor de riesgo identificado",I202="SI"),VLOOKUP(A202,'2'!$B$12:$M$212,9,FALSE)," ")</f>
        <v xml:space="preserve"> </v>
      </c>
      <c r="AL202" s="34" t="str">
        <f>IF(AND(N202="Aplicar identificación avanzada-condición aceptable para cada tipo de factor de riesgo identificado",I202="SI"),VLOOKUP(A202,'2'!$B$12:$M$212,10,FALSE)," ")</f>
        <v xml:space="preserve"> </v>
      </c>
      <c r="AM202" s="40" t="str">
        <f>IF(AND(N202="Aplicar identificación avanzada-condición aceptable para cada tipo de factor de riesgo identificado",J202="SI"),VLOOKUP(A202,'2'!$B$12:$M$212,2,FALSE)," ")</f>
        <v xml:space="preserve"> </v>
      </c>
      <c r="AN202" s="40" t="str">
        <f>IF(AND(N202="Aplicar identificación avanzada-condición aceptable para cada tipo de factor de riesgo identificado",J202="SI"),VLOOKUP(A202,'2'!$B$12:$M$212,3,FALSE)," ")</f>
        <v xml:space="preserve"> </v>
      </c>
      <c r="AO202" s="40" t="str">
        <f>IF(AND(N202="Aplicar identificación avanzada-condición aceptable para cada tipo de factor de riesgo identificado",J202="SI"),VLOOKUP(A202,'2'!$B$12:$M$212,4,FALSE)," ")</f>
        <v xml:space="preserve"> </v>
      </c>
      <c r="AP202" s="40" t="str">
        <f>IF(AND(N202="Aplicar identificación avanzada-condición aceptable para cada tipo de factor de riesgo identificado",J202="SI"),VLOOKUP(A202,'2'!$B$12:$M$212,6,FALSE)," ")</f>
        <v xml:space="preserve"> </v>
      </c>
      <c r="AQ202" s="40" t="str">
        <f>IF(AND(N202="Aplicar identificación avanzada-condición aceptable para cada tipo de factor de riesgo identificado",J202="SI"),VLOOKUP(A202,'2'!$B$12:$M$212,7,FALSE)," ")</f>
        <v xml:space="preserve"> </v>
      </c>
      <c r="AR202" s="40" t="str">
        <f>IF(AND(N202="Aplicar identificación avanzada-condición aceptable para cada tipo de factor de riesgo identificado",J202="SI"),VLOOKUP(A202,'2'!$B$12:$M$212,8,FALSE)," ")</f>
        <v xml:space="preserve"> </v>
      </c>
      <c r="AS202" s="40" t="str">
        <f>IF(AND(N202="Aplicar identificación avanzada-condición aceptable para cada tipo de factor de riesgo identificado",J202="SI"),VLOOKUP(A202,'2'!$B$12:$M$212,9,FALSE)," ")</f>
        <v xml:space="preserve"> </v>
      </c>
      <c r="AT202" s="40" t="str">
        <f>IF(AND(N202="Aplicar identificación avanzada-condición aceptable para cada tipo de factor de riesgo identificado",J202="SI"),VLOOKUP(A202,'2'!$B$12:$M$212,10,FALSE)," ")</f>
        <v xml:space="preserve"> </v>
      </c>
      <c r="AU202" s="51" t="str">
        <f>IF(AND(N202="Aplicar identificación avanzada-condición aceptable para cada tipo de factor de riesgo identificado",K202="SI"),VLOOKUP(A202,'2'!$B$12:$M$212,2,FALSE)," ")</f>
        <v xml:space="preserve"> </v>
      </c>
      <c r="AV202" s="51" t="str">
        <f>IF(AND(N202="Aplicar identificación avanzada-condición aceptable para cada tipo de factor de riesgo identificado",K202="SI"),VLOOKUP(A202,'2'!$B$12:$M$212,3,FALSE)," ")</f>
        <v xml:space="preserve"> </v>
      </c>
      <c r="AW202" s="51" t="str">
        <f>IF(AND(N202="Aplicar identificación avanzada-condición aceptable para cada tipo de factor de riesgo identificado",K202="SI"),VLOOKUP(A202,'2'!$B$12:$M$212,4,FALSE)," ")</f>
        <v xml:space="preserve"> </v>
      </c>
      <c r="AX202" s="51" t="str">
        <f>IF(AND(N202="Aplicar identificación avanzada-condición aceptable para cada tipo de factor de riesgo identificado",K202="SI"),VLOOKUP(A202,'2'!$B$12:$M$212,6,FALSE)," ")</f>
        <v xml:space="preserve"> </v>
      </c>
      <c r="AY202" s="51" t="str">
        <f>IF(AND(N202="Aplicar identificación avanzada-condición aceptable para cada tipo de factor de riesgo identificado",K202="SI"),VLOOKUP(A202,'2'!$B$12:$M$212,7,FALSE)," ")</f>
        <v xml:space="preserve"> </v>
      </c>
      <c r="AZ202" s="51" t="str">
        <f>IF(AND(N202="Aplicar identificación avanzada-condición aceptable para cada tipo de factor de riesgo identificado",K202="SI"),VLOOKUP(A202,'2'!$B$12:$M$212,8,FALSE)," ")</f>
        <v xml:space="preserve"> </v>
      </c>
      <c r="BA202" s="51" t="str">
        <f>IF(AND(N202="Aplicar identificación avanzada-condición aceptable para cada tipo de factor de riesgo identificado",K202="SI"),VLOOKUP(A202,'2'!$B$12:$M$212,9,FALSE)," ")</f>
        <v xml:space="preserve"> </v>
      </c>
      <c r="BB202" s="51" t="str">
        <f>IF(AND(N202="Aplicar identificación avanzada-condición aceptable para cada tipo de factor de riesgo identificado",K202="SI"),VLOOKUP(A202,'2'!$B$12:$M$212,10,FALSE)," ")</f>
        <v xml:space="preserve"> </v>
      </c>
      <c r="BC202" s="44" t="str">
        <f>IF(AND(N202="Aplicar identificación avanzada-condición aceptable para cada tipo de factor de riesgo identificado",L202="SI"),VLOOKUP(A202,'2'!$B$12:$M$212,2,FALSE)," ")</f>
        <v xml:space="preserve"> </v>
      </c>
      <c r="BD202" s="44" t="str">
        <f>IF(AND(N202="Aplicar identificación avanzada-condición aceptable para cada tipo de factor de riesgo identificado",L202="SI"),VLOOKUP(A202,'2'!$B$12:$M$212,3,FALSE)," ")</f>
        <v xml:space="preserve"> </v>
      </c>
      <c r="BE202" s="44" t="str">
        <f>IF(AND(N202="Aplicar identificación avanzada-condición aceptable para cada tipo de factor de riesgo identificado",L202="SI"),VLOOKUP(A202,'2'!$B$12:$M$212,4,FALSE)," ")</f>
        <v xml:space="preserve"> </v>
      </c>
      <c r="BF202" s="44" t="str">
        <f>IF(AND(N202="Aplicar identificación avanzada-condición aceptable para cada tipo de factor de riesgo identificado",L202="SI"),VLOOKUP(A202,'2'!$B$12:$M$212,6,FALSE)," ")</f>
        <v xml:space="preserve"> </v>
      </c>
      <c r="BG202" s="44" t="str">
        <f>IF(AND(N202="Aplicar identificación avanzada-condición aceptable para cada tipo de factor de riesgo identificado",L202="SI"),VLOOKUP(A202,'2'!$B$12:$M$212,7,FALSE)," ")</f>
        <v xml:space="preserve"> </v>
      </c>
      <c r="BH202" s="44" t="str">
        <f>IF(AND(N202="Aplicar identificación avanzada-condición aceptable para cada tipo de factor de riesgo identificado",L202="SI"),VLOOKUP(A202,'2'!$B$12:$M$212,8,FALSE)," ")</f>
        <v xml:space="preserve"> </v>
      </c>
      <c r="BI202" s="44" t="str">
        <f>IF(AND(N202="Aplicar identificación avanzada-condición aceptable para cada tipo de factor de riesgo identificado",L202="SI"),VLOOKUP(A202,'2'!$B$12:$M$212,9,FALSE)," ")</f>
        <v xml:space="preserve"> </v>
      </c>
      <c r="BJ202" s="44" t="str">
        <f>IF(AND(N202="Aplicar identificación avanzada-condición aceptable para cada tipo de factor de riesgo identificado",L202="SI"),VLOOKUP(A202,'2'!$B$12:$M$212,10,FALSE)," ")</f>
        <v xml:space="preserve"> </v>
      </c>
      <c r="BK202" s="48" t="str">
        <f>IF(AND(N202="Aplicar identificación avanzada-condición aceptable para cada tipo de factor de riesgo identificado",M202="SI"),VLOOKUP(A202,'2'!$B$12:$M$212,2,FALSE)," ")</f>
        <v xml:space="preserve"> </v>
      </c>
      <c r="BL202" s="48" t="str">
        <f>IF(AND(N202="Aplicar identificación avanzada-condición aceptable para cada tipo de factor de riesgo identificado",M202="SI"),VLOOKUP(A202,'2'!$B$12:$M$212,3,FALSE)," ")</f>
        <v xml:space="preserve"> </v>
      </c>
      <c r="BM202" s="48" t="str">
        <f>IF(AND(N202="Aplicar identificación avanzada-condición aceptable para cada tipo de factor de riesgo identificado",M202="SI"),VLOOKUP(A202,'2'!$B$12:$M$212,4,FALSE)," ")</f>
        <v xml:space="preserve"> </v>
      </c>
      <c r="BN202" s="48" t="str">
        <f>IF(AND(N202="Aplicar identificación avanzada-condición aceptable para cada tipo de factor de riesgo identificado",M202="SI"),VLOOKUP(A202,'2'!$B$12:$M$212,6,FALSE)," ")</f>
        <v xml:space="preserve"> </v>
      </c>
      <c r="BO202" s="48" t="str">
        <f>IF(AND(N202="Aplicar identificación avanzada-condición aceptable para cada tipo de factor de riesgo identificado",M202="SI"),VLOOKUP(A202,'2'!$B$12:$M$212,7,FALSE)," ")</f>
        <v xml:space="preserve"> </v>
      </c>
      <c r="BP202" s="48" t="str">
        <f>IF(AND(N202="Aplicar identificación avanzada-condición aceptable para cada tipo de factor de riesgo identificado",M202="SI"),VLOOKUP(A202,'2'!$B$12:$M$212,8,FALSE)," ")</f>
        <v xml:space="preserve"> </v>
      </c>
      <c r="BQ202" s="48" t="str">
        <f>IF(AND(N202="Aplicar identificación avanzada-condición aceptable para cada tipo de factor de riesgo identificado",M202="SI"),VLOOKUP(A202,'2'!$B$12:$M$212,9,FALSE)," ")</f>
        <v xml:space="preserve"> </v>
      </c>
      <c r="BR202" s="48" t="str">
        <f>IF(AND(N202="Aplicar identificación avanzada-condición aceptable para cada tipo de factor de riesgo identificado",M202="SI"),VLOOKUP(A202,'2'!$B$12:$M$212,10,FALSE)," ")</f>
        <v xml:space="preserve"> </v>
      </c>
    </row>
    <row r="203" spans="2:70">
      <c r="C203" t="str">
        <f>'2'!D212</f>
        <v>puesto 199</v>
      </c>
      <c r="D203" t="str">
        <v>puesto 199</v>
      </c>
      <c r="F203" s="34">
        <f>'3'!D212</f>
        <v>0</v>
      </c>
      <c r="N203" s="34" t="str">
        <f>'3'!L212</f>
        <v>Aplicar identificación avanzada-condición aceptable para cada tipo de factor de riesgo identificado</v>
      </c>
      <c r="O203" s="19" t="str">
        <f>IF(AND(N203="Aplicar identificación avanzada-condición aceptable para cada tipo de factor de riesgo identificado",G203="SI"),VLOOKUP(A203,'2'!$B$12:$M$212,2,FALSE)," ")</f>
        <v xml:space="preserve"> </v>
      </c>
      <c r="P203" s="19" t="str">
        <f>IF(AND(N203="Aplicar identificación avanzada-condición aceptable para cada tipo de factor de riesgo identificado",G203="SI"),VLOOKUP(A203,'2'!$B$12:$M$212,3,FALSE)," ")</f>
        <v xml:space="preserve"> </v>
      </c>
      <c r="Q203" s="19" t="str">
        <f>IF(AND(N203="Aplicar identificación avanzada-condición aceptable para cada tipo de factor de riesgo identificado",G203="SI"),VLOOKUP(A203,'2'!$B$12:$M$212,4,FALSE)," ")</f>
        <v xml:space="preserve"> </v>
      </c>
      <c r="R203" s="19" t="str">
        <f>IF(AND(N203="Aplicar identificación avanzada-condición aceptable para cada tipo de factor de riesgo identificado",G203="SI"),VLOOKUP(A203,'2'!$B$12:$M$212,6,FALSE)," ")</f>
        <v xml:space="preserve"> </v>
      </c>
      <c r="S203" s="19" t="str">
        <f>IF(AND(N203="Aplicar identificación avanzada-condición aceptable para cada tipo de factor de riesgo identificado",G203="SI"),VLOOKUP(A203,'2'!$B$12:$M$212,7,FALSE)," ")</f>
        <v xml:space="preserve"> </v>
      </c>
      <c r="T203" s="19" t="str">
        <f>IF(AND(N203="Aplicar identificación avanzada-condición aceptable para cada tipo de factor de riesgo identificado",G203="SI"),VLOOKUP(A203,'2'!$B$12:$M$212,8,FALSE)," ")</f>
        <v xml:space="preserve"> </v>
      </c>
      <c r="U203" s="19" t="str">
        <f>IF(AND(N203="Aplicar identificación avanzada-condición aceptable para cada tipo de factor de riesgo identificado",G203="SI"),VLOOKUP(A203,'2'!$B$12:$M$212,9,FALSE)," ")</f>
        <v xml:space="preserve"> </v>
      </c>
      <c r="V203" s="19" t="str">
        <f>IF(AND(N203="Aplicar identificación avanzada-condición aceptable para cada tipo de factor de riesgo identificado",G203="SI"),VLOOKUP(A203,'2'!$B$12:$M$212,10,FALSE)," ")</f>
        <v xml:space="preserve"> </v>
      </c>
      <c r="W203" s="31" t="str">
        <f>IF(AND(N203="Aplicar identificación avanzada-condición aceptable para cada tipo de factor de riesgo identificado",H203="SI"),VLOOKUP(A203,'2'!$B$12:$M$212,2,FALSE)," ")</f>
        <v xml:space="preserve"> </v>
      </c>
      <c r="X203" s="31" t="str">
        <f>IF(AND(N203="Aplicar identificación avanzada-condición aceptable para cada tipo de factor de riesgo identificado",H203="SI"),VLOOKUP(A203,'2'!$B$12:$M$212,3,FALSE)," ")</f>
        <v xml:space="preserve"> </v>
      </c>
      <c r="Y203" s="31" t="str">
        <f>IF(AND(N203="Aplicar identificación avanzada-condición aceptable para cada tipo de factor de riesgo identificado",H203="SI"),VLOOKUP(A203,'2'!$B$12:$M$212,4,FALSE)," ")</f>
        <v xml:space="preserve"> </v>
      </c>
      <c r="Z203" s="31" t="str">
        <f>IF(AND(N203="Aplicar identificación avanzada-condición aceptable para cada tipo de factor de riesgo identificado",H203="SI"),VLOOKUP(A203,'2'!$B$12:$M$212,4,FALSE)," ")</f>
        <v xml:space="preserve"> </v>
      </c>
      <c r="AA203" s="31" t="str">
        <f>IF(AND(N203="Aplicar identificación avanzada-condición aceptable para cada tipo de factor de riesgo identificado",H203="SI"),VLOOKUP(A203,'2'!$B$12:$M$212,7,FALSE)," ")</f>
        <v xml:space="preserve"> </v>
      </c>
      <c r="AB203" s="31" t="str">
        <f>IF(AND(N203="Aplicar identificación avanzada-condición aceptable para cada tipo de factor de riesgo identificado",H203="SI"),VLOOKUP(A203,'2'!$B$12:$M$212,8,FALSE)," ")</f>
        <v xml:space="preserve"> </v>
      </c>
      <c r="AC203" s="31" t="str">
        <f>IF(AND(N203="Aplicar identificación avanzada-condición aceptable para cada tipo de factor de riesgo identificado",H203="SI"),VLOOKUP(A203,'2'!$B$12:$M$212,9,FALSE)," ")</f>
        <v xml:space="preserve"> </v>
      </c>
      <c r="AD203" s="31" t="str">
        <f>IF(AND(N203="Aplicar identificación avanzada-condición aceptable para cada tipo de factor de riesgo identificado",H203="SI"),VLOOKUP(A203,'2'!$B$12:$M$212,10,FALSE)," ")</f>
        <v xml:space="preserve"> </v>
      </c>
      <c r="AE203" s="34" t="str">
        <f>IF(AND(N203="Aplicar identificación avanzada-condición aceptable para cada tipo de factor de riesgo identificado",I203="SI"),VLOOKUP(A203,'2'!$B$12:$M$212,2,FALSE)," ")</f>
        <v xml:space="preserve"> </v>
      </c>
      <c r="AF203" s="34" t="str">
        <f>IF(AND(N203="Aplicar identificación avanzada-condición aceptable para cada tipo de factor de riesgo identificado",I203="SI"),VLOOKUP(A203,'2'!$B$12:$M$212,3,FALSE)," ")</f>
        <v xml:space="preserve"> </v>
      </c>
      <c r="AG203" s="34" t="str">
        <f>IF(AND(N203="Aplicar identificación avanzada-condición aceptable para cada tipo de factor de riesgo identificado",I203="SI"),VLOOKUP(A203,'2'!$B$12:$M$212,4,FALSE)," ")</f>
        <v xml:space="preserve"> </v>
      </c>
      <c r="AH203" s="34" t="str">
        <f>IF(AND(N203="Aplicar identificación avanzada-condición aceptable para cada tipo de factor de riesgo identificado",I203="SI"),VLOOKUP(A203,'2'!$B$12:$M$212,6,FALSE)," ")</f>
        <v xml:space="preserve"> </v>
      </c>
      <c r="AI203" s="34" t="str">
        <f>IF(AND(N203="Aplicar identificación avanzada-condición aceptable para cada tipo de factor de riesgo identificado",I203="SI"),VLOOKUP(A203,'2'!$B$12:$M$212,7,FALSE)," ")</f>
        <v xml:space="preserve"> </v>
      </c>
      <c r="AJ203" s="34" t="str">
        <f>IF(AND(N203="Aplicar identificación avanzada-condición aceptable para cada tipo de factor de riesgo identificado",I203="SI"),VLOOKUP(A203,'2'!$B$12:$M$212,8,FALSE)," ")</f>
        <v xml:space="preserve"> </v>
      </c>
      <c r="AK203" s="34" t="str">
        <f>IF(AND(N203="Aplicar identificación avanzada-condición aceptable para cada tipo de factor de riesgo identificado",I203="SI"),VLOOKUP(A203,'2'!$B$12:$M$212,9,FALSE)," ")</f>
        <v xml:space="preserve"> </v>
      </c>
      <c r="AL203" s="34" t="str">
        <f>IF(AND(N203="Aplicar identificación avanzada-condición aceptable para cada tipo de factor de riesgo identificado",I203="SI"),VLOOKUP(A203,'2'!$B$12:$M$212,10,FALSE)," ")</f>
        <v xml:space="preserve"> </v>
      </c>
      <c r="AM203" s="40" t="str">
        <f>IF(AND(N203="Aplicar identificación avanzada-condición aceptable para cada tipo de factor de riesgo identificado",J203="SI"),VLOOKUP(A203,'2'!$B$12:$M$212,2,FALSE)," ")</f>
        <v xml:space="preserve"> </v>
      </c>
      <c r="AN203" s="40" t="str">
        <f>IF(AND(N203="Aplicar identificación avanzada-condición aceptable para cada tipo de factor de riesgo identificado",J203="SI"),VLOOKUP(A203,'2'!$B$12:$M$212,3,FALSE)," ")</f>
        <v xml:space="preserve"> </v>
      </c>
      <c r="AO203" s="40" t="str">
        <f>IF(AND(N203="Aplicar identificación avanzada-condición aceptable para cada tipo de factor de riesgo identificado",J203="SI"),VLOOKUP(A203,'2'!$B$12:$M$212,4,FALSE)," ")</f>
        <v xml:space="preserve"> </v>
      </c>
      <c r="AP203" s="40" t="str">
        <f>IF(AND(N203="Aplicar identificación avanzada-condición aceptable para cada tipo de factor de riesgo identificado",J203="SI"),VLOOKUP(A203,'2'!$B$12:$M$212,6,FALSE)," ")</f>
        <v xml:space="preserve"> </v>
      </c>
      <c r="AQ203" s="40" t="str">
        <f>IF(AND(N203="Aplicar identificación avanzada-condición aceptable para cada tipo de factor de riesgo identificado",J203="SI"),VLOOKUP(A203,'2'!$B$12:$M$212,7,FALSE)," ")</f>
        <v xml:space="preserve"> </v>
      </c>
      <c r="AR203" s="40" t="str">
        <f>IF(AND(N203="Aplicar identificación avanzada-condición aceptable para cada tipo de factor de riesgo identificado",J203="SI"),VLOOKUP(A203,'2'!$B$12:$M$212,8,FALSE)," ")</f>
        <v xml:space="preserve"> </v>
      </c>
      <c r="AS203" s="40" t="str">
        <f>IF(AND(N203="Aplicar identificación avanzada-condición aceptable para cada tipo de factor de riesgo identificado",J203="SI"),VLOOKUP(A203,'2'!$B$12:$M$212,9,FALSE)," ")</f>
        <v xml:space="preserve"> </v>
      </c>
      <c r="AT203" s="40" t="str">
        <f>IF(AND(N203="Aplicar identificación avanzada-condición aceptable para cada tipo de factor de riesgo identificado",J203="SI"),VLOOKUP(A203,'2'!$B$12:$M$212,10,FALSE)," ")</f>
        <v xml:space="preserve"> </v>
      </c>
      <c r="AU203" s="51" t="str">
        <f>IF(AND(N203="Aplicar identificación avanzada-condición aceptable para cada tipo de factor de riesgo identificado",K203="SI"),VLOOKUP(A203,'2'!$B$12:$M$212,2,FALSE)," ")</f>
        <v xml:space="preserve"> </v>
      </c>
      <c r="AV203" s="51" t="str">
        <f>IF(AND(N203="Aplicar identificación avanzada-condición aceptable para cada tipo de factor de riesgo identificado",K203="SI"),VLOOKUP(A203,'2'!$B$12:$M$212,3,FALSE)," ")</f>
        <v xml:space="preserve"> </v>
      </c>
      <c r="AW203" s="51" t="str">
        <f>IF(AND(N203="Aplicar identificación avanzada-condición aceptable para cada tipo de factor de riesgo identificado",K203="SI"),VLOOKUP(A203,'2'!$B$12:$M$212,4,FALSE)," ")</f>
        <v xml:space="preserve"> </v>
      </c>
      <c r="AX203" s="51" t="str">
        <f>IF(AND(N203="Aplicar identificación avanzada-condición aceptable para cada tipo de factor de riesgo identificado",K203="SI"),VLOOKUP(A203,'2'!$B$12:$M$212,6,FALSE)," ")</f>
        <v xml:space="preserve"> </v>
      </c>
      <c r="AY203" s="51" t="str">
        <f>IF(AND(N203="Aplicar identificación avanzada-condición aceptable para cada tipo de factor de riesgo identificado",K203="SI"),VLOOKUP(A203,'2'!$B$12:$M$212,7,FALSE)," ")</f>
        <v xml:space="preserve"> </v>
      </c>
      <c r="AZ203" s="51" t="str">
        <f>IF(AND(N203="Aplicar identificación avanzada-condición aceptable para cada tipo de factor de riesgo identificado",K203="SI"),VLOOKUP(A203,'2'!$B$12:$M$212,8,FALSE)," ")</f>
        <v xml:space="preserve"> </v>
      </c>
      <c r="BA203" s="51" t="str">
        <f>IF(AND(N203="Aplicar identificación avanzada-condición aceptable para cada tipo de factor de riesgo identificado",K203="SI"),VLOOKUP(A203,'2'!$B$12:$M$212,9,FALSE)," ")</f>
        <v xml:space="preserve"> </v>
      </c>
      <c r="BB203" s="51" t="str">
        <f>IF(AND(N203="Aplicar identificación avanzada-condición aceptable para cada tipo de factor de riesgo identificado",K203="SI"),VLOOKUP(A203,'2'!$B$12:$M$212,10,FALSE)," ")</f>
        <v xml:space="preserve"> </v>
      </c>
      <c r="BC203" s="44" t="str">
        <f>IF(AND(N203="Aplicar identificación avanzada-condición aceptable para cada tipo de factor de riesgo identificado",L203="SI"),VLOOKUP(A203,'2'!$B$12:$M$212,2,FALSE)," ")</f>
        <v xml:space="preserve"> </v>
      </c>
      <c r="BD203" s="44" t="str">
        <f>IF(AND(N203="Aplicar identificación avanzada-condición aceptable para cada tipo de factor de riesgo identificado",L203="SI"),VLOOKUP(A203,'2'!$B$12:$M$212,3,FALSE)," ")</f>
        <v xml:space="preserve"> </v>
      </c>
      <c r="BE203" s="44" t="str">
        <f>IF(AND(N203="Aplicar identificación avanzada-condición aceptable para cada tipo de factor de riesgo identificado",L203="SI"),VLOOKUP(A203,'2'!$B$12:$M$212,4,FALSE)," ")</f>
        <v xml:space="preserve"> </v>
      </c>
      <c r="BF203" s="44" t="str">
        <f>IF(AND(N203="Aplicar identificación avanzada-condición aceptable para cada tipo de factor de riesgo identificado",L203="SI"),VLOOKUP(A203,'2'!$B$12:$M$212,6,FALSE)," ")</f>
        <v xml:space="preserve"> </v>
      </c>
      <c r="BG203" s="44" t="str">
        <f>IF(AND(N203="Aplicar identificación avanzada-condición aceptable para cada tipo de factor de riesgo identificado",L203="SI"),VLOOKUP(A203,'2'!$B$12:$M$212,7,FALSE)," ")</f>
        <v xml:space="preserve"> </v>
      </c>
      <c r="BH203" s="44" t="str">
        <f>IF(AND(N203="Aplicar identificación avanzada-condición aceptable para cada tipo de factor de riesgo identificado",L203="SI"),VLOOKUP(A203,'2'!$B$12:$M$212,8,FALSE)," ")</f>
        <v xml:space="preserve"> </v>
      </c>
      <c r="BI203" s="44" t="str">
        <f>IF(AND(N203="Aplicar identificación avanzada-condición aceptable para cada tipo de factor de riesgo identificado",L203="SI"),VLOOKUP(A203,'2'!$B$12:$M$212,9,FALSE)," ")</f>
        <v xml:space="preserve"> </v>
      </c>
      <c r="BJ203" s="44" t="str">
        <f>IF(AND(N203="Aplicar identificación avanzada-condición aceptable para cada tipo de factor de riesgo identificado",L203="SI"),VLOOKUP(A203,'2'!$B$12:$M$212,10,FALSE)," ")</f>
        <v xml:space="preserve"> </v>
      </c>
      <c r="BK203" s="48" t="str">
        <f>IF(AND(N203="Aplicar identificación avanzada-condición aceptable para cada tipo de factor de riesgo identificado",M203="SI"),VLOOKUP(A203,'2'!$B$12:$M$212,2,FALSE)," ")</f>
        <v xml:space="preserve"> </v>
      </c>
      <c r="BL203" s="48" t="str">
        <f>IF(AND(N203="Aplicar identificación avanzada-condición aceptable para cada tipo de factor de riesgo identificado",M203="SI"),VLOOKUP(A203,'2'!$B$12:$M$212,3,FALSE)," ")</f>
        <v xml:space="preserve"> </v>
      </c>
      <c r="BM203" s="48" t="str">
        <f>IF(AND(N203="Aplicar identificación avanzada-condición aceptable para cada tipo de factor de riesgo identificado",M203="SI"),VLOOKUP(A203,'2'!$B$12:$M$212,4,FALSE)," ")</f>
        <v xml:space="preserve"> </v>
      </c>
      <c r="BN203" s="48" t="str">
        <f>IF(AND(N203="Aplicar identificación avanzada-condición aceptable para cada tipo de factor de riesgo identificado",M203="SI"),VLOOKUP(A203,'2'!$B$12:$M$212,6,FALSE)," ")</f>
        <v xml:space="preserve"> </v>
      </c>
      <c r="BO203" s="48" t="str">
        <f>IF(AND(N203="Aplicar identificación avanzada-condición aceptable para cada tipo de factor de riesgo identificado",M203="SI"),VLOOKUP(A203,'2'!$B$12:$M$212,7,FALSE)," ")</f>
        <v xml:space="preserve"> </v>
      </c>
      <c r="BP203" s="48" t="str">
        <f>IF(AND(N203="Aplicar identificación avanzada-condición aceptable para cada tipo de factor de riesgo identificado",M203="SI"),VLOOKUP(A203,'2'!$B$12:$M$212,8,FALSE)," ")</f>
        <v xml:space="preserve"> </v>
      </c>
      <c r="BQ203" s="48" t="str">
        <f>IF(AND(N203="Aplicar identificación avanzada-condición aceptable para cada tipo de factor de riesgo identificado",M203="SI"),VLOOKUP(A203,'2'!$B$12:$M$212,9,FALSE)," ")</f>
        <v xml:space="preserve"> </v>
      </c>
      <c r="BR203" s="48" t="str">
        <f>IF(AND(N203="Aplicar identificación avanzada-condición aceptable para cada tipo de factor de riesgo identificado",M203="SI"),VLOOKUP(A203,'2'!$B$12:$M$212,10,FALSE)," ")</f>
        <v xml:space="preserve"> </v>
      </c>
    </row>
    <row r="204" spans="2:70">
      <c r="BE204" s="44" t="str">
        <f>IF(AND(H204="Aplicar identificación avanzada-condición aceptable para cada tipo de factor de riesgo identificado",F204="SI"),VLOOKUP(#REF!,'2'!$B$12:$M$212,11,FALSE)," ")</f>
        <v xml:space="preserve"> </v>
      </c>
      <c r="BJ204" s="44" t="str">
        <f>IF(AND(N204="Aplicar identificación avanzada-condición aceptable para cada tipo de factor de riesgo identificado",L204="SI"),VLOOKUP(A204,'2'!$B$12:$M$212,10,FALSE)," ")</f>
        <v xml:space="preserve"> </v>
      </c>
      <c r="BK204" s="48" t="str">
        <f>IF(AND(N204="Aplicar identificación avanzada-condición aceptable para cada tipo de factor de riesgo identificado",M204="SI"),VLOOKUP(A204,'2'!$B$12:$M$212,2,FALSE)," ")</f>
        <v xml:space="preserve"> </v>
      </c>
      <c r="BL204" s="48" t="str">
        <f>IF(AND(N204="Aplicar identificación avanzada-condición aceptable para cada tipo de factor de riesgo identificado",M204="SI"),VLOOKUP(A204,'2'!$B$12:$M$212,3,FALSE)," ")</f>
        <v xml:space="preserve"> </v>
      </c>
      <c r="BM204" s="48" t="str">
        <f>IF(AND(N204="Aplicar identificación avanzada-condición aceptable para cada tipo de factor de riesgo identificado",M204="SI"),VLOOKUP(A204,'2'!$B$12:$M$212,4,FALSE)," ")</f>
        <v xml:space="preserve"> </v>
      </c>
      <c r="BN204" s="48" t="str">
        <f>IF(AND(N204="Aplicar identificación avanzada-condición aceptable para cada tipo de factor de riesgo identificado",M204="SI"),VLOOKUP(A204,'2'!$B$12:$M$212,6,FALSE)," ")</f>
        <v xml:space="preserve"> </v>
      </c>
      <c r="BO204" s="48" t="str">
        <f>IF(AND(N204="Aplicar identificación avanzada-condición aceptable para cada tipo de factor de riesgo identificado",M204="SI"),VLOOKUP(A204,'2'!$B$12:$M$212,7,FALSE)," ")</f>
        <v xml:space="preserve"> </v>
      </c>
      <c r="BP204" s="48" t="str">
        <f>IF(AND(N204="Aplicar identificación avanzada-condición aceptable para cada tipo de factor de riesgo identificado",M204="SI"),VLOOKUP(A204,'2'!$B$12:$M$212,8,FALSE)," ")</f>
        <v xml:space="preserve"> </v>
      </c>
      <c r="BQ204" s="48" t="str">
        <f>IF(AND(N204="Aplicar identificación avanzada-condición aceptable para cada tipo de factor de riesgo identificado",M204="SI"),VLOOKUP(A204,'2'!$B$12:$M$212,9,FALSE)," ")</f>
        <v xml:space="preserve"> </v>
      </c>
      <c r="BR204" s="48" t="str">
        <f>IF(AND(N204="Aplicar identificación avanzada-condición aceptable para cada tipo de factor de riesgo identificado",M204="SI"),VLOOKUP(A204,'2'!$B$12:$M$212,10,FALSE)," ")</f>
        <v xml:space="preserve"> </v>
      </c>
    </row>
  </sheetData>
  <sheetProtection algorithmName="SHA-512" hashValue="e5RpGG1W28SYqcSwcQvC0swnSoVIah8P3jI/3BFR2T6/ZQvpE6HfZHhC6TwdGoV/LvpeOZ1E1eCDzAt5XUg0Mw==" saltValue="AvZaMIQdffAm/1uq6ALcyQ==" spinCount="100000" sheet="1" objects="1" scenarios="1"/>
  <dataConsolidate topLabels="1">
    <dataRefs count="1">
      <dataRef ref="C3:C16" sheet="Hoja1" r:id="rId1"/>
    </dataRefs>
  </dataConsolidate>
  <mergeCells count="19">
    <mergeCell ref="S3:T3"/>
    <mergeCell ref="U3:V3"/>
    <mergeCell ref="O1:V2"/>
    <mergeCell ref="W1:AD2"/>
    <mergeCell ref="AA3:AB3"/>
    <mergeCell ref="AC3:AD3"/>
    <mergeCell ref="AE1:AL2"/>
    <mergeCell ref="AI3:AJ3"/>
    <mergeCell ref="AK3:AL3"/>
    <mergeCell ref="AM1:AT2"/>
    <mergeCell ref="AQ3:AR3"/>
    <mergeCell ref="AS3:AT3"/>
    <mergeCell ref="AU1:BB2"/>
    <mergeCell ref="BC1:BJ2"/>
    <mergeCell ref="BG3:BH3"/>
    <mergeCell ref="BI3:BJ3"/>
    <mergeCell ref="BK1:BR2"/>
    <mergeCell ref="BO3:BP3"/>
    <mergeCell ref="BQ3:BR3"/>
  </mergeCell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AF220"/>
  <sheetViews>
    <sheetView showGridLines="0" topLeftCell="A11" zoomScale="80" zoomScaleNormal="80" workbookViewId="0">
      <selection activeCell="Y16" sqref="Y16"/>
    </sheetView>
  </sheetViews>
  <sheetFormatPr baseColWidth="10" defaultColWidth="10.81640625" defaultRowHeight="14.5"/>
  <cols>
    <col min="1" max="1" width="4.81640625" style="96" customWidth="1"/>
    <col min="2" max="2" width="5.81640625" style="96" customWidth="1"/>
    <col min="3" max="4" width="16.81640625" style="96" customWidth="1"/>
    <col min="5" max="6" width="16.453125" style="96" customWidth="1"/>
    <col min="7" max="10" width="10.1796875" style="96" customWidth="1"/>
    <col min="11" max="24" width="15.54296875" style="96" customWidth="1"/>
    <col min="25" max="30" width="21.1796875" style="96" customWidth="1"/>
    <col min="31" max="31" width="0" hidden="1" customWidth="1"/>
    <col min="32" max="32" width="10.81640625" hidden="1" customWidth="1"/>
    <col min="33" max="16384" width="10.81640625" style="96"/>
  </cols>
  <sheetData>
    <row r="1" spans="1:32" s="13" customFormat="1" ht="10.5" customHeight="1">
      <c r="AE1" s="3"/>
      <c r="AF1" s="3"/>
    </row>
    <row r="2" spans="1:32" s="13" customFormat="1" ht="10.5" customHeight="1">
      <c r="AE2" s="3"/>
      <c r="AF2" s="3"/>
    </row>
    <row r="3" spans="1:32" s="13" customFormat="1" ht="10.5" customHeight="1">
      <c r="AE3" s="3"/>
      <c r="AF3" s="3"/>
    </row>
    <row r="4" spans="1:32" s="13" customFormat="1" ht="10.5" customHeight="1">
      <c r="AE4" s="3"/>
      <c r="AF4" s="3"/>
    </row>
    <row r="5" spans="1:32" s="13" customFormat="1" ht="10.5" customHeight="1">
      <c r="AE5" s="3"/>
      <c r="AF5" s="3"/>
    </row>
    <row r="6" spans="1:32" s="13" customFormat="1" ht="10.5" customHeight="1">
      <c r="AE6" s="3"/>
      <c r="AF6" s="3"/>
    </row>
    <row r="7" spans="1:32" s="13" customFormat="1" ht="10.5" customHeight="1">
      <c r="B7" s="166"/>
      <c r="C7" s="166"/>
      <c r="D7" s="166"/>
      <c r="E7" s="166"/>
      <c r="F7" s="166"/>
      <c r="G7" s="166"/>
      <c r="H7" s="166"/>
      <c r="I7" s="166"/>
      <c r="J7" s="166"/>
      <c r="K7" s="166"/>
      <c r="L7" s="166"/>
      <c r="M7" s="166"/>
      <c r="N7" s="166"/>
      <c r="AE7" s="3"/>
      <c r="AF7" s="3"/>
    </row>
    <row r="8" spans="1:32" ht="16" customHeight="1"/>
    <row r="9" spans="1:32" ht="10.5" customHeight="1">
      <c r="B9" s="120"/>
      <c r="C9" s="120"/>
      <c r="D9" s="120"/>
      <c r="E9" s="120"/>
      <c r="F9" s="120"/>
      <c r="G9" s="120"/>
      <c r="H9" s="120"/>
      <c r="I9" s="120"/>
      <c r="J9" s="120"/>
      <c r="K9" s="120"/>
      <c r="L9" s="120"/>
      <c r="M9" s="120"/>
      <c r="N9" s="120"/>
      <c r="O9" s="120"/>
      <c r="P9" s="120"/>
      <c r="Q9" s="120"/>
      <c r="R9" s="120"/>
      <c r="S9" s="120"/>
      <c r="T9" s="120"/>
      <c r="U9" s="120"/>
      <c r="V9" s="120"/>
      <c r="W9" s="120"/>
      <c r="X9" s="120"/>
    </row>
    <row r="10" spans="1:32" ht="12.5" customHeight="1">
      <c r="B10" s="104"/>
      <c r="C10" s="104"/>
      <c r="D10" s="104"/>
      <c r="E10" s="104"/>
      <c r="F10" s="104"/>
      <c r="G10" s="104"/>
      <c r="H10" s="104"/>
      <c r="I10" s="104"/>
      <c r="J10" s="104"/>
      <c r="K10" s="104"/>
      <c r="L10" s="104"/>
      <c r="M10" s="104"/>
      <c r="N10" s="104"/>
      <c r="O10" s="120"/>
      <c r="P10" s="120"/>
      <c r="Q10" s="120"/>
      <c r="R10" s="120"/>
      <c r="S10" s="120"/>
      <c r="T10" s="120"/>
      <c r="U10" s="120"/>
      <c r="V10" s="120"/>
      <c r="W10" s="120"/>
      <c r="X10" s="120"/>
    </row>
    <row r="11" spans="1:32" ht="21.65" customHeight="1">
      <c r="B11" s="121"/>
      <c r="C11" s="121"/>
      <c r="D11" s="121"/>
      <c r="E11" s="121"/>
      <c r="F11" s="121"/>
      <c r="G11" s="121"/>
      <c r="H11" s="121"/>
      <c r="I11" s="121"/>
      <c r="J11" s="121"/>
      <c r="K11" s="121"/>
      <c r="L11" s="121"/>
      <c r="M11" s="121"/>
      <c r="N11" s="121"/>
      <c r="O11" s="121"/>
      <c r="P11" s="121"/>
      <c r="Q11" s="120"/>
      <c r="R11" s="120"/>
      <c r="S11" s="120"/>
      <c r="T11" s="120"/>
      <c r="U11" s="120"/>
      <c r="V11" s="120"/>
      <c r="W11" s="120"/>
      <c r="X11" s="120"/>
    </row>
    <row r="12" spans="1:32" s="98" customFormat="1" ht="24.65" customHeight="1">
      <c r="B12" s="94"/>
      <c r="C12" s="122"/>
      <c r="D12" s="212"/>
      <c r="E12" s="212"/>
      <c r="F12" s="212"/>
      <c r="G12" s="122"/>
      <c r="H12" s="122"/>
      <c r="I12" s="122"/>
      <c r="J12" s="122"/>
      <c r="K12" s="213" t="s">
        <v>101</v>
      </c>
      <c r="L12" s="214"/>
      <c r="M12" s="214"/>
      <c r="N12" s="214"/>
      <c r="O12" s="214"/>
      <c r="P12" s="214"/>
      <c r="Q12" s="219"/>
      <c r="R12" s="213" t="s">
        <v>102</v>
      </c>
      <c r="S12" s="214"/>
      <c r="T12" s="214"/>
      <c r="U12" s="214"/>
      <c r="V12" s="214"/>
      <c r="W12" s="214"/>
      <c r="X12" s="214"/>
      <c r="Y12" s="224" t="s">
        <v>103</v>
      </c>
      <c r="Z12" s="225"/>
      <c r="AA12" s="225"/>
      <c r="AB12" s="225"/>
      <c r="AC12" s="225"/>
      <c r="AD12" s="226"/>
      <c r="AE12" s="2"/>
      <c r="AF12" s="2"/>
    </row>
    <row r="13" spans="1:32" s="125" customFormat="1" ht="50.15" customHeight="1">
      <c r="B13" s="184" t="s">
        <v>28</v>
      </c>
      <c r="C13" s="184" t="s">
        <v>29</v>
      </c>
      <c r="D13" s="184" t="s">
        <v>30</v>
      </c>
      <c r="E13" s="184" t="s">
        <v>31</v>
      </c>
      <c r="F13" s="184" t="s">
        <v>33</v>
      </c>
      <c r="G13" s="181" t="s">
        <v>34</v>
      </c>
      <c r="H13" s="182"/>
      <c r="I13" s="181" t="s">
        <v>35</v>
      </c>
      <c r="J13" s="218"/>
      <c r="K13" s="215" t="s">
        <v>104</v>
      </c>
      <c r="L13" s="220" t="s">
        <v>105</v>
      </c>
      <c r="M13" s="215" t="s">
        <v>106</v>
      </c>
      <c r="N13" s="215" t="s">
        <v>107</v>
      </c>
      <c r="O13" s="215" t="s">
        <v>108</v>
      </c>
      <c r="P13" s="220" t="s">
        <v>109</v>
      </c>
      <c r="Q13" s="222" t="s">
        <v>110</v>
      </c>
      <c r="R13" s="215" t="s">
        <v>111</v>
      </c>
      <c r="S13" s="215" t="s">
        <v>112</v>
      </c>
      <c r="T13" s="215" t="s">
        <v>113</v>
      </c>
      <c r="U13" s="215" t="s">
        <v>114</v>
      </c>
      <c r="V13" s="215" t="s">
        <v>115</v>
      </c>
      <c r="W13" s="215" t="s">
        <v>116</v>
      </c>
      <c r="X13" s="184" t="s">
        <v>117</v>
      </c>
      <c r="Y13" s="215" t="s">
        <v>118</v>
      </c>
      <c r="Z13" s="215" t="s">
        <v>119</v>
      </c>
      <c r="AA13" s="215" t="s">
        <v>120</v>
      </c>
      <c r="AB13" s="215" t="s">
        <v>121</v>
      </c>
      <c r="AC13" s="215" t="s">
        <v>122</v>
      </c>
      <c r="AD13" s="215" t="s">
        <v>123</v>
      </c>
      <c r="AE13"/>
      <c r="AF13"/>
    </row>
    <row r="14" spans="1:32" s="125" customFormat="1" ht="90.65" customHeight="1">
      <c r="B14" s="217"/>
      <c r="C14" s="217"/>
      <c r="D14" s="217"/>
      <c r="E14" s="217"/>
      <c r="F14" s="217"/>
      <c r="G14" s="117" t="s">
        <v>45</v>
      </c>
      <c r="H14" s="117" t="s">
        <v>46</v>
      </c>
      <c r="I14" s="127" t="s">
        <v>47</v>
      </c>
      <c r="J14" s="126" t="s">
        <v>48</v>
      </c>
      <c r="K14" s="216"/>
      <c r="L14" s="221"/>
      <c r="M14" s="216"/>
      <c r="N14" s="216"/>
      <c r="O14" s="216"/>
      <c r="P14" s="221"/>
      <c r="Q14" s="223"/>
      <c r="R14" s="216"/>
      <c r="S14" s="216"/>
      <c r="T14" s="216"/>
      <c r="U14" s="216"/>
      <c r="V14" s="216"/>
      <c r="W14" s="216"/>
      <c r="X14" s="217"/>
      <c r="Y14" s="216"/>
      <c r="Z14" s="216"/>
      <c r="AA14" s="216"/>
      <c r="AB14" s="216"/>
      <c r="AC14" s="216"/>
      <c r="AD14" s="216"/>
      <c r="AE14"/>
      <c r="AF14"/>
    </row>
    <row r="15" spans="1:32" s="125" customFormat="1" ht="24" customHeight="1">
      <c r="B15" s="118"/>
      <c r="C15" s="118"/>
      <c r="D15" s="118"/>
      <c r="E15" s="118"/>
      <c r="F15" s="118"/>
      <c r="G15" s="118"/>
      <c r="H15" s="118"/>
      <c r="I15" s="128"/>
      <c r="J15" s="128"/>
      <c r="K15" s="129"/>
      <c r="L15" s="130"/>
      <c r="M15" s="129"/>
      <c r="N15" s="129"/>
      <c r="O15" s="129"/>
      <c r="P15" s="130"/>
      <c r="Q15" s="128"/>
      <c r="R15" s="129"/>
      <c r="S15" s="129"/>
      <c r="T15" s="129"/>
      <c r="U15" s="129"/>
      <c r="V15" s="129"/>
      <c r="W15" s="129"/>
      <c r="X15" s="118"/>
      <c r="Y15" s="131"/>
      <c r="Z15" s="131"/>
      <c r="AA15" s="131"/>
      <c r="AB15" s="131"/>
      <c r="AC15" s="131"/>
      <c r="AD15" s="131"/>
      <c r="AE15"/>
      <c r="AF15"/>
    </row>
    <row r="16" spans="1:32" customFormat="1" ht="66" customHeight="1">
      <c r="A16" cm="1">
        <f t="array" ref="A16:A25">LEN(C16:C25)</f>
        <v>7</v>
      </c>
      <c r="B16" s="81">
        <v>1</v>
      </c>
      <c r="C16" s="83" t="str">
        <f>Hoja1!O5</f>
        <v>Packing</v>
      </c>
      <c r="D16" s="83" t="str">
        <f>Hoja1!P5</f>
        <v>Seleccionadora línea cítricos 1</v>
      </c>
      <c r="E16" s="83" t="str">
        <f>Hoja1!Q5</f>
        <v>Empacado</v>
      </c>
      <c r="F16" s="83" t="str">
        <f>Hoja1!R5</f>
        <v>8:00 a 16:00</v>
      </c>
      <c r="G16" s="83">
        <f>Hoja1!S5</f>
        <v>0</v>
      </c>
      <c r="H16" s="83">
        <f>Hoja1!T5</f>
        <v>0</v>
      </c>
      <c r="I16" s="83">
        <f>Hoja1!U5</f>
        <v>6</v>
      </c>
      <c r="J16" s="83">
        <f>Hoja1!V5</f>
        <v>6</v>
      </c>
      <c r="K16" s="85" t="s">
        <v>86</v>
      </c>
      <c r="L16" s="85" t="s">
        <v>86</v>
      </c>
      <c r="M16" s="85" t="s">
        <v>86</v>
      </c>
      <c r="N16" s="85" t="s">
        <v>86</v>
      </c>
      <c r="O16" s="85" t="s">
        <v>57</v>
      </c>
      <c r="P16" s="85" t="s">
        <v>86</v>
      </c>
      <c r="Q16" s="136" t="str">
        <f>IF(OR(K16="NO",L16="NO",M16="NO",N16="NO",O16="NO",P16="NO"),"No Aceptable","Aceptable")</f>
        <v>No Aceptable</v>
      </c>
      <c r="R16" s="77" t="s">
        <v>57</v>
      </c>
      <c r="S16" s="77" t="s">
        <v>86</v>
      </c>
      <c r="T16" s="77" t="s">
        <v>57</v>
      </c>
      <c r="U16" s="77" t="s">
        <v>57</v>
      </c>
      <c r="V16" s="77" t="s">
        <v>57</v>
      </c>
      <c r="W16" s="77" t="s">
        <v>57</v>
      </c>
      <c r="X16" s="149" t="str">
        <f>IF(OR(R16="SI",S16="SI",T16="SI",U16="SI",V16="SI",W16="SI"),"Crítico-Proceda a elaborar plan de acción","No crítico/Intermedio-Solicitar evaluación por parte del OAL")</f>
        <v>Crítico-Proceda a elaborar plan de acción</v>
      </c>
      <c r="Y16" s="74"/>
      <c r="Z16" s="74"/>
      <c r="AA16" s="74"/>
      <c r="AB16" s="74"/>
      <c r="AC16" s="74"/>
      <c r="AD16" s="74"/>
      <c r="AF16">
        <f>IF(Q16="Aceptable",1,0)</f>
        <v>0</v>
      </c>
    </row>
    <row r="17" spans="1:32" s="125" customFormat="1" ht="36.5" customHeight="1">
      <c r="A17" s="132">
        <v>6</v>
      </c>
      <c r="B17" s="133">
        <v>2</v>
      </c>
      <c r="C17" s="134" t="str">
        <f>Hoja1!O6</f>
        <v xml:space="preserve">Faena </v>
      </c>
      <c r="D17" s="134" t="str">
        <f>Hoja1!P6</f>
        <v>Operador excavadora</v>
      </c>
      <c r="E17" s="134" t="str">
        <f>Hoja1!Q6</f>
        <v>carga de camión</v>
      </c>
      <c r="F17" s="134" t="str">
        <f>Hoja1!R6</f>
        <v>8:00 a 18:00</v>
      </c>
      <c r="G17" s="134">
        <f>Hoja1!S6</f>
        <v>2</v>
      </c>
      <c r="H17" s="134">
        <f>Hoja1!T6</f>
        <v>10</v>
      </c>
      <c r="I17" s="134">
        <f>Hoja1!U6</f>
        <v>1</v>
      </c>
      <c r="J17" s="134">
        <f>Hoja1!V6</f>
        <v>0</v>
      </c>
      <c r="K17" s="137"/>
      <c r="L17" s="137"/>
      <c r="M17" s="137"/>
      <c r="N17" s="137" t="s">
        <v>57</v>
      </c>
      <c r="O17" s="137"/>
      <c r="P17" s="137"/>
      <c r="Q17" s="136" t="str">
        <f t="shared" ref="Q17:Q80" si="0">IF(OR(K17="NO",L17="NO",M17="NO",N17="NO",O17="NO",P17="NO"),"No Aceptable","Aceptable")</f>
        <v>No Aceptable</v>
      </c>
      <c r="R17" s="137" t="s">
        <v>57</v>
      </c>
      <c r="S17" s="137" t="s">
        <v>57</v>
      </c>
      <c r="T17" s="137" t="s">
        <v>57</v>
      </c>
      <c r="U17" s="137" t="s">
        <v>57</v>
      </c>
      <c r="V17" s="137" t="s">
        <v>57</v>
      </c>
      <c r="W17" s="137" t="s">
        <v>86</v>
      </c>
      <c r="X17" s="149" t="str">
        <f>IF(OR(R17="SI",S17="SI",T17="SI",U17="SI",V17="SI",W17="SI"),"Crítico-Proceda a elaborar plan de acción","No crítico/Intermedio-Solicitar evaluación por parte del OAL")</f>
        <v>Crítico-Proceda a elaborar plan de acción</v>
      </c>
      <c r="Y17" s="148"/>
      <c r="Z17" s="138"/>
      <c r="AA17" s="138"/>
      <c r="AB17" s="138"/>
      <c r="AC17" s="138"/>
      <c r="AD17" s="138"/>
      <c r="AE17"/>
      <c r="AF17">
        <f>IF(Q17="Aceptable",1,0)</f>
        <v>0</v>
      </c>
    </row>
    <row r="18" spans="1:32" customFormat="1" ht="34.5" customHeight="1">
      <c r="A18">
        <v>6</v>
      </c>
      <c r="B18" s="54">
        <v>3</v>
      </c>
      <c r="C18" s="55" t="str">
        <f>Hoja1!O7</f>
        <v>area 3</v>
      </c>
      <c r="D18" s="55" t="str">
        <f>Hoja1!P7</f>
        <v>puesto 3</v>
      </c>
      <c r="E18" s="55" t="str">
        <f>Hoja1!Q7</f>
        <v>tarea 3</v>
      </c>
      <c r="F18" s="55">
        <f>Hoja1!R7</f>
        <v>0</v>
      </c>
      <c r="G18" s="55">
        <f>Hoja1!S7</f>
        <v>0</v>
      </c>
      <c r="H18" s="55">
        <f>Hoja1!T7</f>
        <v>0</v>
      </c>
      <c r="I18" s="55">
        <f>Hoja1!U7</f>
        <v>0</v>
      </c>
      <c r="J18" s="55">
        <f>Hoja1!V7</f>
        <v>0</v>
      </c>
      <c r="K18" s="65" t="s">
        <v>86</v>
      </c>
      <c r="L18" s="65" t="s">
        <v>86</v>
      </c>
      <c r="M18" s="65" t="s">
        <v>86</v>
      </c>
      <c r="N18" s="65" t="s">
        <v>86</v>
      </c>
      <c r="O18" s="65" t="s">
        <v>57</v>
      </c>
      <c r="P18" s="65" t="s">
        <v>86</v>
      </c>
      <c r="Q18" s="136" t="str">
        <f t="shared" si="0"/>
        <v>No Aceptable</v>
      </c>
      <c r="R18" s="53" t="s">
        <v>57</v>
      </c>
      <c r="S18" s="53" t="s">
        <v>57</v>
      </c>
      <c r="T18" s="53" t="s">
        <v>57</v>
      </c>
      <c r="U18" s="53" t="s">
        <v>57</v>
      </c>
      <c r="V18" s="53" t="s">
        <v>57</v>
      </c>
      <c r="W18" s="53" t="s">
        <v>57</v>
      </c>
      <c r="X18" s="149" t="str">
        <f>IF(OR(R18="SI",S18="SI",T18="SI",U18="SI",V18="SI",W18="SI"),"Crítico-Proceda a elaborar plan de acción","No crítico/Intermedio-Solicitar evaluación por parte del OAL")</f>
        <v>No crítico/Intermedio-Solicitar evaluación por parte del OAL</v>
      </c>
      <c r="Y18" s="74"/>
      <c r="Z18" s="74"/>
      <c r="AA18" s="74"/>
      <c r="AB18" s="74"/>
      <c r="AC18" s="74"/>
      <c r="AD18" s="74"/>
      <c r="AF18">
        <f t="shared" ref="AF18:AF81" si="1">IF(Q18="Aceptable",1,0)</f>
        <v>0</v>
      </c>
    </row>
    <row r="19" spans="1:32" s="125" customFormat="1" ht="41.15" customHeight="1">
      <c r="A19" s="132">
        <v>6</v>
      </c>
      <c r="B19" s="133">
        <v>4</v>
      </c>
      <c r="C19" s="134" t="str">
        <f>Hoja1!O8</f>
        <v>area 4</v>
      </c>
      <c r="D19" s="134" t="str">
        <f>Hoja1!P8</f>
        <v>puesto 4</v>
      </c>
      <c r="E19" s="134" t="str">
        <f>Hoja1!Q8</f>
        <v>tarea 4</v>
      </c>
      <c r="F19" s="134">
        <f>Hoja1!R8</f>
        <v>0</v>
      </c>
      <c r="G19" s="134">
        <f>Hoja1!S8</f>
        <v>0</v>
      </c>
      <c r="H19" s="134">
        <f>Hoja1!T8</f>
        <v>0</v>
      </c>
      <c r="I19" s="134">
        <f>Hoja1!U8</f>
        <v>0</v>
      </c>
      <c r="J19" s="134">
        <f>Hoja1!V8</f>
        <v>0</v>
      </c>
      <c r="K19" s="137"/>
      <c r="L19" s="137"/>
      <c r="M19" s="137" t="s">
        <v>86</v>
      </c>
      <c r="N19" s="137" t="s">
        <v>57</v>
      </c>
      <c r="O19" s="137"/>
      <c r="P19" s="137"/>
      <c r="Q19" s="136" t="str">
        <f t="shared" si="0"/>
        <v>No Aceptable</v>
      </c>
      <c r="R19" s="137" t="s">
        <v>86</v>
      </c>
      <c r="S19" s="137" t="s">
        <v>57</v>
      </c>
      <c r="T19" s="137" t="s">
        <v>57</v>
      </c>
      <c r="U19" s="137" t="s">
        <v>57</v>
      </c>
      <c r="V19" s="137" t="s">
        <v>57</v>
      </c>
      <c r="W19" s="137" t="s">
        <v>57</v>
      </c>
      <c r="X19" s="149" t="str">
        <f>IF(OR(R19="SI",S19="SI",T19="SI",U19="SI",V19="SI",W19="SI"),"Crítico-Proceda a elaborar plan de acción","No crítico/Intermedio-Solicitar evaluación por parte del OAL")</f>
        <v>Crítico-Proceda a elaborar plan de acción</v>
      </c>
      <c r="Y19" s="148"/>
      <c r="Z19" s="138"/>
      <c r="AA19" s="138"/>
      <c r="AB19" s="138"/>
      <c r="AC19" s="138"/>
      <c r="AD19" s="138"/>
      <c r="AE19"/>
      <c r="AF19">
        <f t="shared" si="1"/>
        <v>0</v>
      </c>
    </row>
    <row r="20" spans="1:32" customFormat="1" ht="27.5" customHeight="1">
      <c r="A20">
        <v>6</v>
      </c>
      <c r="B20" s="54">
        <v>5</v>
      </c>
      <c r="C20" s="55" t="str">
        <f>Hoja1!O9</f>
        <v>area 5</v>
      </c>
      <c r="D20" s="55" t="str">
        <f>Hoja1!P9</f>
        <v>puesto 5</v>
      </c>
      <c r="E20" s="55" t="str">
        <f>Hoja1!Q9</f>
        <v>tarea 5</v>
      </c>
      <c r="F20" s="55">
        <f>Hoja1!R9</f>
        <v>0</v>
      </c>
      <c r="G20" s="55">
        <f>Hoja1!S9</f>
        <v>0</v>
      </c>
      <c r="H20" s="55">
        <f>Hoja1!T9</f>
        <v>0</v>
      </c>
      <c r="I20" s="55">
        <f>Hoja1!U9</f>
        <v>0</v>
      </c>
      <c r="J20" s="55">
        <f>Hoja1!V9</f>
        <v>0</v>
      </c>
      <c r="K20" s="65" t="s">
        <v>86</v>
      </c>
      <c r="L20" s="65" t="s">
        <v>86</v>
      </c>
      <c r="M20" s="65" t="s">
        <v>86</v>
      </c>
      <c r="N20" s="65" t="s">
        <v>86</v>
      </c>
      <c r="O20" s="65" t="s">
        <v>86</v>
      </c>
      <c r="P20" s="65" t="s">
        <v>86</v>
      </c>
      <c r="Q20" s="136" t="str">
        <f t="shared" si="0"/>
        <v>Aceptable</v>
      </c>
      <c r="R20" s="53" t="s">
        <v>57</v>
      </c>
      <c r="S20" s="53" t="s">
        <v>57</v>
      </c>
      <c r="T20" s="53" t="s">
        <v>57</v>
      </c>
      <c r="U20" s="53" t="s">
        <v>57</v>
      </c>
      <c r="V20" s="53" t="s">
        <v>57</v>
      </c>
      <c r="W20" s="53" t="s">
        <v>57</v>
      </c>
      <c r="X20" s="149" t="str">
        <f t="shared" ref="X20:X83" si="2">IF(OR(R20="SI",S20="SI",T20="SI",U20="SI",V20="SI",W20="SI"),"Crítico-Proceda a elaborar plan de acción","No crítico/Intermedio-Solicitar evaluación por parte del OAL")</f>
        <v>No crítico/Intermedio-Solicitar evaluación por parte del OAL</v>
      </c>
      <c r="Y20" s="74"/>
      <c r="Z20" s="74"/>
      <c r="AA20" s="74"/>
      <c r="AB20" s="74"/>
      <c r="AC20" s="74"/>
      <c r="AD20" s="74"/>
      <c r="AF20">
        <f t="shared" si="1"/>
        <v>1</v>
      </c>
    </row>
    <row r="21" spans="1:32" s="125" customFormat="1" ht="28" customHeight="1">
      <c r="A21" s="132">
        <v>6</v>
      </c>
      <c r="B21" s="133">
        <v>6</v>
      </c>
      <c r="C21" s="134" t="str">
        <f>Hoja1!O10</f>
        <v>area 6</v>
      </c>
      <c r="D21" s="134" t="str">
        <f>Hoja1!P10</f>
        <v>puesto 6</v>
      </c>
      <c r="E21" s="134" t="str">
        <f>Hoja1!Q10</f>
        <v>tarea 6</v>
      </c>
      <c r="F21" s="134">
        <f>Hoja1!R10</f>
        <v>0</v>
      </c>
      <c r="G21" s="134">
        <f>Hoja1!S10</f>
        <v>0</v>
      </c>
      <c r="H21" s="134">
        <f>Hoja1!T10</f>
        <v>0</v>
      </c>
      <c r="I21" s="134">
        <f>Hoja1!U10</f>
        <v>0</v>
      </c>
      <c r="J21" s="134">
        <f>Hoja1!V10</f>
        <v>0</v>
      </c>
      <c r="K21" s="137"/>
      <c r="L21" s="137"/>
      <c r="M21" s="137"/>
      <c r="N21" s="137"/>
      <c r="O21" s="137"/>
      <c r="P21" s="137"/>
      <c r="Q21" s="136" t="str">
        <f t="shared" si="0"/>
        <v>Aceptable</v>
      </c>
      <c r="R21" s="137" t="s">
        <v>57</v>
      </c>
      <c r="S21" s="137" t="s">
        <v>57</v>
      </c>
      <c r="T21" s="137" t="s">
        <v>57</v>
      </c>
      <c r="U21" s="137" t="s">
        <v>57</v>
      </c>
      <c r="V21" s="137" t="s">
        <v>57</v>
      </c>
      <c r="W21" s="137" t="s">
        <v>57</v>
      </c>
      <c r="X21" s="149" t="str">
        <f t="shared" si="2"/>
        <v>No crítico/Intermedio-Solicitar evaluación por parte del OAL</v>
      </c>
      <c r="Y21" s="148"/>
      <c r="Z21" s="138"/>
      <c r="AA21" s="138"/>
      <c r="AB21" s="138"/>
      <c r="AC21" s="138"/>
      <c r="AD21" s="138"/>
      <c r="AE21"/>
      <c r="AF21">
        <f t="shared" si="1"/>
        <v>1</v>
      </c>
    </row>
    <row r="22" spans="1:32" s="125" customFormat="1" ht="27" customHeight="1">
      <c r="A22" s="132">
        <v>6</v>
      </c>
      <c r="B22" s="133">
        <v>7</v>
      </c>
      <c r="C22" s="134" t="str">
        <f>Hoja1!O11</f>
        <v>area 7</v>
      </c>
      <c r="D22" s="134" t="str">
        <f>Hoja1!P11</f>
        <v>puesto 7</v>
      </c>
      <c r="E22" s="134" t="str">
        <f>Hoja1!Q11</f>
        <v>tarea 7</v>
      </c>
      <c r="F22" s="134">
        <f>Hoja1!R11</f>
        <v>0</v>
      </c>
      <c r="G22" s="134">
        <f>Hoja1!S11</f>
        <v>0</v>
      </c>
      <c r="H22" s="134">
        <f>Hoja1!T11</f>
        <v>0</v>
      </c>
      <c r="I22" s="134">
        <f>Hoja1!U11</f>
        <v>0</v>
      </c>
      <c r="J22" s="134">
        <f>Hoja1!V11</f>
        <v>0</v>
      </c>
      <c r="K22" s="137"/>
      <c r="L22" s="137"/>
      <c r="M22" s="137"/>
      <c r="N22" s="137"/>
      <c r="O22" s="137"/>
      <c r="P22" s="137"/>
      <c r="Q22" s="136" t="str">
        <f t="shared" si="0"/>
        <v>Aceptable</v>
      </c>
      <c r="R22" s="137" t="s">
        <v>86</v>
      </c>
      <c r="S22" s="137" t="s">
        <v>57</v>
      </c>
      <c r="T22" s="137" t="s">
        <v>57</v>
      </c>
      <c r="U22" s="137" t="s">
        <v>57</v>
      </c>
      <c r="V22" s="137" t="s">
        <v>57</v>
      </c>
      <c r="W22" s="137" t="s">
        <v>57</v>
      </c>
      <c r="X22" s="149" t="str">
        <f t="shared" si="2"/>
        <v>Crítico-Proceda a elaborar plan de acción</v>
      </c>
      <c r="Y22" s="148"/>
      <c r="Z22" s="138"/>
      <c r="AA22" s="138"/>
      <c r="AB22" s="138"/>
      <c r="AC22" s="138"/>
      <c r="AD22" s="138"/>
      <c r="AE22"/>
      <c r="AF22">
        <f t="shared" si="1"/>
        <v>1</v>
      </c>
    </row>
    <row r="23" spans="1:32" s="125" customFormat="1" ht="29.5" customHeight="1">
      <c r="A23" s="132">
        <v>6</v>
      </c>
      <c r="B23" s="133">
        <v>8</v>
      </c>
      <c r="C23" s="134" t="str">
        <f>Hoja1!O12</f>
        <v>area 8</v>
      </c>
      <c r="D23" s="134" t="str">
        <f>Hoja1!P12</f>
        <v>puesto 8</v>
      </c>
      <c r="E23" s="134" t="str">
        <f>Hoja1!Q12</f>
        <v>tarea 8</v>
      </c>
      <c r="F23" s="134">
        <f>Hoja1!R12</f>
        <v>0</v>
      </c>
      <c r="G23" s="134">
        <f>Hoja1!S12</f>
        <v>0</v>
      </c>
      <c r="H23" s="134">
        <f>Hoja1!T12</f>
        <v>0</v>
      </c>
      <c r="I23" s="134">
        <f>Hoja1!U12</f>
        <v>0</v>
      </c>
      <c r="J23" s="134">
        <f>Hoja1!V12</f>
        <v>0</v>
      </c>
      <c r="K23" s="137"/>
      <c r="L23" s="137"/>
      <c r="M23" s="137"/>
      <c r="N23" s="137"/>
      <c r="O23" s="137"/>
      <c r="P23" s="137"/>
      <c r="Q23" s="136" t="str">
        <f t="shared" si="0"/>
        <v>Aceptable</v>
      </c>
      <c r="R23" s="137" t="s">
        <v>57</v>
      </c>
      <c r="S23" s="137" t="s">
        <v>57</v>
      </c>
      <c r="T23" s="137" t="s">
        <v>57</v>
      </c>
      <c r="U23" s="137" t="s">
        <v>57</v>
      </c>
      <c r="V23" s="137" t="s">
        <v>57</v>
      </c>
      <c r="W23" s="137" t="s">
        <v>57</v>
      </c>
      <c r="X23" s="149" t="str">
        <f t="shared" si="2"/>
        <v>No crítico/Intermedio-Solicitar evaluación por parte del OAL</v>
      </c>
      <c r="Y23" s="148"/>
      <c r="Z23" s="138"/>
      <c r="AA23" s="138"/>
      <c r="AB23" s="138"/>
      <c r="AC23" s="138"/>
      <c r="AD23" s="138"/>
      <c r="AE23"/>
      <c r="AF23">
        <f t="shared" si="1"/>
        <v>1</v>
      </c>
    </row>
    <row r="24" spans="1:32" ht="58.5" customHeight="1">
      <c r="A24" s="123">
        <v>6</v>
      </c>
      <c r="B24" s="100">
        <v>9</v>
      </c>
      <c r="C24" s="101" t="str">
        <f>Hoja1!O13</f>
        <v>area 9</v>
      </c>
      <c r="D24" s="101" t="str">
        <f>Hoja1!P13</f>
        <v>puesto 9</v>
      </c>
      <c r="E24" s="101" t="str">
        <f>Hoja1!Q13</f>
        <v>tarea 9</v>
      </c>
      <c r="F24" s="101">
        <f>Hoja1!R13</f>
        <v>0</v>
      </c>
      <c r="G24" s="101">
        <f>Hoja1!S13</f>
        <v>0</v>
      </c>
      <c r="H24" s="101">
        <f>Hoja1!T13</f>
        <v>0</v>
      </c>
      <c r="I24" s="101">
        <f>Hoja1!U13</f>
        <v>0</v>
      </c>
      <c r="J24" s="101">
        <f>Hoja1!V13</f>
        <v>0</v>
      </c>
      <c r="K24" s="110"/>
      <c r="L24" s="110"/>
      <c r="M24" s="110"/>
      <c r="N24" s="110"/>
      <c r="O24" s="110"/>
      <c r="P24" s="110"/>
      <c r="Q24" s="136" t="str">
        <f t="shared" si="0"/>
        <v>Aceptable</v>
      </c>
      <c r="R24" s="110" t="s">
        <v>57</v>
      </c>
      <c r="S24" s="110" t="s">
        <v>57</v>
      </c>
      <c r="T24" s="110" t="s">
        <v>57</v>
      </c>
      <c r="U24" s="110" t="s">
        <v>57</v>
      </c>
      <c r="V24" s="110" t="s">
        <v>57</v>
      </c>
      <c r="W24" s="110" t="s">
        <v>57</v>
      </c>
      <c r="X24" s="149" t="str">
        <f t="shared" si="2"/>
        <v>No crítico/Intermedio-Solicitar evaluación por parte del OAL</v>
      </c>
      <c r="Y24" s="148"/>
      <c r="Z24" s="124"/>
      <c r="AA24" s="124"/>
      <c r="AB24" s="124"/>
      <c r="AC24" s="124"/>
      <c r="AD24" s="124"/>
      <c r="AF24">
        <f t="shared" si="1"/>
        <v>1</v>
      </c>
    </row>
    <row r="25" spans="1:32" ht="58.5" customHeight="1">
      <c r="A25" s="123">
        <v>7</v>
      </c>
      <c r="B25" s="100">
        <v>10</v>
      </c>
      <c r="C25" s="101" t="str">
        <f>Hoja1!O14</f>
        <v>area 10</v>
      </c>
      <c r="D25" s="101" t="str">
        <f>Hoja1!P14</f>
        <v>puesto 10</v>
      </c>
      <c r="E25" s="101" t="str">
        <f>Hoja1!Q14</f>
        <v>tarea 10</v>
      </c>
      <c r="F25" s="101">
        <f>Hoja1!R14</f>
        <v>0</v>
      </c>
      <c r="G25" s="101">
        <f>Hoja1!S14</f>
        <v>0</v>
      </c>
      <c r="H25" s="101">
        <f>Hoja1!T14</f>
        <v>0</v>
      </c>
      <c r="I25" s="101">
        <f>Hoja1!U14</f>
        <v>0</v>
      </c>
      <c r="J25" s="101">
        <f>Hoja1!V14</f>
        <v>0</v>
      </c>
      <c r="K25" s="110"/>
      <c r="L25" s="110"/>
      <c r="M25" s="110"/>
      <c r="N25" s="110"/>
      <c r="O25" s="110"/>
      <c r="P25" s="110"/>
      <c r="Q25" s="136" t="str">
        <f t="shared" si="0"/>
        <v>Aceptable</v>
      </c>
      <c r="R25" s="110" t="s">
        <v>57</v>
      </c>
      <c r="S25" s="110" t="s">
        <v>57</v>
      </c>
      <c r="T25" s="110" t="s">
        <v>57</v>
      </c>
      <c r="U25" s="110" t="s">
        <v>57</v>
      </c>
      <c r="V25" s="110" t="s">
        <v>57</v>
      </c>
      <c r="W25" s="110" t="s">
        <v>57</v>
      </c>
      <c r="X25" s="149" t="str">
        <f t="shared" si="2"/>
        <v>No crítico/Intermedio-Solicitar evaluación por parte del OAL</v>
      </c>
      <c r="Y25" s="148"/>
      <c r="Z25" s="124"/>
      <c r="AA25" s="124"/>
      <c r="AB25" s="124"/>
      <c r="AC25" s="124"/>
      <c r="AD25" s="124"/>
      <c r="AF25">
        <f t="shared" si="1"/>
        <v>1</v>
      </c>
    </row>
    <row r="26" spans="1:32" ht="58.5" customHeight="1">
      <c r="A26" s="123"/>
      <c r="B26" s="100">
        <v>11</v>
      </c>
      <c r="C26" s="101" t="str">
        <f>Hoja1!O15</f>
        <v>area 11</v>
      </c>
      <c r="D26" s="101" t="str">
        <f>Hoja1!P15</f>
        <v>puesto 11</v>
      </c>
      <c r="E26" s="101" t="str">
        <f>Hoja1!Q15</f>
        <v>tarea 11</v>
      </c>
      <c r="F26" s="101">
        <f>Hoja1!R15</f>
        <v>0</v>
      </c>
      <c r="G26" s="101">
        <f>Hoja1!S15</f>
        <v>0</v>
      </c>
      <c r="H26" s="101">
        <f>Hoja1!T15</f>
        <v>0</v>
      </c>
      <c r="I26" s="101">
        <f>Hoja1!U15</f>
        <v>0</v>
      </c>
      <c r="J26" s="101">
        <f>Hoja1!V15</f>
        <v>0</v>
      </c>
      <c r="K26" s="110"/>
      <c r="L26" s="110"/>
      <c r="M26" s="110"/>
      <c r="N26" s="110"/>
      <c r="O26" s="110"/>
      <c r="P26" s="110"/>
      <c r="Q26" s="136" t="str">
        <f t="shared" si="0"/>
        <v>Aceptable</v>
      </c>
      <c r="R26" s="110" t="s">
        <v>57</v>
      </c>
      <c r="S26" s="110" t="s">
        <v>57</v>
      </c>
      <c r="T26" s="110" t="s">
        <v>57</v>
      </c>
      <c r="U26" s="110" t="s">
        <v>57</v>
      </c>
      <c r="V26" s="110" t="s">
        <v>57</v>
      </c>
      <c r="W26" s="110" t="s">
        <v>57</v>
      </c>
      <c r="X26" s="149" t="str">
        <f t="shared" si="2"/>
        <v>No crítico/Intermedio-Solicitar evaluación por parte del OAL</v>
      </c>
      <c r="Y26" s="148"/>
      <c r="Z26" s="124"/>
      <c r="AA26" s="124"/>
      <c r="AB26" s="124"/>
      <c r="AC26" s="124"/>
      <c r="AD26" s="124"/>
      <c r="AF26">
        <f t="shared" si="1"/>
        <v>1</v>
      </c>
    </row>
    <row r="27" spans="1:32" ht="58.5" customHeight="1">
      <c r="A27" s="123"/>
      <c r="B27" s="100">
        <v>12</v>
      </c>
      <c r="C27" s="101" t="str">
        <f>Hoja1!O16</f>
        <v>area 12</v>
      </c>
      <c r="D27" s="101" t="str">
        <f>Hoja1!P16</f>
        <v>puesto 12</v>
      </c>
      <c r="E27" s="101" t="str">
        <f>Hoja1!Q16</f>
        <v>tarea 12</v>
      </c>
      <c r="F27" s="101">
        <f>Hoja1!R16</f>
        <v>0</v>
      </c>
      <c r="G27" s="101">
        <f>Hoja1!S16</f>
        <v>0</v>
      </c>
      <c r="H27" s="101">
        <f>Hoja1!T16</f>
        <v>0</v>
      </c>
      <c r="I27" s="101">
        <f>Hoja1!U16</f>
        <v>0</v>
      </c>
      <c r="J27" s="101">
        <f>Hoja1!V16</f>
        <v>0</v>
      </c>
      <c r="K27" s="110"/>
      <c r="L27" s="110"/>
      <c r="M27" s="110"/>
      <c r="N27" s="110"/>
      <c r="O27" s="110"/>
      <c r="P27" s="110"/>
      <c r="Q27" s="136" t="str">
        <f t="shared" si="0"/>
        <v>Aceptable</v>
      </c>
      <c r="R27" s="110" t="s">
        <v>57</v>
      </c>
      <c r="S27" s="110" t="s">
        <v>57</v>
      </c>
      <c r="T27" s="110" t="s">
        <v>57</v>
      </c>
      <c r="U27" s="110" t="s">
        <v>57</v>
      </c>
      <c r="V27" s="110" t="s">
        <v>57</v>
      </c>
      <c r="W27" s="110" t="s">
        <v>57</v>
      </c>
      <c r="X27" s="149" t="str">
        <f t="shared" si="2"/>
        <v>No crítico/Intermedio-Solicitar evaluación por parte del OAL</v>
      </c>
      <c r="Y27" s="148"/>
      <c r="Z27" s="124"/>
      <c r="AA27" s="124"/>
      <c r="AB27" s="124"/>
      <c r="AC27" s="124"/>
      <c r="AD27" s="124"/>
      <c r="AF27">
        <f t="shared" si="1"/>
        <v>1</v>
      </c>
    </row>
    <row r="28" spans="1:32" ht="58.5" customHeight="1">
      <c r="A28" s="123"/>
      <c r="B28" s="100">
        <v>13</v>
      </c>
      <c r="C28" s="101" t="str">
        <f>Hoja1!O17</f>
        <v>area 13</v>
      </c>
      <c r="D28" s="101" t="str">
        <f>Hoja1!P17</f>
        <v>puesto 13</v>
      </c>
      <c r="E28" s="101" t="str">
        <f>Hoja1!Q17</f>
        <v>tarea 13</v>
      </c>
      <c r="F28" s="101">
        <f>Hoja1!R17</f>
        <v>0</v>
      </c>
      <c r="G28" s="101">
        <f>Hoja1!S17</f>
        <v>0</v>
      </c>
      <c r="H28" s="101">
        <f>Hoja1!T17</f>
        <v>0</v>
      </c>
      <c r="I28" s="101">
        <f>Hoja1!U17</f>
        <v>0</v>
      </c>
      <c r="J28" s="101">
        <f>Hoja1!V17</f>
        <v>0</v>
      </c>
      <c r="K28" s="110"/>
      <c r="L28" s="110"/>
      <c r="M28" s="110"/>
      <c r="N28" s="110"/>
      <c r="O28" s="110"/>
      <c r="P28" s="110"/>
      <c r="Q28" s="136" t="str">
        <f t="shared" si="0"/>
        <v>Aceptable</v>
      </c>
      <c r="R28" s="110" t="s">
        <v>57</v>
      </c>
      <c r="S28" s="110" t="s">
        <v>57</v>
      </c>
      <c r="T28" s="110" t="s">
        <v>57</v>
      </c>
      <c r="U28" s="110" t="s">
        <v>57</v>
      </c>
      <c r="V28" s="110" t="s">
        <v>57</v>
      </c>
      <c r="W28" s="110" t="s">
        <v>57</v>
      </c>
      <c r="X28" s="149" t="str">
        <f t="shared" si="2"/>
        <v>No crítico/Intermedio-Solicitar evaluación por parte del OAL</v>
      </c>
      <c r="Y28" s="148"/>
      <c r="Z28" s="124"/>
      <c r="AA28" s="124"/>
      <c r="AB28" s="124"/>
      <c r="AC28" s="124"/>
      <c r="AD28" s="124"/>
      <c r="AF28">
        <f t="shared" si="1"/>
        <v>1</v>
      </c>
    </row>
    <row r="29" spans="1:32" ht="58.5" customHeight="1">
      <c r="A29" s="123"/>
      <c r="B29" s="100">
        <v>14</v>
      </c>
      <c r="C29" s="101" t="str">
        <f>Hoja1!O18</f>
        <v>area 14</v>
      </c>
      <c r="D29" s="101" t="str">
        <f>Hoja1!P18</f>
        <v>puesto 14</v>
      </c>
      <c r="E29" s="101" t="str">
        <f>Hoja1!Q18</f>
        <v>tarea 14</v>
      </c>
      <c r="F29" s="101">
        <f>Hoja1!R18</f>
        <v>0</v>
      </c>
      <c r="G29" s="101">
        <f>Hoja1!S18</f>
        <v>0</v>
      </c>
      <c r="H29" s="101">
        <f>Hoja1!T18</f>
        <v>0</v>
      </c>
      <c r="I29" s="101">
        <f>Hoja1!U18</f>
        <v>0</v>
      </c>
      <c r="J29" s="101">
        <f>Hoja1!V18</f>
        <v>0</v>
      </c>
      <c r="K29" s="110"/>
      <c r="L29" s="110"/>
      <c r="M29" s="110"/>
      <c r="N29" s="110"/>
      <c r="O29" s="110"/>
      <c r="P29" s="110"/>
      <c r="Q29" s="136" t="str">
        <f t="shared" si="0"/>
        <v>Aceptable</v>
      </c>
      <c r="R29" s="110" t="s">
        <v>57</v>
      </c>
      <c r="S29" s="110" t="s">
        <v>57</v>
      </c>
      <c r="T29" s="110" t="s">
        <v>57</v>
      </c>
      <c r="U29" s="110" t="s">
        <v>57</v>
      </c>
      <c r="V29" s="110" t="s">
        <v>57</v>
      </c>
      <c r="W29" s="110" t="s">
        <v>57</v>
      </c>
      <c r="X29" s="149" t="str">
        <f t="shared" si="2"/>
        <v>No crítico/Intermedio-Solicitar evaluación por parte del OAL</v>
      </c>
      <c r="Y29" s="148"/>
      <c r="Z29" s="124"/>
      <c r="AA29" s="124"/>
      <c r="AB29" s="124"/>
      <c r="AC29" s="124"/>
      <c r="AD29" s="124"/>
      <c r="AF29">
        <f t="shared" si="1"/>
        <v>1</v>
      </c>
    </row>
    <row r="30" spans="1:32" ht="58.5" customHeight="1">
      <c r="A30" s="123"/>
      <c r="B30" s="100">
        <v>15</v>
      </c>
      <c r="C30" s="101" t="str">
        <f>Hoja1!O19</f>
        <v>area 15</v>
      </c>
      <c r="D30" s="101" t="str">
        <f>Hoja1!P19</f>
        <v>puesto 15</v>
      </c>
      <c r="E30" s="101" t="str">
        <f>Hoja1!Q19</f>
        <v>tarea 15</v>
      </c>
      <c r="F30" s="101">
        <f>Hoja1!R19</f>
        <v>0</v>
      </c>
      <c r="G30" s="101">
        <f>Hoja1!S19</f>
        <v>0</v>
      </c>
      <c r="H30" s="101">
        <f>Hoja1!T19</f>
        <v>0</v>
      </c>
      <c r="I30" s="101">
        <f>Hoja1!U19</f>
        <v>0</v>
      </c>
      <c r="J30" s="101">
        <f>Hoja1!V19</f>
        <v>0</v>
      </c>
      <c r="K30" s="110"/>
      <c r="L30" s="110"/>
      <c r="M30" s="110"/>
      <c r="N30" s="110"/>
      <c r="O30" s="110"/>
      <c r="P30" s="110"/>
      <c r="Q30" s="136" t="str">
        <f t="shared" si="0"/>
        <v>Aceptable</v>
      </c>
      <c r="R30" s="110" t="s">
        <v>57</v>
      </c>
      <c r="S30" s="110" t="s">
        <v>57</v>
      </c>
      <c r="T30" s="110" t="s">
        <v>57</v>
      </c>
      <c r="U30" s="110" t="s">
        <v>57</v>
      </c>
      <c r="V30" s="110" t="s">
        <v>57</v>
      </c>
      <c r="W30" s="110" t="s">
        <v>57</v>
      </c>
      <c r="X30" s="149" t="str">
        <f t="shared" si="2"/>
        <v>No crítico/Intermedio-Solicitar evaluación por parte del OAL</v>
      </c>
      <c r="Y30" s="148"/>
      <c r="Z30" s="124"/>
      <c r="AA30" s="124"/>
      <c r="AB30" s="124"/>
      <c r="AC30" s="124"/>
      <c r="AD30" s="124"/>
      <c r="AF30">
        <f t="shared" si="1"/>
        <v>1</v>
      </c>
    </row>
    <row r="31" spans="1:32" ht="58.5" customHeight="1">
      <c r="A31" s="123"/>
      <c r="B31" s="100">
        <v>16</v>
      </c>
      <c r="C31" s="101" t="str">
        <f>Hoja1!O20</f>
        <v>area 16</v>
      </c>
      <c r="D31" s="101" t="str">
        <f>Hoja1!P20</f>
        <v>puesto 16</v>
      </c>
      <c r="E31" s="101" t="str">
        <f>Hoja1!Q20</f>
        <v>tarea 16</v>
      </c>
      <c r="F31" s="101">
        <f>Hoja1!R20</f>
        <v>0</v>
      </c>
      <c r="G31" s="101">
        <f>Hoja1!S20</f>
        <v>0</v>
      </c>
      <c r="H31" s="101">
        <f>Hoja1!T20</f>
        <v>0</v>
      </c>
      <c r="I31" s="101">
        <f>Hoja1!U20</f>
        <v>0</v>
      </c>
      <c r="J31" s="101">
        <f>Hoja1!V20</f>
        <v>0</v>
      </c>
      <c r="K31" s="110"/>
      <c r="L31" s="110"/>
      <c r="M31" s="110"/>
      <c r="N31" s="110"/>
      <c r="O31" s="110"/>
      <c r="P31" s="110"/>
      <c r="Q31" s="136" t="str">
        <f t="shared" si="0"/>
        <v>Aceptable</v>
      </c>
      <c r="R31" s="110" t="s">
        <v>57</v>
      </c>
      <c r="S31" s="110" t="s">
        <v>57</v>
      </c>
      <c r="T31" s="110" t="s">
        <v>57</v>
      </c>
      <c r="U31" s="110" t="s">
        <v>57</v>
      </c>
      <c r="V31" s="110" t="s">
        <v>57</v>
      </c>
      <c r="W31" s="110" t="s">
        <v>57</v>
      </c>
      <c r="X31" s="149" t="str">
        <f t="shared" si="2"/>
        <v>No crítico/Intermedio-Solicitar evaluación por parte del OAL</v>
      </c>
      <c r="Y31" s="148"/>
      <c r="Z31" s="124"/>
      <c r="AA31" s="124"/>
      <c r="AB31" s="124"/>
      <c r="AC31" s="124"/>
      <c r="AD31" s="124"/>
      <c r="AF31">
        <f t="shared" si="1"/>
        <v>1</v>
      </c>
    </row>
    <row r="32" spans="1:32" ht="58.5" customHeight="1">
      <c r="A32" s="123"/>
      <c r="B32" s="100">
        <v>17</v>
      </c>
      <c r="C32" s="101" t="str">
        <f>Hoja1!O21</f>
        <v>area 17</v>
      </c>
      <c r="D32" s="101" t="str">
        <f>Hoja1!P21</f>
        <v>puesto 17</v>
      </c>
      <c r="E32" s="101" t="str">
        <f>Hoja1!Q21</f>
        <v>tarea 17</v>
      </c>
      <c r="F32" s="101">
        <f>Hoja1!R21</f>
        <v>0</v>
      </c>
      <c r="G32" s="101">
        <f>Hoja1!S21</f>
        <v>0</v>
      </c>
      <c r="H32" s="101">
        <f>Hoja1!T21</f>
        <v>0</v>
      </c>
      <c r="I32" s="101">
        <f>Hoja1!U21</f>
        <v>0</v>
      </c>
      <c r="J32" s="101">
        <f>Hoja1!V21</f>
        <v>0</v>
      </c>
      <c r="K32" s="110"/>
      <c r="L32" s="110"/>
      <c r="M32" s="110"/>
      <c r="N32" s="110"/>
      <c r="O32" s="110"/>
      <c r="P32" s="110"/>
      <c r="Q32" s="136" t="str">
        <f t="shared" si="0"/>
        <v>Aceptable</v>
      </c>
      <c r="R32" s="110" t="s">
        <v>57</v>
      </c>
      <c r="S32" s="110" t="s">
        <v>57</v>
      </c>
      <c r="T32" s="110" t="s">
        <v>57</v>
      </c>
      <c r="U32" s="110" t="s">
        <v>57</v>
      </c>
      <c r="V32" s="110" t="s">
        <v>57</v>
      </c>
      <c r="W32" s="110" t="s">
        <v>57</v>
      </c>
      <c r="X32" s="149" t="str">
        <f t="shared" si="2"/>
        <v>No crítico/Intermedio-Solicitar evaluación por parte del OAL</v>
      </c>
      <c r="Y32" s="148"/>
      <c r="Z32" s="124"/>
      <c r="AA32" s="124"/>
      <c r="AB32" s="124"/>
      <c r="AC32" s="124"/>
      <c r="AD32" s="124"/>
      <c r="AF32">
        <f t="shared" si="1"/>
        <v>1</v>
      </c>
    </row>
    <row r="33" spans="1:32" ht="58.5" customHeight="1">
      <c r="A33" s="123"/>
      <c r="B33" s="100">
        <v>18</v>
      </c>
      <c r="C33" s="101" t="str">
        <f>Hoja1!O22</f>
        <v>area 18</v>
      </c>
      <c r="D33" s="101" t="str">
        <f>Hoja1!P22</f>
        <v>puesto 18</v>
      </c>
      <c r="E33" s="101" t="str">
        <f>Hoja1!Q22</f>
        <v>tarea 18</v>
      </c>
      <c r="F33" s="101">
        <f>Hoja1!R22</f>
        <v>0</v>
      </c>
      <c r="G33" s="101">
        <f>Hoja1!S22</f>
        <v>0</v>
      </c>
      <c r="H33" s="101">
        <f>Hoja1!T22</f>
        <v>0</v>
      </c>
      <c r="I33" s="101">
        <f>Hoja1!U22</f>
        <v>0</v>
      </c>
      <c r="J33" s="101">
        <f>Hoja1!V22</f>
        <v>0</v>
      </c>
      <c r="K33" s="110"/>
      <c r="L33" s="110"/>
      <c r="M33" s="110"/>
      <c r="N33" s="110"/>
      <c r="O33" s="110"/>
      <c r="P33" s="110"/>
      <c r="Q33" s="136" t="str">
        <f t="shared" si="0"/>
        <v>Aceptable</v>
      </c>
      <c r="R33" s="110" t="s">
        <v>57</v>
      </c>
      <c r="S33" s="110" t="s">
        <v>57</v>
      </c>
      <c r="T33" s="110" t="s">
        <v>57</v>
      </c>
      <c r="U33" s="110" t="s">
        <v>57</v>
      </c>
      <c r="V33" s="110" t="s">
        <v>57</v>
      </c>
      <c r="W33" s="110" t="s">
        <v>57</v>
      </c>
      <c r="X33" s="149" t="str">
        <f t="shared" si="2"/>
        <v>No crítico/Intermedio-Solicitar evaluación por parte del OAL</v>
      </c>
      <c r="Y33" s="148"/>
      <c r="Z33" s="124"/>
      <c r="AA33" s="124"/>
      <c r="AB33" s="124"/>
      <c r="AC33" s="124"/>
      <c r="AD33" s="124"/>
      <c r="AF33">
        <f t="shared" si="1"/>
        <v>1</v>
      </c>
    </row>
    <row r="34" spans="1:32" ht="58.5" customHeight="1">
      <c r="A34" s="123"/>
      <c r="B34" s="100">
        <v>19</v>
      </c>
      <c r="C34" s="101" t="str">
        <f>Hoja1!O23</f>
        <v>area 19</v>
      </c>
      <c r="D34" s="101" t="str">
        <f>Hoja1!P23</f>
        <v>puesto 19</v>
      </c>
      <c r="E34" s="101" t="str">
        <f>Hoja1!Q23</f>
        <v>tarea 19</v>
      </c>
      <c r="F34" s="101">
        <f>Hoja1!R23</f>
        <v>0</v>
      </c>
      <c r="G34" s="101">
        <f>Hoja1!S23</f>
        <v>0</v>
      </c>
      <c r="H34" s="101">
        <f>Hoja1!T23</f>
        <v>0</v>
      </c>
      <c r="I34" s="101">
        <f>Hoja1!U23</f>
        <v>0</v>
      </c>
      <c r="J34" s="101">
        <f>Hoja1!V23</f>
        <v>0</v>
      </c>
      <c r="K34" s="110"/>
      <c r="L34" s="110"/>
      <c r="M34" s="110"/>
      <c r="N34" s="110"/>
      <c r="O34" s="110"/>
      <c r="P34" s="110"/>
      <c r="Q34" s="136" t="str">
        <f t="shared" si="0"/>
        <v>Aceptable</v>
      </c>
      <c r="R34" s="110" t="s">
        <v>57</v>
      </c>
      <c r="S34" s="110" t="s">
        <v>57</v>
      </c>
      <c r="T34" s="110" t="s">
        <v>57</v>
      </c>
      <c r="U34" s="110" t="s">
        <v>57</v>
      </c>
      <c r="V34" s="110" t="s">
        <v>57</v>
      </c>
      <c r="W34" s="110" t="s">
        <v>57</v>
      </c>
      <c r="X34" s="149" t="str">
        <f t="shared" si="2"/>
        <v>No crítico/Intermedio-Solicitar evaluación por parte del OAL</v>
      </c>
      <c r="Y34" s="148"/>
      <c r="Z34" s="124"/>
      <c r="AA34" s="124"/>
      <c r="AB34" s="124"/>
      <c r="AC34" s="124"/>
      <c r="AD34" s="124"/>
      <c r="AF34">
        <f t="shared" si="1"/>
        <v>1</v>
      </c>
    </row>
    <row r="35" spans="1:32" ht="58.5" customHeight="1">
      <c r="A35" s="123"/>
      <c r="B35" s="100">
        <v>20</v>
      </c>
      <c r="C35" s="101" t="str">
        <f>Hoja1!O24</f>
        <v>area 20</v>
      </c>
      <c r="D35" s="101" t="str">
        <f>Hoja1!P24</f>
        <v>puesto 20</v>
      </c>
      <c r="E35" s="101" t="str">
        <f>Hoja1!Q24</f>
        <v>tarea 20</v>
      </c>
      <c r="F35" s="101">
        <f>Hoja1!R24</f>
        <v>0</v>
      </c>
      <c r="G35" s="101">
        <f>Hoja1!S24</f>
        <v>0</v>
      </c>
      <c r="H35" s="101">
        <f>Hoja1!T24</f>
        <v>0</v>
      </c>
      <c r="I35" s="101">
        <f>Hoja1!U24</f>
        <v>0</v>
      </c>
      <c r="J35" s="101">
        <f>Hoja1!V24</f>
        <v>0</v>
      </c>
      <c r="K35" s="110"/>
      <c r="L35" s="110"/>
      <c r="M35" s="110"/>
      <c r="N35" s="110"/>
      <c r="O35" s="110"/>
      <c r="P35" s="110"/>
      <c r="Q35" s="136" t="str">
        <f t="shared" si="0"/>
        <v>Aceptable</v>
      </c>
      <c r="R35" s="110" t="s">
        <v>57</v>
      </c>
      <c r="S35" s="110" t="s">
        <v>57</v>
      </c>
      <c r="T35" s="110" t="s">
        <v>57</v>
      </c>
      <c r="U35" s="110" t="s">
        <v>57</v>
      </c>
      <c r="V35" s="110" t="s">
        <v>57</v>
      </c>
      <c r="W35" s="110" t="s">
        <v>57</v>
      </c>
      <c r="X35" s="149" t="str">
        <f t="shared" si="2"/>
        <v>No crítico/Intermedio-Solicitar evaluación por parte del OAL</v>
      </c>
      <c r="Y35" s="148"/>
      <c r="Z35" s="124"/>
      <c r="AA35" s="124"/>
      <c r="AB35" s="124"/>
      <c r="AC35" s="124"/>
      <c r="AD35" s="124"/>
      <c r="AF35">
        <f t="shared" si="1"/>
        <v>1</v>
      </c>
    </row>
    <row r="36" spans="1:32" ht="58.5" customHeight="1">
      <c r="A36" s="123"/>
      <c r="B36" s="100">
        <v>21</v>
      </c>
      <c r="C36" s="101" t="str">
        <f>Hoja1!O25</f>
        <v>area 21</v>
      </c>
      <c r="D36" s="101" t="str">
        <f>Hoja1!P25</f>
        <v>puesto 21</v>
      </c>
      <c r="E36" s="101" t="str">
        <f>Hoja1!Q25</f>
        <v>tarea 21</v>
      </c>
      <c r="F36" s="101">
        <f>Hoja1!R25</f>
        <v>0</v>
      </c>
      <c r="G36" s="101">
        <f>Hoja1!S25</f>
        <v>0</v>
      </c>
      <c r="H36" s="101">
        <f>Hoja1!T25</f>
        <v>0</v>
      </c>
      <c r="I36" s="101">
        <f>Hoja1!U25</f>
        <v>0</v>
      </c>
      <c r="J36" s="101">
        <f>Hoja1!V25</f>
        <v>0</v>
      </c>
      <c r="K36" s="110"/>
      <c r="L36" s="110"/>
      <c r="M36" s="110"/>
      <c r="N36" s="110"/>
      <c r="O36" s="110"/>
      <c r="P36" s="110"/>
      <c r="Q36" s="136" t="str">
        <f t="shared" si="0"/>
        <v>Aceptable</v>
      </c>
      <c r="R36" s="110" t="s">
        <v>57</v>
      </c>
      <c r="S36" s="110" t="s">
        <v>57</v>
      </c>
      <c r="T36" s="110" t="s">
        <v>57</v>
      </c>
      <c r="U36" s="110" t="s">
        <v>57</v>
      </c>
      <c r="V36" s="110" t="s">
        <v>57</v>
      </c>
      <c r="W36" s="110" t="s">
        <v>57</v>
      </c>
      <c r="X36" s="149" t="str">
        <f t="shared" si="2"/>
        <v>No crítico/Intermedio-Solicitar evaluación por parte del OAL</v>
      </c>
      <c r="Y36" s="148"/>
      <c r="Z36" s="124"/>
      <c r="AA36" s="124"/>
      <c r="AB36" s="124"/>
      <c r="AC36" s="124"/>
      <c r="AD36" s="124"/>
      <c r="AF36">
        <f t="shared" si="1"/>
        <v>1</v>
      </c>
    </row>
    <row r="37" spans="1:32" ht="58.5" customHeight="1">
      <c r="A37" s="123"/>
      <c r="B37" s="100">
        <v>22</v>
      </c>
      <c r="C37" s="101" t="str">
        <f>Hoja1!O26</f>
        <v>area 22</v>
      </c>
      <c r="D37" s="101" t="str">
        <f>Hoja1!P26</f>
        <v>puesto 22</v>
      </c>
      <c r="E37" s="101" t="str">
        <f>Hoja1!Q26</f>
        <v>tarea 22</v>
      </c>
      <c r="F37" s="101">
        <f>Hoja1!R26</f>
        <v>0</v>
      </c>
      <c r="G37" s="101">
        <f>Hoja1!S26</f>
        <v>0</v>
      </c>
      <c r="H37" s="101">
        <f>Hoja1!T26</f>
        <v>0</v>
      </c>
      <c r="I37" s="101">
        <f>Hoja1!U26</f>
        <v>0</v>
      </c>
      <c r="J37" s="101">
        <f>Hoja1!V26</f>
        <v>0</v>
      </c>
      <c r="K37" s="110"/>
      <c r="L37" s="110"/>
      <c r="M37" s="110"/>
      <c r="N37" s="110"/>
      <c r="O37" s="110"/>
      <c r="P37" s="110"/>
      <c r="Q37" s="136" t="str">
        <f t="shared" si="0"/>
        <v>Aceptable</v>
      </c>
      <c r="R37" s="110" t="s">
        <v>57</v>
      </c>
      <c r="S37" s="110" t="s">
        <v>57</v>
      </c>
      <c r="T37" s="110" t="s">
        <v>57</v>
      </c>
      <c r="U37" s="110" t="s">
        <v>57</v>
      </c>
      <c r="V37" s="110" t="s">
        <v>57</v>
      </c>
      <c r="W37" s="110" t="s">
        <v>57</v>
      </c>
      <c r="X37" s="149" t="str">
        <f t="shared" si="2"/>
        <v>No crítico/Intermedio-Solicitar evaluación por parte del OAL</v>
      </c>
      <c r="Y37" s="148"/>
      <c r="Z37" s="124"/>
      <c r="AA37" s="124"/>
      <c r="AB37" s="124"/>
      <c r="AC37" s="124"/>
      <c r="AD37" s="124"/>
      <c r="AF37">
        <f t="shared" si="1"/>
        <v>1</v>
      </c>
    </row>
    <row r="38" spans="1:32" ht="58.5" customHeight="1">
      <c r="A38" s="123"/>
      <c r="B38" s="100">
        <v>23</v>
      </c>
      <c r="C38" s="101" t="str">
        <f>Hoja1!O27</f>
        <v>area 23</v>
      </c>
      <c r="D38" s="101" t="str">
        <f>Hoja1!P27</f>
        <v>puesto 23</v>
      </c>
      <c r="E38" s="101" t="str">
        <f>Hoja1!Q27</f>
        <v>tarea 23</v>
      </c>
      <c r="F38" s="101">
        <f>Hoja1!R27</f>
        <v>0</v>
      </c>
      <c r="G38" s="101">
        <f>Hoja1!S27</f>
        <v>0</v>
      </c>
      <c r="H38" s="101">
        <f>Hoja1!T27</f>
        <v>0</v>
      </c>
      <c r="I38" s="101">
        <f>Hoja1!U27</f>
        <v>0</v>
      </c>
      <c r="J38" s="101">
        <f>Hoja1!V27</f>
        <v>0</v>
      </c>
      <c r="K38" s="110"/>
      <c r="L38" s="110"/>
      <c r="M38" s="110"/>
      <c r="N38" s="110"/>
      <c r="O38" s="110"/>
      <c r="P38" s="110"/>
      <c r="Q38" s="136" t="str">
        <f t="shared" si="0"/>
        <v>Aceptable</v>
      </c>
      <c r="R38" s="110" t="s">
        <v>57</v>
      </c>
      <c r="S38" s="110" t="s">
        <v>57</v>
      </c>
      <c r="T38" s="110" t="s">
        <v>57</v>
      </c>
      <c r="U38" s="110" t="s">
        <v>57</v>
      </c>
      <c r="V38" s="110" t="s">
        <v>57</v>
      </c>
      <c r="W38" s="110" t="s">
        <v>57</v>
      </c>
      <c r="X38" s="149" t="str">
        <f t="shared" si="2"/>
        <v>No crítico/Intermedio-Solicitar evaluación por parte del OAL</v>
      </c>
      <c r="Y38" s="148"/>
      <c r="Z38" s="124"/>
      <c r="AA38" s="124"/>
      <c r="AB38" s="124"/>
      <c r="AC38" s="124"/>
      <c r="AD38" s="124"/>
      <c r="AF38">
        <f t="shared" si="1"/>
        <v>1</v>
      </c>
    </row>
    <row r="39" spans="1:32" ht="58.5" customHeight="1">
      <c r="A39" s="123"/>
      <c r="B39" s="100">
        <v>24</v>
      </c>
      <c r="C39" s="101" t="str">
        <f>Hoja1!O28</f>
        <v>area 24</v>
      </c>
      <c r="D39" s="101" t="str">
        <f>Hoja1!P28</f>
        <v>puesto 24</v>
      </c>
      <c r="E39" s="101" t="str">
        <f>Hoja1!Q28</f>
        <v>tarea 24</v>
      </c>
      <c r="F39" s="101">
        <f>Hoja1!R28</f>
        <v>0</v>
      </c>
      <c r="G39" s="101">
        <f>Hoja1!S28</f>
        <v>0</v>
      </c>
      <c r="H39" s="101">
        <f>Hoja1!T28</f>
        <v>0</v>
      </c>
      <c r="I39" s="101">
        <f>Hoja1!U28</f>
        <v>0</v>
      </c>
      <c r="J39" s="101">
        <f>Hoja1!V28</f>
        <v>0</v>
      </c>
      <c r="K39" s="110"/>
      <c r="L39" s="110"/>
      <c r="M39" s="110"/>
      <c r="N39" s="110"/>
      <c r="O39" s="110"/>
      <c r="P39" s="110"/>
      <c r="Q39" s="136" t="str">
        <f t="shared" si="0"/>
        <v>Aceptable</v>
      </c>
      <c r="R39" s="110" t="s">
        <v>57</v>
      </c>
      <c r="S39" s="110" t="s">
        <v>57</v>
      </c>
      <c r="T39" s="110" t="s">
        <v>57</v>
      </c>
      <c r="U39" s="110" t="s">
        <v>57</v>
      </c>
      <c r="V39" s="110" t="s">
        <v>57</v>
      </c>
      <c r="W39" s="110" t="s">
        <v>57</v>
      </c>
      <c r="X39" s="149" t="str">
        <f t="shared" si="2"/>
        <v>No crítico/Intermedio-Solicitar evaluación por parte del OAL</v>
      </c>
      <c r="Y39" s="148"/>
      <c r="Z39" s="124"/>
      <c r="AA39" s="124"/>
      <c r="AB39" s="124"/>
      <c r="AC39" s="124"/>
      <c r="AD39" s="124"/>
      <c r="AF39">
        <f t="shared" si="1"/>
        <v>1</v>
      </c>
    </row>
    <row r="40" spans="1:32" ht="58.5" customHeight="1">
      <c r="A40" s="123"/>
      <c r="B40" s="100">
        <v>25</v>
      </c>
      <c r="C40" s="101" t="str">
        <f>Hoja1!O29</f>
        <v>area 25</v>
      </c>
      <c r="D40" s="101" t="str">
        <f>Hoja1!P29</f>
        <v>puesto 25</v>
      </c>
      <c r="E40" s="101" t="str">
        <f>Hoja1!Q29</f>
        <v>tarea 25</v>
      </c>
      <c r="F40" s="101">
        <f>Hoja1!R29</f>
        <v>0</v>
      </c>
      <c r="G40" s="101">
        <f>Hoja1!S29</f>
        <v>0</v>
      </c>
      <c r="H40" s="101">
        <f>Hoja1!T29</f>
        <v>0</v>
      </c>
      <c r="I40" s="101">
        <f>Hoja1!U29</f>
        <v>0</v>
      </c>
      <c r="J40" s="101">
        <f>Hoja1!V29</f>
        <v>0</v>
      </c>
      <c r="K40" s="110"/>
      <c r="L40" s="110"/>
      <c r="M40" s="110"/>
      <c r="N40" s="110"/>
      <c r="O40" s="110"/>
      <c r="P40" s="110"/>
      <c r="Q40" s="136" t="str">
        <f t="shared" si="0"/>
        <v>Aceptable</v>
      </c>
      <c r="R40" s="110" t="s">
        <v>57</v>
      </c>
      <c r="S40" s="110" t="s">
        <v>57</v>
      </c>
      <c r="T40" s="110" t="s">
        <v>57</v>
      </c>
      <c r="U40" s="110" t="s">
        <v>57</v>
      </c>
      <c r="V40" s="110" t="s">
        <v>57</v>
      </c>
      <c r="W40" s="110" t="s">
        <v>57</v>
      </c>
      <c r="X40" s="149" t="str">
        <f t="shared" si="2"/>
        <v>No crítico/Intermedio-Solicitar evaluación por parte del OAL</v>
      </c>
      <c r="Y40" s="148"/>
      <c r="Z40" s="124"/>
      <c r="AA40" s="124"/>
      <c r="AB40" s="124"/>
      <c r="AC40" s="124"/>
      <c r="AD40" s="124"/>
      <c r="AF40">
        <f t="shared" si="1"/>
        <v>1</v>
      </c>
    </row>
    <row r="41" spans="1:32" ht="58.5" customHeight="1">
      <c r="A41" s="123"/>
      <c r="B41" s="100">
        <v>26</v>
      </c>
      <c r="C41" s="101" t="str">
        <f>Hoja1!O30</f>
        <v>area 26</v>
      </c>
      <c r="D41" s="101" t="str">
        <f>Hoja1!P30</f>
        <v>puesto 26</v>
      </c>
      <c r="E41" s="101" t="str">
        <f>Hoja1!Q30</f>
        <v>tarea 26</v>
      </c>
      <c r="F41" s="101">
        <f>Hoja1!R30</f>
        <v>0</v>
      </c>
      <c r="G41" s="101">
        <f>Hoja1!S30</f>
        <v>0</v>
      </c>
      <c r="H41" s="101">
        <f>Hoja1!T30</f>
        <v>0</v>
      </c>
      <c r="I41" s="101">
        <f>Hoja1!U30</f>
        <v>0</v>
      </c>
      <c r="J41" s="101">
        <f>Hoja1!V30</f>
        <v>0</v>
      </c>
      <c r="K41" s="110"/>
      <c r="L41" s="110"/>
      <c r="M41" s="110"/>
      <c r="N41" s="110"/>
      <c r="O41" s="110"/>
      <c r="P41" s="110"/>
      <c r="Q41" s="136" t="str">
        <f t="shared" si="0"/>
        <v>Aceptable</v>
      </c>
      <c r="R41" s="110" t="s">
        <v>57</v>
      </c>
      <c r="S41" s="110" t="s">
        <v>57</v>
      </c>
      <c r="T41" s="110" t="s">
        <v>57</v>
      </c>
      <c r="U41" s="110" t="s">
        <v>57</v>
      </c>
      <c r="V41" s="110" t="s">
        <v>57</v>
      </c>
      <c r="W41" s="110" t="s">
        <v>57</v>
      </c>
      <c r="X41" s="149" t="str">
        <f t="shared" si="2"/>
        <v>No crítico/Intermedio-Solicitar evaluación por parte del OAL</v>
      </c>
      <c r="Y41" s="148"/>
      <c r="Z41" s="124"/>
      <c r="AA41" s="124"/>
      <c r="AB41" s="124"/>
      <c r="AC41" s="124"/>
      <c r="AD41" s="124"/>
      <c r="AF41">
        <f t="shared" si="1"/>
        <v>1</v>
      </c>
    </row>
    <row r="42" spans="1:32" ht="58.5" customHeight="1">
      <c r="A42" s="123"/>
      <c r="B42" s="100">
        <v>27</v>
      </c>
      <c r="C42" s="101" t="str">
        <f>Hoja1!O31</f>
        <v>area 27</v>
      </c>
      <c r="D42" s="101" t="str">
        <f>Hoja1!P31</f>
        <v>puesto 27</v>
      </c>
      <c r="E42" s="101" t="str">
        <f>Hoja1!Q31</f>
        <v>tarea 27</v>
      </c>
      <c r="F42" s="101">
        <f>Hoja1!R31</f>
        <v>0</v>
      </c>
      <c r="G42" s="101">
        <f>Hoja1!S31</f>
        <v>0</v>
      </c>
      <c r="H42" s="101">
        <f>Hoja1!T31</f>
        <v>0</v>
      </c>
      <c r="I42" s="101">
        <f>Hoja1!U31</f>
        <v>0</v>
      </c>
      <c r="J42" s="101">
        <f>Hoja1!V31</f>
        <v>0</v>
      </c>
      <c r="K42" s="110"/>
      <c r="L42" s="110"/>
      <c r="M42" s="110"/>
      <c r="N42" s="110"/>
      <c r="O42" s="110"/>
      <c r="P42" s="110"/>
      <c r="Q42" s="136" t="str">
        <f t="shared" si="0"/>
        <v>Aceptable</v>
      </c>
      <c r="R42" s="110" t="s">
        <v>57</v>
      </c>
      <c r="S42" s="110" t="s">
        <v>57</v>
      </c>
      <c r="T42" s="110" t="s">
        <v>57</v>
      </c>
      <c r="U42" s="110" t="s">
        <v>57</v>
      </c>
      <c r="V42" s="110" t="s">
        <v>57</v>
      </c>
      <c r="W42" s="110" t="s">
        <v>57</v>
      </c>
      <c r="X42" s="149" t="str">
        <f t="shared" si="2"/>
        <v>No crítico/Intermedio-Solicitar evaluación por parte del OAL</v>
      </c>
      <c r="Y42" s="148"/>
      <c r="Z42" s="124"/>
      <c r="AA42" s="124"/>
      <c r="AB42" s="124"/>
      <c r="AC42" s="124"/>
      <c r="AD42" s="124"/>
      <c r="AF42">
        <f t="shared" si="1"/>
        <v>1</v>
      </c>
    </row>
    <row r="43" spans="1:32" ht="58.5" customHeight="1">
      <c r="A43" s="123"/>
      <c r="B43" s="100">
        <v>28</v>
      </c>
      <c r="C43" s="101" t="str">
        <f>Hoja1!O32</f>
        <v>area 28</v>
      </c>
      <c r="D43" s="101" t="str">
        <f>Hoja1!P32</f>
        <v>puesto 28</v>
      </c>
      <c r="E43" s="101" t="str">
        <f>Hoja1!Q32</f>
        <v>tarea 28</v>
      </c>
      <c r="F43" s="101">
        <f>Hoja1!R32</f>
        <v>0</v>
      </c>
      <c r="G43" s="101">
        <f>Hoja1!S32</f>
        <v>0</v>
      </c>
      <c r="H43" s="101">
        <f>Hoja1!T32</f>
        <v>0</v>
      </c>
      <c r="I43" s="101">
        <f>Hoja1!U32</f>
        <v>0</v>
      </c>
      <c r="J43" s="101">
        <f>Hoja1!V32</f>
        <v>0</v>
      </c>
      <c r="K43" s="110"/>
      <c r="L43" s="110"/>
      <c r="M43" s="110"/>
      <c r="N43" s="110"/>
      <c r="O43" s="110"/>
      <c r="P43" s="110"/>
      <c r="Q43" s="136" t="str">
        <f t="shared" si="0"/>
        <v>Aceptable</v>
      </c>
      <c r="R43" s="110" t="s">
        <v>57</v>
      </c>
      <c r="S43" s="110" t="s">
        <v>57</v>
      </c>
      <c r="T43" s="110" t="s">
        <v>57</v>
      </c>
      <c r="U43" s="110" t="s">
        <v>57</v>
      </c>
      <c r="V43" s="110" t="s">
        <v>57</v>
      </c>
      <c r="W43" s="110" t="s">
        <v>57</v>
      </c>
      <c r="X43" s="149" t="str">
        <f t="shared" si="2"/>
        <v>No crítico/Intermedio-Solicitar evaluación por parte del OAL</v>
      </c>
      <c r="Y43" s="148"/>
      <c r="Z43" s="124"/>
      <c r="AA43" s="124"/>
      <c r="AB43" s="124"/>
      <c r="AC43" s="124"/>
      <c r="AD43" s="124"/>
      <c r="AF43">
        <f t="shared" si="1"/>
        <v>1</v>
      </c>
    </row>
    <row r="44" spans="1:32" ht="58.5" customHeight="1">
      <c r="A44" s="123"/>
      <c r="B44" s="100">
        <v>29</v>
      </c>
      <c r="C44" s="101" t="str">
        <f>Hoja1!O33</f>
        <v>area 29</v>
      </c>
      <c r="D44" s="101" t="str">
        <f>Hoja1!P33</f>
        <v>puesto 29</v>
      </c>
      <c r="E44" s="101" t="str">
        <f>Hoja1!Q33</f>
        <v>tarea 29</v>
      </c>
      <c r="F44" s="101">
        <f>Hoja1!R33</f>
        <v>0</v>
      </c>
      <c r="G44" s="101">
        <f>Hoja1!S33</f>
        <v>0</v>
      </c>
      <c r="H44" s="101">
        <f>Hoja1!T33</f>
        <v>0</v>
      </c>
      <c r="I44" s="101">
        <f>Hoja1!U33</f>
        <v>0</v>
      </c>
      <c r="J44" s="101">
        <f>Hoja1!V33</f>
        <v>0</v>
      </c>
      <c r="K44" s="110"/>
      <c r="L44" s="110"/>
      <c r="M44" s="110"/>
      <c r="N44" s="110"/>
      <c r="O44" s="110"/>
      <c r="P44" s="110"/>
      <c r="Q44" s="136" t="str">
        <f t="shared" si="0"/>
        <v>Aceptable</v>
      </c>
      <c r="R44" s="110" t="s">
        <v>57</v>
      </c>
      <c r="S44" s="110" t="s">
        <v>57</v>
      </c>
      <c r="T44" s="110" t="s">
        <v>57</v>
      </c>
      <c r="U44" s="110" t="s">
        <v>57</v>
      </c>
      <c r="V44" s="110" t="s">
        <v>57</v>
      </c>
      <c r="W44" s="110" t="s">
        <v>57</v>
      </c>
      <c r="X44" s="149" t="str">
        <f t="shared" si="2"/>
        <v>No crítico/Intermedio-Solicitar evaluación por parte del OAL</v>
      </c>
      <c r="Y44" s="148"/>
      <c r="Z44" s="124"/>
      <c r="AA44" s="124"/>
      <c r="AB44" s="124"/>
      <c r="AC44" s="124"/>
      <c r="AD44" s="124"/>
      <c r="AF44">
        <f t="shared" si="1"/>
        <v>1</v>
      </c>
    </row>
    <row r="45" spans="1:32" ht="58.5" customHeight="1">
      <c r="A45" s="123"/>
      <c r="B45" s="100">
        <v>30</v>
      </c>
      <c r="C45" s="101" t="str">
        <f>Hoja1!O34</f>
        <v>area 30</v>
      </c>
      <c r="D45" s="101" t="str">
        <f>Hoja1!P34</f>
        <v>puesto 30</v>
      </c>
      <c r="E45" s="101" t="str">
        <f>Hoja1!Q34</f>
        <v>tarea 30</v>
      </c>
      <c r="F45" s="101">
        <f>Hoja1!R34</f>
        <v>0</v>
      </c>
      <c r="G45" s="101">
        <f>Hoja1!S34</f>
        <v>0</v>
      </c>
      <c r="H45" s="101">
        <f>Hoja1!T34</f>
        <v>0</v>
      </c>
      <c r="I45" s="101">
        <f>Hoja1!U34</f>
        <v>0</v>
      </c>
      <c r="J45" s="101">
        <f>Hoja1!V34</f>
        <v>0</v>
      </c>
      <c r="K45" s="110"/>
      <c r="L45" s="110"/>
      <c r="M45" s="110"/>
      <c r="N45" s="110"/>
      <c r="O45" s="110"/>
      <c r="P45" s="110"/>
      <c r="Q45" s="136" t="str">
        <f t="shared" si="0"/>
        <v>Aceptable</v>
      </c>
      <c r="R45" s="110" t="s">
        <v>57</v>
      </c>
      <c r="S45" s="110" t="s">
        <v>57</v>
      </c>
      <c r="T45" s="110" t="s">
        <v>57</v>
      </c>
      <c r="U45" s="110" t="s">
        <v>57</v>
      </c>
      <c r="V45" s="110" t="s">
        <v>57</v>
      </c>
      <c r="W45" s="110" t="s">
        <v>57</v>
      </c>
      <c r="X45" s="149" t="str">
        <f t="shared" si="2"/>
        <v>No crítico/Intermedio-Solicitar evaluación por parte del OAL</v>
      </c>
      <c r="Y45" s="148"/>
      <c r="Z45" s="124"/>
      <c r="AA45" s="124"/>
      <c r="AB45" s="124"/>
      <c r="AC45" s="124"/>
      <c r="AD45" s="124"/>
      <c r="AF45">
        <f t="shared" si="1"/>
        <v>1</v>
      </c>
    </row>
    <row r="46" spans="1:32" ht="58.5" customHeight="1">
      <c r="A46" s="123"/>
      <c r="B46" s="100">
        <v>31</v>
      </c>
      <c r="C46" s="101" t="str">
        <f>Hoja1!O35</f>
        <v>area 31</v>
      </c>
      <c r="D46" s="101" t="str">
        <f>Hoja1!P35</f>
        <v>puesto 31</v>
      </c>
      <c r="E46" s="101" t="str">
        <f>Hoja1!Q35</f>
        <v>tarea 31</v>
      </c>
      <c r="F46" s="101">
        <f>Hoja1!R35</f>
        <v>0</v>
      </c>
      <c r="G46" s="101">
        <f>Hoja1!S35</f>
        <v>0</v>
      </c>
      <c r="H46" s="101">
        <f>Hoja1!T35</f>
        <v>0</v>
      </c>
      <c r="I46" s="101">
        <f>Hoja1!U35</f>
        <v>0</v>
      </c>
      <c r="J46" s="101">
        <f>Hoja1!V35</f>
        <v>0</v>
      </c>
      <c r="K46" s="110"/>
      <c r="L46" s="110"/>
      <c r="M46" s="110"/>
      <c r="N46" s="110"/>
      <c r="O46" s="110"/>
      <c r="P46" s="110"/>
      <c r="Q46" s="136" t="str">
        <f t="shared" si="0"/>
        <v>Aceptable</v>
      </c>
      <c r="R46" s="110" t="s">
        <v>57</v>
      </c>
      <c r="S46" s="110" t="s">
        <v>57</v>
      </c>
      <c r="T46" s="110" t="s">
        <v>57</v>
      </c>
      <c r="U46" s="110" t="s">
        <v>57</v>
      </c>
      <c r="V46" s="110" t="s">
        <v>57</v>
      </c>
      <c r="W46" s="110" t="s">
        <v>57</v>
      </c>
      <c r="X46" s="149" t="str">
        <f t="shared" si="2"/>
        <v>No crítico/Intermedio-Solicitar evaluación por parte del OAL</v>
      </c>
      <c r="Y46" s="148"/>
      <c r="Z46" s="124"/>
      <c r="AA46" s="124"/>
      <c r="AB46" s="124"/>
      <c r="AC46" s="124"/>
      <c r="AD46" s="124"/>
      <c r="AF46">
        <f t="shared" si="1"/>
        <v>1</v>
      </c>
    </row>
    <row r="47" spans="1:32" ht="58.5" customHeight="1">
      <c r="A47" s="123"/>
      <c r="B47" s="100">
        <v>32</v>
      </c>
      <c r="C47" s="101" t="str">
        <f>Hoja1!O36</f>
        <v>area 32</v>
      </c>
      <c r="D47" s="101" t="str">
        <f>Hoja1!P36</f>
        <v>puesto 32</v>
      </c>
      <c r="E47" s="101" t="str">
        <f>Hoja1!Q36</f>
        <v>tarea 32</v>
      </c>
      <c r="F47" s="101">
        <f>Hoja1!R36</f>
        <v>0</v>
      </c>
      <c r="G47" s="101">
        <f>Hoja1!S36</f>
        <v>0</v>
      </c>
      <c r="H47" s="101">
        <f>Hoja1!T36</f>
        <v>0</v>
      </c>
      <c r="I47" s="101">
        <f>Hoja1!U36</f>
        <v>0</v>
      </c>
      <c r="J47" s="101">
        <f>Hoja1!V36</f>
        <v>0</v>
      </c>
      <c r="K47" s="110"/>
      <c r="L47" s="110"/>
      <c r="M47" s="110"/>
      <c r="N47" s="110"/>
      <c r="O47" s="110"/>
      <c r="P47" s="110"/>
      <c r="Q47" s="136" t="str">
        <f t="shared" si="0"/>
        <v>Aceptable</v>
      </c>
      <c r="R47" s="110" t="s">
        <v>57</v>
      </c>
      <c r="S47" s="110" t="s">
        <v>57</v>
      </c>
      <c r="T47" s="110" t="s">
        <v>57</v>
      </c>
      <c r="U47" s="110" t="s">
        <v>57</v>
      </c>
      <c r="V47" s="110" t="s">
        <v>57</v>
      </c>
      <c r="W47" s="110" t="s">
        <v>57</v>
      </c>
      <c r="X47" s="149" t="str">
        <f t="shared" si="2"/>
        <v>No crítico/Intermedio-Solicitar evaluación por parte del OAL</v>
      </c>
      <c r="Y47" s="148"/>
      <c r="Z47" s="124"/>
      <c r="AA47" s="124"/>
      <c r="AB47" s="124"/>
      <c r="AC47" s="124"/>
      <c r="AD47" s="124"/>
      <c r="AF47">
        <f t="shared" si="1"/>
        <v>1</v>
      </c>
    </row>
    <row r="48" spans="1:32" ht="58.5" customHeight="1">
      <c r="A48" s="123"/>
      <c r="B48" s="100">
        <v>33</v>
      </c>
      <c r="C48" s="101" t="str">
        <f>Hoja1!O37</f>
        <v>area 33</v>
      </c>
      <c r="D48" s="101" t="str">
        <f>Hoja1!P37</f>
        <v>puesto 33</v>
      </c>
      <c r="E48" s="101" t="str">
        <f>Hoja1!Q37</f>
        <v>tarea 33</v>
      </c>
      <c r="F48" s="101">
        <f>Hoja1!R37</f>
        <v>0</v>
      </c>
      <c r="G48" s="101">
        <f>Hoja1!S37</f>
        <v>0</v>
      </c>
      <c r="H48" s="101">
        <f>Hoja1!T37</f>
        <v>0</v>
      </c>
      <c r="I48" s="101">
        <f>Hoja1!U37</f>
        <v>0</v>
      </c>
      <c r="J48" s="101">
        <f>Hoja1!V37</f>
        <v>0</v>
      </c>
      <c r="K48" s="110"/>
      <c r="L48" s="110"/>
      <c r="M48" s="110"/>
      <c r="N48" s="110"/>
      <c r="O48" s="110"/>
      <c r="P48" s="110"/>
      <c r="Q48" s="136" t="str">
        <f t="shared" si="0"/>
        <v>Aceptable</v>
      </c>
      <c r="R48" s="110" t="s">
        <v>57</v>
      </c>
      <c r="S48" s="110" t="s">
        <v>57</v>
      </c>
      <c r="T48" s="110" t="s">
        <v>57</v>
      </c>
      <c r="U48" s="110" t="s">
        <v>57</v>
      </c>
      <c r="V48" s="110" t="s">
        <v>57</v>
      </c>
      <c r="W48" s="110" t="s">
        <v>57</v>
      </c>
      <c r="X48" s="149" t="str">
        <f t="shared" si="2"/>
        <v>No crítico/Intermedio-Solicitar evaluación por parte del OAL</v>
      </c>
      <c r="Y48" s="148"/>
      <c r="Z48" s="124"/>
      <c r="AA48" s="124"/>
      <c r="AB48" s="124"/>
      <c r="AC48" s="124"/>
      <c r="AD48" s="124"/>
      <c r="AF48">
        <f t="shared" si="1"/>
        <v>1</v>
      </c>
    </row>
    <row r="49" spans="1:32" ht="58.5" customHeight="1">
      <c r="A49" s="123"/>
      <c r="B49" s="100">
        <v>34</v>
      </c>
      <c r="C49" s="101" t="str">
        <f>Hoja1!O38</f>
        <v>area 34</v>
      </c>
      <c r="D49" s="101" t="str">
        <f>Hoja1!P38</f>
        <v>puesto 34</v>
      </c>
      <c r="E49" s="101" t="str">
        <f>Hoja1!Q38</f>
        <v>tarea 34</v>
      </c>
      <c r="F49" s="101">
        <f>Hoja1!R38</f>
        <v>0</v>
      </c>
      <c r="G49" s="101">
        <f>Hoja1!S38</f>
        <v>0</v>
      </c>
      <c r="H49" s="101">
        <f>Hoja1!T38</f>
        <v>0</v>
      </c>
      <c r="I49" s="101">
        <f>Hoja1!U38</f>
        <v>0</v>
      </c>
      <c r="J49" s="101">
        <f>Hoja1!V38</f>
        <v>0</v>
      </c>
      <c r="K49" s="110"/>
      <c r="L49" s="110"/>
      <c r="M49" s="110"/>
      <c r="N49" s="110"/>
      <c r="O49" s="110"/>
      <c r="P49" s="110"/>
      <c r="Q49" s="136" t="str">
        <f t="shared" si="0"/>
        <v>Aceptable</v>
      </c>
      <c r="R49" s="110" t="s">
        <v>57</v>
      </c>
      <c r="S49" s="110" t="s">
        <v>57</v>
      </c>
      <c r="T49" s="110" t="s">
        <v>57</v>
      </c>
      <c r="U49" s="110" t="s">
        <v>57</v>
      </c>
      <c r="V49" s="110" t="s">
        <v>57</v>
      </c>
      <c r="W49" s="110" t="s">
        <v>57</v>
      </c>
      <c r="X49" s="149" t="str">
        <f t="shared" si="2"/>
        <v>No crítico/Intermedio-Solicitar evaluación por parte del OAL</v>
      </c>
      <c r="Y49" s="148"/>
      <c r="Z49" s="124"/>
      <c r="AA49" s="124"/>
      <c r="AB49" s="124"/>
      <c r="AC49" s="124"/>
      <c r="AD49" s="124"/>
      <c r="AF49">
        <f t="shared" si="1"/>
        <v>1</v>
      </c>
    </row>
    <row r="50" spans="1:32" ht="58.5" customHeight="1">
      <c r="A50" s="123"/>
      <c r="B50" s="100">
        <v>35</v>
      </c>
      <c r="C50" s="101" t="str">
        <f>Hoja1!O39</f>
        <v>area 35</v>
      </c>
      <c r="D50" s="101" t="str">
        <f>Hoja1!P39</f>
        <v>puesto 35</v>
      </c>
      <c r="E50" s="101" t="str">
        <f>Hoja1!Q39</f>
        <v>tarea 35</v>
      </c>
      <c r="F50" s="101">
        <f>Hoja1!R39</f>
        <v>0</v>
      </c>
      <c r="G50" s="101">
        <f>Hoja1!S39</f>
        <v>0</v>
      </c>
      <c r="H50" s="101">
        <f>Hoja1!T39</f>
        <v>0</v>
      </c>
      <c r="I50" s="101">
        <f>Hoja1!U39</f>
        <v>0</v>
      </c>
      <c r="J50" s="101">
        <f>Hoja1!V39</f>
        <v>0</v>
      </c>
      <c r="K50" s="110"/>
      <c r="L50" s="110"/>
      <c r="M50" s="110"/>
      <c r="N50" s="110"/>
      <c r="O50" s="110"/>
      <c r="P50" s="110"/>
      <c r="Q50" s="136" t="str">
        <f t="shared" si="0"/>
        <v>Aceptable</v>
      </c>
      <c r="R50" s="110" t="s">
        <v>57</v>
      </c>
      <c r="S50" s="110" t="s">
        <v>57</v>
      </c>
      <c r="T50" s="110" t="s">
        <v>57</v>
      </c>
      <c r="U50" s="110" t="s">
        <v>57</v>
      </c>
      <c r="V50" s="110" t="s">
        <v>57</v>
      </c>
      <c r="W50" s="110" t="s">
        <v>57</v>
      </c>
      <c r="X50" s="149" t="str">
        <f t="shared" si="2"/>
        <v>No crítico/Intermedio-Solicitar evaluación por parte del OAL</v>
      </c>
      <c r="Y50" s="148"/>
      <c r="Z50" s="124"/>
      <c r="AA50" s="124"/>
      <c r="AB50" s="124"/>
      <c r="AC50" s="124"/>
      <c r="AD50" s="124"/>
      <c r="AF50">
        <f t="shared" si="1"/>
        <v>1</v>
      </c>
    </row>
    <row r="51" spans="1:32" ht="58.5" customHeight="1">
      <c r="A51" s="123"/>
      <c r="B51" s="100">
        <v>36</v>
      </c>
      <c r="C51" s="101" t="str">
        <f>Hoja1!O40</f>
        <v>area 36</v>
      </c>
      <c r="D51" s="101" t="str">
        <f>Hoja1!P40</f>
        <v>puesto 36</v>
      </c>
      <c r="E51" s="101" t="str">
        <f>Hoja1!Q40</f>
        <v>tarea 36</v>
      </c>
      <c r="F51" s="101">
        <f>Hoja1!R40</f>
        <v>0</v>
      </c>
      <c r="G51" s="101">
        <f>Hoja1!S40</f>
        <v>0</v>
      </c>
      <c r="H51" s="101">
        <f>Hoja1!T40</f>
        <v>0</v>
      </c>
      <c r="I51" s="101">
        <f>Hoja1!U40</f>
        <v>0</v>
      </c>
      <c r="J51" s="101">
        <f>Hoja1!V40</f>
        <v>0</v>
      </c>
      <c r="K51" s="110"/>
      <c r="L51" s="110"/>
      <c r="M51" s="110"/>
      <c r="N51" s="110"/>
      <c r="O51" s="110"/>
      <c r="P51" s="110"/>
      <c r="Q51" s="136" t="str">
        <f t="shared" si="0"/>
        <v>Aceptable</v>
      </c>
      <c r="R51" s="110" t="s">
        <v>57</v>
      </c>
      <c r="S51" s="110" t="s">
        <v>57</v>
      </c>
      <c r="T51" s="110" t="s">
        <v>57</v>
      </c>
      <c r="U51" s="110" t="s">
        <v>57</v>
      </c>
      <c r="V51" s="110" t="s">
        <v>57</v>
      </c>
      <c r="W51" s="110" t="s">
        <v>57</v>
      </c>
      <c r="X51" s="149" t="str">
        <f t="shared" si="2"/>
        <v>No crítico/Intermedio-Solicitar evaluación por parte del OAL</v>
      </c>
      <c r="Y51" s="148"/>
      <c r="Z51" s="124"/>
      <c r="AA51" s="124"/>
      <c r="AB51" s="124"/>
      <c r="AC51" s="124"/>
      <c r="AD51" s="124"/>
      <c r="AF51">
        <f t="shared" si="1"/>
        <v>1</v>
      </c>
    </row>
    <row r="52" spans="1:32" ht="58.5" customHeight="1">
      <c r="B52" s="100">
        <v>37</v>
      </c>
      <c r="C52" s="101" t="str">
        <f>Hoja1!O41</f>
        <v>area 37</v>
      </c>
      <c r="D52" s="101" t="str">
        <f>Hoja1!P41</f>
        <v>puesto 37</v>
      </c>
      <c r="E52" s="101" t="str">
        <f>Hoja1!Q41</f>
        <v>tarea 37</v>
      </c>
      <c r="F52" s="101">
        <f>Hoja1!R41</f>
        <v>0</v>
      </c>
      <c r="G52" s="101">
        <f>Hoja1!S41</f>
        <v>0</v>
      </c>
      <c r="H52" s="101">
        <f>Hoja1!T41</f>
        <v>0</v>
      </c>
      <c r="I52" s="101">
        <f>Hoja1!U41</f>
        <v>0</v>
      </c>
      <c r="J52" s="101">
        <f>Hoja1!V41</f>
        <v>0</v>
      </c>
      <c r="K52" s="110"/>
      <c r="L52" s="110"/>
      <c r="M52" s="110"/>
      <c r="N52" s="110"/>
      <c r="O52" s="110"/>
      <c r="P52" s="110"/>
      <c r="Q52" s="136" t="str">
        <f t="shared" si="0"/>
        <v>Aceptable</v>
      </c>
      <c r="R52" s="110" t="s">
        <v>57</v>
      </c>
      <c r="S52" s="110" t="s">
        <v>57</v>
      </c>
      <c r="T52" s="110" t="s">
        <v>57</v>
      </c>
      <c r="U52" s="110" t="s">
        <v>57</v>
      </c>
      <c r="V52" s="110" t="s">
        <v>57</v>
      </c>
      <c r="W52" s="110" t="s">
        <v>57</v>
      </c>
      <c r="X52" s="149" t="str">
        <f t="shared" si="2"/>
        <v>No crítico/Intermedio-Solicitar evaluación por parte del OAL</v>
      </c>
      <c r="Y52" s="148"/>
      <c r="Z52" s="124"/>
      <c r="AA52" s="124"/>
      <c r="AB52" s="124"/>
      <c r="AC52" s="124"/>
      <c r="AD52" s="124"/>
      <c r="AF52">
        <f t="shared" si="1"/>
        <v>1</v>
      </c>
    </row>
    <row r="53" spans="1:32" ht="58.5" customHeight="1">
      <c r="B53" s="100">
        <v>38</v>
      </c>
      <c r="C53" s="101" t="str">
        <f>Hoja1!O42</f>
        <v>area 38</v>
      </c>
      <c r="D53" s="101" t="str">
        <f>Hoja1!P42</f>
        <v>puesto 38</v>
      </c>
      <c r="E53" s="101" t="str">
        <f>Hoja1!Q42</f>
        <v>tarea 38</v>
      </c>
      <c r="F53" s="101">
        <f>Hoja1!R42</f>
        <v>0</v>
      </c>
      <c r="G53" s="101">
        <f>Hoja1!S42</f>
        <v>0</v>
      </c>
      <c r="H53" s="101">
        <f>Hoja1!T42</f>
        <v>0</v>
      </c>
      <c r="I53" s="101">
        <f>Hoja1!U42</f>
        <v>0</v>
      </c>
      <c r="J53" s="101">
        <f>Hoja1!V42</f>
        <v>0</v>
      </c>
      <c r="K53" s="110"/>
      <c r="L53" s="110"/>
      <c r="M53" s="110"/>
      <c r="N53" s="110"/>
      <c r="O53" s="110"/>
      <c r="P53" s="110"/>
      <c r="Q53" s="136" t="str">
        <f t="shared" si="0"/>
        <v>Aceptable</v>
      </c>
      <c r="R53" s="110" t="s">
        <v>57</v>
      </c>
      <c r="S53" s="110" t="s">
        <v>57</v>
      </c>
      <c r="T53" s="110" t="s">
        <v>57</v>
      </c>
      <c r="U53" s="110" t="s">
        <v>57</v>
      </c>
      <c r="V53" s="110" t="s">
        <v>57</v>
      </c>
      <c r="W53" s="110" t="s">
        <v>57</v>
      </c>
      <c r="X53" s="149" t="str">
        <f t="shared" si="2"/>
        <v>No crítico/Intermedio-Solicitar evaluación por parte del OAL</v>
      </c>
      <c r="Y53" s="148"/>
      <c r="Z53" s="124"/>
      <c r="AA53" s="124"/>
      <c r="AB53" s="124"/>
      <c r="AC53" s="124"/>
      <c r="AD53" s="124"/>
      <c r="AF53">
        <f t="shared" si="1"/>
        <v>1</v>
      </c>
    </row>
    <row r="54" spans="1:32" ht="58.5" customHeight="1">
      <c r="B54" s="100">
        <v>39</v>
      </c>
      <c r="C54" s="101" t="str">
        <f>Hoja1!O43</f>
        <v>area 39</v>
      </c>
      <c r="D54" s="101" t="str">
        <f>Hoja1!P43</f>
        <v>puesto 39</v>
      </c>
      <c r="E54" s="101" t="str">
        <f>Hoja1!Q43</f>
        <v>tarea 39</v>
      </c>
      <c r="F54" s="101">
        <f>Hoja1!R43</f>
        <v>0</v>
      </c>
      <c r="G54" s="101">
        <f>Hoja1!S43</f>
        <v>0</v>
      </c>
      <c r="H54" s="101">
        <f>Hoja1!T43</f>
        <v>0</v>
      </c>
      <c r="I54" s="101">
        <f>Hoja1!U43</f>
        <v>0</v>
      </c>
      <c r="J54" s="101">
        <f>Hoja1!V43</f>
        <v>0</v>
      </c>
      <c r="K54" s="110"/>
      <c r="L54" s="110"/>
      <c r="M54" s="110"/>
      <c r="N54" s="110"/>
      <c r="O54" s="110"/>
      <c r="P54" s="110"/>
      <c r="Q54" s="136" t="str">
        <f t="shared" si="0"/>
        <v>Aceptable</v>
      </c>
      <c r="R54" s="110" t="s">
        <v>57</v>
      </c>
      <c r="S54" s="110" t="s">
        <v>57</v>
      </c>
      <c r="T54" s="110" t="s">
        <v>57</v>
      </c>
      <c r="U54" s="110" t="s">
        <v>57</v>
      </c>
      <c r="V54" s="110" t="s">
        <v>57</v>
      </c>
      <c r="W54" s="110" t="s">
        <v>57</v>
      </c>
      <c r="X54" s="149" t="str">
        <f t="shared" si="2"/>
        <v>No crítico/Intermedio-Solicitar evaluación por parte del OAL</v>
      </c>
      <c r="Y54" s="148"/>
      <c r="Z54" s="124"/>
      <c r="AA54" s="124"/>
      <c r="AB54" s="124"/>
      <c r="AC54" s="124"/>
      <c r="AD54" s="124"/>
      <c r="AF54">
        <f t="shared" si="1"/>
        <v>1</v>
      </c>
    </row>
    <row r="55" spans="1:32" ht="58.5" customHeight="1">
      <c r="B55" s="100">
        <v>40</v>
      </c>
      <c r="C55" s="101" t="str">
        <f>Hoja1!O44</f>
        <v>area 40</v>
      </c>
      <c r="D55" s="101" t="str">
        <f>Hoja1!P44</f>
        <v>puesto 40</v>
      </c>
      <c r="E55" s="101" t="str">
        <f>Hoja1!Q44</f>
        <v>tarea 40</v>
      </c>
      <c r="F55" s="101">
        <f>Hoja1!R44</f>
        <v>0</v>
      </c>
      <c r="G55" s="101">
        <f>Hoja1!S44</f>
        <v>0</v>
      </c>
      <c r="H55" s="101">
        <f>Hoja1!T44</f>
        <v>0</v>
      </c>
      <c r="I55" s="101">
        <f>Hoja1!U44</f>
        <v>0</v>
      </c>
      <c r="J55" s="101">
        <f>Hoja1!V44</f>
        <v>0</v>
      </c>
      <c r="K55" s="110"/>
      <c r="L55" s="110"/>
      <c r="M55" s="110"/>
      <c r="N55" s="110"/>
      <c r="O55" s="110"/>
      <c r="P55" s="110"/>
      <c r="Q55" s="136" t="str">
        <f t="shared" si="0"/>
        <v>Aceptable</v>
      </c>
      <c r="R55" s="110" t="s">
        <v>57</v>
      </c>
      <c r="S55" s="110" t="s">
        <v>57</v>
      </c>
      <c r="T55" s="110" t="s">
        <v>57</v>
      </c>
      <c r="U55" s="110" t="s">
        <v>57</v>
      </c>
      <c r="V55" s="110" t="s">
        <v>57</v>
      </c>
      <c r="W55" s="110" t="s">
        <v>57</v>
      </c>
      <c r="X55" s="149" t="str">
        <f t="shared" si="2"/>
        <v>No crítico/Intermedio-Solicitar evaluación por parte del OAL</v>
      </c>
      <c r="Y55" s="148"/>
      <c r="Z55" s="124"/>
      <c r="AA55" s="124"/>
      <c r="AB55" s="124"/>
      <c r="AC55" s="124"/>
      <c r="AD55" s="124"/>
      <c r="AF55">
        <f t="shared" si="1"/>
        <v>1</v>
      </c>
    </row>
    <row r="56" spans="1:32" ht="58.5" customHeight="1">
      <c r="B56" s="100">
        <v>41</v>
      </c>
      <c r="C56" s="101" t="str">
        <f>Hoja1!O45</f>
        <v>area 41</v>
      </c>
      <c r="D56" s="101" t="str">
        <f>Hoja1!P45</f>
        <v>puesto 41</v>
      </c>
      <c r="E56" s="101" t="str">
        <f>Hoja1!Q45</f>
        <v>tarea 41</v>
      </c>
      <c r="F56" s="101">
        <f>Hoja1!R45</f>
        <v>0</v>
      </c>
      <c r="G56" s="101">
        <f>Hoja1!S45</f>
        <v>0</v>
      </c>
      <c r="H56" s="101">
        <f>Hoja1!T45</f>
        <v>0</v>
      </c>
      <c r="I56" s="101">
        <f>Hoja1!U45</f>
        <v>0</v>
      </c>
      <c r="J56" s="101">
        <f>Hoja1!V45</f>
        <v>0</v>
      </c>
      <c r="K56" s="110"/>
      <c r="L56" s="110"/>
      <c r="M56" s="110"/>
      <c r="N56" s="110"/>
      <c r="O56" s="110"/>
      <c r="P56" s="110"/>
      <c r="Q56" s="136" t="str">
        <f t="shared" si="0"/>
        <v>Aceptable</v>
      </c>
      <c r="R56" s="110" t="s">
        <v>57</v>
      </c>
      <c r="S56" s="110" t="s">
        <v>57</v>
      </c>
      <c r="T56" s="110" t="s">
        <v>57</v>
      </c>
      <c r="U56" s="110" t="s">
        <v>57</v>
      </c>
      <c r="V56" s="110" t="s">
        <v>57</v>
      </c>
      <c r="W56" s="110" t="s">
        <v>57</v>
      </c>
      <c r="X56" s="149" t="str">
        <f t="shared" si="2"/>
        <v>No crítico/Intermedio-Solicitar evaluación por parte del OAL</v>
      </c>
      <c r="Y56" s="148"/>
      <c r="Z56" s="124"/>
      <c r="AA56" s="124"/>
      <c r="AB56" s="124"/>
      <c r="AC56" s="124"/>
      <c r="AD56" s="124"/>
      <c r="AF56">
        <f t="shared" si="1"/>
        <v>1</v>
      </c>
    </row>
    <row r="57" spans="1:32" ht="58.5" customHeight="1">
      <c r="B57" s="100">
        <v>42</v>
      </c>
      <c r="C57" s="101" t="str">
        <f>Hoja1!O46</f>
        <v>area 42</v>
      </c>
      <c r="D57" s="101" t="str">
        <f>Hoja1!P46</f>
        <v>puesto 42</v>
      </c>
      <c r="E57" s="101" t="str">
        <f>Hoja1!Q46</f>
        <v>tarea 42</v>
      </c>
      <c r="F57" s="101">
        <f>Hoja1!R46</f>
        <v>0</v>
      </c>
      <c r="G57" s="101">
        <f>Hoja1!S46</f>
        <v>0</v>
      </c>
      <c r="H57" s="101">
        <f>Hoja1!T46</f>
        <v>0</v>
      </c>
      <c r="I57" s="101">
        <f>Hoja1!U46</f>
        <v>0</v>
      </c>
      <c r="J57" s="101">
        <f>Hoja1!V46</f>
        <v>0</v>
      </c>
      <c r="K57" s="110"/>
      <c r="L57" s="110"/>
      <c r="M57" s="110"/>
      <c r="N57" s="110"/>
      <c r="O57" s="110"/>
      <c r="P57" s="110"/>
      <c r="Q57" s="136" t="str">
        <f t="shared" si="0"/>
        <v>Aceptable</v>
      </c>
      <c r="R57" s="110" t="s">
        <v>57</v>
      </c>
      <c r="S57" s="110" t="s">
        <v>57</v>
      </c>
      <c r="T57" s="110" t="s">
        <v>57</v>
      </c>
      <c r="U57" s="110" t="s">
        <v>57</v>
      </c>
      <c r="V57" s="110" t="s">
        <v>57</v>
      </c>
      <c r="W57" s="110" t="s">
        <v>57</v>
      </c>
      <c r="X57" s="149" t="str">
        <f t="shared" si="2"/>
        <v>No crítico/Intermedio-Solicitar evaluación por parte del OAL</v>
      </c>
      <c r="Y57" s="148"/>
      <c r="Z57" s="124"/>
      <c r="AA57" s="124"/>
      <c r="AB57" s="124"/>
      <c r="AC57" s="124"/>
      <c r="AD57" s="124"/>
      <c r="AF57">
        <f t="shared" si="1"/>
        <v>1</v>
      </c>
    </row>
    <row r="58" spans="1:32" ht="58.5" customHeight="1">
      <c r="B58" s="100">
        <v>43</v>
      </c>
      <c r="C58" s="101" t="str">
        <f>Hoja1!O47</f>
        <v>area 43</v>
      </c>
      <c r="D58" s="101" t="str">
        <f>Hoja1!P47</f>
        <v>puesto 43</v>
      </c>
      <c r="E58" s="101" t="str">
        <f>Hoja1!Q47</f>
        <v>tarea 43</v>
      </c>
      <c r="F58" s="101">
        <f>Hoja1!R47</f>
        <v>0</v>
      </c>
      <c r="G58" s="101">
        <f>Hoja1!S47</f>
        <v>0</v>
      </c>
      <c r="H58" s="101">
        <f>Hoja1!T47</f>
        <v>0</v>
      </c>
      <c r="I58" s="101">
        <f>Hoja1!U47</f>
        <v>0</v>
      </c>
      <c r="J58" s="101">
        <f>Hoja1!V47</f>
        <v>0</v>
      </c>
      <c r="K58" s="110"/>
      <c r="L58" s="110"/>
      <c r="M58" s="110"/>
      <c r="N58" s="110"/>
      <c r="O58" s="110"/>
      <c r="P58" s="110"/>
      <c r="Q58" s="136" t="str">
        <f t="shared" si="0"/>
        <v>Aceptable</v>
      </c>
      <c r="R58" s="110" t="s">
        <v>57</v>
      </c>
      <c r="S58" s="110" t="s">
        <v>57</v>
      </c>
      <c r="T58" s="110" t="s">
        <v>57</v>
      </c>
      <c r="U58" s="110" t="s">
        <v>57</v>
      </c>
      <c r="V58" s="110" t="s">
        <v>57</v>
      </c>
      <c r="W58" s="110" t="s">
        <v>57</v>
      </c>
      <c r="X58" s="149" t="str">
        <f t="shared" si="2"/>
        <v>No crítico/Intermedio-Solicitar evaluación por parte del OAL</v>
      </c>
      <c r="Y58" s="148"/>
      <c r="Z58" s="124"/>
      <c r="AA58" s="124"/>
      <c r="AB58" s="124"/>
      <c r="AC58" s="124"/>
      <c r="AD58" s="124"/>
      <c r="AF58">
        <f t="shared" si="1"/>
        <v>1</v>
      </c>
    </row>
    <row r="59" spans="1:32" ht="58.5" customHeight="1">
      <c r="B59" s="100">
        <v>44</v>
      </c>
      <c r="C59" s="101" t="str">
        <f>Hoja1!O48</f>
        <v>area 44</v>
      </c>
      <c r="D59" s="101" t="str">
        <f>Hoja1!P48</f>
        <v>puesto 44</v>
      </c>
      <c r="E59" s="101" t="str">
        <f>Hoja1!Q48</f>
        <v>tarea 44</v>
      </c>
      <c r="F59" s="101">
        <f>Hoja1!R48</f>
        <v>0</v>
      </c>
      <c r="G59" s="101">
        <f>Hoja1!S48</f>
        <v>0</v>
      </c>
      <c r="H59" s="101">
        <f>Hoja1!T48</f>
        <v>0</v>
      </c>
      <c r="I59" s="101">
        <f>Hoja1!U48</f>
        <v>0</v>
      </c>
      <c r="J59" s="101">
        <f>Hoja1!V48</f>
        <v>0</v>
      </c>
      <c r="K59" s="110"/>
      <c r="L59" s="110"/>
      <c r="M59" s="110"/>
      <c r="N59" s="110"/>
      <c r="O59" s="110"/>
      <c r="P59" s="110"/>
      <c r="Q59" s="136" t="str">
        <f t="shared" si="0"/>
        <v>Aceptable</v>
      </c>
      <c r="R59" s="110" t="s">
        <v>57</v>
      </c>
      <c r="S59" s="110" t="s">
        <v>57</v>
      </c>
      <c r="T59" s="110" t="s">
        <v>57</v>
      </c>
      <c r="U59" s="110" t="s">
        <v>57</v>
      </c>
      <c r="V59" s="110" t="s">
        <v>57</v>
      </c>
      <c r="W59" s="110" t="s">
        <v>57</v>
      </c>
      <c r="X59" s="149" t="str">
        <f t="shared" si="2"/>
        <v>No crítico/Intermedio-Solicitar evaluación por parte del OAL</v>
      </c>
      <c r="Y59" s="148"/>
      <c r="Z59" s="124"/>
      <c r="AA59" s="124"/>
      <c r="AB59" s="124"/>
      <c r="AC59" s="124"/>
      <c r="AD59" s="124"/>
      <c r="AF59">
        <f t="shared" si="1"/>
        <v>1</v>
      </c>
    </row>
    <row r="60" spans="1:32" ht="58.5" customHeight="1">
      <c r="B60" s="100">
        <v>45</v>
      </c>
      <c r="C60" s="101" t="str">
        <f>Hoja1!O49</f>
        <v>area 45</v>
      </c>
      <c r="D60" s="101" t="str">
        <f>Hoja1!P49</f>
        <v>puesto 45</v>
      </c>
      <c r="E60" s="101" t="str">
        <f>Hoja1!Q49</f>
        <v>tarea 45</v>
      </c>
      <c r="F60" s="101">
        <f>Hoja1!R49</f>
        <v>0</v>
      </c>
      <c r="G60" s="101">
        <f>Hoja1!S49</f>
        <v>0</v>
      </c>
      <c r="H60" s="101">
        <f>Hoja1!T49</f>
        <v>0</v>
      </c>
      <c r="I60" s="101">
        <f>Hoja1!U49</f>
        <v>0</v>
      </c>
      <c r="J60" s="101">
        <f>Hoja1!V49</f>
        <v>0</v>
      </c>
      <c r="K60" s="110"/>
      <c r="L60" s="110"/>
      <c r="M60" s="110"/>
      <c r="N60" s="110"/>
      <c r="O60" s="110"/>
      <c r="P60" s="110"/>
      <c r="Q60" s="136" t="str">
        <f t="shared" si="0"/>
        <v>Aceptable</v>
      </c>
      <c r="R60" s="110" t="s">
        <v>57</v>
      </c>
      <c r="S60" s="110" t="s">
        <v>57</v>
      </c>
      <c r="T60" s="110" t="s">
        <v>57</v>
      </c>
      <c r="U60" s="110" t="s">
        <v>57</v>
      </c>
      <c r="V60" s="110" t="s">
        <v>57</v>
      </c>
      <c r="W60" s="110" t="s">
        <v>57</v>
      </c>
      <c r="X60" s="149" t="str">
        <f t="shared" si="2"/>
        <v>No crítico/Intermedio-Solicitar evaluación por parte del OAL</v>
      </c>
      <c r="Y60" s="148"/>
      <c r="Z60" s="124"/>
      <c r="AA60" s="124"/>
      <c r="AB60" s="124"/>
      <c r="AC60" s="124"/>
      <c r="AD60" s="124"/>
      <c r="AF60">
        <f t="shared" si="1"/>
        <v>1</v>
      </c>
    </row>
    <row r="61" spans="1:32" ht="58.5" customHeight="1">
      <c r="B61" s="100">
        <v>46</v>
      </c>
      <c r="C61" s="101" t="str">
        <f>Hoja1!O50</f>
        <v>area 46</v>
      </c>
      <c r="D61" s="101" t="str">
        <f>Hoja1!P50</f>
        <v>puesto 46</v>
      </c>
      <c r="E61" s="101" t="str">
        <f>Hoja1!Q50</f>
        <v>tarea 46</v>
      </c>
      <c r="F61" s="101">
        <f>Hoja1!R50</f>
        <v>0</v>
      </c>
      <c r="G61" s="101">
        <f>Hoja1!S50</f>
        <v>0</v>
      </c>
      <c r="H61" s="101">
        <f>Hoja1!T50</f>
        <v>0</v>
      </c>
      <c r="I61" s="101">
        <f>Hoja1!U50</f>
        <v>0</v>
      </c>
      <c r="J61" s="101">
        <f>Hoja1!V50</f>
        <v>0</v>
      </c>
      <c r="K61" s="110"/>
      <c r="L61" s="110"/>
      <c r="M61" s="110"/>
      <c r="N61" s="110"/>
      <c r="O61" s="110"/>
      <c r="P61" s="110"/>
      <c r="Q61" s="136" t="str">
        <f t="shared" si="0"/>
        <v>Aceptable</v>
      </c>
      <c r="R61" s="110" t="s">
        <v>57</v>
      </c>
      <c r="S61" s="110" t="s">
        <v>57</v>
      </c>
      <c r="T61" s="110" t="s">
        <v>57</v>
      </c>
      <c r="U61" s="110" t="s">
        <v>57</v>
      </c>
      <c r="V61" s="110" t="s">
        <v>57</v>
      </c>
      <c r="W61" s="110" t="s">
        <v>57</v>
      </c>
      <c r="X61" s="149" t="str">
        <f t="shared" si="2"/>
        <v>No crítico/Intermedio-Solicitar evaluación por parte del OAL</v>
      </c>
      <c r="Y61" s="148"/>
      <c r="Z61" s="124"/>
      <c r="AA61" s="124"/>
      <c r="AB61" s="124"/>
      <c r="AC61" s="124"/>
      <c r="AD61" s="124"/>
      <c r="AF61">
        <f t="shared" si="1"/>
        <v>1</v>
      </c>
    </row>
    <row r="62" spans="1:32" ht="58.5" customHeight="1">
      <c r="B62" s="100">
        <v>47</v>
      </c>
      <c r="C62" s="101" t="str">
        <f>Hoja1!O51</f>
        <v>area 47</v>
      </c>
      <c r="D62" s="101" t="str">
        <f>Hoja1!P51</f>
        <v>puesto 47</v>
      </c>
      <c r="E62" s="101" t="str">
        <f>Hoja1!Q51</f>
        <v>tarea 47</v>
      </c>
      <c r="F62" s="101">
        <f>Hoja1!R51</f>
        <v>0</v>
      </c>
      <c r="G62" s="101">
        <f>Hoja1!S51</f>
        <v>0</v>
      </c>
      <c r="H62" s="101">
        <f>Hoja1!T51</f>
        <v>0</v>
      </c>
      <c r="I62" s="101">
        <f>Hoja1!U51</f>
        <v>0</v>
      </c>
      <c r="J62" s="101">
        <f>Hoja1!V51</f>
        <v>0</v>
      </c>
      <c r="K62" s="110"/>
      <c r="L62" s="110"/>
      <c r="M62" s="110"/>
      <c r="N62" s="110"/>
      <c r="O62" s="110"/>
      <c r="P62" s="110"/>
      <c r="Q62" s="136" t="str">
        <f t="shared" si="0"/>
        <v>Aceptable</v>
      </c>
      <c r="R62" s="110" t="s">
        <v>57</v>
      </c>
      <c r="S62" s="110" t="s">
        <v>57</v>
      </c>
      <c r="T62" s="110" t="s">
        <v>57</v>
      </c>
      <c r="U62" s="110" t="s">
        <v>57</v>
      </c>
      <c r="V62" s="110" t="s">
        <v>57</v>
      </c>
      <c r="W62" s="110" t="s">
        <v>57</v>
      </c>
      <c r="X62" s="149" t="str">
        <f t="shared" si="2"/>
        <v>No crítico/Intermedio-Solicitar evaluación por parte del OAL</v>
      </c>
      <c r="Y62" s="148"/>
      <c r="Z62" s="124"/>
      <c r="AA62" s="124"/>
      <c r="AB62" s="124"/>
      <c r="AC62" s="124"/>
      <c r="AD62" s="124"/>
      <c r="AF62">
        <f t="shared" si="1"/>
        <v>1</v>
      </c>
    </row>
    <row r="63" spans="1:32" ht="58.5" customHeight="1">
      <c r="B63" s="100">
        <v>48</v>
      </c>
      <c r="C63" s="101" t="str">
        <f>Hoja1!O52</f>
        <v>area 48</v>
      </c>
      <c r="D63" s="101" t="str">
        <f>Hoja1!P52</f>
        <v>puesto 48</v>
      </c>
      <c r="E63" s="101" t="str">
        <f>Hoja1!Q52</f>
        <v>tarea 48</v>
      </c>
      <c r="F63" s="101">
        <f>Hoja1!R52</f>
        <v>0</v>
      </c>
      <c r="G63" s="101">
        <f>Hoja1!S52</f>
        <v>0</v>
      </c>
      <c r="H63" s="101">
        <f>Hoja1!T52</f>
        <v>0</v>
      </c>
      <c r="I63" s="101">
        <f>Hoja1!U52</f>
        <v>0</v>
      </c>
      <c r="J63" s="101">
        <f>Hoja1!V52</f>
        <v>0</v>
      </c>
      <c r="K63" s="110"/>
      <c r="L63" s="110"/>
      <c r="M63" s="110"/>
      <c r="N63" s="110"/>
      <c r="O63" s="110"/>
      <c r="P63" s="110"/>
      <c r="Q63" s="136" t="str">
        <f t="shared" si="0"/>
        <v>Aceptable</v>
      </c>
      <c r="R63" s="110" t="s">
        <v>57</v>
      </c>
      <c r="S63" s="110" t="s">
        <v>57</v>
      </c>
      <c r="T63" s="110" t="s">
        <v>57</v>
      </c>
      <c r="U63" s="110" t="s">
        <v>57</v>
      </c>
      <c r="V63" s="110" t="s">
        <v>57</v>
      </c>
      <c r="W63" s="110" t="s">
        <v>57</v>
      </c>
      <c r="X63" s="149" t="str">
        <f t="shared" si="2"/>
        <v>No crítico/Intermedio-Solicitar evaluación por parte del OAL</v>
      </c>
      <c r="Y63" s="148"/>
      <c r="Z63" s="124"/>
      <c r="AA63" s="124"/>
      <c r="AB63" s="124"/>
      <c r="AC63" s="124"/>
      <c r="AD63" s="124"/>
      <c r="AF63">
        <f t="shared" si="1"/>
        <v>1</v>
      </c>
    </row>
    <row r="64" spans="1:32" ht="58.5" customHeight="1">
      <c r="B64" s="100">
        <v>49</v>
      </c>
      <c r="C64" s="101" t="str">
        <f>Hoja1!O53</f>
        <v>area 49</v>
      </c>
      <c r="D64" s="101" t="str">
        <f>Hoja1!P53</f>
        <v>puesto 49</v>
      </c>
      <c r="E64" s="101" t="str">
        <f>Hoja1!Q53</f>
        <v>tarea 49</v>
      </c>
      <c r="F64" s="101">
        <f>Hoja1!R53</f>
        <v>0</v>
      </c>
      <c r="G64" s="101">
        <f>Hoja1!S53</f>
        <v>0</v>
      </c>
      <c r="H64" s="101">
        <f>Hoja1!T53</f>
        <v>0</v>
      </c>
      <c r="I64" s="101">
        <f>Hoja1!U53</f>
        <v>0</v>
      </c>
      <c r="J64" s="101">
        <f>Hoja1!V53</f>
        <v>0</v>
      </c>
      <c r="K64" s="110"/>
      <c r="L64" s="110"/>
      <c r="M64" s="110"/>
      <c r="N64" s="110"/>
      <c r="O64" s="110"/>
      <c r="P64" s="110"/>
      <c r="Q64" s="136" t="str">
        <f t="shared" si="0"/>
        <v>Aceptable</v>
      </c>
      <c r="R64" s="110" t="s">
        <v>57</v>
      </c>
      <c r="S64" s="110" t="s">
        <v>57</v>
      </c>
      <c r="T64" s="110" t="s">
        <v>57</v>
      </c>
      <c r="U64" s="110" t="s">
        <v>57</v>
      </c>
      <c r="V64" s="110" t="s">
        <v>57</v>
      </c>
      <c r="W64" s="110" t="s">
        <v>57</v>
      </c>
      <c r="X64" s="149" t="str">
        <f t="shared" si="2"/>
        <v>No crítico/Intermedio-Solicitar evaluación por parte del OAL</v>
      </c>
      <c r="Y64" s="148"/>
      <c r="Z64" s="124"/>
      <c r="AA64" s="124"/>
      <c r="AB64" s="124"/>
      <c r="AC64" s="124"/>
      <c r="AD64" s="124"/>
      <c r="AF64">
        <f t="shared" si="1"/>
        <v>1</v>
      </c>
    </row>
    <row r="65" spans="2:32" ht="58.5" customHeight="1">
      <c r="B65" s="100">
        <v>50</v>
      </c>
      <c r="C65" s="101" t="str">
        <f>Hoja1!O54</f>
        <v>area 50</v>
      </c>
      <c r="D65" s="101" t="str">
        <f>Hoja1!P54</f>
        <v>puesto 50</v>
      </c>
      <c r="E65" s="101" t="str">
        <f>Hoja1!Q54</f>
        <v>tarea 50</v>
      </c>
      <c r="F65" s="101">
        <f>Hoja1!R54</f>
        <v>0</v>
      </c>
      <c r="G65" s="101">
        <f>Hoja1!S54</f>
        <v>0</v>
      </c>
      <c r="H65" s="101">
        <f>Hoja1!T54</f>
        <v>0</v>
      </c>
      <c r="I65" s="101">
        <f>Hoja1!U54</f>
        <v>0</v>
      </c>
      <c r="J65" s="101">
        <f>Hoja1!V54</f>
        <v>0</v>
      </c>
      <c r="K65" s="110"/>
      <c r="L65" s="110"/>
      <c r="M65" s="110"/>
      <c r="N65" s="110"/>
      <c r="O65" s="110"/>
      <c r="P65" s="110"/>
      <c r="Q65" s="136" t="str">
        <f t="shared" si="0"/>
        <v>Aceptable</v>
      </c>
      <c r="R65" s="110" t="s">
        <v>57</v>
      </c>
      <c r="S65" s="110" t="s">
        <v>57</v>
      </c>
      <c r="T65" s="110" t="s">
        <v>57</v>
      </c>
      <c r="U65" s="110" t="s">
        <v>57</v>
      </c>
      <c r="V65" s="110" t="s">
        <v>57</v>
      </c>
      <c r="W65" s="110" t="s">
        <v>57</v>
      </c>
      <c r="X65" s="149" t="str">
        <f t="shared" si="2"/>
        <v>No crítico/Intermedio-Solicitar evaluación por parte del OAL</v>
      </c>
      <c r="Y65" s="148"/>
      <c r="Z65" s="124"/>
      <c r="AA65" s="124"/>
      <c r="AB65" s="124"/>
      <c r="AC65" s="124"/>
      <c r="AD65" s="124"/>
      <c r="AF65">
        <f t="shared" si="1"/>
        <v>1</v>
      </c>
    </row>
    <row r="66" spans="2:32" ht="58.5" customHeight="1">
      <c r="B66" s="100">
        <v>51</v>
      </c>
      <c r="C66" s="101" t="str">
        <f>Hoja1!O55</f>
        <v>area 51</v>
      </c>
      <c r="D66" s="101" t="str">
        <f>Hoja1!P55</f>
        <v>puesto 51</v>
      </c>
      <c r="E66" s="101" t="str">
        <f>Hoja1!Q55</f>
        <v>tarea 51</v>
      </c>
      <c r="F66" s="101">
        <f>Hoja1!R55</f>
        <v>0</v>
      </c>
      <c r="G66" s="101">
        <f>Hoja1!S55</f>
        <v>0</v>
      </c>
      <c r="H66" s="101">
        <f>Hoja1!T55</f>
        <v>0</v>
      </c>
      <c r="I66" s="101">
        <f>Hoja1!U55</f>
        <v>0</v>
      </c>
      <c r="J66" s="101">
        <f>Hoja1!V55</f>
        <v>0</v>
      </c>
      <c r="K66" s="110"/>
      <c r="L66" s="110"/>
      <c r="M66" s="110"/>
      <c r="N66" s="110"/>
      <c r="O66" s="110"/>
      <c r="P66" s="110"/>
      <c r="Q66" s="136" t="str">
        <f t="shared" si="0"/>
        <v>Aceptable</v>
      </c>
      <c r="R66" s="110" t="s">
        <v>57</v>
      </c>
      <c r="S66" s="110" t="s">
        <v>57</v>
      </c>
      <c r="T66" s="110" t="s">
        <v>57</v>
      </c>
      <c r="U66" s="110" t="s">
        <v>57</v>
      </c>
      <c r="V66" s="110" t="s">
        <v>57</v>
      </c>
      <c r="W66" s="110" t="s">
        <v>57</v>
      </c>
      <c r="X66" s="149" t="str">
        <f t="shared" si="2"/>
        <v>No crítico/Intermedio-Solicitar evaluación por parte del OAL</v>
      </c>
      <c r="Y66" s="148"/>
      <c r="Z66" s="124"/>
      <c r="AA66" s="124"/>
      <c r="AB66" s="124"/>
      <c r="AC66" s="124"/>
      <c r="AD66" s="124"/>
      <c r="AF66">
        <f t="shared" si="1"/>
        <v>1</v>
      </c>
    </row>
    <row r="67" spans="2:32" ht="58.5" customHeight="1">
      <c r="B67" s="100">
        <v>52</v>
      </c>
      <c r="C67" s="101" t="str">
        <f>Hoja1!O56</f>
        <v>area 52</v>
      </c>
      <c r="D67" s="101" t="str">
        <f>Hoja1!P56</f>
        <v>puesto 52</v>
      </c>
      <c r="E67" s="101" t="str">
        <f>Hoja1!Q56</f>
        <v>tarea 52</v>
      </c>
      <c r="F67" s="101">
        <f>Hoja1!R56</f>
        <v>0</v>
      </c>
      <c r="G67" s="101">
        <f>Hoja1!S56</f>
        <v>0</v>
      </c>
      <c r="H67" s="101">
        <f>Hoja1!T56</f>
        <v>0</v>
      </c>
      <c r="I67" s="101">
        <f>Hoja1!U56</f>
        <v>0</v>
      </c>
      <c r="J67" s="101">
        <f>Hoja1!V56</f>
        <v>0</v>
      </c>
      <c r="K67" s="110"/>
      <c r="L67" s="110"/>
      <c r="M67" s="110"/>
      <c r="N67" s="110"/>
      <c r="O67" s="110"/>
      <c r="P67" s="110"/>
      <c r="Q67" s="136" t="str">
        <f t="shared" si="0"/>
        <v>Aceptable</v>
      </c>
      <c r="R67" s="110" t="s">
        <v>57</v>
      </c>
      <c r="S67" s="110" t="s">
        <v>57</v>
      </c>
      <c r="T67" s="110" t="s">
        <v>57</v>
      </c>
      <c r="U67" s="110" t="s">
        <v>57</v>
      </c>
      <c r="V67" s="110" t="s">
        <v>57</v>
      </c>
      <c r="W67" s="110" t="s">
        <v>57</v>
      </c>
      <c r="X67" s="149" t="str">
        <f t="shared" si="2"/>
        <v>No crítico/Intermedio-Solicitar evaluación por parte del OAL</v>
      </c>
      <c r="Y67" s="148"/>
      <c r="Z67" s="124"/>
      <c r="AA67" s="124"/>
      <c r="AB67" s="124"/>
      <c r="AC67" s="124"/>
      <c r="AD67" s="124"/>
      <c r="AF67">
        <f t="shared" si="1"/>
        <v>1</v>
      </c>
    </row>
    <row r="68" spans="2:32" ht="58.5" customHeight="1">
      <c r="B68" s="100">
        <v>53</v>
      </c>
      <c r="C68" s="101" t="str">
        <f>Hoja1!O57</f>
        <v>area 53</v>
      </c>
      <c r="D68" s="101" t="str">
        <f>Hoja1!P57</f>
        <v>puesto 53</v>
      </c>
      <c r="E68" s="101" t="str">
        <f>Hoja1!Q57</f>
        <v>tarea 53</v>
      </c>
      <c r="F68" s="101">
        <f>Hoja1!R57</f>
        <v>0</v>
      </c>
      <c r="G68" s="101">
        <f>Hoja1!S57</f>
        <v>0</v>
      </c>
      <c r="H68" s="101">
        <f>Hoja1!T57</f>
        <v>0</v>
      </c>
      <c r="I68" s="101">
        <f>Hoja1!U57</f>
        <v>0</v>
      </c>
      <c r="J68" s="101">
        <f>Hoja1!V57</f>
        <v>0</v>
      </c>
      <c r="K68" s="110"/>
      <c r="L68" s="110"/>
      <c r="M68" s="110"/>
      <c r="N68" s="110"/>
      <c r="O68" s="110"/>
      <c r="P68" s="110"/>
      <c r="Q68" s="136" t="str">
        <f t="shared" si="0"/>
        <v>Aceptable</v>
      </c>
      <c r="R68" s="110" t="s">
        <v>57</v>
      </c>
      <c r="S68" s="110" t="s">
        <v>57</v>
      </c>
      <c r="T68" s="110" t="s">
        <v>57</v>
      </c>
      <c r="U68" s="110" t="s">
        <v>57</v>
      </c>
      <c r="V68" s="110" t="s">
        <v>57</v>
      </c>
      <c r="W68" s="110" t="s">
        <v>57</v>
      </c>
      <c r="X68" s="149" t="str">
        <f t="shared" si="2"/>
        <v>No crítico/Intermedio-Solicitar evaluación por parte del OAL</v>
      </c>
      <c r="Y68" s="148"/>
      <c r="Z68" s="124"/>
      <c r="AA68" s="124"/>
      <c r="AB68" s="124"/>
      <c r="AC68" s="124"/>
      <c r="AD68" s="124"/>
      <c r="AF68">
        <f t="shared" si="1"/>
        <v>1</v>
      </c>
    </row>
    <row r="69" spans="2:32" ht="58.5" customHeight="1">
      <c r="B69" s="100">
        <v>54</v>
      </c>
      <c r="C69" s="101" t="str">
        <f>Hoja1!O58</f>
        <v>area 54</v>
      </c>
      <c r="D69" s="101" t="str">
        <f>Hoja1!P58</f>
        <v>puesto 54</v>
      </c>
      <c r="E69" s="101" t="str">
        <f>Hoja1!Q58</f>
        <v>tarea 54</v>
      </c>
      <c r="F69" s="101">
        <f>Hoja1!R58</f>
        <v>0</v>
      </c>
      <c r="G69" s="101">
        <f>Hoja1!S58</f>
        <v>0</v>
      </c>
      <c r="H69" s="101">
        <f>Hoja1!T58</f>
        <v>0</v>
      </c>
      <c r="I69" s="101">
        <f>Hoja1!U58</f>
        <v>0</v>
      </c>
      <c r="J69" s="101">
        <f>Hoja1!V58</f>
        <v>0</v>
      </c>
      <c r="K69" s="110"/>
      <c r="L69" s="110"/>
      <c r="M69" s="110"/>
      <c r="N69" s="110"/>
      <c r="O69" s="110"/>
      <c r="P69" s="110"/>
      <c r="Q69" s="136" t="str">
        <f t="shared" si="0"/>
        <v>Aceptable</v>
      </c>
      <c r="R69" s="110" t="s">
        <v>57</v>
      </c>
      <c r="S69" s="110" t="s">
        <v>57</v>
      </c>
      <c r="T69" s="110" t="s">
        <v>57</v>
      </c>
      <c r="U69" s="110" t="s">
        <v>57</v>
      </c>
      <c r="V69" s="110" t="s">
        <v>57</v>
      </c>
      <c r="W69" s="110" t="s">
        <v>57</v>
      </c>
      <c r="X69" s="149" t="str">
        <f t="shared" si="2"/>
        <v>No crítico/Intermedio-Solicitar evaluación por parte del OAL</v>
      </c>
      <c r="Y69" s="148"/>
      <c r="Z69" s="124"/>
      <c r="AA69" s="124"/>
      <c r="AB69" s="124"/>
      <c r="AC69" s="124"/>
      <c r="AD69" s="124"/>
      <c r="AF69">
        <f t="shared" si="1"/>
        <v>1</v>
      </c>
    </row>
    <row r="70" spans="2:32" ht="58.5" customHeight="1">
      <c r="B70" s="100">
        <v>55</v>
      </c>
      <c r="C70" s="101" t="str">
        <f>Hoja1!O59</f>
        <v>area 55</v>
      </c>
      <c r="D70" s="101" t="str">
        <f>Hoja1!P59</f>
        <v>puesto 55</v>
      </c>
      <c r="E70" s="101" t="str">
        <f>Hoja1!Q59</f>
        <v>tarea 55</v>
      </c>
      <c r="F70" s="101">
        <f>Hoja1!R59</f>
        <v>0</v>
      </c>
      <c r="G70" s="101">
        <f>Hoja1!S59</f>
        <v>0</v>
      </c>
      <c r="H70" s="101">
        <f>Hoja1!T59</f>
        <v>0</v>
      </c>
      <c r="I70" s="101">
        <f>Hoja1!U59</f>
        <v>0</v>
      </c>
      <c r="J70" s="101">
        <f>Hoja1!V59</f>
        <v>0</v>
      </c>
      <c r="K70" s="110"/>
      <c r="L70" s="110"/>
      <c r="M70" s="110"/>
      <c r="N70" s="110"/>
      <c r="O70" s="110"/>
      <c r="P70" s="110"/>
      <c r="Q70" s="136" t="str">
        <f t="shared" si="0"/>
        <v>Aceptable</v>
      </c>
      <c r="R70" s="110" t="s">
        <v>57</v>
      </c>
      <c r="S70" s="110" t="s">
        <v>57</v>
      </c>
      <c r="T70" s="110" t="s">
        <v>57</v>
      </c>
      <c r="U70" s="110" t="s">
        <v>57</v>
      </c>
      <c r="V70" s="110" t="s">
        <v>57</v>
      </c>
      <c r="W70" s="110" t="s">
        <v>57</v>
      </c>
      <c r="X70" s="149" t="str">
        <f t="shared" si="2"/>
        <v>No crítico/Intermedio-Solicitar evaluación por parte del OAL</v>
      </c>
      <c r="Y70" s="148"/>
      <c r="Z70" s="124"/>
      <c r="AA70" s="124"/>
      <c r="AB70" s="124"/>
      <c r="AC70" s="124"/>
      <c r="AD70" s="124"/>
      <c r="AF70">
        <f t="shared" si="1"/>
        <v>1</v>
      </c>
    </row>
    <row r="71" spans="2:32" ht="58.5" customHeight="1">
      <c r="B71" s="100">
        <v>56</v>
      </c>
      <c r="C71" s="101" t="str">
        <f>Hoja1!O60</f>
        <v>area 56</v>
      </c>
      <c r="D71" s="101" t="str">
        <f>Hoja1!P60</f>
        <v>puesto 56</v>
      </c>
      <c r="E71" s="101" t="str">
        <f>Hoja1!Q60</f>
        <v>tarea 56</v>
      </c>
      <c r="F71" s="101">
        <f>Hoja1!R60</f>
        <v>0</v>
      </c>
      <c r="G71" s="101">
        <f>Hoja1!S60</f>
        <v>0</v>
      </c>
      <c r="H71" s="101">
        <f>Hoja1!T60</f>
        <v>0</v>
      </c>
      <c r="I71" s="101">
        <f>Hoja1!U60</f>
        <v>0</v>
      </c>
      <c r="J71" s="101">
        <f>Hoja1!V60</f>
        <v>0</v>
      </c>
      <c r="K71" s="110"/>
      <c r="L71" s="110"/>
      <c r="M71" s="110"/>
      <c r="N71" s="110"/>
      <c r="O71" s="110"/>
      <c r="P71" s="110"/>
      <c r="Q71" s="136" t="str">
        <f t="shared" si="0"/>
        <v>Aceptable</v>
      </c>
      <c r="R71" s="110" t="s">
        <v>57</v>
      </c>
      <c r="S71" s="110" t="s">
        <v>57</v>
      </c>
      <c r="T71" s="110" t="s">
        <v>57</v>
      </c>
      <c r="U71" s="110" t="s">
        <v>57</v>
      </c>
      <c r="V71" s="110" t="s">
        <v>57</v>
      </c>
      <c r="W71" s="110" t="s">
        <v>57</v>
      </c>
      <c r="X71" s="149" t="str">
        <f t="shared" si="2"/>
        <v>No crítico/Intermedio-Solicitar evaluación por parte del OAL</v>
      </c>
      <c r="Y71" s="148"/>
      <c r="Z71" s="124"/>
      <c r="AA71" s="124"/>
      <c r="AB71" s="124"/>
      <c r="AC71" s="124"/>
      <c r="AD71" s="124"/>
      <c r="AF71">
        <f t="shared" si="1"/>
        <v>1</v>
      </c>
    </row>
    <row r="72" spans="2:32" ht="58.5" customHeight="1">
      <c r="B72" s="100">
        <v>57</v>
      </c>
      <c r="C72" s="101" t="str">
        <f>Hoja1!O61</f>
        <v>area 57</v>
      </c>
      <c r="D72" s="101" t="str">
        <f>Hoja1!P61</f>
        <v>puesto 57</v>
      </c>
      <c r="E72" s="101" t="str">
        <f>Hoja1!Q61</f>
        <v>tarea 57</v>
      </c>
      <c r="F72" s="101">
        <f>Hoja1!R61</f>
        <v>0</v>
      </c>
      <c r="G72" s="101">
        <f>Hoja1!S61</f>
        <v>0</v>
      </c>
      <c r="H72" s="101">
        <f>Hoja1!T61</f>
        <v>0</v>
      </c>
      <c r="I72" s="101">
        <f>Hoja1!U61</f>
        <v>0</v>
      </c>
      <c r="J72" s="101">
        <f>Hoja1!V61</f>
        <v>0</v>
      </c>
      <c r="K72" s="110"/>
      <c r="L72" s="110"/>
      <c r="M72" s="110"/>
      <c r="N72" s="110"/>
      <c r="O72" s="110"/>
      <c r="P72" s="110"/>
      <c r="Q72" s="136" t="str">
        <f t="shared" si="0"/>
        <v>Aceptable</v>
      </c>
      <c r="R72" s="110" t="s">
        <v>57</v>
      </c>
      <c r="S72" s="110" t="s">
        <v>57</v>
      </c>
      <c r="T72" s="110" t="s">
        <v>57</v>
      </c>
      <c r="U72" s="110" t="s">
        <v>57</v>
      </c>
      <c r="V72" s="110" t="s">
        <v>57</v>
      </c>
      <c r="W72" s="110" t="s">
        <v>57</v>
      </c>
      <c r="X72" s="149" t="str">
        <f t="shared" si="2"/>
        <v>No crítico/Intermedio-Solicitar evaluación por parte del OAL</v>
      </c>
      <c r="Y72" s="148"/>
      <c r="Z72" s="124"/>
      <c r="AA72" s="124"/>
      <c r="AB72" s="124"/>
      <c r="AC72" s="124"/>
      <c r="AD72" s="124"/>
      <c r="AF72">
        <f t="shared" si="1"/>
        <v>1</v>
      </c>
    </row>
    <row r="73" spans="2:32" ht="58.5" customHeight="1">
      <c r="B73" s="100">
        <v>58</v>
      </c>
      <c r="C73" s="101" t="str">
        <f>Hoja1!O62</f>
        <v>area 58</v>
      </c>
      <c r="D73" s="101" t="str">
        <f>Hoja1!P62</f>
        <v>puesto 58</v>
      </c>
      <c r="E73" s="101" t="str">
        <f>Hoja1!Q62</f>
        <v>tarea 58</v>
      </c>
      <c r="F73" s="101">
        <f>Hoja1!R62</f>
        <v>0</v>
      </c>
      <c r="G73" s="101">
        <f>Hoja1!S62</f>
        <v>0</v>
      </c>
      <c r="H73" s="101">
        <f>Hoja1!T62</f>
        <v>0</v>
      </c>
      <c r="I73" s="101">
        <f>Hoja1!U62</f>
        <v>0</v>
      </c>
      <c r="J73" s="101">
        <f>Hoja1!V62</f>
        <v>0</v>
      </c>
      <c r="K73" s="110"/>
      <c r="L73" s="110"/>
      <c r="M73" s="110"/>
      <c r="N73" s="110"/>
      <c r="O73" s="110"/>
      <c r="P73" s="110"/>
      <c r="Q73" s="136" t="str">
        <f t="shared" si="0"/>
        <v>Aceptable</v>
      </c>
      <c r="R73" s="110" t="s">
        <v>57</v>
      </c>
      <c r="S73" s="110" t="s">
        <v>57</v>
      </c>
      <c r="T73" s="110" t="s">
        <v>57</v>
      </c>
      <c r="U73" s="110" t="s">
        <v>57</v>
      </c>
      <c r="V73" s="110" t="s">
        <v>57</v>
      </c>
      <c r="W73" s="110" t="s">
        <v>57</v>
      </c>
      <c r="X73" s="149" t="str">
        <f t="shared" si="2"/>
        <v>No crítico/Intermedio-Solicitar evaluación por parte del OAL</v>
      </c>
      <c r="Y73" s="148"/>
      <c r="Z73" s="124"/>
      <c r="AA73" s="124"/>
      <c r="AB73" s="124"/>
      <c r="AC73" s="124"/>
      <c r="AD73" s="124"/>
      <c r="AF73">
        <f t="shared" si="1"/>
        <v>1</v>
      </c>
    </row>
    <row r="74" spans="2:32" ht="58.5" customHeight="1">
      <c r="B74" s="100">
        <v>59</v>
      </c>
      <c r="C74" s="101" t="str">
        <f>Hoja1!O63</f>
        <v>area 59</v>
      </c>
      <c r="D74" s="101" t="str">
        <f>Hoja1!P63</f>
        <v>puesto 59</v>
      </c>
      <c r="E74" s="101" t="str">
        <f>Hoja1!Q63</f>
        <v>tarea 59</v>
      </c>
      <c r="F74" s="101">
        <f>Hoja1!R63</f>
        <v>0</v>
      </c>
      <c r="G74" s="101">
        <f>Hoja1!S63</f>
        <v>0</v>
      </c>
      <c r="H74" s="101">
        <f>Hoja1!T63</f>
        <v>0</v>
      </c>
      <c r="I74" s="101">
        <f>Hoja1!U63</f>
        <v>0</v>
      </c>
      <c r="J74" s="101">
        <f>Hoja1!V63</f>
        <v>0</v>
      </c>
      <c r="K74" s="110"/>
      <c r="L74" s="110"/>
      <c r="M74" s="110"/>
      <c r="N74" s="110"/>
      <c r="O74" s="110"/>
      <c r="P74" s="110"/>
      <c r="Q74" s="136" t="str">
        <f t="shared" si="0"/>
        <v>Aceptable</v>
      </c>
      <c r="R74" s="110" t="s">
        <v>57</v>
      </c>
      <c r="S74" s="110" t="s">
        <v>57</v>
      </c>
      <c r="T74" s="110" t="s">
        <v>57</v>
      </c>
      <c r="U74" s="110" t="s">
        <v>57</v>
      </c>
      <c r="V74" s="110" t="s">
        <v>57</v>
      </c>
      <c r="W74" s="110" t="s">
        <v>57</v>
      </c>
      <c r="X74" s="149" t="str">
        <f t="shared" si="2"/>
        <v>No crítico/Intermedio-Solicitar evaluación por parte del OAL</v>
      </c>
      <c r="Y74" s="148"/>
      <c r="Z74" s="124"/>
      <c r="AA74" s="124"/>
      <c r="AB74" s="124"/>
      <c r="AC74" s="124"/>
      <c r="AD74" s="124"/>
      <c r="AF74">
        <f t="shared" si="1"/>
        <v>1</v>
      </c>
    </row>
    <row r="75" spans="2:32" ht="58.5" customHeight="1">
      <c r="B75" s="100">
        <v>60</v>
      </c>
      <c r="C75" s="101" t="str">
        <f>Hoja1!O64</f>
        <v>area 60</v>
      </c>
      <c r="D75" s="101" t="str">
        <f>Hoja1!P64</f>
        <v>puesto 60</v>
      </c>
      <c r="E75" s="101" t="str">
        <f>Hoja1!Q64</f>
        <v>tarea 60</v>
      </c>
      <c r="F75" s="101">
        <f>Hoja1!R64</f>
        <v>0</v>
      </c>
      <c r="G75" s="101">
        <f>Hoja1!S64</f>
        <v>0</v>
      </c>
      <c r="H75" s="101">
        <f>Hoja1!T64</f>
        <v>0</v>
      </c>
      <c r="I75" s="101">
        <f>Hoja1!U64</f>
        <v>0</v>
      </c>
      <c r="J75" s="101">
        <f>Hoja1!V64</f>
        <v>0</v>
      </c>
      <c r="K75" s="110"/>
      <c r="L75" s="110"/>
      <c r="M75" s="110"/>
      <c r="N75" s="110"/>
      <c r="O75" s="110"/>
      <c r="P75" s="110"/>
      <c r="Q75" s="136" t="str">
        <f t="shared" si="0"/>
        <v>Aceptable</v>
      </c>
      <c r="R75" s="110" t="s">
        <v>57</v>
      </c>
      <c r="S75" s="110" t="s">
        <v>57</v>
      </c>
      <c r="T75" s="110" t="s">
        <v>57</v>
      </c>
      <c r="U75" s="110" t="s">
        <v>57</v>
      </c>
      <c r="V75" s="110" t="s">
        <v>57</v>
      </c>
      <c r="W75" s="110" t="s">
        <v>57</v>
      </c>
      <c r="X75" s="149" t="str">
        <f t="shared" si="2"/>
        <v>No crítico/Intermedio-Solicitar evaluación por parte del OAL</v>
      </c>
      <c r="Y75" s="148"/>
      <c r="Z75" s="124"/>
      <c r="AA75" s="124"/>
      <c r="AB75" s="124"/>
      <c r="AC75" s="124"/>
      <c r="AD75" s="124"/>
      <c r="AF75">
        <f t="shared" si="1"/>
        <v>1</v>
      </c>
    </row>
    <row r="76" spans="2:32" ht="58.5" customHeight="1">
      <c r="B76" s="100">
        <v>61</v>
      </c>
      <c r="C76" s="101" t="str">
        <f>Hoja1!O65</f>
        <v>area 61</v>
      </c>
      <c r="D76" s="101" t="str">
        <f>Hoja1!P65</f>
        <v>puesto 61</v>
      </c>
      <c r="E76" s="101" t="str">
        <f>Hoja1!Q65</f>
        <v>tarea 61</v>
      </c>
      <c r="F76" s="101">
        <f>Hoja1!R65</f>
        <v>0</v>
      </c>
      <c r="G76" s="101">
        <f>Hoja1!S65</f>
        <v>0</v>
      </c>
      <c r="H76" s="101">
        <f>Hoja1!T65</f>
        <v>0</v>
      </c>
      <c r="I76" s="101">
        <f>Hoja1!U65</f>
        <v>0</v>
      </c>
      <c r="J76" s="101">
        <f>Hoja1!V65</f>
        <v>0</v>
      </c>
      <c r="K76" s="110"/>
      <c r="L76" s="110"/>
      <c r="M76" s="110"/>
      <c r="N76" s="110"/>
      <c r="O76" s="110"/>
      <c r="P76" s="110"/>
      <c r="Q76" s="136" t="str">
        <f t="shared" si="0"/>
        <v>Aceptable</v>
      </c>
      <c r="R76" s="110" t="s">
        <v>57</v>
      </c>
      <c r="S76" s="110" t="s">
        <v>57</v>
      </c>
      <c r="T76" s="110" t="s">
        <v>57</v>
      </c>
      <c r="U76" s="110" t="s">
        <v>57</v>
      </c>
      <c r="V76" s="110" t="s">
        <v>57</v>
      </c>
      <c r="W76" s="110" t="s">
        <v>57</v>
      </c>
      <c r="X76" s="149" t="str">
        <f t="shared" si="2"/>
        <v>No crítico/Intermedio-Solicitar evaluación por parte del OAL</v>
      </c>
      <c r="Y76" s="148"/>
      <c r="Z76" s="124"/>
      <c r="AA76" s="124"/>
      <c r="AB76" s="124"/>
      <c r="AC76" s="124"/>
      <c r="AD76" s="124"/>
      <c r="AF76">
        <f t="shared" si="1"/>
        <v>1</v>
      </c>
    </row>
    <row r="77" spans="2:32" ht="58.5" customHeight="1">
      <c r="B77" s="100">
        <v>62</v>
      </c>
      <c r="C77" s="101" t="str">
        <f>Hoja1!O66</f>
        <v>area 62</v>
      </c>
      <c r="D77" s="101" t="str">
        <f>Hoja1!P66</f>
        <v>puesto 62</v>
      </c>
      <c r="E77" s="101" t="str">
        <f>Hoja1!Q66</f>
        <v>tarea 62</v>
      </c>
      <c r="F77" s="101">
        <f>Hoja1!R66</f>
        <v>0</v>
      </c>
      <c r="G77" s="101">
        <f>Hoja1!S66</f>
        <v>0</v>
      </c>
      <c r="H77" s="101">
        <f>Hoja1!T66</f>
        <v>0</v>
      </c>
      <c r="I77" s="101">
        <f>Hoja1!U66</f>
        <v>0</v>
      </c>
      <c r="J77" s="101">
        <f>Hoja1!V66</f>
        <v>0</v>
      </c>
      <c r="K77" s="110"/>
      <c r="L77" s="110"/>
      <c r="M77" s="110"/>
      <c r="N77" s="110"/>
      <c r="O77" s="110"/>
      <c r="P77" s="110"/>
      <c r="Q77" s="136" t="str">
        <f t="shared" si="0"/>
        <v>Aceptable</v>
      </c>
      <c r="R77" s="110" t="s">
        <v>57</v>
      </c>
      <c r="S77" s="110" t="s">
        <v>57</v>
      </c>
      <c r="T77" s="110" t="s">
        <v>57</v>
      </c>
      <c r="U77" s="110" t="s">
        <v>57</v>
      </c>
      <c r="V77" s="110" t="s">
        <v>57</v>
      </c>
      <c r="W77" s="110" t="s">
        <v>57</v>
      </c>
      <c r="X77" s="149" t="str">
        <f t="shared" si="2"/>
        <v>No crítico/Intermedio-Solicitar evaluación por parte del OAL</v>
      </c>
      <c r="Y77" s="148"/>
      <c r="Z77" s="124"/>
      <c r="AA77" s="124"/>
      <c r="AB77" s="124"/>
      <c r="AC77" s="124"/>
      <c r="AD77" s="124"/>
      <c r="AF77">
        <f t="shared" si="1"/>
        <v>1</v>
      </c>
    </row>
    <row r="78" spans="2:32" ht="58.5" customHeight="1">
      <c r="B78" s="100">
        <v>63</v>
      </c>
      <c r="C78" s="101" t="str">
        <f>Hoja1!O67</f>
        <v>area 63</v>
      </c>
      <c r="D78" s="101" t="str">
        <f>Hoja1!P67</f>
        <v>puesto 63</v>
      </c>
      <c r="E78" s="101" t="str">
        <f>Hoja1!Q67</f>
        <v>tarea 63</v>
      </c>
      <c r="F78" s="101">
        <f>Hoja1!R67</f>
        <v>0</v>
      </c>
      <c r="G78" s="101">
        <f>Hoja1!S67</f>
        <v>0</v>
      </c>
      <c r="H78" s="101">
        <f>Hoja1!T67</f>
        <v>0</v>
      </c>
      <c r="I78" s="101">
        <f>Hoja1!U67</f>
        <v>0</v>
      </c>
      <c r="J78" s="101">
        <f>Hoja1!V67</f>
        <v>0</v>
      </c>
      <c r="K78" s="110"/>
      <c r="L78" s="110"/>
      <c r="M78" s="110"/>
      <c r="N78" s="110"/>
      <c r="O78" s="110"/>
      <c r="P78" s="110"/>
      <c r="Q78" s="136" t="str">
        <f t="shared" si="0"/>
        <v>Aceptable</v>
      </c>
      <c r="R78" s="110" t="s">
        <v>57</v>
      </c>
      <c r="S78" s="110" t="s">
        <v>57</v>
      </c>
      <c r="T78" s="110" t="s">
        <v>57</v>
      </c>
      <c r="U78" s="110" t="s">
        <v>57</v>
      </c>
      <c r="V78" s="110" t="s">
        <v>57</v>
      </c>
      <c r="W78" s="110" t="s">
        <v>57</v>
      </c>
      <c r="X78" s="149" t="str">
        <f t="shared" si="2"/>
        <v>No crítico/Intermedio-Solicitar evaluación por parte del OAL</v>
      </c>
      <c r="Y78" s="148"/>
      <c r="Z78" s="124"/>
      <c r="AA78" s="124"/>
      <c r="AB78" s="124"/>
      <c r="AC78" s="124"/>
      <c r="AD78" s="124"/>
      <c r="AF78">
        <f t="shared" si="1"/>
        <v>1</v>
      </c>
    </row>
    <row r="79" spans="2:32" ht="58.5" customHeight="1">
      <c r="B79" s="100">
        <v>64</v>
      </c>
      <c r="C79" s="101" t="str">
        <f>Hoja1!O68</f>
        <v>area 64</v>
      </c>
      <c r="D79" s="101" t="str">
        <f>Hoja1!P68</f>
        <v>puesto 64</v>
      </c>
      <c r="E79" s="101" t="str">
        <f>Hoja1!Q68</f>
        <v>tarea 64</v>
      </c>
      <c r="F79" s="101">
        <f>Hoja1!R68</f>
        <v>0</v>
      </c>
      <c r="G79" s="101">
        <f>Hoja1!S68</f>
        <v>0</v>
      </c>
      <c r="H79" s="101">
        <f>Hoja1!T68</f>
        <v>0</v>
      </c>
      <c r="I79" s="101">
        <f>Hoja1!U68</f>
        <v>0</v>
      </c>
      <c r="J79" s="101">
        <f>Hoja1!V68</f>
        <v>0</v>
      </c>
      <c r="K79" s="110"/>
      <c r="L79" s="110"/>
      <c r="M79" s="110"/>
      <c r="N79" s="110"/>
      <c r="O79" s="110"/>
      <c r="P79" s="110"/>
      <c r="Q79" s="136" t="str">
        <f t="shared" si="0"/>
        <v>Aceptable</v>
      </c>
      <c r="R79" s="110" t="s">
        <v>57</v>
      </c>
      <c r="S79" s="110" t="s">
        <v>57</v>
      </c>
      <c r="T79" s="110" t="s">
        <v>57</v>
      </c>
      <c r="U79" s="110" t="s">
        <v>57</v>
      </c>
      <c r="V79" s="110" t="s">
        <v>57</v>
      </c>
      <c r="W79" s="110" t="s">
        <v>57</v>
      </c>
      <c r="X79" s="149" t="str">
        <f t="shared" si="2"/>
        <v>No crítico/Intermedio-Solicitar evaluación por parte del OAL</v>
      </c>
      <c r="Y79" s="148"/>
      <c r="Z79" s="124"/>
      <c r="AA79" s="124"/>
      <c r="AB79" s="124"/>
      <c r="AC79" s="124"/>
      <c r="AD79" s="124"/>
      <c r="AF79">
        <f t="shared" si="1"/>
        <v>1</v>
      </c>
    </row>
    <row r="80" spans="2:32" ht="58.5" customHeight="1">
      <c r="B80" s="100">
        <v>65</v>
      </c>
      <c r="C80" s="101" t="str">
        <f>Hoja1!O69</f>
        <v>area 65</v>
      </c>
      <c r="D80" s="101" t="str">
        <f>Hoja1!P69</f>
        <v>puesto 65</v>
      </c>
      <c r="E80" s="101" t="str">
        <f>Hoja1!Q69</f>
        <v>tarea 65</v>
      </c>
      <c r="F80" s="101">
        <f>Hoja1!R69</f>
        <v>0</v>
      </c>
      <c r="G80" s="101">
        <f>Hoja1!S69</f>
        <v>0</v>
      </c>
      <c r="H80" s="101">
        <f>Hoja1!T69</f>
        <v>0</v>
      </c>
      <c r="I80" s="101">
        <f>Hoja1!U69</f>
        <v>0</v>
      </c>
      <c r="J80" s="101">
        <f>Hoja1!V69</f>
        <v>0</v>
      </c>
      <c r="K80" s="110"/>
      <c r="L80" s="110"/>
      <c r="M80" s="110"/>
      <c r="N80" s="110"/>
      <c r="O80" s="110"/>
      <c r="P80" s="110"/>
      <c r="Q80" s="136" t="str">
        <f t="shared" si="0"/>
        <v>Aceptable</v>
      </c>
      <c r="R80" s="110" t="s">
        <v>57</v>
      </c>
      <c r="S80" s="110" t="s">
        <v>57</v>
      </c>
      <c r="T80" s="110" t="s">
        <v>57</v>
      </c>
      <c r="U80" s="110" t="s">
        <v>57</v>
      </c>
      <c r="V80" s="110" t="s">
        <v>57</v>
      </c>
      <c r="W80" s="110" t="s">
        <v>57</v>
      </c>
      <c r="X80" s="149" t="str">
        <f t="shared" si="2"/>
        <v>No crítico/Intermedio-Solicitar evaluación por parte del OAL</v>
      </c>
      <c r="Y80" s="148"/>
      <c r="Z80" s="124"/>
      <c r="AA80" s="124"/>
      <c r="AB80" s="124"/>
      <c r="AC80" s="124"/>
      <c r="AD80" s="124"/>
      <c r="AF80">
        <f t="shared" si="1"/>
        <v>1</v>
      </c>
    </row>
    <row r="81" spans="2:32" ht="58.5" customHeight="1">
      <c r="B81" s="100">
        <v>66</v>
      </c>
      <c r="C81" s="101" t="str">
        <f>Hoja1!O70</f>
        <v>area 66</v>
      </c>
      <c r="D81" s="101" t="str">
        <f>Hoja1!P70</f>
        <v>puesto 66</v>
      </c>
      <c r="E81" s="101" t="str">
        <f>Hoja1!Q70</f>
        <v>tarea 66</v>
      </c>
      <c r="F81" s="101">
        <f>Hoja1!R70</f>
        <v>0</v>
      </c>
      <c r="G81" s="101">
        <f>Hoja1!S70</f>
        <v>0</v>
      </c>
      <c r="H81" s="101">
        <f>Hoja1!T70</f>
        <v>0</v>
      </c>
      <c r="I81" s="101">
        <f>Hoja1!U70</f>
        <v>0</v>
      </c>
      <c r="J81" s="101">
        <f>Hoja1!V70</f>
        <v>0</v>
      </c>
      <c r="K81" s="110"/>
      <c r="L81" s="110"/>
      <c r="M81" s="110"/>
      <c r="N81" s="110"/>
      <c r="O81" s="110"/>
      <c r="P81" s="110"/>
      <c r="Q81" s="136" t="str">
        <f t="shared" ref="Q81:Q144" si="3">IF(OR(K81="NO",L81="NO",M81="NO",N81="NO",O81="NO",P81="NO"),"No Aceptable","Aceptable")</f>
        <v>Aceptable</v>
      </c>
      <c r="R81" s="110" t="s">
        <v>57</v>
      </c>
      <c r="S81" s="110" t="s">
        <v>57</v>
      </c>
      <c r="T81" s="110" t="s">
        <v>57</v>
      </c>
      <c r="U81" s="110" t="s">
        <v>57</v>
      </c>
      <c r="V81" s="110" t="s">
        <v>57</v>
      </c>
      <c r="W81" s="110" t="s">
        <v>57</v>
      </c>
      <c r="X81" s="149" t="str">
        <f t="shared" si="2"/>
        <v>No crítico/Intermedio-Solicitar evaluación por parte del OAL</v>
      </c>
      <c r="Y81" s="148"/>
      <c r="Z81" s="124"/>
      <c r="AA81" s="124"/>
      <c r="AB81" s="124"/>
      <c r="AC81" s="124"/>
      <c r="AD81" s="124"/>
      <c r="AF81">
        <f t="shared" si="1"/>
        <v>1</v>
      </c>
    </row>
    <row r="82" spans="2:32" ht="58.5" customHeight="1">
      <c r="B82" s="100">
        <v>67</v>
      </c>
      <c r="C82" s="101" t="str">
        <f>Hoja1!O71</f>
        <v>area 67</v>
      </c>
      <c r="D82" s="101" t="str">
        <f>Hoja1!P71</f>
        <v>puesto 67</v>
      </c>
      <c r="E82" s="101" t="str">
        <f>Hoja1!Q71</f>
        <v>tarea 67</v>
      </c>
      <c r="F82" s="101">
        <f>Hoja1!R71</f>
        <v>0</v>
      </c>
      <c r="G82" s="101">
        <f>Hoja1!S71</f>
        <v>0</v>
      </c>
      <c r="H82" s="101">
        <f>Hoja1!T71</f>
        <v>0</v>
      </c>
      <c r="I82" s="101">
        <f>Hoja1!U71</f>
        <v>0</v>
      </c>
      <c r="J82" s="101">
        <f>Hoja1!V71</f>
        <v>0</v>
      </c>
      <c r="K82" s="110"/>
      <c r="L82" s="110"/>
      <c r="M82" s="110"/>
      <c r="N82" s="110"/>
      <c r="O82" s="110"/>
      <c r="P82" s="110"/>
      <c r="Q82" s="136" t="str">
        <f t="shared" si="3"/>
        <v>Aceptable</v>
      </c>
      <c r="R82" s="110" t="s">
        <v>57</v>
      </c>
      <c r="S82" s="110" t="s">
        <v>57</v>
      </c>
      <c r="T82" s="110" t="s">
        <v>57</v>
      </c>
      <c r="U82" s="110" t="s">
        <v>57</v>
      </c>
      <c r="V82" s="110" t="s">
        <v>57</v>
      </c>
      <c r="W82" s="110" t="s">
        <v>57</v>
      </c>
      <c r="X82" s="149" t="str">
        <f t="shared" si="2"/>
        <v>No crítico/Intermedio-Solicitar evaluación por parte del OAL</v>
      </c>
      <c r="Y82" s="148"/>
      <c r="Z82" s="124"/>
      <c r="AA82" s="124"/>
      <c r="AB82" s="124"/>
      <c r="AC82" s="124"/>
      <c r="AD82" s="124"/>
      <c r="AF82">
        <f t="shared" ref="AF82:AF145" si="4">IF(Q82="Aceptable",1,0)</f>
        <v>1</v>
      </c>
    </row>
    <row r="83" spans="2:32" ht="58.5" customHeight="1">
      <c r="B83" s="100">
        <v>68</v>
      </c>
      <c r="C83" s="101" t="str">
        <f>Hoja1!O72</f>
        <v>area 68</v>
      </c>
      <c r="D83" s="101" t="str">
        <f>Hoja1!P72</f>
        <v>puesto 68</v>
      </c>
      <c r="E83" s="101" t="str">
        <f>Hoja1!Q72</f>
        <v>tarea 68</v>
      </c>
      <c r="F83" s="101">
        <f>Hoja1!R72</f>
        <v>0</v>
      </c>
      <c r="G83" s="101">
        <f>Hoja1!S72</f>
        <v>0</v>
      </c>
      <c r="H83" s="101">
        <f>Hoja1!T72</f>
        <v>0</v>
      </c>
      <c r="I83" s="101">
        <f>Hoja1!U72</f>
        <v>0</v>
      </c>
      <c r="J83" s="101">
        <f>Hoja1!V72</f>
        <v>0</v>
      </c>
      <c r="K83" s="110"/>
      <c r="L83" s="110"/>
      <c r="M83" s="110"/>
      <c r="N83" s="110"/>
      <c r="O83" s="110"/>
      <c r="P83" s="110"/>
      <c r="Q83" s="136" t="str">
        <f t="shared" si="3"/>
        <v>Aceptable</v>
      </c>
      <c r="R83" s="110" t="s">
        <v>57</v>
      </c>
      <c r="S83" s="110" t="s">
        <v>57</v>
      </c>
      <c r="T83" s="110" t="s">
        <v>57</v>
      </c>
      <c r="U83" s="110" t="s">
        <v>57</v>
      </c>
      <c r="V83" s="110" t="s">
        <v>57</v>
      </c>
      <c r="W83" s="110" t="s">
        <v>57</v>
      </c>
      <c r="X83" s="149" t="str">
        <f t="shared" si="2"/>
        <v>No crítico/Intermedio-Solicitar evaluación por parte del OAL</v>
      </c>
      <c r="Y83" s="148"/>
      <c r="Z83" s="124"/>
      <c r="AA83" s="124"/>
      <c r="AB83" s="124"/>
      <c r="AC83" s="124"/>
      <c r="AD83" s="124"/>
      <c r="AF83">
        <f t="shared" si="4"/>
        <v>1</v>
      </c>
    </row>
    <row r="84" spans="2:32" ht="58.5" customHeight="1">
      <c r="B84" s="100">
        <v>69</v>
      </c>
      <c r="C84" s="101" t="str">
        <f>Hoja1!O73</f>
        <v>area 69</v>
      </c>
      <c r="D84" s="101" t="str">
        <f>Hoja1!P73</f>
        <v>puesto 69</v>
      </c>
      <c r="E84" s="101" t="str">
        <f>Hoja1!Q73</f>
        <v>tarea 69</v>
      </c>
      <c r="F84" s="101">
        <f>Hoja1!R73</f>
        <v>0</v>
      </c>
      <c r="G84" s="101">
        <f>Hoja1!S73</f>
        <v>0</v>
      </c>
      <c r="H84" s="101">
        <f>Hoja1!T73</f>
        <v>0</v>
      </c>
      <c r="I84" s="101">
        <f>Hoja1!U73</f>
        <v>0</v>
      </c>
      <c r="J84" s="101">
        <f>Hoja1!V73</f>
        <v>0</v>
      </c>
      <c r="K84" s="110"/>
      <c r="L84" s="110"/>
      <c r="M84" s="110"/>
      <c r="N84" s="110"/>
      <c r="O84" s="110"/>
      <c r="P84" s="110"/>
      <c r="Q84" s="136" t="str">
        <f t="shared" si="3"/>
        <v>Aceptable</v>
      </c>
      <c r="R84" s="110" t="s">
        <v>57</v>
      </c>
      <c r="S84" s="110" t="s">
        <v>57</v>
      </c>
      <c r="T84" s="110" t="s">
        <v>57</v>
      </c>
      <c r="U84" s="110" t="s">
        <v>57</v>
      </c>
      <c r="V84" s="110" t="s">
        <v>57</v>
      </c>
      <c r="W84" s="110" t="s">
        <v>57</v>
      </c>
      <c r="X84" s="149" t="str">
        <f t="shared" ref="X84:X147" si="5">IF(OR(R84="SI",S84="SI",T84="SI",U84="SI",V84="SI",W84="SI"),"Crítico-Proceda a elaborar plan de acción","No crítico/Intermedio-Solicitar evaluación por parte del OAL")</f>
        <v>No crítico/Intermedio-Solicitar evaluación por parte del OAL</v>
      </c>
      <c r="Y84" s="148"/>
      <c r="Z84" s="124"/>
      <c r="AA84" s="124"/>
      <c r="AB84" s="124"/>
      <c r="AC84" s="124"/>
      <c r="AD84" s="124"/>
      <c r="AF84">
        <f t="shared" si="4"/>
        <v>1</v>
      </c>
    </row>
    <row r="85" spans="2:32" ht="58.5" customHeight="1">
      <c r="B85" s="100">
        <v>70</v>
      </c>
      <c r="C85" s="101" t="str">
        <f>Hoja1!O74</f>
        <v>area 70</v>
      </c>
      <c r="D85" s="101" t="str">
        <f>Hoja1!P74</f>
        <v>puesto 70</v>
      </c>
      <c r="E85" s="101" t="str">
        <f>Hoja1!Q74</f>
        <v>tarea 70</v>
      </c>
      <c r="F85" s="101">
        <f>Hoja1!R74</f>
        <v>0</v>
      </c>
      <c r="G85" s="101">
        <f>Hoja1!S74</f>
        <v>0</v>
      </c>
      <c r="H85" s="101">
        <f>Hoja1!T74</f>
        <v>0</v>
      </c>
      <c r="I85" s="101">
        <f>Hoja1!U74</f>
        <v>0</v>
      </c>
      <c r="J85" s="101">
        <f>Hoja1!V74</f>
        <v>0</v>
      </c>
      <c r="K85" s="110"/>
      <c r="L85" s="110"/>
      <c r="M85" s="110"/>
      <c r="N85" s="110"/>
      <c r="O85" s="110"/>
      <c r="P85" s="110"/>
      <c r="Q85" s="136" t="str">
        <f t="shared" si="3"/>
        <v>Aceptable</v>
      </c>
      <c r="R85" s="110" t="s">
        <v>57</v>
      </c>
      <c r="S85" s="110" t="s">
        <v>57</v>
      </c>
      <c r="T85" s="110" t="s">
        <v>57</v>
      </c>
      <c r="U85" s="110" t="s">
        <v>57</v>
      </c>
      <c r="V85" s="110" t="s">
        <v>57</v>
      </c>
      <c r="W85" s="110" t="s">
        <v>57</v>
      </c>
      <c r="X85" s="149" t="str">
        <f t="shared" si="5"/>
        <v>No crítico/Intermedio-Solicitar evaluación por parte del OAL</v>
      </c>
      <c r="Y85" s="148"/>
      <c r="Z85" s="124"/>
      <c r="AA85" s="124"/>
      <c r="AB85" s="124"/>
      <c r="AC85" s="124"/>
      <c r="AD85" s="124"/>
      <c r="AF85">
        <f t="shared" si="4"/>
        <v>1</v>
      </c>
    </row>
    <row r="86" spans="2:32" ht="58.5" customHeight="1">
      <c r="B86" s="100">
        <v>71</v>
      </c>
      <c r="C86" s="101" t="str">
        <f>Hoja1!O75</f>
        <v>area 71</v>
      </c>
      <c r="D86" s="101" t="str">
        <f>Hoja1!P75</f>
        <v>puesto 71</v>
      </c>
      <c r="E86" s="101" t="str">
        <f>Hoja1!Q75</f>
        <v>tarea 71</v>
      </c>
      <c r="F86" s="101">
        <f>Hoja1!R75</f>
        <v>0</v>
      </c>
      <c r="G86" s="101">
        <f>Hoja1!S75</f>
        <v>0</v>
      </c>
      <c r="H86" s="101">
        <f>Hoja1!T75</f>
        <v>0</v>
      </c>
      <c r="I86" s="101">
        <f>Hoja1!U75</f>
        <v>0</v>
      </c>
      <c r="J86" s="101">
        <f>Hoja1!V75</f>
        <v>0</v>
      </c>
      <c r="K86" s="110"/>
      <c r="L86" s="110"/>
      <c r="M86" s="110"/>
      <c r="N86" s="110"/>
      <c r="O86" s="110"/>
      <c r="P86" s="110"/>
      <c r="Q86" s="136" t="str">
        <f t="shared" si="3"/>
        <v>Aceptable</v>
      </c>
      <c r="R86" s="110" t="s">
        <v>57</v>
      </c>
      <c r="S86" s="110" t="s">
        <v>57</v>
      </c>
      <c r="T86" s="110" t="s">
        <v>57</v>
      </c>
      <c r="U86" s="110" t="s">
        <v>57</v>
      </c>
      <c r="V86" s="110" t="s">
        <v>57</v>
      </c>
      <c r="W86" s="110" t="s">
        <v>57</v>
      </c>
      <c r="X86" s="149" t="str">
        <f t="shared" si="5"/>
        <v>No crítico/Intermedio-Solicitar evaluación por parte del OAL</v>
      </c>
      <c r="Y86" s="148"/>
      <c r="Z86" s="124"/>
      <c r="AA86" s="124"/>
      <c r="AB86" s="124"/>
      <c r="AC86" s="124"/>
      <c r="AD86" s="124"/>
      <c r="AF86">
        <f t="shared" si="4"/>
        <v>1</v>
      </c>
    </row>
    <row r="87" spans="2:32" ht="58.5" customHeight="1">
      <c r="B87" s="100">
        <v>72</v>
      </c>
      <c r="C87" s="101" t="str">
        <f>Hoja1!O76</f>
        <v>area 72</v>
      </c>
      <c r="D87" s="101" t="str">
        <f>Hoja1!P76</f>
        <v>puesto 72</v>
      </c>
      <c r="E87" s="101" t="str">
        <f>Hoja1!Q76</f>
        <v>tarea 72</v>
      </c>
      <c r="F87" s="101">
        <f>Hoja1!R76</f>
        <v>0</v>
      </c>
      <c r="G87" s="101">
        <f>Hoja1!S76</f>
        <v>0</v>
      </c>
      <c r="H87" s="101">
        <f>Hoja1!T76</f>
        <v>0</v>
      </c>
      <c r="I87" s="101">
        <f>Hoja1!U76</f>
        <v>0</v>
      </c>
      <c r="J87" s="101">
        <f>Hoja1!V76</f>
        <v>0</v>
      </c>
      <c r="K87" s="110"/>
      <c r="L87" s="110"/>
      <c r="M87" s="110"/>
      <c r="N87" s="110"/>
      <c r="O87" s="110"/>
      <c r="P87" s="110"/>
      <c r="Q87" s="136" t="str">
        <f t="shared" si="3"/>
        <v>Aceptable</v>
      </c>
      <c r="R87" s="110" t="s">
        <v>57</v>
      </c>
      <c r="S87" s="110" t="s">
        <v>57</v>
      </c>
      <c r="T87" s="110" t="s">
        <v>57</v>
      </c>
      <c r="U87" s="110" t="s">
        <v>57</v>
      </c>
      <c r="V87" s="110" t="s">
        <v>57</v>
      </c>
      <c r="W87" s="110" t="s">
        <v>57</v>
      </c>
      <c r="X87" s="149" t="str">
        <f t="shared" si="5"/>
        <v>No crítico/Intermedio-Solicitar evaluación por parte del OAL</v>
      </c>
      <c r="Y87" s="148"/>
      <c r="Z87" s="124"/>
      <c r="AA87" s="124"/>
      <c r="AB87" s="124"/>
      <c r="AC87" s="124"/>
      <c r="AD87" s="124"/>
      <c r="AF87">
        <f t="shared" si="4"/>
        <v>1</v>
      </c>
    </row>
    <row r="88" spans="2:32" ht="58.5" customHeight="1">
      <c r="B88" s="100">
        <v>73</v>
      </c>
      <c r="C88" s="101" t="str">
        <f>Hoja1!O77</f>
        <v>area 73</v>
      </c>
      <c r="D88" s="101" t="str">
        <f>Hoja1!P77</f>
        <v>puesto 73</v>
      </c>
      <c r="E88" s="101" t="str">
        <f>Hoja1!Q77</f>
        <v>tarea 73</v>
      </c>
      <c r="F88" s="101">
        <f>Hoja1!R77</f>
        <v>0</v>
      </c>
      <c r="G88" s="101">
        <f>Hoja1!S77</f>
        <v>0</v>
      </c>
      <c r="H88" s="101">
        <f>Hoja1!T77</f>
        <v>0</v>
      </c>
      <c r="I88" s="101">
        <f>Hoja1!U77</f>
        <v>0</v>
      </c>
      <c r="J88" s="101">
        <f>Hoja1!V77</f>
        <v>0</v>
      </c>
      <c r="K88" s="110"/>
      <c r="L88" s="110"/>
      <c r="M88" s="110"/>
      <c r="N88" s="110"/>
      <c r="O88" s="110"/>
      <c r="P88" s="110"/>
      <c r="Q88" s="136" t="str">
        <f t="shared" si="3"/>
        <v>Aceptable</v>
      </c>
      <c r="R88" s="110" t="s">
        <v>57</v>
      </c>
      <c r="S88" s="110" t="s">
        <v>57</v>
      </c>
      <c r="T88" s="110" t="s">
        <v>57</v>
      </c>
      <c r="U88" s="110" t="s">
        <v>57</v>
      </c>
      <c r="V88" s="110" t="s">
        <v>57</v>
      </c>
      <c r="W88" s="110" t="s">
        <v>57</v>
      </c>
      <c r="X88" s="149" t="str">
        <f t="shared" si="5"/>
        <v>No crítico/Intermedio-Solicitar evaluación por parte del OAL</v>
      </c>
      <c r="Y88" s="148"/>
      <c r="Z88" s="124"/>
      <c r="AA88" s="124"/>
      <c r="AB88" s="124"/>
      <c r="AC88" s="124"/>
      <c r="AD88" s="124"/>
      <c r="AF88">
        <f t="shared" si="4"/>
        <v>1</v>
      </c>
    </row>
    <row r="89" spans="2:32" ht="58.5" customHeight="1">
      <c r="B89" s="100">
        <v>74</v>
      </c>
      <c r="C89" s="101" t="str">
        <f>Hoja1!O78</f>
        <v>area 74</v>
      </c>
      <c r="D89" s="101" t="str">
        <f>Hoja1!P78</f>
        <v>puesto 74</v>
      </c>
      <c r="E89" s="101" t="str">
        <f>Hoja1!Q78</f>
        <v>tarea 74</v>
      </c>
      <c r="F89" s="101">
        <f>Hoja1!R78</f>
        <v>0</v>
      </c>
      <c r="G89" s="101">
        <f>Hoja1!S78</f>
        <v>0</v>
      </c>
      <c r="H89" s="101">
        <f>Hoja1!T78</f>
        <v>0</v>
      </c>
      <c r="I89" s="101">
        <f>Hoja1!U78</f>
        <v>0</v>
      </c>
      <c r="J89" s="101">
        <f>Hoja1!V78</f>
        <v>0</v>
      </c>
      <c r="K89" s="110"/>
      <c r="L89" s="110"/>
      <c r="M89" s="110"/>
      <c r="N89" s="110"/>
      <c r="O89" s="110"/>
      <c r="P89" s="110"/>
      <c r="Q89" s="136" t="str">
        <f t="shared" si="3"/>
        <v>Aceptable</v>
      </c>
      <c r="R89" s="110" t="s">
        <v>57</v>
      </c>
      <c r="S89" s="110" t="s">
        <v>57</v>
      </c>
      <c r="T89" s="110" t="s">
        <v>57</v>
      </c>
      <c r="U89" s="110" t="s">
        <v>57</v>
      </c>
      <c r="V89" s="110" t="s">
        <v>57</v>
      </c>
      <c r="W89" s="110" t="s">
        <v>57</v>
      </c>
      <c r="X89" s="149" t="str">
        <f t="shared" si="5"/>
        <v>No crítico/Intermedio-Solicitar evaluación por parte del OAL</v>
      </c>
      <c r="Y89" s="148"/>
      <c r="Z89" s="124"/>
      <c r="AA89" s="124"/>
      <c r="AB89" s="124"/>
      <c r="AC89" s="124"/>
      <c r="AD89" s="124"/>
      <c r="AF89">
        <f t="shared" si="4"/>
        <v>1</v>
      </c>
    </row>
    <row r="90" spans="2:32" ht="58.5" customHeight="1">
      <c r="B90" s="100">
        <v>75</v>
      </c>
      <c r="C90" s="101" t="str">
        <f>Hoja1!O79</f>
        <v>area 75</v>
      </c>
      <c r="D90" s="101" t="str">
        <f>Hoja1!P79</f>
        <v>puesto 75</v>
      </c>
      <c r="E90" s="101" t="str">
        <f>Hoja1!Q79</f>
        <v>tarea 75</v>
      </c>
      <c r="F90" s="101">
        <f>Hoja1!R79</f>
        <v>0</v>
      </c>
      <c r="G90" s="101">
        <f>Hoja1!S79</f>
        <v>0</v>
      </c>
      <c r="H90" s="101">
        <f>Hoja1!T79</f>
        <v>0</v>
      </c>
      <c r="I90" s="101">
        <f>Hoja1!U79</f>
        <v>0</v>
      </c>
      <c r="J90" s="101">
        <f>Hoja1!V79</f>
        <v>0</v>
      </c>
      <c r="K90" s="110"/>
      <c r="L90" s="110"/>
      <c r="M90" s="110"/>
      <c r="N90" s="110"/>
      <c r="O90" s="110"/>
      <c r="P90" s="110"/>
      <c r="Q90" s="136" t="str">
        <f t="shared" si="3"/>
        <v>Aceptable</v>
      </c>
      <c r="R90" s="110" t="s">
        <v>57</v>
      </c>
      <c r="S90" s="110" t="s">
        <v>57</v>
      </c>
      <c r="T90" s="110" t="s">
        <v>57</v>
      </c>
      <c r="U90" s="110" t="s">
        <v>57</v>
      </c>
      <c r="V90" s="110" t="s">
        <v>57</v>
      </c>
      <c r="W90" s="110" t="s">
        <v>57</v>
      </c>
      <c r="X90" s="149" t="str">
        <f t="shared" si="5"/>
        <v>No crítico/Intermedio-Solicitar evaluación por parte del OAL</v>
      </c>
      <c r="Y90" s="148"/>
      <c r="Z90" s="124"/>
      <c r="AA90" s="124"/>
      <c r="AB90" s="124"/>
      <c r="AC90" s="124"/>
      <c r="AD90" s="124"/>
      <c r="AF90">
        <f t="shared" si="4"/>
        <v>1</v>
      </c>
    </row>
    <row r="91" spans="2:32" ht="58.5" customHeight="1">
      <c r="B91" s="100">
        <v>76</v>
      </c>
      <c r="C91" s="101" t="str">
        <f>Hoja1!O80</f>
        <v>area 76</v>
      </c>
      <c r="D91" s="101" t="str">
        <f>Hoja1!P80</f>
        <v>puesto 76</v>
      </c>
      <c r="E91" s="101" t="str">
        <f>Hoja1!Q80</f>
        <v>tarea 76</v>
      </c>
      <c r="F91" s="101">
        <f>Hoja1!R80</f>
        <v>0</v>
      </c>
      <c r="G91" s="101">
        <f>Hoja1!S80</f>
        <v>0</v>
      </c>
      <c r="H91" s="101">
        <f>Hoja1!T80</f>
        <v>0</v>
      </c>
      <c r="I91" s="101">
        <f>Hoja1!U80</f>
        <v>0</v>
      </c>
      <c r="J91" s="101">
        <f>Hoja1!V80</f>
        <v>0</v>
      </c>
      <c r="K91" s="110"/>
      <c r="L91" s="110"/>
      <c r="M91" s="110"/>
      <c r="N91" s="110"/>
      <c r="O91" s="110"/>
      <c r="P91" s="110"/>
      <c r="Q91" s="136" t="str">
        <f t="shared" si="3"/>
        <v>Aceptable</v>
      </c>
      <c r="R91" s="110" t="s">
        <v>57</v>
      </c>
      <c r="S91" s="110" t="s">
        <v>57</v>
      </c>
      <c r="T91" s="110" t="s">
        <v>57</v>
      </c>
      <c r="U91" s="110" t="s">
        <v>57</v>
      </c>
      <c r="V91" s="110" t="s">
        <v>57</v>
      </c>
      <c r="W91" s="110" t="s">
        <v>57</v>
      </c>
      <c r="X91" s="149" t="str">
        <f t="shared" si="5"/>
        <v>No crítico/Intermedio-Solicitar evaluación por parte del OAL</v>
      </c>
      <c r="Y91" s="148"/>
      <c r="Z91" s="124"/>
      <c r="AA91" s="124"/>
      <c r="AB91" s="124"/>
      <c r="AC91" s="124"/>
      <c r="AD91" s="124"/>
      <c r="AF91">
        <f t="shared" si="4"/>
        <v>1</v>
      </c>
    </row>
    <row r="92" spans="2:32" ht="58.5" customHeight="1">
      <c r="B92" s="100">
        <v>77</v>
      </c>
      <c r="C92" s="101" t="str">
        <f>Hoja1!O81</f>
        <v>area 77</v>
      </c>
      <c r="D92" s="101" t="str">
        <f>Hoja1!P81</f>
        <v>puesto 77</v>
      </c>
      <c r="E92" s="101" t="str">
        <f>Hoja1!Q81</f>
        <v>tarea 77</v>
      </c>
      <c r="F92" s="101">
        <f>Hoja1!R81</f>
        <v>0</v>
      </c>
      <c r="G92" s="101">
        <f>Hoja1!S81</f>
        <v>0</v>
      </c>
      <c r="H92" s="101">
        <f>Hoja1!T81</f>
        <v>0</v>
      </c>
      <c r="I92" s="101">
        <f>Hoja1!U81</f>
        <v>0</v>
      </c>
      <c r="J92" s="101">
        <f>Hoja1!V81</f>
        <v>0</v>
      </c>
      <c r="K92" s="110"/>
      <c r="L92" s="110"/>
      <c r="M92" s="110"/>
      <c r="N92" s="110"/>
      <c r="O92" s="110"/>
      <c r="P92" s="110"/>
      <c r="Q92" s="136" t="str">
        <f t="shared" si="3"/>
        <v>Aceptable</v>
      </c>
      <c r="R92" s="110" t="s">
        <v>57</v>
      </c>
      <c r="S92" s="110" t="s">
        <v>57</v>
      </c>
      <c r="T92" s="110" t="s">
        <v>57</v>
      </c>
      <c r="U92" s="110" t="s">
        <v>57</v>
      </c>
      <c r="V92" s="110" t="s">
        <v>57</v>
      </c>
      <c r="W92" s="110" t="s">
        <v>57</v>
      </c>
      <c r="X92" s="149" t="str">
        <f t="shared" si="5"/>
        <v>No crítico/Intermedio-Solicitar evaluación por parte del OAL</v>
      </c>
      <c r="Y92" s="148"/>
      <c r="Z92" s="124"/>
      <c r="AA92" s="124"/>
      <c r="AB92" s="124"/>
      <c r="AC92" s="124"/>
      <c r="AD92" s="124"/>
      <c r="AF92">
        <f t="shared" si="4"/>
        <v>1</v>
      </c>
    </row>
    <row r="93" spans="2:32" ht="58.5" customHeight="1">
      <c r="B93" s="100">
        <v>78</v>
      </c>
      <c r="C93" s="101" t="str">
        <f>Hoja1!O82</f>
        <v>area 78</v>
      </c>
      <c r="D93" s="101" t="str">
        <f>Hoja1!P82</f>
        <v>puesto 78</v>
      </c>
      <c r="E93" s="101" t="str">
        <f>Hoja1!Q82</f>
        <v>tarea 78</v>
      </c>
      <c r="F93" s="101">
        <f>Hoja1!R82</f>
        <v>0</v>
      </c>
      <c r="G93" s="101">
        <f>Hoja1!S82</f>
        <v>0</v>
      </c>
      <c r="H93" s="101">
        <f>Hoja1!T82</f>
        <v>0</v>
      </c>
      <c r="I93" s="101">
        <f>Hoja1!U82</f>
        <v>0</v>
      </c>
      <c r="J93" s="101">
        <f>Hoja1!V82</f>
        <v>0</v>
      </c>
      <c r="K93" s="110"/>
      <c r="L93" s="110"/>
      <c r="M93" s="110"/>
      <c r="N93" s="110"/>
      <c r="O93" s="110"/>
      <c r="P93" s="110"/>
      <c r="Q93" s="136" t="str">
        <f t="shared" si="3"/>
        <v>Aceptable</v>
      </c>
      <c r="R93" s="110" t="s">
        <v>57</v>
      </c>
      <c r="S93" s="110" t="s">
        <v>57</v>
      </c>
      <c r="T93" s="110" t="s">
        <v>57</v>
      </c>
      <c r="U93" s="110" t="s">
        <v>57</v>
      </c>
      <c r="V93" s="110" t="s">
        <v>57</v>
      </c>
      <c r="W93" s="110" t="s">
        <v>57</v>
      </c>
      <c r="X93" s="149" t="str">
        <f t="shared" si="5"/>
        <v>No crítico/Intermedio-Solicitar evaluación por parte del OAL</v>
      </c>
      <c r="Y93" s="148"/>
      <c r="Z93" s="124"/>
      <c r="AA93" s="124"/>
      <c r="AB93" s="124"/>
      <c r="AC93" s="124"/>
      <c r="AD93" s="124"/>
      <c r="AF93">
        <f t="shared" si="4"/>
        <v>1</v>
      </c>
    </row>
    <row r="94" spans="2:32" ht="58.5" customHeight="1">
      <c r="B94" s="100">
        <v>79</v>
      </c>
      <c r="C94" s="101" t="str">
        <f>Hoja1!O83</f>
        <v>area 79</v>
      </c>
      <c r="D94" s="101" t="str">
        <f>Hoja1!P83</f>
        <v>puesto 79</v>
      </c>
      <c r="E94" s="101" t="str">
        <f>Hoja1!Q83</f>
        <v>tarea 79</v>
      </c>
      <c r="F94" s="101">
        <f>Hoja1!R83</f>
        <v>0</v>
      </c>
      <c r="G94" s="101">
        <f>Hoja1!S83</f>
        <v>0</v>
      </c>
      <c r="H94" s="101">
        <f>Hoja1!T83</f>
        <v>0</v>
      </c>
      <c r="I94" s="101">
        <f>Hoja1!U83</f>
        <v>0</v>
      </c>
      <c r="J94" s="101">
        <f>Hoja1!V83</f>
        <v>0</v>
      </c>
      <c r="K94" s="110"/>
      <c r="L94" s="110"/>
      <c r="M94" s="110"/>
      <c r="N94" s="110"/>
      <c r="O94" s="110"/>
      <c r="P94" s="110"/>
      <c r="Q94" s="136" t="str">
        <f t="shared" si="3"/>
        <v>Aceptable</v>
      </c>
      <c r="R94" s="110" t="s">
        <v>57</v>
      </c>
      <c r="S94" s="110" t="s">
        <v>57</v>
      </c>
      <c r="T94" s="110" t="s">
        <v>57</v>
      </c>
      <c r="U94" s="110" t="s">
        <v>57</v>
      </c>
      <c r="V94" s="110" t="s">
        <v>57</v>
      </c>
      <c r="W94" s="110" t="s">
        <v>57</v>
      </c>
      <c r="X94" s="149" t="str">
        <f t="shared" si="5"/>
        <v>No crítico/Intermedio-Solicitar evaluación por parte del OAL</v>
      </c>
      <c r="Y94" s="148"/>
      <c r="Z94" s="124"/>
      <c r="AA94" s="124"/>
      <c r="AB94" s="124"/>
      <c r="AC94" s="124"/>
      <c r="AD94" s="124"/>
      <c r="AF94">
        <f t="shared" si="4"/>
        <v>1</v>
      </c>
    </row>
    <row r="95" spans="2:32" ht="58.5" customHeight="1">
      <c r="B95" s="100">
        <v>80</v>
      </c>
      <c r="C95" s="101" t="str">
        <f>Hoja1!O84</f>
        <v>area 80</v>
      </c>
      <c r="D95" s="101" t="str">
        <f>Hoja1!P84</f>
        <v>puesto 80</v>
      </c>
      <c r="E95" s="101" t="str">
        <f>Hoja1!Q84</f>
        <v>tarea 80</v>
      </c>
      <c r="F95" s="101">
        <f>Hoja1!R84</f>
        <v>0</v>
      </c>
      <c r="G95" s="101">
        <f>Hoja1!S84</f>
        <v>0</v>
      </c>
      <c r="H95" s="101">
        <f>Hoja1!T84</f>
        <v>0</v>
      </c>
      <c r="I95" s="101">
        <f>Hoja1!U84</f>
        <v>0</v>
      </c>
      <c r="J95" s="101">
        <f>Hoja1!V84</f>
        <v>0</v>
      </c>
      <c r="K95" s="110"/>
      <c r="L95" s="110"/>
      <c r="M95" s="110"/>
      <c r="N95" s="110"/>
      <c r="O95" s="110"/>
      <c r="P95" s="110"/>
      <c r="Q95" s="136" t="str">
        <f t="shared" si="3"/>
        <v>Aceptable</v>
      </c>
      <c r="R95" s="110" t="s">
        <v>57</v>
      </c>
      <c r="S95" s="110" t="s">
        <v>57</v>
      </c>
      <c r="T95" s="110" t="s">
        <v>57</v>
      </c>
      <c r="U95" s="110" t="s">
        <v>57</v>
      </c>
      <c r="V95" s="110" t="s">
        <v>57</v>
      </c>
      <c r="W95" s="110" t="s">
        <v>57</v>
      </c>
      <c r="X95" s="149" t="str">
        <f t="shared" si="5"/>
        <v>No crítico/Intermedio-Solicitar evaluación por parte del OAL</v>
      </c>
      <c r="Y95" s="148"/>
      <c r="Z95" s="124"/>
      <c r="AA95" s="124"/>
      <c r="AB95" s="124"/>
      <c r="AC95" s="124"/>
      <c r="AD95" s="124"/>
      <c r="AF95">
        <f t="shared" si="4"/>
        <v>1</v>
      </c>
    </row>
    <row r="96" spans="2:32" ht="58.5" customHeight="1">
      <c r="B96" s="100">
        <v>81</v>
      </c>
      <c r="C96" s="101" t="str">
        <f>Hoja1!O85</f>
        <v>area 81</v>
      </c>
      <c r="D96" s="101" t="str">
        <f>Hoja1!P85</f>
        <v>puesto 81</v>
      </c>
      <c r="E96" s="101" t="str">
        <f>Hoja1!Q85</f>
        <v>tarea 81</v>
      </c>
      <c r="F96" s="101">
        <f>Hoja1!R85</f>
        <v>0</v>
      </c>
      <c r="G96" s="101">
        <f>Hoja1!S85</f>
        <v>0</v>
      </c>
      <c r="H96" s="101">
        <f>Hoja1!T85</f>
        <v>0</v>
      </c>
      <c r="I96" s="101">
        <f>Hoja1!U85</f>
        <v>0</v>
      </c>
      <c r="J96" s="101">
        <f>Hoja1!V85</f>
        <v>0</v>
      </c>
      <c r="K96" s="110"/>
      <c r="L96" s="110"/>
      <c r="M96" s="110"/>
      <c r="N96" s="110"/>
      <c r="O96" s="110"/>
      <c r="P96" s="110"/>
      <c r="Q96" s="136" t="str">
        <f t="shared" si="3"/>
        <v>Aceptable</v>
      </c>
      <c r="R96" s="110" t="s">
        <v>57</v>
      </c>
      <c r="S96" s="110" t="s">
        <v>57</v>
      </c>
      <c r="T96" s="110" t="s">
        <v>57</v>
      </c>
      <c r="U96" s="110" t="s">
        <v>57</v>
      </c>
      <c r="V96" s="110" t="s">
        <v>57</v>
      </c>
      <c r="W96" s="110" t="s">
        <v>57</v>
      </c>
      <c r="X96" s="149" t="str">
        <f t="shared" si="5"/>
        <v>No crítico/Intermedio-Solicitar evaluación por parte del OAL</v>
      </c>
      <c r="Y96" s="148"/>
      <c r="Z96" s="124"/>
      <c r="AA96" s="124"/>
      <c r="AB96" s="124"/>
      <c r="AC96" s="124"/>
      <c r="AD96" s="124"/>
      <c r="AF96">
        <f t="shared" si="4"/>
        <v>1</v>
      </c>
    </row>
    <row r="97" spans="2:32" ht="58.5" customHeight="1">
      <c r="B97" s="100">
        <v>82</v>
      </c>
      <c r="C97" s="101" t="str">
        <f>Hoja1!O86</f>
        <v>area 82</v>
      </c>
      <c r="D97" s="101" t="str">
        <f>Hoja1!P86</f>
        <v>puesto 82</v>
      </c>
      <c r="E97" s="101" t="str">
        <f>Hoja1!Q86</f>
        <v>tarea 82</v>
      </c>
      <c r="F97" s="101">
        <f>Hoja1!R86</f>
        <v>0</v>
      </c>
      <c r="G97" s="101">
        <f>Hoja1!S86</f>
        <v>0</v>
      </c>
      <c r="H97" s="101">
        <f>Hoja1!T86</f>
        <v>0</v>
      </c>
      <c r="I97" s="101">
        <f>Hoja1!U86</f>
        <v>0</v>
      </c>
      <c r="J97" s="101">
        <f>Hoja1!V86</f>
        <v>0</v>
      </c>
      <c r="K97" s="110"/>
      <c r="L97" s="110"/>
      <c r="M97" s="110"/>
      <c r="N97" s="110"/>
      <c r="O97" s="110"/>
      <c r="P97" s="110"/>
      <c r="Q97" s="136" t="str">
        <f t="shared" si="3"/>
        <v>Aceptable</v>
      </c>
      <c r="R97" s="110" t="s">
        <v>57</v>
      </c>
      <c r="S97" s="110" t="s">
        <v>57</v>
      </c>
      <c r="T97" s="110" t="s">
        <v>57</v>
      </c>
      <c r="U97" s="110" t="s">
        <v>57</v>
      </c>
      <c r="V97" s="110" t="s">
        <v>57</v>
      </c>
      <c r="W97" s="110" t="s">
        <v>57</v>
      </c>
      <c r="X97" s="149" t="str">
        <f t="shared" si="5"/>
        <v>No crítico/Intermedio-Solicitar evaluación por parte del OAL</v>
      </c>
      <c r="Y97" s="148"/>
      <c r="Z97" s="124"/>
      <c r="AA97" s="124"/>
      <c r="AB97" s="124"/>
      <c r="AC97" s="124"/>
      <c r="AD97" s="124"/>
      <c r="AF97">
        <f t="shared" si="4"/>
        <v>1</v>
      </c>
    </row>
    <row r="98" spans="2:32" ht="58.5" customHeight="1">
      <c r="B98" s="100">
        <v>83</v>
      </c>
      <c r="C98" s="101" t="str">
        <f>Hoja1!O87</f>
        <v>area 83</v>
      </c>
      <c r="D98" s="101" t="str">
        <f>Hoja1!P87</f>
        <v>puesto 83</v>
      </c>
      <c r="E98" s="101" t="str">
        <f>Hoja1!Q87</f>
        <v>tarea 83</v>
      </c>
      <c r="F98" s="101">
        <f>Hoja1!R87</f>
        <v>0</v>
      </c>
      <c r="G98" s="101">
        <f>Hoja1!S87</f>
        <v>0</v>
      </c>
      <c r="H98" s="101">
        <f>Hoja1!T87</f>
        <v>0</v>
      </c>
      <c r="I98" s="101">
        <f>Hoja1!U87</f>
        <v>0</v>
      </c>
      <c r="J98" s="101">
        <f>Hoja1!V87</f>
        <v>0</v>
      </c>
      <c r="K98" s="110"/>
      <c r="L98" s="110"/>
      <c r="M98" s="110"/>
      <c r="N98" s="110"/>
      <c r="O98" s="110"/>
      <c r="P98" s="110"/>
      <c r="Q98" s="136" t="str">
        <f t="shared" si="3"/>
        <v>Aceptable</v>
      </c>
      <c r="R98" s="110" t="s">
        <v>57</v>
      </c>
      <c r="S98" s="110" t="s">
        <v>57</v>
      </c>
      <c r="T98" s="110" t="s">
        <v>57</v>
      </c>
      <c r="U98" s="110" t="s">
        <v>57</v>
      </c>
      <c r="V98" s="110" t="s">
        <v>57</v>
      </c>
      <c r="W98" s="110" t="s">
        <v>57</v>
      </c>
      <c r="X98" s="149" t="str">
        <f t="shared" si="5"/>
        <v>No crítico/Intermedio-Solicitar evaluación por parte del OAL</v>
      </c>
      <c r="Y98" s="148"/>
      <c r="Z98" s="124"/>
      <c r="AA98" s="124"/>
      <c r="AB98" s="124"/>
      <c r="AC98" s="124"/>
      <c r="AD98" s="124"/>
      <c r="AF98">
        <f t="shared" si="4"/>
        <v>1</v>
      </c>
    </row>
    <row r="99" spans="2:32" ht="58.5" customHeight="1">
      <c r="B99" s="100">
        <v>84</v>
      </c>
      <c r="C99" s="101" t="str">
        <f>Hoja1!O88</f>
        <v>area 84</v>
      </c>
      <c r="D99" s="101" t="str">
        <f>Hoja1!P88</f>
        <v>puesto 84</v>
      </c>
      <c r="E99" s="101" t="str">
        <f>Hoja1!Q88</f>
        <v>tarea 84</v>
      </c>
      <c r="F99" s="101">
        <f>Hoja1!R88</f>
        <v>0</v>
      </c>
      <c r="G99" s="101">
        <f>Hoja1!S88</f>
        <v>0</v>
      </c>
      <c r="H99" s="101">
        <f>Hoja1!T88</f>
        <v>0</v>
      </c>
      <c r="I99" s="101">
        <f>Hoja1!U88</f>
        <v>0</v>
      </c>
      <c r="J99" s="101">
        <f>Hoja1!V88</f>
        <v>0</v>
      </c>
      <c r="K99" s="110"/>
      <c r="L99" s="110"/>
      <c r="M99" s="110"/>
      <c r="N99" s="110"/>
      <c r="O99" s="110"/>
      <c r="P99" s="110"/>
      <c r="Q99" s="136" t="str">
        <f t="shared" si="3"/>
        <v>Aceptable</v>
      </c>
      <c r="R99" s="110" t="s">
        <v>57</v>
      </c>
      <c r="S99" s="110" t="s">
        <v>57</v>
      </c>
      <c r="T99" s="110" t="s">
        <v>57</v>
      </c>
      <c r="U99" s="110" t="s">
        <v>57</v>
      </c>
      <c r="V99" s="110" t="s">
        <v>57</v>
      </c>
      <c r="W99" s="110" t="s">
        <v>57</v>
      </c>
      <c r="X99" s="149" t="str">
        <f t="shared" si="5"/>
        <v>No crítico/Intermedio-Solicitar evaluación por parte del OAL</v>
      </c>
      <c r="Y99" s="148"/>
      <c r="Z99" s="124"/>
      <c r="AA99" s="124"/>
      <c r="AB99" s="124"/>
      <c r="AC99" s="124"/>
      <c r="AD99" s="124"/>
      <c r="AF99">
        <f t="shared" si="4"/>
        <v>1</v>
      </c>
    </row>
    <row r="100" spans="2:32" ht="58.5" customHeight="1">
      <c r="B100" s="100">
        <v>85</v>
      </c>
      <c r="C100" s="101" t="str">
        <f>Hoja1!O89</f>
        <v>area 85</v>
      </c>
      <c r="D100" s="101" t="str">
        <f>Hoja1!P89</f>
        <v>puesto 85</v>
      </c>
      <c r="E100" s="101" t="str">
        <f>Hoja1!Q89</f>
        <v>tarea 85</v>
      </c>
      <c r="F100" s="101">
        <f>Hoja1!R89</f>
        <v>0</v>
      </c>
      <c r="G100" s="101">
        <f>Hoja1!S89</f>
        <v>0</v>
      </c>
      <c r="H100" s="101">
        <f>Hoja1!T89</f>
        <v>0</v>
      </c>
      <c r="I100" s="101">
        <f>Hoja1!U89</f>
        <v>0</v>
      </c>
      <c r="J100" s="101">
        <f>Hoja1!V89</f>
        <v>0</v>
      </c>
      <c r="K100" s="110"/>
      <c r="L100" s="110"/>
      <c r="M100" s="110"/>
      <c r="N100" s="110"/>
      <c r="O100" s="110"/>
      <c r="P100" s="110"/>
      <c r="Q100" s="136" t="str">
        <f t="shared" si="3"/>
        <v>Aceptable</v>
      </c>
      <c r="R100" s="110" t="s">
        <v>57</v>
      </c>
      <c r="S100" s="110" t="s">
        <v>57</v>
      </c>
      <c r="T100" s="110" t="s">
        <v>57</v>
      </c>
      <c r="U100" s="110" t="s">
        <v>57</v>
      </c>
      <c r="V100" s="110" t="s">
        <v>57</v>
      </c>
      <c r="W100" s="110" t="s">
        <v>57</v>
      </c>
      <c r="X100" s="149" t="str">
        <f t="shared" si="5"/>
        <v>No crítico/Intermedio-Solicitar evaluación por parte del OAL</v>
      </c>
      <c r="Y100" s="148"/>
      <c r="Z100" s="124"/>
      <c r="AA100" s="124"/>
      <c r="AB100" s="124"/>
      <c r="AC100" s="124"/>
      <c r="AD100" s="124"/>
      <c r="AF100">
        <f t="shared" si="4"/>
        <v>1</v>
      </c>
    </row>
    <row r="101" spans="2:32" ht="58.5" customHeight="1">
      <c r="B101" s="100">
        <v>86</v>
      </c>
      <c r="C101" s="101" t="str">
        <f>Hoja1!O90</f>
        <v>area 86</v>
      </c>
      <c r="D101" s="101" t="str">
        <f>Hoja1!P90</f>
        <v>puesto 86</v>
      </c>
      <c r="E101" s="101" t="str">
        <f>Hoja1!Q90</f>
        <v>tarea 86</v>
      </c>
      <c r="F101" s="101">
        <f>Hoja1!R90</f>
        <v>0</v>
      </c>
      <c r="G101" s="101">
        <f>Hoja1!S90</f>
        <v>0</v>
      </c>
      <c r="H101" s="101">
        <f>Hoja1!T90</f>
        <v>0</v>
      </c>
      <c r="I101" s="101">
        <f>Hoja1!U90</f>
        <v>0</v>
      </c>
      <c r="J101" s="101">
        <f>Hoja1!V90</f>
        <v>0</v>
      </c>
      <c r="K101" s="110"/>
      <c r="L101" s="110"/>
      <c r="M101" s="110"/>
      <c r="N101" s="110"/>
      <c r="O101" s="110"/>
      <c r="P101" s="110"/>
      <c r="Q101" s="136" t="str">
        <f t="shared" si="3"/>
        <v>Aceptable</v>
      </c>
      <c r="R101" s="110" t="s">
        <v>57</v>
      </c>
      <c r="S101" s="110" t="s">
        <v>57</v>
      </c>
      <c r="T101" s="110" t="s">
        <v>57</v>
      </c>
      <c r="U101" s="110" t="s">
        <v>57</v>
      </c>
      <c r="V101" s="110" t="s">
        <v>57</v>
      </c>
      <c r="W101" s="110" t="s">
        <v>57</v>
      </c>
      <c r="X101" s="149" t="str">
        <f t="shared" si="5"/>
        <v>No crítico/Intermedio-Solicitar evaluación por parte del OAL</v>
      </c>
      <c r="Y101" s="148"/>
      <c r="Z101" s="124"/>
      <c r="AA101" s="124"/>
      <c r="AB101" s="124"/>
      <c r="AC101" s="124"/>
      <c r="AD101" s="124"/>
      <c r="AF101">
        <f t="shared" si="4"/>
        <v>1</v>
      </c>
    </row>
    <row r="102" spans="2:32" ht="58.5" customHeight="1">
      <c r="B102" s="100">
        <v>87</v>
      </c>
      <c r="C102" s="101" t="str">
        <f>Hoja1!O91</f>
        <v>area 87</v>
      </c>
      <c r="D102" s="101" t="str">
        <f>Hoja1!P91</f>
        <v>puesto 87</v>
      </c>
      <c r="E102" s="101" t="str">
        <f>Hoja1!Q91</f>
        <v>tarea 87</v>
      </c>
      <c r="F102" s="101">
        <f>Hoja1!R91</f>
        <v>0</v>
      </c>
      <c r="G102" s="101">
        <f>Hoja1!S91</f>
        <v>0</v>
      </c>
      <c r="H102" s="101">
        <f>Hoja1!T91</f>
        <v>0</v>
      </c>
      <c r="I102" s="101">
        <f>Hoja1!U91</f>
        <v>0</v>
      </c>
      <c r="J102" s="101">
        <f>Hoja1!V91</f>
        <v>0</v>
      </c>
      <c r="K102" s="110"/>
      <c r="L102" s="110"/>
      <c r="M102" s="110"/>
      <c r="N102" s="110"/>
      <c r="O102" s="110"/>
      <c r="P102" s="110"/>
      <c r="Q102" s="136" t="str">
        <f t="shared" si="3"/>
        <v>Aceptable</v>
      </c>
      <c r="R102" s="110" t="s">
        <v>57</v>
      </c>
      <c r="S102" s="110" t="s">
        <v>57</v>
      </c>
      <c r="T102" s="110" t="s">
        <v>57</v>
      </c>
      <c r="U102" s="110" t="s">
        <v>57</v>
      </c>
      <c r="V102" s="110" t="s">
        <v>57</v>
      </c>
      <c r="W102" s="110" t="s">
        <v>57</v>
      </c>
      <c r="X102" s="149" t="str">
        <f t="shared" si="5"/>
        <v>No crítico/Intermedio-Solicitar evaluación por parte del OAL</v>
      </c>
      <c r="Y102" s="148"/>
      <c r="Z102" s="124"/>
      <c r="AA102" s="124"/>
      <c r="AB102" s="124"/>
      <c r="AC102" s="124"/>
      <c r="AD102" s="124"/>
      <c r="AF102">
        <f t="shared" si="4"/>
        <v>1</v>
      </c>
    </row>
    <row r="103" spans="2:32" ht="58.5" customHeight="1">
      <c r="B103" s="100">
        <v>88</v>
      </c>
      <c r="C103" s="101" t="str">
        <f>Hoja1!O92</f>
        <v>area 88</v>
      </c>
      <c r="D103" s="101" t="str">
        <f>Hoja1!P92</f>
        <v>puesto 88</v>
      </c>
      <c r="E103" s="101" t="str">
        <f>Hoja1!Q92</f>
        <v>tarea 88</v>
      </c>
      <c r="F103" s="101">
        <f>Hoja1!R92</f>
        <v>0</v>
      </c>
      <c r="G103" s="101">
        <f>Hoja1!S92</f>
        <v>0</v>
      </c>
      <c r="H103" s="101">
        <f>Hoja1!T92</f>
        <v>0</v>
      </c>
      <c r="I103" s="101">
        <f>Hoja1!U92</f>
        <v>0</v>
      </c>
      <c r="J103" s="101">
        <f>Hoja1!V92</f>
        <v>0</v>
      </c>
      <c r="K103" s="110"/>
      <c r="L103" s="110"/>
      <c r="M103" s="110"/>
      <c r="N103" s="110"/>
      <c r="O103" s="110"/>
      <c r="P103" s="110"/>
      <c r="Q103" s="136" t="str">
        <f t="shared" si="3"/>
        <v>Aceptable</v>
      </c>
      <c r="R103" s="110" t="s">
        <v>57</v>
      </c>
      <c r="S103" s="110" t="s">
        <v>57</v>
      </c>
      <c r="T103" s="110" t="s">
        <v>57</v>
      </c>
      <c r="U103" s="110" t="s">
        <v>57</v>
      </c>
      <c r="V103" s="110" t="s">
        <v>57</v>
      </c>
      <c r="W103" s="110" t="s">
        <v>57</v>
      </c>
      <c r="X103" s="149" t="str">
        <f t="shared" si="5"/>
        <v>No crítico/Intermedio-Solicitar evaluación por parte del OAL</v>
      </c>
      <c r="Y103" s="148"/>
      <c r="Z103" s="124"/>
      <c r="AA103" s="124"/>
      <c r="AB103" s="124"/>
      <c r="AC103" s="124"/>
      <c r="AD103" s="124"/>
      <c r="AF103">
        <f t="shared" si="4"/>
        <v>1</v>
      </c>
    </row>
    <row r="104" spans="2:32" ht="58.5" customHeight="1">
      <c r="B104" s="100">
        <v>89</v>
      </c>
      <c r="C104" s="101" t="str">
        <f>Hoja1!O93</f>
        <v>area 89</v>
      </c>
      <c r="D104" s="101" t="str">
        <f>Hoja1!P93</f>
        <v>puesto 89</v>
      </c>
      <c r="E104" s="101" t="str">
        <f>Hoja1!Q93</f>
        <v>tarea 89</v>
      </c>
      <c r="F104" s="101">
        <f>Hoja1!R93</f>
        <v>0</v>
      </c>
      <c r="G104" s="101">
        <f>Hoja1!S93</f>
        <v>0</v>
      </c>
      <c r="H104" s="101">
        <f>Hoja1!T93</f>
        <v>0</v>
      </c>
      <c r="I104" s="101">
        <f>Hoja1!U93</f>
        <v>0</v>
      </c>
      <c r="J104" s="101">
        <f>Hoja1!V93</f>
        <v>0</v>
      </c>
      <c r="K104" s="110"/>
      <c r="L104" s="110"/>
      <c r="M104" s="110"/>
      <c r="N104" s="110"/>
      <c r="O104" s="110"/>
      <c r="P104" s="110"/>
      <c r="Q104" s="136" t="str">
        <f t="shared" si="3"/>
        <v>Aceptable</v>
      </c>
      <c r="R104" s="110" t="s">
        <v>57</v>
      </c>
      <c r="S104" s="110" t="s">
        <v>57</v>
      </c>
      <c r="T104" s="110" t="s">
        <v>57</v>
      </c>
      <c r="U104" s="110" t="s">
        <v>57</v>
      </c>
      <c r="V104" s="110" t="s">
        <v>57</v>
      </c>
      <c r="W104" s="110" t="s">
        <v>57</v>
      </c>
      <c r="X104" s="149" t="str">
        <f t="shared" si="5"/>
        <v>No crítico/Intermedio-Solicitar evaluación por parte del OAL</v>
      </c>
      <c r="Y104" s="148"/>
      <c r="Z104" s="124"/>
      <c r="AA104" s="124"/>
      <c r="AB104" s="124"/>
      <c r="AC104" s="124"/>
      <c r="AD104" s="124"/>
      <c r="AF104">
        <f t="shared" si="4"/>
        <v>1</v>
      </c>
    </row>
    <row r="105" spans="2:32" ht="58.5" customHeight="1">
      <c r="B105" s="100">
        <v>90</v>
      </c>
      <c r="C105" s="101" t="str">
        <f>Hoja1!O94</f>
        <v>area 90</v>
      </c>
      <c r="D105" s="101" t="str">
        <f>Hoja1!P94</f>
        <v>puesto 90</v>
      </c>
      <c r="E105" s="101" t="str">
        <f>Hoja1!Q94</f>
        <v>tarea 90</v>
      </c>
      <c r="F105" s="101">
        <f>Hoja1!R94</f>
        <v>0</v>
      </c>
      <c r="G105" s="101">
        <f>Hoja1!S94</f>
        <v>0</v>
      </c>
      <c r="H105" s="101">
        <f>Hoja1!T94</f>
        <v>0</v>
      </c>
      <c r="I105" s="101">
        <f>Hoja1!U94</f>
        <v>0</v>
      </c>
      <c r="J105" s="101">
        <f>Hoja1!V94</f>
        <v>0</v>
      </c>
      <c r="K105" s="110"/>
      <c r="L105" s="110"/>
      <c r="M105" s="110"/>
      <c r="N105" s="110"/>
      <c r="O105" s="110"/>
      <c r="P105" s="110"/>
      <c r="Q105" s="136" t="str">
        <f t="shared" si="3"/>
        <v>Aceptable</v>
      </c>
      <c r="R105" s="110" t="s">
        <v>57</v>
      </c>
      <c r="S105" s="110" t="s">
        <v>57</v>
      </c>
      <c r="T105" s="110" t="s">
        <v>57</v>
      </c>
      <c r="U105" s="110" t="s">
        <v>57</v>
      </c>
      <c r="V105" s="110" t="s">
        <v>57</v>
      </c>
      <c r="W105" s="110" t="s">
        <v>57</v>
      </c>
      <c r="X105" s="149" t="str">
        <f t="shared" si="5"/>
        <v>No crítico/Intermedio-Solicitar evaluación por parte del OAL</v>
      </c>
      <c r="Y105" s="148"/>
      <c r="Z105" s="124"/>
      <c r="AA105" s="124"/>
      <c r="AB105" s="124"/>
      <c r="AC105" s="124"/>
      <c r="AD105" s="124"/>
      <c r="AF105">
        <f t="shared" si="4"/>
        <v>1</v>
      </c>
    </row>
    <row r="106" spans="2:32" ht="58.5" customHeight="1">
      <c r="B106" s="100">
        <v>91</v>
      </c>
      <c r="C106" s="101" t="str">
        <f>Hoja1!O95</f>
        <v>area 91</v>
      </c>
      <c r="D106" s="101" t="str">
        <f>Hoja1!P95</f>
        <v>puesto 91</v>
      </c>
      <c r="E106" s="101" t="str">
        <f>Hoja1!Q95</f>
        <v>tarea 91</v>
      </c>
      <c r="F106" s="101">
        <f>Hoja1!R95</f>
        <v>0</v>
      </c>
      <c r="G106" s="101">
        <f>Hoja1!S95</f>
        <v>0</v>
      </c>
      <c r="H106" s="101">
        <f>Hoja1!T95</f>
        <v>0</v>
      </c>
      <c r="I106" s="101">
        <f>Hoja1!U95</f>
        <v>0</v>
      </c>
      <c r="J106" s="101">
        <f>Hoja1!V95</f>
        <v>0</v>
      </c>
      <c r="K106" s="110"/>
      <c r="L106" s="110"/>
      <c r="M106" s="110"/>
      <c r="N106" s="110"/>
      <c r="O106" s="110"/>
      <c r="P106" s="110"/>
      <c r="Q106" s="136" t="str">
        <f t="shared" si="3"/>
        <v>Aceptable</v>
      </c>
      <c r="R106" s="110" t="s">
        <v>57</v>
      </c>
      <c r="S106" s="110" t="s">
        <v>57</v>
      </c>
      <c r="T106" s="110" t="s">
        <v>57</v>
      </c>
      <c r="U106" s="110" t="s">
        <v>57</v>
      </c>
      <c r="V106" s="110" t="s">
        <v>57</v>
      </c>
      <c r="W106" s="110" t="s">
        <v>57</v>
      </c>
      <c r="X106" s="149" t="str">
        <f t="shared" si="5"/>
        <v>No crítico/Intermedio-Solicitar evaluación por parte del OAL</v>
      </c>
      <c r="Y106" s="148"/>
      <c r="Z106" s="124"/>
      <c r="AA106" s="124"/>
      <c r="AB106" s="124"/>
      <c r="AC106" s="124"/>
      <c r="AD106" s="124"/>
      <c r="AF106">
        <f t="shared" si="4"/>
        <v>1</v>
      </c>
    </row>
    <row r="107" spans="2:32" ht="58.5" customHeight="1">
      <c r="B107" s="100">
        <v>92</v>
      </c>
      <c r="C107" s="101" t="str">
        <f>Hoja1!O96</f>
        <v>area 92</v>
      </c>
      <c r="D107" s="101" t="str">
        <f>Hoja1!P96</f>
        <v>puesto 92</v>
      </c>
      <c r="E107" s="101" t="str">
        <f>Hoja1!Q96</f>
        <v>tarea 92</v>
      </c>
      <c r="F107" s="101">
        <f>Hoja1!R96</f>
        <v>0</v>
      </c>
      <c r="G107" s="101">
        <f>Hoja1!S96</f>
        <v>0</v>
      </c>
      <c r="H107" s="101">
        <f>Hoja1!T96</f>
        <v>0</v>
      </c>
      <c r="I107" s="101">
        <f>Hoja1!U96</f>
        <v>0</v>
      </c>
      <c r="J107" s="101">
        <f>Hoja1!V96</f>
        <v>0</v>
      </c>
      <c r="K107" s="110"/>
      <c r="L107" s="110"/>
      <c r="M107" s="110"/>
      <c r="N107" s="110"/>
      <c r="O107" s="110"/>
      <c r="P107" s="110"/>
      <c r="Q107" s="136" t="str">
        <f t="shared" si="3"/>
        <v>Aceptable</v>
      </c>
      <c r="R107" s="110" t="s">
        <v>57</v>
      </c>
      <c r="S107" s="110" t="s">
        <v>57</v>
      </c>
      <c r="T107" s="110" t="s">
        <v>57</v>
      </c>
      <c r="U107" s="110" t="s">
        <v>57</v>
      </c>
      <c r="V107" s="110" t="s">
        <v>57</v>
      </c>
      <c r="W107" s="110" t="s">
        <v>57</v>
      </c>
      <c r="X107" s="149" t="str">
        <f t="shared" si="5"/>
        <v>No crítico/Intermedio-Solicitar evaluación por parte del OAL</v>
      </c>
      <c r="Y107" s="148"/>
      <c r="Z107" s="124"/>
      <c r="AA107" s="124"/>
      <c r="AB107" s="124"/>
      <c r="AC107" s="124"/>
      <c r="AD107" s="124"/>
      <c r="AF107">
        <f t="shared" si="4"/>
        <v>1</v>
      </c>
    </row>
    <row r="108" spans="2:32" ht="58.5" customHeight="1">
      <c r="B108" s="100">
        <v>93</v>
      </c>
      <c r="C108" s="101" t="str">
        <f>Hoja1!O97</f>
        <v>area 93</v>
      </c>
      <c r="D108" s="101" t="str">
        <f>Hoja1!P97</f>
        <v>puesto 93</v>
      </c>
      <c r="E108" s="101" t="str">
        <f>Hoja1!Q97</f>
        <v>tarea 93</v>
      </c>
      <c r="F108" s="101">
        <f>Hoja1!R97</f>
        <v>0</v>
      </c>
      <c r="G108" s="101">
        <f>Hoja1!S97</f>
        <v>0</v>
      </c>
      <c r="H108" s="101">
        <f>Hoja1!T97</f>
        <v>0</v>
      </c>
      <c r="I108" s="101">
        <f>Hoja1!U97</f>
        <v>0</v>
      </c>
      <c r="J108" s="101">
        <f>Hoja1!V97</f>
        <v>0</v>
      </c>
      <c r="K108" s="110"/>
      <c r="L108" s="110"/>
      <c r="M108" s="110"/>
      <c r="N108" s="110"/>
      <c r="O108" s="110"/>
      <c r="P108" s="110"/>
      <c r="Q108" s="136" t="str">
        <f t="shared" si="3"/>
        <v>Aceptable</v>
      </c>
      <c r="R108" s="110" t="s">
        <v>57</v>
      </c>
      <c r="S108" s="110" t="s">
        <v>57</v>
      </c>
      <c r="T108" s="110" t="s">
        <v>57</v>
      </c>
      <c r="U108" s="110" t="s">
        <v>57</v>
      </c>
      <c r="V108" s="110" t="s">
        <v>57</v>
      </c>
      <c r="W108" s="110" t="s">
        <v>57</v>
      </c>
      <c r="X108" s="149" t="str">
        <f t="shared" si="5"/>
        <v>No crítico/Intermedio-Solicitar evaluación por parte del OAL</v>
      </c>
      <c r="Y108" s="148"/>
      <c r="Z108" s="124"/>
      <c r="AA108" s="124"/>
      <c r="AB108" s="124"/>
      <c r="AC108" s="124"/>
      <c r="AD108" s="124"/>
      <c r="AF108">
        <f t="shared" si="4"/>
        <v>1</v>
      </c>
    </row>
    <row r="109" spans="2:32" ht="58.5" customHeight="1">
      <c r="B109" s="100">
        <v>94</v>
      </c>
      <c r="C109" s="101" t="str">
        <f>Hoja1!O98</f>
        <v>area 94</v>
      </c>
      <c r="D109" s="101" t="str">
        <f>Hoja1!P98</f>
        <v>puesto 94</v>
      </c>
      <c r="E109" s="101" t="str">
        <f>Hoja1!Q98</f>
        <v>tarea 94</v>
      </c>
      <c r="F109" s="101">
        <f>Hoja1!R98</f>
        <v>0</v>
      </c>
      <c r="G109" s="101">
        <f>Hoja1!S98</f>
        <v>0</v>
      </c>
      <c r="H109" s="101">
        <f>Hoja1!T98</f>
        <v>0</v>
      </c>
      <c r="I109" s="101">
        <f>Hoja1!U98</f>
        <v>0</v>
      </c>
      <c r="J109" s="101">
        <f>Hoja1!V98</f>
        <v>0</v>
      </c>
      <c r="K109" s="110"/>
      <c r="L109" s="110"/>
      <c r="M109" s="110"/>
      <c r="N109" s="110"/>
      <c r="O109" s="110"/>
      <c r="P109" s="110"/>
      <c r="Q109" s="136" t="str">
        <f t="shared" si="3"/>
        <v>Aceptable</v>
      </c>
      <c r="R109" s="110" t="s">
        <v>57</v>
      </c>
      <c r="S109" s="110" t="s">
        <v>57</v>
      </c>
      <c r="T109" s="110" t="s">
        <v>57</v>
      </c>
      <c r="U109" s="110" t="s">
        <v>57</v>
      </c>
      <c r="V109" s="110" t="s">
        <v>57</v>
      </c>
      <c r="W109" s="110" t="s">
        <v>57</v>
      </c>
      <c r="X109" s="149" t="str">
        <f t="shared" si="5"/>
        <v>No crítico/Intermedio-Solicitar evaluación por parte del OAL</v>
      </c>
      <c r="Y109" s="148"/>
      <c r="Z109" s="124"/>
      <c r="AA109" s="124"/>
      <c r="AB109" s="124"/>
      <c r="AC109" s="124"/>
      <c r="AD109" s="124"/>
      <c r="AF109">
        <f t="shared" si="4"/>
        <v>1</v>
      </c>
    </row>
    <row r="110" spans="2:32" ht="58.5" customHeight="1">
      <c r="B110" s="100">
        <v>95</v>
      </c>
      <c r="C110" s="101" t="str">
        <f>Hoja1!O99</f>
        <v>area 95</v>
      </c>
      <c r="D110" s="101" t="str">
        <f>Hoja1!P99</f>
        <v>puesto 95</v>
      </c>
      <c r="E110" s="101" t="str">
        <f>Hoja1!Q99</f>
        <v>tarea 95</v>
      </c>
      <c r="F110" s="101">
        <f>Hoja1!R99</f>
        <v>0</v>
      </c>
      <c r="G110" s="101">
        <f>Hoja1!S99</f>
        <v>0</v>
      </c>
      <c r="H110" s="101">
        <f>Hoja1!T99</f>
        <v>0</v>
      </c>
      <c r="I110" s="101">
        <f>Hoja1!U99</f>
        <v>0</v>
      </c>
      <c r="J110" s="101">
        <f>Hoja1!V99</f>
        <v>0</v>
      </c>
      <c r="K110" s="110"/>
      <c r="L110" s="110"/>
      <c r="M110" s="110"/>
      <c r="N110" s="110"/>
      <c r="O110" s="110"/>
      <c r="P110" s="110"/>
      <c r="Q110" s="136" t="str">
        <f t="shared" si="3"/>
        <v>Aceptable</v>
      </c>
      <c r="R110" s="110" t="s">
        <v>57</v>
      </c>
      <c r="S110" s="110" t="s">
        <v>57</v>
      </c>
      <c r="T110" s="110" t="s">
        <v>57</v>
      </c>
      <c r="U110" s="110" t="s">
        <v>57</v>
      </c>
      <c r="V110" s="110" t="s">
        <v>57</v>
      </c>
      <c r="W110" s="110" t="s">
        <v>57</v>
      </c>
      <c r="X110" s="149" t="str">
        <f t="shared" si="5"/>
        <v>No crítico/Intermedio-Solicitar evaluación por parte del OAL</v>
      </c>
      <c r="Y110" s="148"/>
      <c r="Z110" s="124"/>
      <c r="AA110" s="124"/>
      <c r="AB110" s="124"/>
      <c r="AC110" s="124"/>
      <c r="AD110" s="124"/>
      <c r="AF110">
        <f t="shared" si="4"/>
        <v>1</v>
      </c>
    </row>
    <row r="111" spans="2:32" ht="58.5" customHeight="1">
      <c r="B111" s="100">
        <v>96</v>
      </c>
      <c r="C111" s="101" t="str">
        <f>Hoja1!O100</f>
        <v>area 96</v>
      </c>
      <c r="D111" s="101" t="str">
        <f>Hoja1!P100</f>
        <v>puesto 96</v>
      </c>
      <c r="E111" s="101" t="str">
        <f>Hoja1!Q100</f>
        <v>tarea 96</v>
      </c>
      <c r="F111" s="101">
        <f>Hoja1!R100</f>
        <v>0</v>
      </c>
      <c r="G111" s="101">
        <f>Hoja1!S100</f>
        <v>0</v>
      </c>
      <c r="H111" s="101">
        <f>Hoja1!T100</f>
        <v>0</v>
      </c>
      <c r="I111" s="101">
        <f>Hoja1!U100</f>
        <v>0</v>
      </c>
      <c r="J111" s="101">
        <f>Hoja1!V100</f>
        <v>0</v>
      </c>
      <c r="K111" s="110"/>
      <c r="L111" s="110"/>
      <c r="M111" s="110"/>
      <c r="N111" s="110"/>
      <c r="O111" s="110"/>
      <c r="P111" s="110"/>
      <c r="Q111" s="136" t="str">
        <f t="shared" si="3"/>
        <v>Aceptable</v>
      </c>
      <c r="R111" s="110" t="s">
        <v>57</v>
      </c>
      <c r="S111" s="110" t="s">
        <v>57</v>
      </c>
      <c r="T111" s="110" t="s">
        <v>57</v>
      </c>
      <c r="U111" s="110" t="s">
        <v>57</v>
      </c>
      <c r="V111" s="110" t="s">
        <v>57</v>
      </c>
      <c r="W111" s="110" t="s">
        <v>57</v>
      </c>
      <c r="X111" s="149" t="str">
        <f t="shared" si="5"/>
        <v>No crítico/Intermedio-Solicitar evaluación por parte del OAL</v>
      </c>
      <c r="Y111" s="148"/>
      <c r="Z111" s="124"/>
      <c r="AA111" s="124"/>
      <c r="AB111" s="124"/>
      <c r="AC111" s="124"/>
      <c r="AD111" s="124"/>
      <c r="AF111">
        <f t="shared" si="4"/>
        <v>1</v>
      </c>
    </row>
    <row r="112" spans="2:32" ht="58.5" customHeight="1">
      <c r="B112" s="100">
        <v>97</v>
      </c>
      <c r="C112" s="101" t="str">
        <f>Hoja1!O101</f>
        <v>area 97</v>
      </c>
      <c r="D112" s="101" t="str">
        <f>Hoja1!P101</f>
        <v>puesto 97</v>
      </c>
      <c r="E112" s="101" t="str">
        <f>Hoja1!Q101</f>
        <v>tarea 97</v>
      </c>
      <c r="F112" s="101">
        <f>Hoja1!R101</f>
        <v>0</v>
      </c>
      <c r="G112" s="101">
        <f>Hoja1!S101</f>
        <v>0</v>
      </c>
      <c r="H112" s="101">
        <f>Hoja1!T101</f>
        <v>0</v>
      </c>
      <c r="I112" s="101">
        <f>Hoja1!U101</f>
        <v>0</v>
      </c>
      <c r="J112" s="101">
        <f>Hoja1!V101</f>
        <v>0</v>
      </c>
      <c r="K112" s="110"/>
      <c r="L112" s="110"/>
      <c r="M112" s="110"/>
      <c r="N112" s="110"/>
      <c r="O112" s="110"/>
      <c r="P112" s="110"/>
      <c r="Q112" s="136" t="str">
        <f t="shared" si="3"/>
        <v>Aceptable</v>
      </c>
      <c r="R112" s="110" t="s">
        <v>57</v>
      </c>
      <c r="S112" s="110" t="s">
        <v>57</v>
      </c>
      <c r="T112" s="110" t="s">
        <v>57</v>
      </c>
      <c r="U112" s="110" t="s">
        <v>57</v>
      </c>
      <c r="V112" s="110" t="s">
        <v>57</v>
      </c>
      <c r="W112" s="110" t="s">
        <v>57</v>
      </c>
      <c r="X112" s="149" t="str">
        <f t="shared" si="5"/>
        <v>No crítico/Intermedio-Solicitar evaluación por parte del OAL</v>
      </c>
      <c r="Y112" s="148"/>
      <c r="Z112" s="124"/>
      <c r="AA112" s="124"/>
      <c r="AB112" s="124"/>
      <c r="AC112" s="124"/>
      <c r="AD112" s="124"/>
      <c r="AF112">
        <f t="shared" si="4"/>
        <v>1</v>
      </c>
    </row>
    <row r="113" spans="2:32" ht="58.5" customHeight="1">
      <c r="B113" s="100">
        <v>98</v>
      </c>
      <c r="C113" s="101" t="str">
        <f>Hoja1!O102</f>
        <v>area 98</v>
      </c>
      <c r="D113" s="101" t="str">
        <f>Hoja1!P102</f>
        <v>puesto 98</v>
      </c>
      <c r="E113" s="101" t="str">
        <f>Hoja1!Q102</f>
        <v>tarea 98</v>
      </c>
      <c r="F113" s="101">
        <f>Hoja1!R102</f>
        <v>0</v>
      </c>
      <c r="G113" s="101">
        <f>Hoja1!S102</f>
        <v>0</v>
      </c>
      <c r="H113" s="101">
        <f>Hoja1!T102</f>
        <v>0</v>
      </c>
      <c r="I113" s="101">
        <f>Hoja1!U102</f>
        <v>0</v>
      </c>
      <c r="J113" s="101">
        <f>Hoja1!V102</f>
        <v>0</v>
      </c>
      <c r="K113" s="110"/>
      <c r="L113" s="110"/>
      <c r="M113" s="110"/>
      <c r="N113" s="110"/>
      <c r="O113" s="110"/>
      <c r="P113" s="110"/>
      <c r="Q113" s="136" t="str">
        <f t="shared" si="3"/>
        <v>Aceptable</v>
      </c>
      <c r="R113" s="110" t="s">
        <v>57</v>
      </c>
      <c r="S113" s="110" t="s">
        <v>57</v>
      </c>
      <c r="T113" s="110" t="s">
        <v>57</v>
      </c>
      <c r="U113" s="110" t="s">
        <v>57</v>
      </c>
      <c r="V113" s="110" t="s">
        <v>57</v>
      </c>
      <c r="W113" s="110" t="s">
        <v>57</v>
      </c>
      <c r="X113" s="149" t="str">
        <f t="shared" si="5"/>
        <v>No crítico/Intermedio-Solicitar evaluación por parte del OAL</v>
      </c>
      <c r="Y113" s="148"/>
      <c r="Z113" s="124"/>
      <c r="AA113" s="124"/>
      <c r="AB113" s="124"/>
      <c r="AC113" s="124"/>
      <c r="AD113" s="124"/>
      <c r="AF113">
        <f t="shared" si="4"/>
        <v>1</v>
      </c>
    </row>
    <row r="114" spans="2:32" ht="58.5" customHeight="1">
      <c r="B114" s="100">
        <v>99</v>
      </c>
      <c r="C114" s="101" t="str">
        <f>Hoja1!O103</f>
        <v>area 99</v>
      </c>
      <c r="D114" s="101" t="str">
        <f>Hoja1!P103</f>
        <v>puesto 99</v>
      </c>
      <c r="E114" s="101" t="str">
        <f>Hoja1!Q103</f>
        <v>tarea 99</v>
      </c>
      <c r="F114" s="101">
        <f>Hoja1!R103</f>
        <v>0</v>
      </c>
      <c r="G114" s="101">
        <f>Hoja1!S103</f>
        <v>0</v>
      </c>
      <c r="H114" s="101">
        <f>Hoja1!T103</f>
        <v>0</v>
      </c>
      <c r="I114" s="101">
        <f>Hoja1!U103</f>
        <v>0</v>
      </c>
      <c r="J114" s="101">
        <f>Hoja1!V103</f>
        <v>0</v>
      </c>
      <c r="K114" s="110"/>
      <c r="L114" s="110"/>
      <c r="M114" s="110"/>
      <c r="N114" s="110"/>
      <c r="O114" s="110"/>
      <c r="P114" s="110"/>
      <c r="Q114" s="136" t="str">
        <f t="shared" si="3"/>
        <v>Aceptable</v>
      </c>
      <c r="R114" s="110" t="s">
        <v>57</v>
      </c>
      <c r="S114" s="110" t="s">
        <v>57</v>
      </c>
      <c r="T114" s="110" t="s">
        <v>57</v>
      </c>
      <c r="U114" s="110" t="s">
        <v>57</v>
      </c>
      <c r="V114" s="110" t="s">
        <v>57</v>
      </c>
      <c r="W114" s="110" t="s">
        <v>57</v>
      </c>
      <c r="X114" s="149" t="str">
        <f t="shared" si="5"/>
        <v>No crítico/Intermedio-Solicitar evaluación por parte del OAL</v>
      </c>
      <c r="Y114" s="148"/>
      <c r="Z114" s="124"/>
      <c r="AA114" s="124"/>
      <c r="AB114" s="124"/>
      <c r="AC114" s="124"/>
      <c r="AD114" s="124"/>
      <c r="AF114">
        <f t="shared" si="4"/>
        <v>1</v>
      </c>
    </row>
    <row r="115" spans="2:32" ht="58.5" customHeight="1">
      <c r="B115" s="100">
        <v>100</v>
      </c>
      <c r="C115" s="101" t="str">
        <f>Hoja1!O104</f>
        <v>area 100</v>
      </c>
      <c r="D115" s="101" t="str">
        <f>Hoja1!P104</f>
        <v>puesto 100</v>
      </c>
      <c r="E115" s="101" t="str">
        <f>Hoja1!Q104</f>
        <v>tarea 100</v>
      </c>
      <c r="F115" s="101">
        <f>Hoja1!R104</f>
        <v>0</v>
      </c>
      <c r="G115" s="101">
        <f>Hoja1!S104</f>
        <v>0</v>
      </c>
      <c r="H115" s="101">
        <f>Hoja1!T104</f>
        <v>0</v>
      </c>
      <c r="I115" s="101">
        <f>Hoja1!U104</f>
        <v>0</v>
      </c>
      <c r="J115" s="101">
        <f>Hoja1!V104</f>
        <v>0</v>
      </c>
      <c r="K115" s="110"/>
      <c r="L115" s="110"/>
      <c r="M115" s="110"/>
      <c r="N115" s="110"/>
      <c r="O115" s="110"/>
      <c r="P115" s="110"/>
      <c r="Q115" s="136" t="str">
        <f t="shared" si="3"/>
        <v>Aceptable</v>
      </c>
      <c r="R115" s="110" t="s">
        <v>57</v>
      </c>
      <c r="S115" s="110" t="s">
        <v>57</v>
      </c>
      <c r="T115" s="110" t="s">
        <v>57</v>
      </c>
      <c r="U115" s="110" t="s">
        <v>57</v>
      </c>
      <c r="V115" s="110" t="s">
        <v>57</v>
      </c>
      <c r="W115" s="110" t="s">
        <v>57</v>
      </c>
      <c r="X115" s="149" t="str">
        <f t="shared" si="5"/>
        <v>No crítico/Intermedio-Solicitar evaluación por parte del OAL</v>
      </c>
      <c r="Y115" s="148"/>
      <c r="Z115" s="124"/>
      <c r="AA115" s="124"/>
      <c r="AB115" s="124"/>
      <c r="AC115" s="124"/>
      <c r="AD115" s="124"/>
      <c r="AF115">
        <f t="shared" si="4"/>
        <v>1</v>
      </c>
    </row>
    <row r="116" spans="2:32" ht="58.5" customHeight="1">
      <c r="B116" s="100">
        <v>101</v>
      </c>
      <c r="C116" s="101" t="str">
        <f>Hoja1!O105</f>
        <v>area 101</v>
      </c>
      <c r="D116" s="101" t="str">
        <f>Hoja1!P105</f>
        <v>puesto 101</v>
      </c>
      <c r="E116" s="101" t="str">
        <f>Hoja1!Q105</f>
        <v>tarea 101</v>
      </c>
      <c r="F116" s="101">
        <f>Hoja1!R105</f>
        <v>0</v>
      </c>
      <c r="G116" s="101">
        <f>Hoja1!S105</f>
        <v>0</v>
      </c>
      <c r="H116" s="101">
        <f>Hoja1!T105</f>
        <v>0</v>
      </c>
      <c r="I116" s="101">
        <f>Hoja1!U105</f>
        <v>0</v>
      </c>
      <c r="J116" s="101">
        <f>Hoja1!V105</f>
        <v>0</v>
      </c>
      <c r="K116" s="110"/>
      <c r="L116" s="110"/>
      <c r="M116" s="110"/>
      <c r="N116" s="110"/>
      <c r="O116" s="110"/>
      <c r="P116" s="110"/>
      <c r="Q116" s="136" t="str">
        <f t="shared" si="3"/>
        <v>Aceptable</v>
      </c>
      <c r="R116" s="110" t="s">
        <v>57</v>
      </c>
      <c r="S116" s="110" t="s">
        <v>57</v>
      </c>
      <c r="T116" s="110" t="s">
        <v>57</v>
      </c>
      <c r="U116" s="110" t="s">
        <v>57</v>
      </c>
      <c r="V116" s="110" t="s">
        <v>57</v>
      </c>
      <c r="W116" s="110" t="s">
        <v>57</v>
      </c>
      <c r="X116" s="149" t="str">
        <f t="shared" si="5"/>
        <v>No crítico/Intermedio-Solicitar evaluación por parte del OAL</v>
      </c>
      <c r="Y116" s="148"/>
      <c r="Z116" s="124"/>
      <c r="AA116" s="124"/>
      <c r="AB116" s="124"/>
      <c r="AC116" s="124"/>
      <c r="AD116" s="124"/>
      <c r="AF116">
        <f t="shared" si="4"/>
        <v>1</v>
      </c>
    </row>
    <row r="117" spans="2:32" ht="58.5" customHeight="1">
      <c r="B117" s="100">
        <v>102</v>
      </c>
      <c r="C117" s="101" t="str">
        <f>Hoja1!O106</f>
        <v>area 102</v>
      </c>
      <c r="D117" s="101" t="str">
        <f>Hoja1!P106</f>
        <v>puesto 102</v>
      </c>
      <c r="E117" s="101" t="str">
        <f>Hoja1!Q106</f>
        <v>tarea 102</v>
      </c>
      <c r="F117" s="101">
        <f>Hoja1!R106</f>
        <v>0</v>
      </c>
      <c r="G117" s="101">
        <f>Hoja1!S106</f>
        <v>0</v>
      </c>
      <c r="H117" s="101">
        <f>Hoja1!T106</f>
        <v>0</v>
      </c>
      <c r="I117" s="101">
        <f>Hoja1!U106</f>
        <v>0</v>
      </c>
      <c r="J117" s="101">
        <f>Hoja1!V106</f>
        <v>0</v>
      </c>
      <c r="K117" s="110"/>
      <c r="L117" s="110"/>
      <c r="M117" s="110"/>
      <c r="N117" s="110"/>
      <c r="O117" s="110"/>
      <c r="P117" s="110"/>
      <c r="Q117" s="136" t="str">
        <f t="shared" si="3"/>
        <v>Aceptable</v>
      </c>
      <c r="R117" s="110" t="s">
        <v>57</v>
      </c>
      <c r="S117" s="110" t="s">
        <v>57</v>
      </c>
      <c r="T117" s="110" t="s">
        <v>57</v>
      </c>
      <c r="U117" s="110" t="s">
        <v>57</v>
      </c>
      <c r="V117" s="110" t="s">
        <v>57</v>
      </c>
      <c r="W117" s="110" t="s">
        <v>57</v>
      </c>
      <c r="X117" s="149" t="str">
        <f t="shared" si="5"/>
        <v>No crítico/Intermedio-Solicitar evaluación por parte del OAL</v>
      </c>
      <c r="Y117" s="148"/>
      <c r="Z117" s="124"/>
      <c r="AA117" s="124"/>
      <c r="AB117" s="124"/>
      <c r="AC117" s="124"/>
      <c r="AD117" s="124"/>
      <c r="AF117">
        <f t="shared" si="4"/>
        <v>1</v>
      </c>
    </row>
    <row r="118" spans="2:32" ht="58.5" customHeight="1">
      <c r="B118" s="100">
        <v>103</v>
      </c>
      <c r="C118" s="101" t="str">
        <f>Hoja1!O107</f>
        <v>area 103</v>
      </c>
      <c r="D118" s="101" t="str">
        <f>Hoja1!P107</f>
        <v>puesto 103</v>
      </c>
      <c r="E118" s="101" t="str">
        <f>Hoja1!Q107</f>
        <v>tarea 103</v>
      </c>
      <c r="F118" s="101">
        <f>Hoja1!R107</f>
        <v>0</v>
      </c>
      <c r="G118" s="101">
        <f>Hoja1!S107</f>
        <v>0</v>
      </c>
      <c r="H118" s="101">
        <f>Hoja1!T107</f>
        <v>0</v>
      </c>
      <c r="I118" s="101">
        <f>Hoja1!U107</f>
        <v>0</v>
      </c>
      <c r="J118" s="101">
        <f>Hoja1!V107</f>
        <v>0</v>
      </c>
      <c r="K118" s="110"/>
      <c r="L118" s="110"/>
      <c r="M118" s="110"/>
      <c r="N118" s="110"/>
      <c r="O118" s="110"/>
      <c r="P118" s="110"/>
      <c r="Q118" s="136" t="str">
        <f t="shared" si="3"/>
        <v>Aceptable</v>
      </c>
      <c r="R118" s="110" t="s">
        <v>57</v>
      </c>
      <c r="S118" s="110" t="s">
        <v>57</v>
      </c>
      <c r="T118" s="110" t="s">
        <v>57</v>
      </c>
      <c r="U118" s="110" t="s">
        <v>57</v>
      </c>
      <c r="V118" s="110" t="s">
        <v>57</v>
      </c>
      <c r="W118" s="110" t="s">
        <v>57</v>
      </c>
      <c r="X118" s="149" t="str">
        <f t="shared" si="5"/>
        <v>No crítico/Intermedio-Solicitar evaluación por parte del OAL</v>
      </c>
      <c r="Y118" s="148"/>
      <c r="Z118" s="124"/>
      <c r="AA118" s="124"/>
      <c r="AB118" s="124"/>
      <c r="AC118" s="124"/>
      <c r="AD118" s="124"/>
      <c r="AF118">
        <f t="shared" si="4"/>
        <v>1</v>
      </c>
    </row>
    <row r="119" spans="2:32" ht="58.5" customHeight="1">
      <c r="B119" s="100">
        <v>104</v>
      </c>
      <c r="C119" s="101" t="str">
        <f>Hoja1!O108</f>
        <v>area 104</v>
      </c>
      <c r="D119" s="101" t="str">
        <f>Hoja1!P108</f>
        <v>puesto 104</v>
      </c>
      <c r="E119" s="101" t="str">
        <f>Hoja1!Q108</f>
        <v>tarea 104</v>
      </c>
      <c r="F119" s="101">
        <f>Hoja1!R108</f>
        <v>0</v>
      </c>
      <c r="G119" s="101">
        <f>Hoja1!S108</f>
        <v>0</v>
      </c>
      <c r="H119" s="101">
        <f>Hoja1!T108</f>
        <v>0</v>
      </c>
      <c r="I119" s="101">
        <f>Hoja1!U108</f>
        <v>0</v>
      </c>
      <c r="J119" s="101">
        <f>Hoja1!V108</f>
        <v>0</v>
      </c>
      <c r="K119" s="110"/>
      <c r="L119" s="110"/>
      <c r="M119" s="110"/>
      <c r="N119" s="110"/>
      <c r="O119" s="110"/>
      <c r="P119" s="110"/>
      <c r="Q119" s="136" t="str">
        <f t="shared" si="3"/>
        <v>Aceptable</v>
      </c>
      <c r="R119" s="110" t="s">
        <v>57</v>
      </c>
      <c r="S119" s="110" t="s">
        <v>57</v>
      </c>
      <c r="T119" s="110" t="s">
        <v>57</v>
      </c>
      <c r="U119" s="110" t="s">
        <v>57</v>
      </c>
      <c r="V119" s="110" t="s">
        <v>57</v>
      </c>
      <c r="W119" s="110" t="s">
        <v>57</v>
      </c>
      <c r="X119" s="149" t="str">
        <f t="shared" si="5"/>
        <v>No crítico/Intermedio-Solicitar evaluación por parte del OAL</v>
      </c>
      <c r="Y119" s="148"/>
      <c r="Z119" s="124"/>
      <c r="AA119" s="124"/>
      <c r="AB119" s="124"/>
      <c r="AC119" s="124"/>
      <c r="AD119" s="124"/>
      <c r="AF119">
        <f t="shared" si="4"/>
        <v>1</v>
      </c>
    </row>
    <row r="120" spans="2:32" ht="58.5" customHeight="1">
      <c r="B120" s="100">
        <v>105</v>
      </c>
      <c r="C120" s="101" t="str">
        <f>Hoja1!O109</f>
        <v>area 105</v>
      </c>
      <c r="D120" s="101" t="str">
        <f>Hoja1!P109</f>
        <v>puesto 105</v>
      </c>
      <c r="E120" s="101" t="str">
        <f>Hoja1!Q109</f>
        <v>tarea 105</v>
      </c>
      <c r="F120" s="101">
        <f>Hoja1!R109</f>
        <v>0</v>
      </c>
      <c r="G120" s="101">
        <f>Hoja1!S109</f>
        <v>0</v>
      </c>
      <c r="H120" s="101">
        <f>Hoja1!T109</f>
        <v>0</v>
      </c>
      <c r="I120" s="101">
        <f>Hoja1!U109</f>
        <v>0</v>
      </c>
      <c r="J120" s="101">
        <f>Hoja1!V109</f>
        <v>0</v>
      </c>
      <c r="K120" s="110"/>
      <c r="L120" s="110"/>
      <c r="M120" s="110"/>
      <c r="N120" s="110"/>
      <c r="O120" s="110"/>
      <c r="P120" s="110"/>
      <c r="Q120" s="136" t="str">
        <f t="shared" si="3"/>
        <v>Aceptable</v>
      </c>
      <c r="R120" s="110" t="s">
        <v>57</v>
      </c>
      <c r="S120" s="110" t="s">
        <v>57</v>
      </c>
      <c r="T120" s="110" t="s">
        <v>57</v>
      </c>
      <c r="U120" s="110" t="s">
        <v>57</v>
      </c>
      <c r="V120" s="110" t="s">
        <v>57</v>
      </c>
      <c r="W120" s="110" t="s">
        <v>57</v>
      </c>
      <c r="X120" s="149" t="str">
        <f t="shared" si="5"/>
        <v>No crítico/Intermedio-Solicitar evaluación por parte del OAL</v>
      </c>
      <c r="Y120" s="148"/>
      <c r="Z120" s="124"/>
      <c r="AA120" s="124"/>
      <c r="AB120" s="124"/>
      <c r="AC120" s="124"/>
      <c r="AD120" s="124"/>
      <c r="AF120">
        <f t="shared" si="4"/>
        <v>1</v>
      </c>
    </row>
    <row r="121" spans="2:32" ht="58.5" customHeight="1">
      <c r="B121" s="100">
        <v>106</v>
      </c>
      <c r="C121" s="101" t="str">
        <f>Hoja1!O110</f>
        <v>area 106</v>
      </c>
      <c r="D121" s="101" t="str">
        <f>Hoja1!P110</f>
        <v>puesto 106</v>
      </c>
      <c r="E121" s="101" t="str">
        <f>Hoja1!Q110</f>
        <v>tarea 106</v>
      </c>
      <c r="F121" s="101">
        <f>Hoja1!R110</f>
        <v>0</v>
      </c>
      <c r="G121" s="101">
        <f>Hoja1!S110</f>
        <v>0</v>
      </c>
      <c r="H121" s="101">
        <f>Hoja1!T110</f>
        <v>0</v>
      </c>
      <c r="I121" s="101">
        <f>Hoja1!U110</f>
        <v>0</v>
      </c>
      <c r="J121" s="101">
        <f>Hoja1!V110</f>
        <v>0</v>
      </c>
      <c r="K121" s="110"/>
      <c r="L121" s="110"/>
      <c r="M121" s="110"/>
      <c r="N121" s="110"/>
      <c r="O121" s="110"/>
      <c r="P121" s="110"/>
      <c r="Q121" s="136" t="str">
        <f t="shared" si="3"/>
        <v>Aceptable</v>
      </c>
      <c r="R121" s="110" t="s">
        <v>57</v>
      </c>
      <c r="S121" s="110" t="s">
        <v>57</v>
      </c>
      <c r="T121" s="110" t="s">
        <v>57</v>
      </c>
      <c r="U121" s="110" t="s">
        <v>57</v>
      </c>
      <c r="V121" s="110" t="s">
        <v>57</v>
      </c>
      <c r="W121" s="110" t="s">
        <v>57</v>
      </c>
      <c r="X121" s="149" t="str">
        <f t="shared" si="5"/>
        <v>No crítico/Intermedio-Solicitar evaluación por parte del OAL</v>
      </c>
      <c r="Y121" s="148"/>
      <c r="Z121" s="124"/>
      <c r="AA121" s="124"/>
      <c r="AB121" s="124"/>
      <c r="AC121" s="124"/>
      <c r="AD121" s="124"/>
      <c r="AF121">
        <f t="shared" si="4"/>
        <v>1</v>
      </c>
    </row>
    <row r="122" spans="2:32" ht="58.5" customHeight="1">
      <c r="B122" s="100">
        <v>107</v>
      </c>
      <c r="C122" s="101" t="str">
        <f>Hoja1!O111</f>
        <v>area 107</v>
      </c>
      <c r="D122" s="101" t="str">
        <f>Hoja1!P111</f>
        <v>puesto 107</v>
      </c>
      <c r="E122" s="101" t="str">
        <f>Hoja1!Q111</f>
        <v>tarea 107</v>
      </c>
      <c r="F122" s="101">
        <f>Hoja1!R111</f>
        <v>0</v>
      </c>
      <c r="G122" s="101">
        <f>Hoja1!S111</f>
        <v>0</v>
      </c>
      <c r="H122" s="101">
        <f>Hoja1!T111</f>
        <v>0</v>
      </c>
      <c r="I122" s="101">
        <f>Hoja1!U111</f>
        <v>0</v>
      </c>
      <c r="J122" s="101">
        <f>Hoja1!V111</f>
        <v>0</v>
      </c>
      <c r="K122" s="110"/>
      <c r="L122" s="110"/>
      <c r="M122" s="110"/>
      <c r="N122" s="110"/>
      <c r="O122" s="110"/>
      <c r="P122" s="110"/>
      <c r="Q122" s="136" t="str">
        <f t="shared" si="3"/>
        <v>Aceptable</v>
      </c>
      <c r="R122" s="110" t="s">
        <v>57</v>
      </c>
      <c r="S122" s="110" t="s">
        <v>57</v>
      </c>
      <c r="T122" s="110" t="s">
        <v>57</v>
      </c>
      <c r="U122" s="110" t="s">
        <v>57</v>
      </c>
      <c r="V122" s="110" t="s">
        <v>57</v>
      </c>
      <c r="W122" s="110" t="s">
        <v>57</v>
      </c>
      <c r="X122" s="149" t="str">
        <f t="shared" si="5"/>
        <v>No crítico/Intermedio-Solicitar evaluación por parte del OAL</v>
      </c>
      <c r="Y122" s="148"/>
      <c r="Z122" s="124"/>
      <c r="AA122" s="124"/>
      <c r="AB122" s="124"/>
      <c r="AC122" s="124"/>
      <c r="AD122" s="124"/>
      <c r="AF122">
        <f t="shared" si="4"/>
        <v>1</v>
      </c>
    </row>
    <row r="123" spans="2:32" ht="58.5" customHeight="1">
      <c r="B123" s="100">
        <v>108</v>
      </c>
      <c r="C123" s="101" t="str">
        <f>Hoja1!O112</f>
        <v>area 108</v>
      </c>
      <c r="D123" s="101" t="str">
        <f>Hoja1!P112</f>
        <v>puesto 108</v>
      </c>
      <c r="E123" s="101" t="str">
        <f>Hoja1!Q112</f>
        <v>tarea 108</v>
      </c>
      <c r="F123" s="101">
        <f>Hoja1!R112</f>
        <v>0</v>
      </c>
      <c r="G123" s="101">
        <f>Hoja1!S112</f>
        <v>0</v>
      </c>
      <c r="H123" s="101">
        <f>Hoja1!T112</f>
        <v>0</v>
      </c>
      <c r="I123" s="101">
        <f>Hoja1!U112</f>
        <v>0</v>
      </c>
      <c r="J123" s="101">
        <f>Hoja1!V112</f>
        <v>0</v>
      </c>
      <c r="K123" s="110"/>
      <c r="L123" s="110"/>
      <c r="M123" s="110"/>
      <c r="N123" s="110"/>
      <c r="O123" s="110"/>
      <c r="P123" s="110"/>
      <c r="Q123" s="136" t="str">
        <f t="shared" si="3"/>
        <v>Aceptable</v>
      </c>
      <c r="R123" s="110" t="s">
        <v>57</v>
      </c>
      <c r="S123" s="110" t="s">
        <v>57</v>
      </c>
      <c r="T123" s="110" t="s">
        <v>57</v>
      </c>
      <c r="U123" s="110" t="s">
        <v>57</v>
      </c>
      <c r="V123" s="110" t="s">
        <v>57</v>
      </c>
      <c r="W123" s="110" t="s">
        <v>57</v>
      </c>
      <c r="X123" s="149" t="str">
        <f t="shared" si="5"/>
        <v>No crítico/Intermedio-Solicitar evaluación por parte del OAL</v>
      </c>
      <c r="Y123" s="148"/>
      <c r="Z123" s="124"/>
      <c r="AA123" s="124"/>
      <c r="AB123" s="124"/>
      <c r="AC123" s="124"/>
      <c r="AD123" s="124"/>
      <c r="AF123">
        <f t="shared" si="4"/>
        <v>1</v>
      </c>
    </row>
    <row r="124" spans="2:32" ht="58.5" customHeight="1">
      <c r="B124" s="100">
        <v>109</v>
      </c>
      <c r="C124" s="101" t="str">
        <f>Hoja1!O113</f>
        <v>area 109</v>
      </c>
      <c r="D124" s="101" t="str">
        <f>Hoja1!P113</f>
        <v>puesto 109</v>
      </c>
      <c r="E124" s="101" t="str">
        <f>Hoja1!Q113</f>
        <v>tarea 109</v>
      </c>
      <c r="F124" s="101">
        <f>Hoja1!R113</f>
        <v>0</v>
      </c>
      <c r="G124" s="101">
        <f>Hoja1!S113</f>
        <v>0</v>
      </c>
      <c r="H124" s="101">
        <f>Hoja1!T113</f>
        <v>0</v>
      </c>
      <c r="I124" s="101">
        <f>Hoja1!U113</f>
        <v>0</v>
      </c>
      <c r="J124" s="101">
        <f>Hoja1!V113</f>
        <v>0</v>
      </c>
      <c r="K124" s="110"/>
      <c r="L124" s="110"/>
      <c r="M124" s="110"/>
      <c r="N124" s="110"/>
      <c r="O124" s="110"/>
      <c r="P124" s="110"/>
      <c r="Q124" s="136" t="str">
        <f t="shared" si="3"/>
        <v>Aceptable</v>
      </c>
      <c r="R124" s="110" t="s">
        <v>57</v>
      </c>
      <c r="S124" s="110" t="s">
        <v>57</v>
      </c>
      <c r="T124" s="110" t="s">
        <v>57</v>
      </c>
      <c r="U124" s="110" t="s">
        <v>57</v>
      </c>
      <c r="V124" s="110" t="s">
        <v>57</v>
      </c>
      <c r="W124" s="110" t="s">
        <v>57</v>
      </c>
      <c r="X124" s="149" t="str">
        <f t="shared" si="5"/>
        <v>No crítico/Intermedio-Solicitar evaluación por parte del OAL</v>
      </c>
      <c r="Y124" s="148"/>
      <c r="Z124" s="124"/>
      <c r="AA124" s="124"/>
      <c r="AB124" s="124"/>
      <c r="AC124" s="124"/>
      <c r="AD124" s="124"/>
      <c r="AF124">
        <f t="shared" si="4"/>
        <v>1</v>
      </c>
    </row>
    <row r="125" spans="2:32" ht="58.5" customHeight="1">
      <c r="B125" s="100">
        <v>110</v>
      </c>
      <c r="C125" s="101" t="str">
        <f>Hoja1!O114</f>
        <v>area 110</v>
      </c>
      <c r="D125" s="101" t="str">
        <f>Hoja1!P114</f>
        <v>puesto 110</v>
      </c>
      <c r="E125" s="101" t="str">
        <f>Hoja1!Q114</f>
        <v>tarea 110</v>
      </c>
      <c r="F125" s="101">
        <f>Hoja1!R114</f>
        <v>0</v>
      </c>
      <c r="G125" s="101">
        <f>Hoja1!S114</f>
        <v>0</v>
      </c>
      <c r="H125" s="101">
        <f>Hoja1!T114</f>
        <v>0</v>
      </c>
      <c r="I125" s="101">
        <f>Hoja1!U114</f>
        <v>0</v>
      </c>
      <c r="J125" s="101">
        <f>Hoja1!V114</f>
        <v>0</v>
      </c>
      <c r="K125" s="110"/>
      <c r="L125" s="110"/>
      <c r="M125" s="110"/>
      <c r="N125" s="110"/>
      <c r="O125" s="110"/>
      <c r="P125" s="110"/>
      <c r="Q125" s="136" t="str">
        <f t="shared" si="3"/>
        <v>Aceptable</v>
      </c>
      <c r="R125" s="110" t="s">
        <v>57</v>
      </c>
      <c r="S125" s="110" t="s">
        <v>57</v>
      </c>
      <c r="T125" s="110" t="s">
        <v>57</v>
      </c>
      <c r="U125" s="110" t="s">
        <v>57</v>
      </c>
      <c r="V125" s="110" t="s">
        <v>57</v>
      </c>
      <c r="W125" s="110" t="s">
        <v>57</v>
      </c>
      <c r="X125" s="149" t="str">
        <f t="shared" si="5"/>
        <v>No crítico/Intermedio-Solicitar evaluación por parte del OAL</v>
      </c>
      <c r="Y125" s="148"/>
      <c r="Z125" s="124"/>
      <c r="AA125" s="124"/>
      <c r="AB125" s="124"/>
      <c r="AC125" s="124"/>
      <c r="AD125" s="124"/>
      <c r="AF125">
        <f t="shared" si="4"/>
        <v>1</v>
      </c>
    </row>
    <row r="126" spans="2:32" ht="58.5" customHeight="1">
      <c r="B126" s="100">
        <v>111</v>
      </c>
      <c r="C126" s="101" t="str">
        <f>Hoja1!O115</f>
        <v>area 111</v>
      </c>
      <c r="D126" s="101" t="str">
        <f>Hoja1!P115</f>
        <v>puesto 111</v>
      </c>
      <c r="E126" s="101" t="str">
        <f>Hoja1!Q115</f>
        <v>tarea 111</v>
      </c>
      <c r="F126" s="101">
        <f>Hoja1!R115</f>
        <v>0</v>
      </c>
      <c r="G126" s="101">
        <f>Hoja1!S115</f>
        <v>0</v>
      </c>
      <c r="H126" s="101">
        <f>Hoja1!T115</f>
        <v>0</v>
      </c>
      <c r="I126" s="101">
        <f>Hoja1!U115</f>
        <v>0</v>
      </c>
      <c r="J126" s="101">
        <f>Hoja1!V115</f>
        <v>0</v>
      </c>
      <c r="K126" s="110"/>
      <c r="L126" s="110"/>
      <c r="M126" s="110"/>
      <c r="N126" s="110"/>
      <c r="O126" s="110"/>
      <c r="P126" s="110"/>
      <c r="Q126" s="136" t="str">
        <f t="shared" si="3"/>
        <v>Aceptable</v>
      </c>
      <c r="R126" s="110" t="s">
        <v>57</v>
      </c>
      <c r="S126" s="110" t="s">
        <v>57</v>
      </c>
      <c r="T126" s="110" t="s">
        <v>57</v>
      </c>
      <c r="U126" s="110" t="s">
        <v>57</v>
      </c>
      <c r="V126" s="110" t="s">
        <v>57</v>
      </c>
      <c r="W126" s="110" t="s">
        <v>57</v>
      </c>
      <c r="X126" s="149" t="str">
        <f t="shared" si="5"/>
        <v>No crítico/Intermedio-Solicitar evaluación por parte del OAL</v>
      </c>
      <c r="Y126" s="148"/>
      <c r="Z126" s="124"/>
      <c r="AA126" s="124"/>
      <c r="AB126" s="124"/>
      <c r="AC126" s="124"/>
      <c r="AD126" s="124"/>
      <c r="AF126">
        <f t="shared" si="4"/>
        <v>1</v>
      </c>
    </row>
    <row r="127" spans="2:32" ht="58.5" customHeight="1">
      <c r="B127" s="100">
        <v>112</v>
      </c>
      <c r="C127" s="101" t="str">
        <f>Hoja1!O116</f>
        <v>area 112</v>
      </c>
      <c r="D127" s="101" t="str">
        <f>Hoja1!P116</f>
        <v>puesto 112</v>
      </c>
      <c r="E127" s="101" t="str">
        <f>Hoja1!Q116</f>
        <v>tarea 112</v>
      </c>
      <c r="F127" s="101">
        <f>Hoja1!R116</f>
        <v>0</v>
      </c>
      <c r="G127" s="101">
        <f>Hoja1!S116</f>
        <v>0</v>
      </c>
      <c r="H127" s="101">
        <f>Hoja1!T116</f>
        <v>0</v>
      </c>
      <c r="I127" s="101">
        <f>Hoja1!U116</f>
        <v>0</v>
      </c>
      <c r="J127" s="101">
        <f>Hoja1!V116</f>
        <v>0</v>
      </c>
      <c r="K127" s="110"/>
      <c r="L127" s="110"/>
      <c r="M127" s="110"/>
      <c r="N127" s="110"/>
      <c r="O127" s="110"/>
      <c r="P127" s="110"/>
      <c r="Q127" s="136" t="str">
        <f t="shared" si="3"/>
        <v>Aceptable</v>
      </c>
      <c r="R127" s="110" t="s">
        <v>57</v>
      </c>
      <c r="S127" s="110" t="s">
        <v>57</v>
      </c>
      <c r="T127" s="110" t="s">
        <v>57</v>
      </c>
      <c r="U127" s="110" t="s">
        <v>57</v>
      </c>
      <c r="V127" s="110" t="s">
        <v>57</v>
      </c>
      <c r="W127" s="110" t="s">
        <v>57</v>
      </c>
      <c r="X127" s="149" t="str">
        <f t="shared" si="5"/>
        <v>No crítico/Intermedio-Solicitar evaluación por parte del OAL</v>
      </c>
      <c r="Y127" s="148"/>
      <c r="Z127" s="124"/>
      <c r="AA127" s="124"/>
      <c r="AB127" s="124"/>
      <c r="AC127" s="124"/>
      <c r="AD127" s="124"/>
      <c r="AF127">
        <f t="shared" si="4"/>
        <v>1</v>
      </c>
    </row>
    <row r="128" spans="2:32" ht="58.5" customHeight="1">
      <c r="B128" s="100">
        <v>113</v>
      </c>
      <c r="C128" s="101" t="str">
        <f>Hoja1!O117</f>
        <v>area 113</v>
      </c>
      <c r="D128" s="101" t="str">
        <f>Hoja1!P117</f>
        <v>puesto 113</v>
      </c>
      <c r="E128" s="101" t="str">
        <f>Hoja1!Q117</f>
        <v>tarea 113</v>
      </c>
      <c r="F128" s="101">
        <f>Hoja1!R117</f>
        <v>0</v>
      </c>
      <c r="G128" s="101">
        <f>Hoja1!S117</f>
        <v>0</v>
      </c>
      <c r="H128" s="101">
        <f>Hoja1!T117</f>
        <v>0</v>
      </c>
      <c r="I128" s="101">
        <f>Hoja1!U117</f>
        <v>0</v>
      </c>
      <c r="J128" s="101">
        <f>Hoja1!V117</f>
        <v>0</v>
      </c>
      <c r="K128" s="110"/>
      <c r="L128" s="110"/>
      <c r="M128" s="110"/>
      <c r="N128" s="110"/>
      <c r="O128" s="110"/>
      <c r="P128" s="110"/>
      <c r="Q128" s="136" t="str">
        <f t="shared" si="3"/>
        <v>Aceptable</v>
      </c>
      <c r="R128" s="110" t="s">
        <v>57</v>
      </c>
      <c r="S128" s="110" t="s">
        <v>57</v>
      </c>
      <c r="T128" s="110" t="s">
        <v>57</v>
      </c>
      <c r="U128" s="110" t="s">
        <v>57</v>
      </c>
      <c r="V128" s="110" t="s">
        <v>57</v>
      </c>
      <c r="W128" s="110" t="s">
        <v>57</v>
      </c>
      <c r="X128" s="149" t="str">
        <f t="shared" si="5"/>
        <v>No crítico/Intermedio-Solicitar evaluación por parte del OAL</v>
      </c>
      <c r="Y128" s="148"/>
      <c r="Z128" s="124"/>
      <c r="AA128" s="124"/>
      <c r="AB128" s="124"/>
      <c r="AC128" s="124"/>
      <c r="AD128" s="124"/>
      <c r="AF128">
        <f t="shared" si="4"/>
        <v>1</v>
      </c>
    </row>
    <row r="129" spans="2:32" ht="58.5" customHeight="1">
      <c r="B129" s="100">
        <v>114</v>
      </c>
      <c r="C129" s="101" t="str">
        <f>Hoja1!O118</f>
        <v>area 114</v>
      </c>
      <c r="D129" s="101" t="str">
        <f>Hoja1!P118</f>
        <v>puesto 114</v>
      </c>
      <c r="E129" s="101" t="str">
        <f>Hoja1!Q118</f>
        <v>tarea 114</v>
      </c>
      <c r="F129" s="101">
        <f>Hoja1!R118</f>
        <v>0</v>
      </c>
      <c r="G129" s="101">
        <f>Hoja1!S118</f>
        <v>0</v>
      </c>
      <c r="H129" s="101">
        <f>Hoja1!T118</f>
        <v>0</v>
      </c>
      <c r="I129" s="101">
        <f>Hoja1!U118</f>
        <v>0</v>
      </c>
      <c r="J129" s="101">
        <f>Hoja1!V118</f>
        <v>0</v>
      </c>
      <c r="K129" s="110"/>
      <c r="L129" s="110"/>
      <c r="M129" s="110"/>
      <c r="N129" s="110"/>
      <c r="O129" s="110"/>
      <c r="P129" s="110"/>
      <c r="Q129" s="136" t="str">
        <f t="shared" si="3"/>
        <v>Aceptable</v>
      </c>
      <c r="R129" s="110" t="s">
        <v>57</v>
      </c>
      <c r="S129" s="110" t="s">
        <v>57</v>
      </c>
      <c r="T129" s="110" t="s">
        <v>57</v>
      </c>
      <c r="U129" s="110" t="s">
        <v>57</v>
      </c>
      <c r="V129" s="110" t="s">
        <v>57</v>
      </c>
      <c r="W129" s="110" t="s">
        <v>57</v>
      </c>
      <c r="X129" s="149" t="str">
        <f t="shared" si="5"/>
        <v>No crítico/Intermedio-Solicitar evaluación por parte del OAL</v>
      </c>
      <c r="Y129" s="148"/>
      <c r="Z129" s="124"/>
      <c r="AA129" s="124"/>
      <c r="AB129" s="124"/>
      <c r="AC129" s="124"/>
      <c r="AD129" s="124"/>
      <c r="AF129">
        <f t="shared" si="4"/>
        <v>1</v>
      </c>
    </row>
    <row r="130" spans="2:32" ht="58.5" customHeight="1">
      <c r="B130" s="100">
        <v>115</v>
      </c>
      <c r="C130" s="101" t="str">
        <f>Hoja1!O119</f>
        <v>area 115</v>
      </c>
      <c r="D130" s="101" t="str">
        <f>Hoja1!P119</f>
        <v>puesto 115</v>
      </c>
      <c r="E130" s="101" t="str">
        <f>Hoja1!Q119</f>
        <v>tarea 115</v>
      </c>
      <c r="F130" s="101">
        <f>Hoja1!R119</f>
        <v>0</v>
      </c>
      <c r="G130" s="101">
        <f>Hoja1!S119</f>
        <v>0</v>
      </c>
      <c r="H130" s="101">
        <f>Hoja1!T119</f>
        <v>0</v>
      </c>
      <c r="I130" s="101">
        <f>Hoja1!U119</f>
        <v>0</v>
      </c>
      <c r="J130" s="101">
        <f>Hoja1!V119</f>
        <v>0</v>
      </c>
      <c r="K130" s="110"/>
      <c r="L130" s="110"/>
      <c r="M130" s="110"/>
      <c r="N130" s="110"/>
      <c r="O130" s="110"/>
      <c r="P130" s="110"/>
      <c r="Q130" s="136" t="str">
        <f t="shared" si="3"/>
        <v>Aceptable</v>
      </c>
      <c r="R130" s="110" t="s">
        <v>57</v>
      </c>
      <c r="S130" s="110" t="s">
        <v>57</v>
      </c>
      <c r="T130" s="110" t="s">
        <v>57</v>
      </c>
      <c r="U130" s="110" t="s">
        <v>57</v>
      </c>
      <c r="V130" s="110" t="s">
        <v>57</v>
      </c>
      <c r="W130" s="110" t="s">
        <v>57</v>
      </c>
      <c r="X130" s="149" t="str">
        <f t="shared" si="5"/>
        <v>No crítico/Intermedio-Solicitar evaluación por parte del OAL</v>
      </c>
      <c r="Y130" s="148"/>
      <c r="Z130" s="124"/>
      <c r="AA130" s="124"/>
      <c r="AB130" s="124"/>
      <c r="AC130" s="124"/>
      <c r="AD130" s="124"/>
      <c r="AF130">
        <f t="shared" si="4"/>
        <v>1</v>
      </c>
    </row>
    <row r="131" spans="2:32" ht="58.5" customHeight="1">
      <c r="B131" s="100">
        <v>116</v>
      </c>
      <c r="C131" s="101" t="str">
        <f>Hoja1!O120</f>
        <v>area 116</v>
      </c>
      <c r="D131" s="101" t="str">
        <f>Hoja1!P120</f>
        <v>puesto 116</v>
      </c>
      <c r="E131" s="101" t="str">
        <f>Hoja1!Q120</f>
        <v>tarea 116</v>
      </c>
      <c r="F131" s="101">
        <f>Hoja1!R120</f>
        <v>0</v>
      </c>
      <c r="G131" s="101">
        <f>Hoja1!S120</f>
        <v>0</v>
      </c>
      <c r="H131" s="101">
        <f>Hoja1!T120</f>
        <v>0</v>
      </c>
      <c r="I131" s="101">
        <f>Hoja1!U120</f>
        <v>0</v>
      </c>
      <c r="J131" s="101">
        <f>Hoja1!V120</f>
        <v>0</v>
      </c>
      <c r="K131" s="110"/>
      <c r="L131" s="110"/>
      <c r="M131" s="110"/>
      <c r="N131" s="110"/>
      <c r="O131" s="110"/>
      <c r="P131" s="110"/>
      <c r="Q131" s="136" t="str">
        <f t="shared" si="3"/>
        <v>Aceptable</v>
      </c>
      <c r="R131" s="110" t="s">
        <v>57</v>
      </c>
      <c r="S131" s="110" t="s">
        <v>57</v>
      </c>
      <c r="T131" s="110" t="s">
        <v>57</v>
      </c>
      <c r="U131" s="110" t="s">
        <v>57</v>
      </c>
      <c r="V131" s="110" t="s">
        <v>57</v>
      </c>
      <c r="W131" s="110" t="s">
        <v>57</v>
      </c>
      <c r="X131" s="149" t="str">
        <f t="shared" si="5"/>
        <v>No crítico/Intermedio-Solicitar evaluación por parte del OAL</v>
      </c>
      <c r="Y131" s="148"/>
      <c r="Z131" s="124"/>
      <c r="AA131" s="124"/>
      <c r="AB131" s="124"/>
      <c r="AC131" s="124"/>
      <c r="AD131" s="124"/>
      <c r="AF131">
        <f t="shared" si="4"/>
        <v>1</v>
      </c>
    </row>
    <row r="132" spans="2:32" ht="58.5" customHeight="1">
      <c r="B132" s="100">
        <v>117</v>
      </c>
      <c r="C132" s="101" t="str">
        <f>Hoja1!O121</f>
        <v>area 117</v>
      </c>
      <c r="D132" s="101" t="str">
        <f>Hoja1!P121</f>
        <v>puesto 117</v>
      </c>
      <c r="E132" s="101" t="str">
        <f>Hoja1!Q121</f>
        <v>tarea 117</v>
      </c>
      <c r="F132" s="101">
        <f>Hoja1!R121</f>
        <v>0</v>
      </c>
      <c r="G132" s="101">
        <f>Hoja1!S121</f>
        <v>0</v>
      </c>
      <c r="H132" s="101">
        <f>Hoja1!T121</f>
        <v>0</v>
      </c>
      <c r="I132" s="101">
        <f>Hoja1!U121</f>
        <v>0</v>
      </c>
      <c r="J132" s="101">
        <f>Hoja1!V121</f>
        <v>0</v>
      </c>
      <c r="K132" s="110"/>
      <c r="L132" s="110"/>
      <c r="M132" s="110"/>
      <c r="N132" s="110"/>
      <c r="O132" s="110"/>
      <c r="P132" s="110"/>
      <c r="Q132" s="136" t="str">
        <f t="shared" si="3"/>
        <v>Aceptable</v>
      </c>
      <c r="R132" s="110" t="s">
        <v>57</v>
      </c>
      <c r="S132" s="110" t="s">
        <v>57</v>
      </c>
      <c r="T132" s="110" t="s">
        <v>57</v>
      </c>
      <c r="U132" s="110" t="s">
        <v>57</v>
      </c>
      <c r="V132" s="110" t="s">
        <v>57</v>
      </c>
      <c r="W132" s="110" t="s">
        <v>57</v>
      </c>
      <c r="X132" s="149" t="str">
        <f t="shared" si="5"/>
        <v>No crítico/Intermedio-Solicitar evaluación por parte del OAL</v>
      </c>
      <c r="Y132" s="148"/>
      <c r="Z132" s="124"/>
      <c r="AA132" s="124"/>
      <c r="AB132" s="124"/>
      <c r="AC132" s="124"/>
      <c r="AD132" s="124"/>
      <c r="AF132">
        <f t="shared" si="4"/>
        <v>1</v>
      </c>
    </row>
    <row r="133" spans="2:32" ht="58.5" customHeight="1">
      <c r="B133" s="100">
        <v>118</v>
      </c>
      <c r="C133" s="101" t="str">
        <f>Hoja1!O122</f>
        <v>area 118</v>
      </c>
      <c r="D133" s="101" t="str">
        <f>Hoja1!P122</f>
        <v>puesto 118</v>
      </c>
      <c r="E133" s="101" t="str">
        <f>Hoja1!Q122</f>
        <v>tarea 118</v>
      </c>
      <c r="F133" s="101">
        <f>Hoja1!R122</f>
        <v>0</v>
      </c>
      <c r="G133" s="101">
        <f>Hoja1!S122</f>
        <v>0</v>
      </c>
      <c r="H133" s="101">
        <f>Hoja1!T122</f>
        <v>0</v>
      </c>
      <c r="I133" s="101">
        <f>Hoja1!U122</f>
        <v>0</v>
      </c>
      <c r="J133" s="101">
        <f>Hoja1!V122</f>
        <v>0</v>
      </c>
      <c r="K133" s="110"/>
      <c r="L133" s="110"/>
      <c r="M133" s="110"/>
      <c r="N133" s="110"/>
      <c r="O133" s="110"/>
      <c r="P133" s="110"/>
      <c r="Q133" s="136" t="str">
        <f t="shared" si="3"/>
        <v>Aceptable</v>
      </c>
      <c r="R133" s="110" t="s">
        <v>57</v>
      </c>
      <c r="S133" s="110" t="s">
        <v>57</v>
      </c>
      <c r="T133" s="110" t="s">
        <v>57</v>
      </c>
      <c r="U133" s="110" t="s">
        <v>57</v>
      </c>
      <c r="V133" s="110" t="s">
        <v>57</v>
      </c>
      <c r="W133" s="110" t="s">
        <v>57</v>
      </c>
      <c r="X133" s="149" t="str">
        <f t="shared" si="5"/>
        <v>No crítico/Intermedio-Solicitar evaluación por parte del OAL</v>
      </c>
      <c r="Y133" s="148"/>
      <c r="Z133" s="124"/>
      <c r="AA133" s="124"/>
      <c r="AB133" s="124"/>
      <c r="AC133" s="124"/>
      <c r="AD133" s="124"/>
      <c r="AF133">
        <f t="shared" si="4"/>
        <v>1</v>
      </c>
    </row>
    <row r="134" spans="2:32" ht="58.5" customHeight="1">
      <c r="B134" s="100">
        <v>119</v>
      </c>
      <c r="C134" s="101" t="str">
        <f>Hoja1!O123</f>
        <v>area 119</v>
      </c>
      <c r="D134" s="101" t="str">
        <f>Hoja1!P123</f>
        <v>puesto 119</v>
      </c>
      <c r="E134" s="101" t="str">
        <f>Hoja1!Q123</f>
        <v>tarea 119</v>
      </c>
      <c r="F134" s="101">
        <f>Hoja1!R123</f>
        <v>0</v>
      </c>
      <c r="G134" s="101">
        <f>Hoja1!S123</f>
        <v>0</v>
      </c>
      <c r="H134" s="101">
        <f>Hoja1!T123</f>
        <v>0</v>
      </c>
      <c r="I134" s="101">
        <f>Hoja1!U123</f>
        <v>0</v>
      </c>
      <c r="J134" s="101">
        <f>Hoja1!V123</f>
        <v>0</v>
      </c>
      <c r="K134" s="110"/>
      <c r="L134" s="110"/>
      <c r="M134" s="110"/>
      <c r="N134" s="110"/>
      <c r="O134" s="110"/>
      <c r="P134" s="110"/>
      <c r="Q134" s="136" t="str">
        <f t="shared" si="3"/>
        <v>Aceptable</v>
      </c>
      <c r="R134" s="110" t="s">
        <v>57</v>
      </c>
      <c r="S134" s="110" t="s">
        <v>57</v>
      </c>
      <c r="T134" s="110" t="s">
        <v>57</v>
      </c>
      <c r="U134" s="110" t="s">
        <v>57</v>
      </c>
      <c r="V134" s="110" t="s">
        <v>57</v>
      </c>
      <c r="W134" s="110" t="s">
        <v>57</v>
      </c>
      <c r="X134" s="149" t="str">
        <f t="shared" si="5"/>
        <v>No crítico/Intermedio-Solicitar evaluación por parte del OAL</v>
      </c>
      <c r="Y134" s="148"/>
      <c r="Z134" s="124"/>
      <c r="AA134" s="124"/>
      <c r="AB134" s="124"/>
      <c r="AC134" s="124"/>
      <c r="AD134" s="124"/>
      <c r="AF134">
        <f t="shared" si="4"/>
        <v>1</v>
      </c>
    </row>
    <row r="135" spans="2:32" ht="58.5" customHeight="1">
      <c r="B135" s="100">
        <v>120</v>
      </c>
      <c r="C135" s="101" t="str">
        <f>Hoja1!O124</f>
        <v>area 120</v>
      </c>
      <c r="D135" s="101" t="str">
        <f>Hoja1!P124</f>
        <v>puesto 120</v>
      </c>
      <c r="E135" s="101" t="str">
        <f>Hoja1!Q124</f>
        <v>tarea 120</v>
      </c>
      <c r="F135" s="101">
        <f>Hoja1!R124</f>
        <v>0</v>
      </c>
      <c r="G135" s="101">
        <f>Hoja1!S124</f>
        <v>0</v>
      </c>
      <c r="H135" s="101">
        <f>Hoja1!T124</f>
        <v>0</v>
      </c>
      <c r="I135" s="101">
        <f>Hoja1!U124</f>
        <v>0</v>
      </c>
      <c r="J135" s="101">
        <f>Hoja1!V124</f>
        <v>0</v>
      </c>
      <c r="K135" s="110"/>
      <c r="L135" s="110"/>
      <c r="M135" s="110"/>
      <c r="N135" s="110"/>
      <c r="O135" s="110"/>
      <c r="P135" s="110"/>
      <c r="Q135" s="136" t="str">
        <f t="shared" si="3"/>
        <v>Aceptable</v>
      </c>
      <c r="R135" s="110" t="s">
        <v>57</v>
      </c>
      <c r="S135" s="110" t="s">
        <v>57</v>
      </c>
      <c r="T135" s="110" t="s">
        <v>57</v>
      </c>
      <c r="U135" s="110" t="s">
        <v>57</v>
      </c>
      <c r="V135" s="110" t="s">
        <v>57</v>
      </c>
      <c r="W135" s="110" t="s">
        <v>57</v>
      </c>
      <c r="X135" s="149" t="str">
        <f t="shared" si="5"/>
        <v>No crítico/Intermedio-Solicitar evaluación por parte del OAL</v>
      </c>
      <c r="Y135" s="148"/>
      <c r="Z135" s="124"/>
      <c r="AA135" s="124"/>
      <c r="AB135" s="124"/>
      <c r="AC135" s="124"/>
      <c r="AD135" s="124"/>
      <c r="AF135">
        <f t="shared" si="4"/>
        <v>1</v>
      </c>
    </row>
    <row r="136" spans="2:32" ht="58.5" customHeight="1">
      <c r="B136" s="100">
        <v>121</v>
      </c>
      <c r="C136" s="101" t="str">
        <f>Hoja1!O125</f>
        <v>area 121</v>
      </c>
      <c r="D136" s="101" t="str">
        <f>Hoja1!P125</f>
        <v>puesto 121</v>
      </c>
      <c r="E136" s="101" t="str">
        <f>Hoja1!Q125</f>
        <v>tarea 121</v>
      </c>
      <c r="F136" s="101">
        <f>Hoja1!R125</f>
        <v>0</v>
      </c>
      <c r="G136" s="101">
        <f>Hoja1!S125</f>
        <v>0</v>
      </c>
      <c r="H136" s="101">
        <f>Hoja1!T125</f>
        <v>0</v>
      </c>
      <c r="I136" s="101">
        <f>Hoja1!U125</f>
        <v>0</v>
      </c>
      <c r="J136" s="101">
        <f>Hoja1!V125</f>
        <v>0</v>
      </c>
      <c r="K136" s="110"/>
      <c r="L136" s="110"/>
      <c r="M136" s="110"/>
      <c r="N136" s="110"/>
      <c r="O136" s="110"/>
      <c r="P136" s="110"/>
      <c r="Q136" s="136" t="str">
        <f t="shared" si="3"/>
        <v>Aceptable</v>
      </c>
      <c r="R136" s="110" t="s">
        <v>57</v>
      </c>
      <c r="S136" s="110" t="s">
        <v>57</v>
      </c>
      <c r="T136" s="110" t="s">
        <v>57</v>
      </c>
      <c r="U136" s="110" t="s">
        <v>57</v>
      </c>
      <c r="V136" s="110" t="s">
        <v>57</v>
      </c>
      <c r="W136" s="110" t="s">
        <v>57</v>
      </c>
      <c r="X136" s="149" t="str">
        <f t="shared" si="5"/>
        <v>No crítico/Intermedio-Solicitar evaluación por parte del OAL</v>
      </c>
      <c r="Y136" s="148"/>
      <c r="Z136" s="124"/>
      <c r="AA136" s="124"/>
      <c r="AB136" s="124"/>
      <c r="AC136" s="124"/>
      <c r="AD136" s="124"/>
      <c r="AF136">
        <f t="shared" si="4"/>
        <v>1</v>
      </c>
    </row>
    <row r="137" spans="2:32" ht="58.5" customHeight="1">
      <c r="B137" s="100">
        <v>122</v>
      </c>
      <c r="C137" s="101" t="str">
        <f>Hoja1!O126</f>
        <v>area 122</v>
      </c>
      <c r="D137" s="101" t="str">
        <f>Hoja1!P126</f>
        <v>puesto 122</v>
      </c>
      <c r="E137" s="101" t="str">
        <f>Hoja1!Q126</f>
        <v>tarea 122</v>
      </c>
      <c r="F137" s="101">
        <f>Hoja1!R126</f>
        <v>0</v>
      </c>
      <c r="G137" s="101">
        <f>Hoja1!S126</f>
        <v>0</v>
      </c>
      <c r="H137" s="101">
        <f>Hoja1!T126</f>
        <v>0</v>
      </c>
      <c r="I137" s="101">
        <f>Hoja1!U126</f>
        <v>0</v>
      </c>
      <c r="J137" s="101">
        <f>Hoja1!V126</f>
        <v>0</v>
      </c>
      <c r="K137" s="110"/>
      <c r="L137" s="110"/>
      <c r="M137" s="110"/>
      <c r="N137" s="110"/>
      <c r="O137" s="110"/>
      <c r="P137" s="110"/>
      <c r="Q137" s="136" t="str">
        <f t="shared" si="3"/>
        <v>Aceptable</v>
      </c>
      <c r="R137" s="110" t="s">
        <v>57</v>
      </c>
      <c r="S137" s="110" t="s">
        <v>57</v>
      </c>
      <c r="T137" s="110" t="s">
        <v>57</v>
      </c>
      <c r="U137" s="110" t="s">
        <v>57</v>
      </c>
      <c r="V137" s="110" t="s">
        <v>57</v>
      </c>
      <c r="W137" s="110" t="s">
        <v>57</v>
      </c>
      <c r="X137" s="149" t="str">
        <f t="shared" si="5"/>
        <v>No crítico/Intermedio-Solicitar evaluación por parte del OAL</v>
      </c>
      <c r="Y137" s="148"/>
      <c r="Z137" s="124"/>
      <c r="AA137" s="124"/>
      <c r="AB137" s="124"/>
      <c r="AC137" s="124"/>
      <c r="AD137" s="124"/>
      <c r="AF137">
        <f t="shared" si="4"/>
        <v>1</v>
      </c>
    </row>
    <row r="138" spans="2:32" ht="58.5" customHeight="1">
      <c r="B138" s="100">
        <v>123</v>
      </c>
      <c r="C138" s="101" t="str">
        <f>Hoja1!O127</f>
        <v>area 123</v>
      </c>
      <c r="D138" s="101" t="str">
        <f>Hoja1!P127</f>
        <v>puesto 123</v>
      </c>
      <c r="E138" s="101" t="str">
        <f>Hoja1!Q127</f>
        <v>tarea 123</v>
      </c>
      <c r="F138" s="101">
        <f>Hoja1!R127</f>
        <v>0</v>
      </c>
      <c r="G138" s="101">
        <f>Hoja1!S127</f>
        <v>0</v>
      </c>
      <c r="H138" s="101">
        <f>Hoja1!T127</f>
        <v>0</v>
      </c>
      <c r="I138" s="101">
        <f>Hoja1!U127</f>
        <v>0</v>
      </c>
      <c r="J138" s="101">
        <f>Hoja1!V127</f>
        <v>0</v>
      </c>
      <c r="K138" s="110"/>
      <c r="L138" s="110"/>
      <c r="M138" s="110"/>
      <c r="N138" s="110"/>
      <c r="O138" s="110"/>
      <c r="P138" s="110"/>
      <c r="Q138" s="136" t="str">
        <f t="shared" si="3"/>
        <v>Aceptable</v>
      </c>
      <c r="R138" s="110" t="s">
        <v>57</v>
      </c>
      <c r="S138" s="110" t="s">
        <v>57</v>
      </c>
      <c r="T138" s="110" t="s">
        <v>57</v>
      </c>
      <c r="U138" s="110" t="s">
        <v>57</v>
      </c>
      <c r="V138" s="110" t="s">
        <v>57</v>
      </c>
      <c r="W138" s="110" t="s">
        <v>57</v>
      </c>
      <c r="X138" s="149" t="str">
        <f t="shared" si="5"/>
        <v>No crítico/Intermedio-Solicitar evaluación por parte del OAL</v>
      </c>
      <c r="Y138" s="148"/>
      <c r="Z138" s="124"/>
      <c r="AA138" s="124"/>
      <c r="AB138" s="124"/>
      <c r="AC138" s="124"/>
      <c r="AD138" s="124"/>
      <c r="AF138">
        <f t="shared" si="4"/>
        <v>1</v>
      </c>
    </row>
    <row r="139" spans="2:32" ht="58.5" customHeight="1">
      <c r="B139" s="100">
        <v>124</v>
      </c>
      <c r="C139" s="101" t="str">
        <f>Hoja1!O128</f>
        <v>area 124</v>
      </c>
      <c r="D139" s="101" t="str">
        <f>Hoja1!P128</f>
        <v>puesto 124</v>
      </c>
      <c r="E139" s="101" t="str">
        <f>Hoja1!Q128</f>
        <v>tarea 124</v>
      </c>
      <c r="F139" s="101">
        <f>Hoja1!R128</f>
        <v>0</v>
      </c>
      <c r="G139" s="101">
        <f>Hoja1!S128</f>
        <v>0</v>
      </c>
      <c r="H139" s="101">
        <f>Hoja1!T128</f>
        <v>0</v>
      </c>
      <c r="I139" s="101">
        <f>Hoja1!U128</f>
        <v>0</v>
      </c>
      <c r="J139" s="101">
        <f>Hoja1!V128</f>
        <v>0</v>
      </c>
      <c r="K139" s="110"/>
      <c r="L139" s="110"/>
      <c r="M139" s="110"/>
      <c r="N139" s="110"/>
      <c r="O139" s="110"/>
      <c r="P139" s="110"/>
      <c r="Q139" s="136" t="str">
        <f t="shared" si="3"/>
        <v>Aceptable</v>
      </c>
      <c r="R139" s="110" t="s">
        <v>57</v>
      </c>
      <c r="S139" s="110" t="s">
        <v>57</v>
      </c>
      <c r="T139" s="110" t="s">
        <v>57</v>
      </c>
      <c r="U139" s="110" t="s">
        <v>57</v>
      </c>
      <c r="V139" s="110" t="s">
        <v>57</v>
      </c>
      <c r="W139" s="110" t="s">
        <v>57</v>
      </c>
      <c r="X139" s="149" t="str">
        <f t="shared" si="5"/>
        <v>No crítico/Intermedio-Solicitar evaluación por parte del OAL</v>
      </c>
      <c r="Y139" s="148"/>
      <c r="Z139" s="124"/>
      <c r="AA139" s="124"/>
      <c r="AB139" s="124"/>
      <c r="AC139" s="124"/>
      <c r="AD139" s="124"/>
      <c r="AF139">
        <f t="shared" si="4"/>
        <v>1</v>
      </c>
    </row>
    <row r="140" spans="2:32" ht="58.5" customHeight="1">
      <c r="B140" s="100">
        <v>125</v>
      </c>
      <c r="C140" s="101" t="str">
        <f>Hoja1!O129</f>
        <v>area 125</v>
      </c>
      <c r="D140" s="101" t="str">
        <f>Hoja1!P129</f>
        <v>puesto 125</v>
      </c>
      <c r="E140" s="101" t="str">
        <f>Hoja1!Q129</f>
        <v>tarea 125</v>
      </c>
      <c r="F140" s="101">
        <f>Hoja1!R129</f>
        <v>0</v>
      </c>
      <c r="G140" s="101">
        <f>Hoja1!S129</f>
        <v>0</v>
      </c>
      <c r="H140" s="101">
        <f>Hoja1!T129</f>
        <v>0</v>
      </c>
      <c r="I140" s="101">
        <f>Hoja1!U129</f>
        <v>0</v>
      </c>
      <c r="J140" s="101">
        <f>Hoja1!V129</f>
        <v>0</v>
      </c>
      <c r="K140" s="110"/>
      <c r="L140" s="110"/>
      <c r="M140" s="110"/>
      <c r="N140" s="110"/>
      <c r="O140" s="110"/>
      <c r="P140" s="110"/>
      <c r="Q140" s="136" t="str">
        <f t="shared" si="3"/>
        <v>Aceptable</v>
      </c>
      <c r="R140" s="110" t="s">
        <v>57</v>
      </c>
      <c r="S140" s="110" t="s">
        <v>57</v>
      </c>
      <c r="T140" s="110" t="s">
        <v>57</v>
      </c>
      <c r="U140" s="110" t="s">
        <v>57</v>
      </c>
      <c r="V140" s="110" t="s">
        <v>57</v>
      </c>
      <c r="W140" s="110" t="s">
        <v>57</v>
      </c>
      <c r="X140" s="149" t="str">
        <f t="shared" si="5"/>
        <v>No crítico/Intermedio-Solicitar evaluación por parte del OAL</v>
      </c>
      <c r="Y140" s="148"/>
      <c r="Z140" s="124"/>
      <c r="AA140" s="124"/>
      <c r="AB140" s="124"/>
      <c r="AC140" s="124"/>
      <c r="AD140" s="124"/>
      <c r="AF140">
        <f t="shared" si="4"/>
        <v>1</v>
      </c>
    </row>
    <row r="141" spans="2:32" ht="58.5" customHeight="1">
      <c r="B141" s="100">
        <v>126</v>
      </c>
      <c r="C141" s="101" t="str">
        <f>Hoja1!O130</f>
        <v>area 126</v>
      </c>
      <c r="D141" s="101" t="str">
        <f>Hoja1!P130</f>
        <v>puesto 126</v>
      </c>
      <c r="E141" s="101" t="str">
        <f>Hoja1!Q130</f>
        <v>tarea 126</v>
      </c>
      <c r="F141" s="101">
        <f>Hoja1!R130</f>
        <v>0</v>
      </c>
      <c r="G141" s="101">
        <f>Hoja1!S130</f>
        <v>0</v>
      </c>
      <c r="H141" s="101">
        <f>Hoja1!T130</f>
        <v>0</v>
      </c>
      <c r="I141" s="101">
        <f>Hoja1!U130</f>
        <v>0</v>
      </c>
      <c r="J141" s="101">
        <f>Hoja1!V130</f>
        <v>0</v>
      </c>
      <c r="K141" s="110"/>
      <c r="L141" s="110"/>
      <c r="M141" s="110"/>
      <c r="N141" s="110"/>
      <c r="O141" s="110"/>
      <c r="P141" s="110"/>
      <c r="Q141" s="136" t="str">
        <f t="shared" si="3"/>
        <v>Aceptable</v>
      </c>
      <c r="R141" s="110" t="s">
        <v>57</v>
      </c>
      <c r="S141" s="110" t="s">
        <v>57</v>
      </c>
      <c r="T141" s="110" t="s">
        <v>57</v>
      </c>
      <c r="U141" s="110" t="s">
        <v>57</v>
      </c>
      <c r="V141" s="110" t="s">
        <v>57</v>
      </c>
      <c r="W141" s="110" t="s">
        <v>57</v>
      </c>
      <c r="X141" s="149" t="str">
        <f t="shared" si="5"/>
        <v>No crítico/Intermedio-Solicitar evaluación por parte del OAL</v>
      </c>
      <c r="Y141" s="148"/>
      <c r="Z141" s="124"/>
      <c r="AA141" s="124"/>
      <c r="AB141" s="124"/>
      <c r="AC141" s="124"/>
      <c r="AD141" s="124"/>
      <c r="AF141">
        <f t="shared" si="4"/>
        <v>1</v>
      </c>
    </row>
    <row r="142" spans="2:32" ht="58.5" customHeight="1">
      <c r="B142" s="100">
        <v>127</v>
      </c>
      <c r="C142" s="101" t="str">
        <f>Hoja1!O131</f>
        <v>area 127</v>
      </c>
      <c r="D142" s="101" t="str">
        <f>Hoja1!P131</f>
        <v>puesto 127</v>
      </c>
      <c r="E142" s="101" t="str">
        <f>Hoja1!Q131</f>
        <v>tarea 127</v>
      </c>
      <c r="F142" s="101">
        <f>Hoja1!R131</f>
        <v>0</v>
      </c>
      <c r="G142" s="101">
        <f>Hoja1!S131</f>
        <v>0</v>
      </c>
      <c r="H142" s="101">
        <f>Hoja1!T131</f>
        <v>0</v>
      </c>
      <c r="I142" s="101">
        <f>Hoja1!U131</f>
        <v>0</v>
      </c>
      <c r="J142" s="101">
        <f>Hoja1!V131</f>
        <v>0</v>
      </c>
      <c r="K142" s="110"/>
      <c r="L142" s="110"/>
      <c r="M142" s="110"/>
      <c r="N142" s="110"/>
      <c r="O142" s="110"/>
      <c r="P142" s="110"/>
      <c r="Q142" s="136" t="str">
        <f t="shared" si="3"/>
        <v>Aceptable</v>
      </c>
      <c r="R142" s="110" t="s">
        <v>57</v>
      </c>
      <c r="S142" s="110" t="s">
        <v>57</v>
      </c>
      <c r="T142" s="110" t="s">
        <v>57</v>
      </c>
      <c r="U142" s="110" t="s">
        <v>57</v>
      </c>
      <c r="V142" s="110" t="s">
        <v>57</v>
      </c>
      <c r="W142" s="110" t="s">
        <v>57</v>
      </c>
      <c r="X142" s="149" t="str">
        <f t="shared" si="5"/>
        <v>No crítico/Intermedio-Solicitar evaluación por parte del OAL</v>
      </c>
      <c r="Y142" s="148"/>
      <c r="Z142" s="124"/>
      <c r="AA142" s="124"/>
      <c r="AB142" s="124"/>
      <c r="AC142" s="124"/>
      <c r="AD142" s="124"/>
      <c r="AF142">
        <f t="shared" si="4"/>
        <v>1</v>
      </c>
    </row>
    <row r="143" spans="2:32" ht="58.5" customHeight="1">
      <c r="B143" s="100">
        <v>128</v>
      </c>
      <c r="C143" s="101" t="str">
        <f>Hoja1!O132</f>
        <v>area 128</v>
      </c>
      <c r="D143" s="101" t="str">
        <f>Hoja1!P132</f>
        <v>puesto 128</v>
      </c>
      <c r="E143" s="101" t="str">
        <f>Hoja1!Q132</f>
        <v>tarea 128</v>
      </c>
      <c r="F143" s="101">
        <f>Hoja1!R132</f>
        <v>0</v>
      </c>
      <c r="G143" s="101">
        <f>Hoja1!S132</f>
        <v>0</v>
      </c>
      <c r="H143" s="101">
        <f>Hoja1!T132</f>
        <v>0</v>
      </c>
      <c r="I143" s="101">
        <f>Hoja1!U132</f>
        <v>0</v>
      </c>
      <c r="J143" s="101">
        <f>Hoja1!V132</f>
        <v>0</v>
      </c>
      <c r="K143" s="110"/>
      <c r="L143" s="110"/>
      <c r="M143" s="110"/>
      <c r="N143" s="110"/>
      <c r="O143" s="110"/>
      <c r="P143" s="110"/>
      <c r="Q143" s="136" t="str">
        <f t="shared" si="3"/>
        <v>Aceptable</v>
      </c>
      <c r="R143" s="110" t="s">
        <v>57</v>
      </c>
      <c r="S143" s="110" t="s">
        <v>57</v>
      </c>
      <c r="T143" s="110" t="s">
        <v>57</v>
      </c>
      <c r="U143" s="110" t="s">
        <v>57</v>
      </c>
      <c r="V143" s="110" t="s">
        <v>57</v>
      </c>
      <c r="W143" s="110" t="s">
        <v>57</v>
      </c>
      <c r="X143" s="149" t="str">
        <f t="shared" si="5"/>
        <v>No crítico/Intermedio-Solicitar evaluación por parte del OAL</v>
      </c>
      <c r="Y143" s="148"/>
      <c r="Z143" s="124"/>
      <c r="AA143" s="124"/>
      <c r="AB143" s="124"/>
      <c r="AC143" s="124"/>
      <c r="AD143" s="124"/>
      <c r="AF143">
        <f t="shared" si="4"/>
        <v>1</v>
      </c>
    </row>
    <row r="144" spans="2:32" ht="58.5" customHeight="1">
      <c r="B144" s="100">
        <v>129</v>
      </c>
      <c r="C144" s="101" t="str">
        <f>Hoja1!O133</f>
        <v>area 129</v>
      </c>
      <c r="D144" s="101" t="str">
        <f>Hoja1!P133</f>
        <v>puesto 129</v>
      </c>
      <c r="E144" s="101" t="str">
        <f>Hoja1!Q133</f>
        <v>tarea 129</v>
      </c>
      <c r="F144" s="101">
        <f>Hoja1!R133</f>
        <v>0</v>
      </c>
      <c r="G144" s="101">
        <f>Hoja1!S133</f>
        <v>0</v>
      </c>
      <c r="H144" s="101">
        <f>Hoja1!T133</f>
        <v>0</v>
      </c>
      <c r="I144" s="101">
        <f>Hoja1!U133</f>
        <v>0</v>
      </c>
      <c r="J144" s="101">
        <f>Hoja1!V133</f>
        <v>0</v>
      </c>
      <c r="K144" s="110"/>
      <c r="L144" s="110"/>
      <c r="M144" s="110"/>
      <c r="N144" s="110"/>
      <c r="O144" s="110"/>
      <c r="P144" s="110"/>
      <c r="Q144" s="136" t="str">
        <f t="shared" si="3"/>
        <v>Aceptable</v>
      </c>
      <c r="R144" s="110" t="s">
        <v>57</v>
      </c>
      <c r="S144" s="110" t="s">
        <v>57</v>
      </c>
      <c r="T144" s="110" t="s">
        <v>57</v>
      </c>
      <c r="U144" s="110" t="s">
        <v>57</v>
      </c>
      <c r="V144" s="110" t="s">
        <v>57</v>
      </c>
      <c r="W144" s="110" t="s">
        <v>57</v>
      </c>
      <c r="X144" s="149" t="str">
        <f t="shared" si="5"/>
        <v>No crítico/Intermedio-Solicitar evaluación por parte del OAL</v>
      </c>
      <c r="Y144" s="148"/>
      <c r="Z144" s="124"/>
      <c r="AA144" s="124"/>
      <c r="AB144" s="124"/>
      <c r="AC144" s="124"/>
      <c r="AD144" s="124"/>
      <c r="AF144">
        <f t="shared" si="4"/>
        <v>1</v>
      </c>
    </row>
    <row r="145" spans="2:32" ht="58.5" customHeight="1">
      <c r="B145" s="100">
        <v>130</v>
      </c>
      <c r="C145" s="101" t="str">
        <f>Hoja1!O134</f>
        <v>area 130</v>
      </c>
      <c r="D145" s="101" t="str">
        <f>Hoja1!P134</f>
        <v>puesto 130</v>
      </c>
      <c r="E145" s="101" t="str">
        <f>Hoja1!Q134</f>
        <v>tarea 130</v>
      </c>
      <c r="F145" s="101">
        <f>Hoja1!R134</f>
        <v>0</v>
      </c>
      <c r="G145" s="101">
        <f>Hoja1!S134</f>
        <v>0</v>
      </c>
      <c r="H145" s="101">
        <f>Hoja1!T134</f>
        <v>0</v>
      </c>
      <c r="I145" s="101">
        <f>Hoja1!U134</f>
        <v>0</v>
      </c>
      <c r="J145" s="101">
        <f>Hoja1!V134</f>
        <v>0</v>
      </c>
      <c r="K145" s="110"/>
      <c r="L145" s="110"/>
      <c r="M145" s="110"/>
      <c r="N145" s="110"/>
      <c r="O145" s="110"/>
      <c r="P145" s="110"/>
      <c r="Q145" s="136" t="str">
        <f t="shared" ref="Q145:Q165" si="6">IF(OR(K145="NO",L145="NO",M145="NO",N145="NO",O145="NO",P145="NO"),"No Aceptable","Aceptable")</f>
        <v>Aceptable</v>
      </c>
      <c r="R145" s="110" t="s">
        <v>57</v>
      </c>
      <c r="S145" s="110" t="s">
        <v>57</v>
      </c>
      <c r="T145" s="110" t="s">
        <v>57</v>
      </c>
      <c r="U145" s="110" t="s">
        <v>57</v>
      </c>
      <c r="V145" s="110" t="s">
        <v>57</v>
      </c>
      <c r="W145" s="110" t="s">
        <v>57</v>
      </c>
      <c r="X145" s="149" t="str">
        <f t="shared" si="5"/>
        <v>No crítico/Intermedio-Solicitar evaluación por parte del OAL</v>
      </c>
      <c r="Y145" s="148"/>
      <c r="Z145" s="124"/>
      <c r="AA145" s="124"/>
      <c r="AB145" s="124"/>
      <c r="AC145" s="124"/>
      <c r="AD145" s="124"/>
      <c r="AF145">
        <f t="shared" si="4"/>
        <v>1</v>
      </c>
    </row>
    <row r="146" spans="2:32" ht="58.5" customHeight="1">
      <c r="B146" s="100">
        <v>131</v>
      </c>
      <c r="C146" s="101" t="str">
        <f>Hoja1!O135</f>
        <v>area 131</v>
      </c>
      <c r="D146" s="101" t="str">
        <f>Hoja1!P135</f>
        <v>puesto 131</v>
      </c>
      <c r="E146" s="101" t="str">
        <f>Hoja1!Q135</f>
        <v>tarea 131</v>
      </c>
      <c r="F146" s="101">
        <f>Hoja1!R135</f>
        <v>0</v>
      </c>
      <c r="G146" s="101">
        <f>Hoja1!S135</f>
        <v>0</v>
      </c>
      <c r="H146" s="101">
        <f>Hoja1!T135</f>
        <v>0</v>
      </c>
      <c r="I146" s="101">
        <f>Hoja1!U135</f>
        <v>0</v>
      </c>
      <c r="J146" s="101">
        <f>Hoja1!V135</f>
        <v>0</v>
      </c>
      <c r="K146" s="110"/>
      <c r="L146" s="110"/>
      <c r="M146" s="110"/>
      <c r="N146" s="110"/>
      <c r="O146" s="110"/>
      <c r="P146" s="110"/>
      <c r="Q146" s="136" t="str">
        <f t="shared" si="6"/>
        <v>Aceptable</v>
      </c>
      <c r="R146" s="110" t="s">
        <v>57</v>
      </c>
      <c r="S146" s="110" t="s">
        <v>57</v>
      </c>
      <c r="T146" s="110" t="s">
        <v>57</v>
      </c>
      <c r="U146" s="110" t="s">
        <v>57</v>
      </c>
      <c r="V146" s="110" t="s">
        <v>57</v>
      </c>
      <c r="W146" s="110" t="s">
        <v>57</v>
      </c>
      <c r="X146" s="149" t="str">
        <f t="shared" si="5"/>
        <v>No crítico/Intermedio-Solicitar evaluación por parte del OAL</v>
      </c>
      <c r="Y146" s="148"/>
      <c r="Z146" s="124"/>
      <c r="AA146" s="124"/>
      <c r="AB146" s="124"/>
      <c r="AC146" s="124"/>
      <c r="AD146" s="124"/>
      <c r="AF146">
        <f t="shared" ref="AF146:AF209" si="7">IF(Q146="Aceptable",1,0)</f>
        <v>1</v>
      </c>
    </row>
    <row r="147" spans="2:32" ht="58.5" customHeight="1">
      <c r="B147" s="100">
        <v>132</v>
      </c>
      <c r="C147" s="101" t="str">
        <f>Hoja1!O136</f>
        <v>area 132</v>
      </c>
      <c r="D147" s="101" t="str">
        <f>Hoja1!P136</f>
        <v>puesto 132</v>
      </c>
      <c r="E147" s="101" t="str">
        <f>Hoja1!Q136</f>
        <v>tarea 132</v>
      </c>
      <c r="F147" s="101">
        <f>Hoja1!R136</f>
        <v>0</v>
      </c>
      <c r="G147" s="101">
        <f>Hoja1!S136</f>
        <v>0</v>
      </c>
      <c r="H147" s="101">
        <f>Hoja1!T136</f>
        <v>0</v>
      </c>
      <c r="I147" s="101">
        <f>Hoja1!U136</f>
        <v>0</v>
      </c>
      <c r="J147" s="101">
        <f>Hoja1!V136</f>
        <v>0</v>
      </c>
      <c r="K147" s="110"/>
      <c r="L147" s="110"/>
      <c r="M147" s="110"/>
      <c r="N147" s="110"/>
      <c r="O147" s="110"/>
      <c r="P147" s="110"/>
      <c r="Q147" s="136" t="str">
        <f t="shared" si="6"/>
        <v>Aceptable</v>
      </c>
      <c r="R147" s="110" t="s">
        <v>57</v>
      </c>
      <c r="S147" s="110" t="s">
        <v>57</v>
      </c>
      <c r="T147" s="110" t="s">
        <v>57</v>
      </c>
      <c r="U147" s="110" t="s">
        <v>57</v>
      </c>
      <c r="V147" s="110" t="s">
        <v>57</v>
      </c>
      <c r="W147" s="110" t="s">
        <v>57</v>
      </c>
      <c r="X147" s="149" t="str">
        <f t="shared" si="5"/>
        <v>No crítico/Intermedio-Solicitar evaluación por parte del OAL</v>
      </c>
      <c r="Y147" s="148"/>
      <c r="Z147" s="124"/>
      <c r="AA147" s="124"/>
      <c r="AB147" s="124"/>
      <c r="AC147" s="124"/>
      <c r="AD147" s="124"/>
      <c r="AF147">
        <f t="shared" si="7"/>
        <v>1</v>
      </c>
    </row>
    <row r="148" spans="2:32" ht="58.5" customHeight="1">
      <c r="B148" s="100">
        <v>133</v>
      </c>
      <c r="C148" s="101" t="str">
        <f>Hoja1!O137</f>
        <v>area 133</v>
      </c>
      <c r="D148" s="101" t="str">
        <f>Hoja1!P137</f>
        <v>puesto 133</v>
      </c>
      <c r="E148" s="101" t="str">
        <f>Hoja1!Q137</f>
        <v>tarea 133</v>
      </c>
      <c r="F148" s="101">
        <f>Hoja1!R137</f>
        <v>0</v>
      </c>
      <c r="G148" s="101">
        <f>Hoja1!S137</f>
        <v>0</v>
      </c>
      <c r="H148" s="101">
        <f>Hoja1!T137</f>
        <v>0</v>
      </c>
      <c r="I148" s="101">
        <f>Hoja1!U137</f>
        <v>0</v>
      </c>
      <c r="J148" s="101">
        <f>Hoja1!V137</f>
        <v>0</v>
      </c>
      <c r="K148" s="110"/>
      <c r="L148" s="110"/>
      <c r="M148" s="110"/>
      <c r="N148" s="110"/>
      <c r="O148" s="110"/>
      <c r="P148" s="110"/>
      <c r="Q148" s="136" t="str">
        <f t="shared" si="6"/>
        <v>Aceptable</v>
      </c>
      <c r="R148" s="110" t="s">
        <v>57</v>
      </c>
      <c r="S148" s="110" t="s">
        <v>57</v>
      </c>
      <c r="T148" s="110" t="s">
        <v>57</v>
      </c>
      <c r="U148" s="110" t="s">
        <v>57</v>
      </c>
      <c r="V148" s="110" t="s">
        <v>57</v>
      </c>
      <c r="W148" s="110" t="s">
        <v>57</v>
      </c>
      <c r="X148" s="149" t="str">
        <f t="shared" ref="X148:X165" si="8">IF(OR(R148="SI",S148="SI",T148="SI",U148="SI",V148="SI",W148="SI"),"Crítico-Proceda a elaborar plan de acción","No crítico/Intermedio-Solicitar evaluación por parte del OAL")</f>
        <v>No crítico/Intermedio-Solicitar evaluación por parte del OAL</v>
      </c>
      <c r="Y148" s="148"/>
      <c r="Z148" s="124"/>
      <c r="AA148" s="124"/>
      <c r="AB148" s="124"/>
      <c r="AC148" s="124"/>
      <c r="AD148" s="124"/>
      <c r="AF148">
        <f t="shared" si="7"/>
        <v>1</v>
      </c>
    </row>
    <row r="149" spans="2:32" ht="58.5" customHeight="1">
      <c r="B149" s="100">
        <v>134</v>
      </c>
      <c r="C149" s="101" t="str">
        <f>Hoja1!O138</f>
        <v>area 134</v>
      </c>
      <c r="D149" s="101" t="str">
        <f>Hoja1!P138</f>
        <v>puesto 134</v>
      </c>
      <c r="E149" s="101" t="str">
        <f>Hoja1!Q138</f>
        <v>tarea 134</v>
      </c>
      <c r="F149" s="101">
        <f>Hoja1!R138</f>
        <v>0</v>
      </c>
      <c r="G149" s="101">
        <f>Hoja1!S138</f>
        <v>0</v>
      </c>
      <c r="H149" s="101">
        <f>Hoja1!T138</f>
        <v>0</v>
      </c>
      <c r="I149" s="101">
        <f>Hoja1!U138</f>
        <v>0</v>
      </c>
      <c r="J149" s="101">
        <f>Hoja1!V138</f>
        <v>0</v>
      </c>
      <c r="K149" s="110"/>
      <c r="L149" s="110"/>
      <c r="M149" s="110"/>
      <c r="N149" s="110"/>
      <c r="O149" s="110"/>
      <c r="P149" s="110"/>
      <c r="Q149" s="136" t="str">
        <f t="shared" si="6"/>
        <v>Aceptable</v>
      </c>
      <c r="R149" s="110" t="s">
        <v>57</v>
      </c>
      <c r="S149" s="110" t="s">
        <v>57</v>
      </c>
      <c r="T149" s="110" t="s">
        <v>57</v>
      </c>
      <c r="U149" s="110" t="s">
        <v>57</v>
      </c>
      <c r="V149" s="110" t="s">
        <v>57</v>
      </c>
      <c r="W149" s="110" t="s">
        <v>57</v>
      </c>
      <c r="X149" s="149" t="str">
        <f t="shared" si="8"/>
        <v>No crítico/Intermedio-Solicitar evaluación por parte del OAL</v>
      </c>
      <c r="Y149" s="148"/>
      <c r="Z149" s="124"/>
      <c r="AA149" s="124"/>
      <c r="AB149" s="124"/>
      <c r="AC149" s="124"/>
      <c r="AD149" s="124"/>
      <c r="AF149">
        <f t="shared" si="7"/>
        <v>1</v>
      </c>
    </row>
    <row r="150" spans="2:32" ht="58.5" customHeight="1">
      <c r="B150" s="100">
        <v>135</v>
      </c>
      <c r="C150" s="101" t="str">
        <f>Hoja1!O139</f>
        <v>area 135</v>
      </c>
      <c r="D150" s="101" t="str">
        <f>Hoja1!P139</f>
        <v>puesto 135</v>
      </c>
      <c r="E150" s="101" t="str">
        <f>Hoja1!Q139</f>
        <v>tarea 135</v>
      </c>
      <c r="F150" s="101">
        <f>Hoja1!R139</f>
        <v>0</v>
      </c>
      <c r="G150" s="101">
        <f>Hoja1!S139</f>
        <v>0</v>
      </c>
      <c r="H150" s="101">
        <f>Hoja1!T139</f>
        <v>0</v>
      </c>
      <c r="I150" s="101">
        <f>Hoja1!U139</f>
        <v>0</v>
      </c>
      <c r="J150" s="101">
        <f>Hoja1!V139</f>
        <v>0</v>
      </c>
      <c r="K150" s="110"/>
      <c r="L150" s="110"/>
      <c r="M150" s="110"/>
      <c r="N150" s="110"/>
      <c r="O150" s="110"/>
      <c r="P150" s="110"/>
      <c r="Q150" s="136" t="str">
        <f t="shared" si="6"/>
        <v>Aceptable</v>
      </c>
      <c r="R150" s="110" t="s">
        <v>57</v>
      </c>
      <c r="S150" s="110" t="s">
        <v>57</v>
      </c>
      <c r="T150" s="110" t="s">
        <v>57</v>
      </c>
      <c r="U150" s="110" t="s">
        <v>57</v>
      </c>
      <c r="V150" s="110" t="s">
        <v>57</v>
      </c>
      <c r="W150" s="110" t="s">
        <v>57</v>
      </c>
      <c r="X150" s="149" t="str">
        <f t="shared" si="8"/>
        <v>No crítico/Intermedio-Solicitar evaluación por parte del OAL</v>
      </c>
      <c r="Y150" s="148"/>
      <c r="Z150" s="124"/>
      <c r="AA150" s="124"/>
      <c r="AB150" s="124"/>
      <c r="AC150" s="124"/>
      <c r="AD150" s="124"/>
      <c r="AF150">
        <f t="shared" si="7"/>
        <v>1</v>
      </c>
    </row>
    <row r="151" spans="2:32" ht="58.5" customHeight="1">
      <c r="B151" s="100">
        <v>136</v>
      </c>
      <c r="C151" s="101" t="str">
        <f>Hoja1!O140</f>
        <v>area 136</v>
      </c>
      <c r="D151" s="101" t="str">
        <f>Hoja1!P140</f>
        <v>puesto 136</v>
      </c>
      <c r="E151" s="101" t="str">
        <f>Hoja1!Q140</f>
        <v>tarea 136</v>
      </c>
      <c r="F151" s="101">
        <f>Hoja1!R140</f>
        <v>0</v>
      </c>
      <c r="G151" s="101">
        <f>Hoja1!S140</f>
        <v>0</v>
      </c>
      <c r="H151" s="101">
        <f>Hoja1!T140</f>
        <v>0</v>
      </c>
      <c r="I151" s="101">
        <f>Hoja1!U140</f>
        <v>0</v>
      </c>
      <c r="J151" s="101">
        <f>Hoja1!V140</f>
        <v>0</v>
      </c>
      <c r="K151" s="110"/>
      <c r="L151" s="110"/>
      <c r="M151" s="110"/>
      <c r="N151" s="110"/>
      <c r="O151" s="110"/>
      <c r="P151" s="110"/>
      <c r="Q151" s="136" t="str">
        <f t="shared" si="6"/>
        <v>Aceptable</v>
      </c>
      <c r="R151" s="110" t="s">
        <v>57</v>
      </c>
      <c r="S151" s="110" t="s">
        <v>57</v>
      </c>
      <c r="T151" s="110" t="s">
        <v>57</v>
      </c>
      <c r="U151" s="110" t="s">
        <v>57</v>
      </c>
      <c r="V151" s="110" t="s">
        <v>57</v>
      </c>
      <c r="W151" s="110" t="s">
        <v>57</v>
      </c>
      <c r="X151" s="149" t="str">
        <f t="shared" si="8"/>
        <v>No crítico/Intermedio-Solicitar evaluación por parte del OAL</v>
      </c>
      <c r="Y151" s="148"/>
      <c r="Z151" s="124"/>
      <c r="AA151" s="124"/>
      <c r="AB151" s="124"/>
      <c r="AC151" s="124"/>
      <c r="AD151" s="124"/>
      <c r="AF151">
        <f t="shared" si="7"/>
        <v>1</v>
      </c>
    </row>
    <row r="152" spans="2:32" ht="58.5" customHeight="1">
      <c r="B152" s="100">
        <v>137</v>
      </c>
      <c r="C152" s="101" t="str">
        <f>Hoja1!O141</f>
        <v>area 137</v>
      </c>
      <c r="D152" s="101" t="str">
        <f>Hoja1!P141</f>
        <v>puesto 137</v>
      </c>
      <c r="E152" s="101" t="str">
        <f>Hoja1!Q141</f>
        <v>tarea 137</v>
      </c>
      <c r="F152" s="101">
        <f>Hoja1!R141</f>
        <v>0</v>
      </c>
      <c r="G152" s="101">
        <f>Hoja1!S141</f>
        <v>0</v>
      </c>
      <c r="H152" s="101">
        <f>Hoja1!T141</f>
        <v>0</v>
      </c>
      <c r="I152" s="101">
        <f>Hoja1!U141</f>
        <v>0</v>
      </c>
      <c r="J152" s="101">
        <f>Hoja1!V141</f>
        <v>0</v>
      </c>
      <c r="K152" s="110"/>
      <c r="L152" s="110"/>
      <c r="M152" s="110"/>
      <c r="N152" s="110"/>
      <c r="O152" s="110"/>
      <c r="P152" s="110"/>
      <c r="Q152" s="136" t="str">
        <f t="shared" si="6"/>
        <v>Aceptable</v>
      </c>
      <c r="R152" s="110" t="s">
        <v>57</v>
      </c>
      <c r="S152" s="110" t="s">
        <v>57</v>
      </c>
      <c r="T152" s="110" t="s">
        <v>57</v>
      </c>
      <c r="U152" s="110" t="s">
        <v>57</v>
      </c>
      <c r="V152" s="110" t="s">
        <v>57</v>
      </c>
      <c r="W152" s="110" t="s">
        <v>57</v>
      </c>
      <c r="X152" s="149" t="str">
        <f t="shared" si="8"/>
        <v>No crítico/Intermedio-Solicitar evaluación por parte del OAL</v>
      </c>
      <c r="Y152" s="148"/>
      <c r="Z152" s="124"/>
      <c r="AA152" s="124"/>
      <c r="AB152" s="124"/>
      <c r="AC152" s="124"/>
      <c r="AD152" s="124"/>
      <c r="AF152">
        <f t="shared" si="7"/>
        <v>1</v>
      </c>
    </row>
    <row r="153" spans="2:32" ht="58.5" customHeight="1">
      <c r="B153" s="100">
        <v>138</v>
      </c>
      <c r="C153" s="101" t="str">
        <f>Hoja1!O142</f>
        <v>area 138</v>
      </c>
      <c r="D153" s="101" t="str">
        <f>Hoja1!P142</f>
        <v>puesto 138</v>
      </c>
      <c r="E153" s="101" t="str">
        <f>Hoja1!Q142</f>
        <v>tarea 138</v>
      </c>
      <c r="F153" s="101">
        <f>Hoja1!R142</f>
        <v>0</v>
      </c>
      <c r="G153" s="101">
        <f>Hoja1!S142</f>
        <v>0</v>
      </c>
      <c r="H153" s="101">
        <f>Hoja1!T142</f>
        <v>0</v>
      </c>
      <c r="I153" s="101">
        <f>Hoja1!U142</f>
        <v>0</v>
      </c>
      <c r="J153" s="101">
        <f>Hoja1!V142</f>
        <v>0</v>
      </c>
      <c r="K153" s="110"/>
      <c r="L153" s="110"/>
      <c r="M153" s="110"/>
      <c r="N153" s="110"/>
      <c r="O153" s="110"/>
      <c r="P153" s="110"/>
      <c r="Q153" s="136" t="str">
        <f t="shared" si="6"/>
        <v>Aceptable</v>
      </c>
      <c r="R153" s="110" t="s">
        <v>57</v>
      </c>
      <c r="S153" s="110" t="s">
        <v>57</v>
      </c>
      <c r="T153" s="110" t="s">
        <v>57</v>
      </c>
      <c r="U153" s="110" t="s">
        <v>57</v>
      </c>
      <c r="V153" s="110" t="s">
        <v>57</v>
      </c>
      <c r="W153" s="110" t="s">
        <v>57</v>
      </c>
      <c r="X153" s="149" t="str">
        <f t="shared" si="8"/>
        <v>No crítico/Intermedio-Solicitar evaluación por parte del OAL</v>
      </c>
      <c r="Y153" s="148"/>
      <c r="Z153" s="124"/>
      <c r="AA153" s="124"/>
      <c r="AB153" s="124"/>
      <c r="AC153" s="124"/>
      <c r="AD153" s="124"/>
      <c r="AF153">
        <f t="shared" si="7"/>
        <v>1</v>
      </c>
    </row>
    <row r="154" spans="2:32" ht="58.5" customHeight="1">
      <c r="B154" s="100">
        <v>139</v>
      </c>
      <c r="C154" s="101" t="str">
        <f>Hoja1!O143</f>
        <v>area 139</v>
      </c>
      <c r="D154" s="101" t="str">
        <f>Hoja1!P143</f>
        <v>puesto 139</v>
      </c>
      <c r="E154" s="101" t="str">
        <f>Hoja1!Q143</f>
        <v>tarea 139</v>
      </c>
      <c r="F154" s="101">
        <f>Hoja1!R143</f>
        <v>0</v>
      </c>
      <c r="G154" s="101">
        <f>Hoja1!S143</f>
        <v>0</v>
      </c>
      <c r="H154" s="101">
        <f>Hoja1!T143</f>
        <v>0</v>
      </c>
      <c r="I154" s="101">
        <f>Hoja1!U143</f>
        <v>0</v>
      </c>
      <c r="J154" s="101">
        <f>Hoja1!V143</f>
        <v>0</v>
      </c>
      <c r="K154" s="110"/>
      <c r="L154" s="110"/>
      <c r="M154" s="110"/>
      <c r="N154" s="110"/>
      <c r="O154" s="110"/>
      <c r="P154" s="110"/>
      <c r="Q154" s="136" t="str">
        <f t="shared" si="6"/>
        <v>Aceptable</v>
      </c>
      <c r="R154" s="110" t="s">
        <v>57</v>
      </c>
      <c r="S154" s="110" t="s">
        <v>57</v>
      </c>
      <c r="T154" s="110" t="s">
        <v>57</v>
      </c>
      <c r="U154" s="110" t="s">
        <v>57</v>
      </c>
      <c r="V154" s="110" t="s">
        <v>57</v>
      </c>
      <c r="W154" s="110" t="s">
        <v>57</v>
      </c>
      <c r="X154" s="149" t="str">
        <f t="shared" si="8"/>
        <v>No crítico/Intermedio-Solicitar evaluación por parte del OAL</v>
      </c>
      <c r="Y154" s="148"/>
      <c r="Z154" s="124"/>
      <c r="AA154" s="124"/>
      <c r="AB154" s="124"/>
      <c r="AC154" s="124"/>
      <c r="AD154" s="124"/>
      <c r="AF154">
        <f t="shared" si="7"/>
        <v>1</v>
      </c>
    </row>
    <row r="155" spans="2:32" ht="58.5" customHeight="1">
      <c r="B155" s="100">
        <v>140</v>
      </c>
      <c r="C155" s="101" t="str">
        <f>Hoja1!O144</f>
        <v>area 140</v>
      </c>
      <c r="D155" s="101" t="str">
        <f>Hoja1!P144</f>
        <v>puesto 140</v>
      </c>
      <c r="E155" s="101" t="str">
        <f>Hoja1!Q144</f>
        <v>tarea 140</v>
      </c>
      <c r="F155" s="101">
        <f>Hoja1!R144</f>
        <v>0</v>
      </c>
      <c r="G155" s="101">
        <f>Hoja1!S144</f>
        <v>0</v>
      </c>
      <c r="H155" s="101">
        <f>Hoja1!T144</f>
        <v>0</v>
      </c>
      <c r="I155" s="101">
        <f>Hoja1!U144</f>
        <v>0</v>
      </c>
      <c r="J155" s="101">
        <f>Hoja1!V144</f>
        <v>0</v>
      </c>
      <c r="K155" s="110"/>
      <c r="L155" s="110"/>
      <c r="M155" s="110"/>
      <c r="N155" s="110"/>
      <c r="O155" s="110"/>
      <c r="P155" s="110"/>
      <c r="Q155" s="136" t="str">
        <f t="shared" si="6"/>
        <v>Aceptable</v>
      </c>
      <c r="R155" s="110" t="s">
        <v>57</v>
      </c>
      <c r="S155" s="110" t="s">
        <v>57</v>
      </c>
      <c r="T155" s="110" t="s">
        <v>57</v>
      </c>
      <c r="U155" s="110" t="s">
        <v>57</v>
      </c>
      <c r="V155" s="110" t="s">
        <v>57</v>
      </c>
      <c r="W155" s="110" t="s">
        <v>57</v>
      </c>
      <c r="X155" s="149" t="str">
        <f t="shared" si="8"/>
        <v>No crítico/Intermedio-Solicitar evaluación por parte del OAL</v>
      </c>
      <c r="Y155" s="148"/>
      <c r="Z155" s="124"/>
      <c r="AA155" s="124"/>
      <c r="AB155" s="124"/>
      <c r="AC155" s="124"/>
      <c r="AD155" s="124"/>
      <c r="AF155">
        <f t="shared" si="7"/>
        <v>1</v>
      </c>
    </row>
    <row r="156" spans="2:32" ht="58.5" customHeight="1">
      <c r="B156" s="100">
        <v>141</v>
      </c>
      <c r="C156" s="101" t="str">
        <f>Hoja1!O145</f>
        <v>area 141</v>
      </c>
      <c r="D156" s="101" t="str">
        <f>Hoja1!P145</f>
        <v>puesto 141</v>
      </c>
      <c r="E156" s="101" t="str">
        <f>Hoja1!Q145</f>
        <v>tarea 141</v>
      </c>
      <c r="F156" s="101">
        <f>Hoja1!R145</f>
        <v>0</v>
      </c>
      <c r="G156" s="101">
        <f>Hoja1!S145</f>
        <v>0</v>
      </c>
      <c r="H156" s="101">
        <f>Hoja1!T145</f>
        <v>0</v>
      </c>
      <c r="I156" s="101">
        <f>Hoja1!U145</f>
        <v>0</v>
      </c>
      <c r="J156" s="101">
        <f>Hoja1!V145</f>
        <v>0</v>
      </c>
      <c r="K156" s="110"/>
      <c r="L156" s="110"/>
      <c r="M156" s="110"/>
      <c r="N156" s="110"/>
      <c r="O156" s="110"/>
      <c r="P156" s="110"/>
      <c r="Q156" s="136" t="str">
        <f t="shared" si="6"/>
        <v>Aceptable</v>
      </c>
      <c r="R156" s="110" t="s">
        <v>57</v>
      </c>
      <c r="S156" s="110" t="s">
        <v>57</v>
      </c>
      <c r="T156" s="110" t="s">
        <v>57</v>
      </c>
      <c r="U156" s="110" t="s">
        <v>57</v>
      </c>
      <c r="V156" s="110" t="s">
        <v>57</v>
      </c>
      <c r="W156" s="110" t="s">
        <v>57</v>
      </c>
      <c r="X156" s="149" t="str">
        <f t="shared" si="8"/>
        <v>No crítico/Intermedio-Solicitar evaluación por parte del OAL</v>
      </c>
      <c r="Y156" s="148"/>
      <c r="Z156" s="124"/>
      <c r="AA156" s="124"/>
      <c r="AB156" s="124"/>
      <c r="AC156" s="124"/>
      <c r="AD156" s="124"/>
      <c r="AF156">
        <f t="shared" si="7"/>
        <v>1</v>
      </c>
    </row>
    <row r="157" spans="2:32" ht="58.5" customHeight="1">
      <c r="B157" s="100">
        <v>142</v>
      </c>
      <c r="C157" s="101" t="str">
        <f>Hoja1!O146</f>
        <v>area 142</v>
      </c>
      <c r="D157" s="101" t="str">
        <f>Hoja1!P146</f>
        <v>puesto 142</v>
      </c>
      <c r="E157" s="101" t="str">
        <f>Hoja1!Q146</f>
        <v>tarea 142</v>
      </c>
      <c r="F157" s="101">
        <f>Hoja1!R146</f>
        <v>0</v>
      </c>
      <c r="G157" s="101">
        <f>Hoja1!S146</f>
        <v>0</v>
      </c>
      <c r="H157" s="101">
        <f>Hoja1!T146</f>
        <v>0</v>
      </c>
      <c r="I157" s="101">
        <f>Hoja1!U146</f>
        <v>0</v>
      </c>
      <c r="J157" s="101">
        <f>Hoja1!V146</f>
        <v>0</v>
      </c>
      <c r="K157" s="110"/>
      <c r="L157" s="110"/>
      <c r="M157" s="110"/>
      <c r="N157" s="110"/>
      <c r="O157" s="110"/>
      <c r="P157" s="110"/>
      <c r="Q157" s="136" t="str">
        <f t="shared" si="6"/>
        <v>Aceptable</v>
      </c>
      <c r="R157" s="110" t="s">
        <v>57</v>
      </c>
      <c r="S157" s="110" t="s">
        <v>57</v>
      </c>
      <c r="T157" s="110" t="s">
        <v>57</v>
      </c>
      <c r="U157" s="110" t="s">
        <v>57</v>
      </c>
      <c r="V157" s="110" t="s">
        <v>57</v>
      </c>
      <c r="W157" s="110" t="s">
        <v>57</v>
      </c>
      <c r="X157" s="149" t="str">
        <f t="shared" si="8"/>
        <v>No crítico/Intermedio-Solicitar evaluación por parte del OAL</v>
      </c>
      <c r="Y157" s="148"/>
      <c r="Z157" s="124"/>
      <c r="AA157" s="124"/>
      <c r="AB157" s="124"/>
      <c r="AC157" s="124"/>
      <c r="AD157" s="124"/>
      <c r="AF157">
        <f t="shared" si="7"/>
        <v>1</v>
      </c>
    </row>
    <row r="158" spans="2:32" ht="58.5" customHeight="1">
      <c r="B158" s="100">
        <v>143</v>
      </c>
      <c r="C158" s="101" t="str">
        <f>Hoja1!O147</f>
        <v>area 143</v>
      </c>
      <c r="D158" s="101" t="str">
        <f>Hoja1!P147</f>
        <v>puesto 143</v>
      </c>
      <c r="E158" s="101" t="str">
        <f>Hoja1!Q147</f>
        <v>tarea 143</v>
      </c>
      <c r="F158" s="101">
        <f>Hoja1!R147</f>
        <v>0</v>
      </c>
      <c r="G158" s="101">
        <f>Hoja1!S147</f>
        <v>0</v>
      </c>
      <c r="H158" s="101">
        <f>Hoja1!T147</f>
        <v>0</v>
      </c>
      <c r="I158" s="101">
        <f>Hoja1!U147</f>
        <v>0</v>
      </c>
      <c r="J158" s="101">
        <f>Hoja1!V147</f>
        <v>0</v>
      </c>
      <c r="K158" s="110"/>
      <c r="L158" s="110"/>
      <c r="M158" s="110"/>
      <c r="N158" s="110"/>
      <c r="O158" s="110"/>
      <c r="P158" s="110"/>
      <c r="Q158" s="136" t="str">
        <f t="shared" si="6"/>
        <v>Aceptable</v>
      </c>
      <c r="R158" s="110" t="s">
        <v>57</v>
      </c>
      <c r="S158" s="110" t="s">
        <v>57</v>
      </c>
      <c r="T158" s="110" t="s">
        <v>57</v>
      </c>
      <c r="U158" s="110" t="s">
        <v>57</v>
      </c>
      <c r="V158" s="110" t="s">
        <v>57</v>
      </c>
      <c r="W158" s="110" t="s">
        <v>57</v>
      </c>
      <c r="X158" s="149" t="str">
        <f t="shared" si="8"/>
        <v>No crítico/Intermedio-Solicitar evaluación por parte del OAL</v>
      </c>
      <c r="Y158" s="148"/>
      <c r="Z158" s="124"/>
      <c r="AA158" s="124"/>
      <c r="AB158" s="124"/>
      <c r="AC158" s="124"/>
      <c r="AD158" s="124"/>
      <c r="AF158">
        <f t="shared" si="7"/>
        <v>1</v>
      </c>
    </row>
    <row r="159" spans="2:32" ht="58.5" customHeight="1">
      <c r="B159" s="100">
        <v>144</v>
      </c>
      <c r="C159" s="101" t="str">
        <f>Hoja1!O148</f>
        <v>area 144</v>
      </c>
      <c r="D159" s="101" t="str">
        <f>Hoja1!P148</f>
        <v>puesto 144</v>
      </c>
      <c r="E159" s="101" t="str">
        <f>Hoja1!Q148</f>
        <v>tarea 144</v>
      </c>
      <c r="F159" s="101">
        <f>Hoja1!R148</f>
        <v>0</v>
      </c>
      <c r="G159" s="101">
        <f>Hoja1!S148</f>
        <v>0</v>
      </c>
      <c r="H159" s="101">
        <f>Hoja1!T148</f>
        <v>0</v>
      </c>
      <c r="I159" s="101">
        <f>Hoja1!U148</f>
        <v>0</v>
      </c>
      <c r="J159" s="101">
        <f>Hoja1!V148</f>
        <v>0</v>
      </c>
      <c r="K159" s="110"/>
      <c r="L159" s="110"/>
      <c r="M159" s="110"/>
      <c r="N159" s="110"/>
      <c r="O159" s="110"/>
      <c r="P159" s="110"/>
      <c r="Q159" s="136" t="str">
        <f t="shared" si="6"/>
        <v>Aceptable</v>
      </c>
      <c r="R159" s="110" t="s">
        <v>57</v>
      </c>
      <c r="S159" s="110" t="s">
        <v>57</v>
      </c>
      <c r="T159" s="110" t="s">
        <v>57</v>
      </c>
      <c r="U159" s="110" t="s">
        <v>57</v>
      </c>
      <c r="V159" s="110" t="s">
        <v>57</v>
      </c>
      <c r="W159" s="110" t="s">
        <v>57</v>
      </c>
      <c r="X159" s="149" t="str">
        <f t="shared" si="8"/>
        <v>No crítico/Intermedio-Solicitar evaluación por parte del OAL</v>
      </c>
      <c r="Y159" s="148"/>
      <c r="Z159" s="124"/>
      <c r="AA159" s="124"/>
      <c r="AB159" s="124"/>
      <c r="AC159" s="124"/>
      <c r="AD159" s="124"/>
      <c r="AF159">
        <f t="shared" si="7"/>
        <v>1</v>
      </c>
    </row>
    <row r="160" spans="2:32" ht="58.5" customHeight="1">
      <c r="B160" s="100">
        <v>145</v>
      </c>
      <c r="C160" s="101" t="str">
        <f>Hoja1!O149</f>
        <v>area 145</v>
      </c>
      <c r="D160" s="101" t="str">
        <f>Hoja1!P149</f>
        <v>puesto 145</v>
      </c>
      <c r="E160" s="101" t="str">
        <f>Hoja1!Q149</f>
        <v>tarea 145</v>
      </c>
      <c r="F160" s="101">
        <f>Hoja1!R149</f>
        <v>0</v>
      </c>
      <c r="G160" s="101">
        <f>Hoja1!S149</f>
        <v>0</v>
      </c>
      <c r="H160" s="101">
        <f>Hoja1!T149</f>
        <v>0</v>
      </c>
      <c r="I160" s="101">
        <f>Hoja1!U149</f>
        <v>0</v>
      </c>
      <c r="J160" s="101">
        <f>Hoja1!V149</f>
        <v>0</v>
      </c>
      <c r="K160" s="110"/>
      <c r="L160" s="110"/>
      <c r="M160" s="110"/>
      <c r="N160" s="110"/>
      <c r="O160" s="110"/>
      <c r="P160" s="110"/>
      <c r="Q160" s="136" t="str">
        <f t="shared" si="6"/>
        <v>Aceptable</v>
      </c>
      <c r="R160" s="110" t="s">
        <v>57</v>
      </c>
      <c r="S160" s="110" t="s">
        <v>57</v>
      </c>
      <c r="T160" s="110" t="s">
        <v>57</v>
      </c>
      <c r="U160" s="110" t="s">
        <v>57</v>
      </c>
      <c r="V160" s="110" t="s">
        <v>57</v>
      </c>
      <c r="W160" s="110" t="s">
        <v>57</v>
      </c>
      <c r="X160" s="149" t="str">
        <f t="shared" si="8"/>
        <v>No crítico/Intermedio-Solicitar evaluación por parte del OAL</v>
      </c>
      <c r="Y160" s="148"/>
      <c r="Z160" s="124"/>
      <c r="AA160" s="124"/>
      <c r="AB160" s="124"/>
      <c r="AC160" s="124"/>
      <c r="AD160" s="124"/>
      <c r="AF160">
        <f t="shared" si="7"/>
        <v>1</v>
      </c>
    </row>
    <row r="161" spans="2:32" ht="58.5" customHeight="1">
      <c r="B161" s="100">
        <v>146</v>
      </c>
      <c r="C161" s="101" t="str">
        <f>Hoja1!O150</f>
        <v>area 146</v>
      </c>
      <c r="D161" s="101" t="str">
        <f>Hoja1!P150</f>
        <v>puesto 146</v>
      </c>
      <c r="E161" s="101" t="str">
        <f>Hoja1!Q150</f>
        <v>tarea 146</v>
      </c>
      <c r="F161" s="101">
        <f>Hoja1!R150</f>
        <v>0</v>
      </c>
      <c r="G161" s="101">
        <f>Hoja1!S150</f>
        <v>0</v>
      </c>
      <c r="H161" s="101">
        <f>Hoja1!T150</f>
        <v>0</v>
      </c>
      <c r="I161" s="101">
        <f>Hoja1!U150</f>
        <v>0</v>
      </c>
      <c r="J161" s="101">
        <f>Hoja1!V150</f>
        <v>0</v>
      </c>
      <c r="K161" s="110"/>
      <c r="L161" s="110"/>
      <c r="M161" s="110"/>
      <c r="N161" s="110"/>
      <c r="O161" s="110"/>
      <c r="P161" s="110"/>
      <c r="Q161" s="136" t="str">
        <f t="shared" si="6"/>
        <v>Aceptable</v>
      </c>
      <c r="R161" s="110" t="s">
        <v>57</v>
      </c>
      <c r="S161" s="110" t="s">
        <v>57</v>
      </c>
      <c r="T161" s="110" t="s">
        <v>57</v>
      </c>
      <c r="U161" s="110" t="s">
        <v>57</v>
      </c>
      <c r="V161" s="110" t="s">
        <v>57</v>
      </c>
      <c r="W161" s="110" t="s">
        <v>57</v>
      </c>
      <c r="X161" s="149" t="str">
        <f t="shared" si="8"/>
        <v>No crítico/Intermedio-Solicitar evaluación por parte del OAL</v>
      </c>
      <c r="Y161" s="148"/>
      <c r="Z161" s="124"/>
      <c r="AA161" s="124"/>
      <c r="AB161" s="124"/>
      <c r="AC161" s="124"/>
      <c r="AD161" s="124"/>
      <c r="AF161">
        <f t="shared" si="7"/>
        <v>1</v>
      </c>
    </row>
    <row r="162" spans="2:32" ht="58.5" customHeight="1">
      <c r="B162" s="100">
        <v>147</v>
      </c>
      <c r="C162" s="101" t="str">
        <f>Hoja1!O151</f>
        <v>area 147</v>
      </c>
      <c r="D162" s="101" t="str">
        <f>Hoja1!P151</f>
        <v>puesto 147</v>
      </c>
      <c r="E162" s="101" t="str">
        <f>Hoja1!Q151</f>
        <v>tarea 147</v>
      </c>
      <c r="F162" s="101">
        <f>Hoja1!R151</f>
        <v>0</v>
      </c>
      <c r="G162" s="101">
        <f>Hoja1!S151</f>
        <v>0</v>
      </c>
      <c r="H162" s="101">
        <f>Hoja1!T151</f>
        <v>0</v>
      </c>
      <c r="I162" s="101">
        <f>Hoja1!U151</f>
        <v>0</v>
      </c>
      <c r="J162" s="101">
        <f>Hoja1!V151</f>
        <v>0</v>
      </c>
      <c r="K162" s="110"/>
      <c r="L162" s="110"/>
      <c r="M162" s="110"/>
      <c r="N162" s="110"/>
      <c r="O162" s="110"/>
      <c r="P162" s="110"/>
      <c r="Q162" s="136" t="str">
        <f t="shared" si="6"/>
        <v>Aceptable</v>
      </c>
      <c r="R162" s="110" t="s">
        <v>57</v>
      </c>
      <c r="S162" s="110" t="s">
        <v>57</v>
      </c>
      <c r="T162" s="110" t="s">
        <v>57</v>
      </c>
      <c r="U162" s="110" t="s">
        <v>57</v>
      </c>
      <c r="V162" s="110" t="s">
        <v>57</v>
      </c>
      <c r="W162" s="110" t="s">
        <v>57</v>
      </c>
      <c r="X162" s="149" t="str">
        <f t="shared" si="8"/>
        <v>No crítico/Intermedio-Solicitar evaluación por parte del OAL</v>
      </c>
      <c r="Y162" s="148"/>
      <c r="Z162" s="124"/>
      <c r="AA162" s="124"/>
      <c r="AB162" s="124"/>
      <c r="AC162" s="124"/>
      <c r="AD162" s="124"/>
      <c r="AF162">
        <f t="shared" si="7"/>
        <v>1</v>
      </c>
    </row>
    <row r="163" spans="2:32" ht="58.5" customHeight="1">
      <c r="B163" s="100">
        <v>148</v>
      </c>
      <c r="C163" s="101" t="str">
        <f>Hoja1!O152</f>
        <v>area 148</v>
      </c>
      <c r="D163" s="101" t="str">
        <f>Hoja1!P152</f>
        <v>puesto 148</v>
      </c>
      <c r="E163" s="101" t="str">
        <f>Hoja1!Q152</f>
        <v>tarea 148</v>
      </c>
      <c r="F163" s="101">
        <f>Hoja1!R152</f>
        <v>0</v>
      </c>
      <c r="G163" s="101">
        <f>Hoja1!S152</f>
        <v>0</v>
      </c>
      <c r="H163" s="101">
        <f>Hoja1!T152</f>
        <v>0</v>
      </c>
      <c r="I163" s="101">
        <f>Hoja1!U152</f>
        <v>0</v>
      </c>
      <c r="J163" s="101">
        <f>Hoja1!V152</f>
        <v>0</v>
      </c>
      <c r="K163" s="110"/>
      <c r="L163" s="110"/>
      <c r="M163" s="110"/>
      <c r="N163" s="110"/>
      <c r="O163" s="110"/>
      <c r="P163" s="110"/>
      <c r="Q163" s="136" t="str">
        <f t="shared" si="6"/>
        <v>Aceptable</v>
      </c>
      <c r="R163" s="110" t="s">
        <v>57</v>
      </c>
      <c r="S163" s="110" t="s">
        <v>57</v>
      </c>
      <c r="T163" s="110" t="s">
        <v>57</v>
      </c>
      <c r="U163" s="110" t="s">
        <v>57</v>
      </c>
      <c r="V163" s="110" t="s">
        <v>57</v>
      </c>
      <c r="W163" s="110" t="s">
        <v>57</v>
      </c>
      <c r="X163" s="149" t="str">
        <f t="shared" si="8"/>
        <v>No crítico/Intermedio-Solicitar evaluación por parte del OAL</v>
      </c>
      <c r="Y163" s="148"/>
      <c r="Z163" s="124"/>
      <c r="AA163" s="124"/>
      <c r="AB163" s="124"/>
      <c r="AC163" s="124"/>
      <c r="AD163" s="124"/>
      <c r="AF163">
        <f t="shared" si="7"/>
        <v>1</v>
      </c>
    </row>
    <row r="164" spans="2:32" ht="58.5" customHeight="1">
      <c r="B164" s="100">
        <v>149</v>
      </c>
      <c r="C164" s="101" t="str">
        <f>Hoja1!O153</f>
        <v>area 149</v>
      </c>
      <c r="D164" s="101" t="str">
        <f>Hoja1!P153</f>
        <v>puesto 149</v>
      </c>
      <c r="E164" s="101" t="str">
        <f>Hoja1!Q153</f>
        <v>tarea 149</v>
      </c>
      <c r="F164" s="101">
        <f>Hoja1!R153</f>
        <v>0</v>
      </c>
      <c r="G164" s="101">
        <f>Hoja1!S153</f>
        <v>0</v>
      </c>
      <c r="H164" s="101">
        <f>Hoja1!T153</f>
        <v>0</v>
      </c>
      <c r="I164" s="101">
        <f>Hoja1!U153</f>
        <v>0</v>
      </c>
      <c r="J164" s="101">
        <f>Hoja1!V153</f>
        <v>0</v>
      </c>
      <c r="K164" s="110"/>
      <c r="L164" s="110"/>
      <c r="M164" s="110"/>
      <c r="N164" s="110"/>
      <c r="O164" s="110"/>
      <c r="P164" s="110"/>
      <c r="Q164" s="136" t="str">
        <f t="shared" si="6"/>
        <v>Aceptable</v>
      </c>
      <c r="R164" s="110" t="s">
        <v>57</v>
      </c>
      <c r="S164" s="110" t="s">
        <v>57</v>
      </c>
      <c r="T164" s="110" t="s">
        <v>57</v>
      </c>
      <c r="U164" s="110" t="s">
        <v>57</v>
      </c>
      <c r="V164" s="110" t="s">
        <v>57</v>
      </c>
      <c r="W164" s="110" t="s">
        <v>57</v>
      </c>
      <c r="X164" s="149" t="str">
        <f t="shared" si="8"/>
        <v>No crítico/Intermedio-Solicitar evaluación por parte del OAL</v>
      </c>
      <c r="Y164" s="148"/>
      <c r="Z164" s="124"/>
      <c r="AA164" s="124"/>
      <c r="AB164" s="124"/>
      <c r="AC164" s="124"/>
      <c r="AD164" s="124"/>
      <c r="AF164">
        <f t="shared" si="7"/>
        <v>1</v>
      </c>
    </row>
    <row r="165" spans="2:32" ht="58.5" customHeight="1">
      <c r="B165" s="100">
        <v>150</v>
      </c>
      <c r="C165" s="101" t="str">
        <f>Hoja1!O154</f>
        <v>area 150</v>
      </c>
      <c r="D165" s="101" t="str">
        <f>Hoja1!P154</f>
        <v>puesto 150</v>
      </c>
      <c r="E165" s="101" t="str">
        <f>Hoja1!Q154</f>
        <v>tarea 150</v>
      </c>
      <c r="F165" s="101">
        <f>Hoja1!R154</f>
        <v>0</v>
      </c>
      <c r="G165" s="101">
        <f>Hoja1!S154</f>
        <v>0</v>
      </c>
      <c r="H165" s="101">
        <f>Hoja1!T154</f>
        <v>0</v>
      </c>
      <c r="I165" s="101">
        <f>Hoja1!U154</f>
        <v>0</v>
      </c>
      <c r="J165" s="101">
        <f>Hoja1!V154</f>
        <v>0</v>
      </c>
      <c r="K165" s="110"/>
      <c r="L165" s="110"/>
      <c r="M165" s="110"/>
      <c r="N165" s="110"/>
      <c r="O165" s="110"/>
      <c r="P165" s="110"/>
      <c r="Q165" s="136" t="str">
        <f t="shared" si="6"/>
        <v>Aceptable</v>
      </c>
      <c r="R165" s="110" t="s">
        <v>57</v>
      </c>
      <c r="S165" s="110" t="s">
        <v>57</v>
      </c>
      <c r="T165" s="110" t="s">
        <v>57</v>
      </c>
      <c r="U165" s="110" t="s">
        <v>57</v>
      </c>
      <c r="V165" s="110" t="s">
        <v>57</v>
      </c>
      <c r="W165" s="110" t="s">
        <v>57</v>
      </c>
      <c r="X165" s="149" t="str">
        <f t="shared" si="8"/>
        <v>No crítico/Intermedio-Solicitar evaluación por parte del OAL</v>
      </c>
      <c r="Y165" s="148"/>
      <c r="Z165" s="124"/>
      <c r="AA165" s="124"/>
      <c r="AB165" s="124"/>
      <c r="AC165" s="124"/>
      <c r="AD165" s="124"/>
      <c r="AF165">
        <f t="shared" si="7"/>
        <v>1</v>
      </c>
    </row>
    <row r="166" spans="2:32" customFormat="1" ht="58.5" customHeight="1">
      <c r="B166" s="54">
        <v>151</v>
      </c>
      <c r="C166" s="55" t="str">
        <f>Hoja1!O155</f>
        <v xml:space="preserve"> </v>
      </c>
      <c r="D166" s="55" t="str">
        <f>Hoja1!P155</f>
        <v xml:space="preserve"> </v>
      </c>
      <c r="E166" s="55" t="str">
        <f>Hoja1!Q155</f>
        <v xml:space="preserve"> </v>
      </c>
      <c r="F166" s="55" t="str">
        <f>Hoja1!R155</f>
        <v xml:space="preserve"> </v>
      </c>
      <c r="G166" s="55" t="str">
        <f>Hoja1!S155</f>
        <v xml:space="preserve"> </v>
      </c>
      <c r="H166" s="55" t="str">
        <f>Hoja1!T155</f>
        <v xml:space="preserve"> </v>
      </c>
      <c r="I166" s="55" t="str">
        <f>Hoja1!U155</f>
        <v xml:space="preserve"> </v>
      </c>
      <c r="J166" s="55" t="str">
        <f>Hoja1!V155</f>
        <v xml:space="preserve"> </v>
      </c>
      <c r="K166" s="65" t="s">
        <v>86</v>
      </c>
      <c r="L166" s="65" t="s">
        <v>86</v>
      </c>
      <c r="M166" s="65" t="s">
        <v>86</v>
      </c>
      <c r="N166" s="65" t="s">
        <v>86</v>
      </c>
      <c r="O166" s="65" t="s">
        <v>86</v>
      </c>
      <c r="P166" s="65" t="s">
        <v>86</v>
      </c>
      <c r="Q166" s="62" t="str">
        <f t="shared" ref="Q166:Q208" si="9">IF(AND(K166="SI",L166="SI",M166="SI",N166="SI",O166="SI",P166="SI"),"Aceptable","No aceptable")</f>
        <v>Aceptable</v>
      </c>
      <c r="R166" s="53" t="s">
        <v>57</v>
      </c>
      <c r="S166" s="53" t="s">
        <v>57</v>
      </c>
      <c r="T166" s="53" t="s">
        <v>57</v>
      </c>
      <c r="U166" s="53" t="s">
        <v>57</v>
      </c>
      <c r="V166" s="53" t="s">
        <v>57</v>
      </c>
      <c r="W166" s="53" t="s">
        <v>57</v>
      </c>
      <c r="X166" s="65" t="str">
        <f t="shared" ref="X166:X209" si="10">IF(AND(R166="NO",S166="NO",T166="NO",U166="NO",V166="NO",W166="NO"),"No crítico","Crítico")</f>
        <v>No crítico</v>
      </c>
      <c r="Y166" s="74"/>
      <c r="Z166" s="74"/>
      <c r="AA166" s="74"/>
      <c r="AB166" s="74"/>
      <c r="AC166" s="74"/>
      <c r="AD166" s="74"/>
      <c r="AF166">
        <f t="shared" si="7"/>
        <v>1</v>
      </c>
    </row>
    <row r="167" spans="2:32" customFormat="1" ht="58.5" customHeight="1">
      <c r="B167" s="54">
        <v>152</v>
      </c>
      <c r="C167" s="55" t="str">
        <f>Hoja1!O156</f>
        <v xml:space="preserve"> </v>
      </c>
      <c r="D167" s="55" t="str">
        <f>Hoja1!P156</f>
        <v xml:space="preserve"> </v>
      </c>
      <c r="E167" s="55" t="str">
        <f>Hoja1!Q156</f>
        <v xml:space="preserve"> </v>
      </c>
      <c r="F167" s="55" t="str">
        <f>Hoja1!R156</f>
        <v xml:space="preserve"> </v>
      </c>
      <c r="G167" s="55" t="str">
        <f>Hoja1!S156</f>
        <v xml:space="preserve"> </v>
      </c>
      <c r="H167" s="55" t="str">
        <f>Hoja1!T156</f>
        <v xml:space="preserve"> </v>
      </c>
      <c r="I167" s="55" t="str">
        <f>Hoja1!U156</f>
        <v xml:space="preserve"> </v>
      </c>
      <c r="J167" s="55" t="str">
        <f>Hoja1!V156</f>
        <v xml:space="preserve"> </v>
      </c>
      <c r="K167" s="65" t="s">
        <v>86</v>
      </c>
      <c r="L167" s="65" t="s">
        <v>86</v>
      </c>
      <c r="M167" s="65" t="s">
        <v>86</v>
      </c>
      <c r="N167" s="65" t="s">
        <v>86</v>
      </c>
      <c r="O167" s="65" t="s">
        <v>86</v>
      </c>
      <c r="P167" s="65" t="s">
        <v>86</v>
      </c>
      <c r="Q167" s="62" t="str">
        <f t="shared" si="9"/>
        <v>Aceptable</v>
      </c>
      <c r="R167" s="53" t="s">
        <v>57</v>
      </c>
      <c r="S167" s="53" t="s">
        <v>57</v>
      </c>
      <c r="T167" s="53" t="s">
        <v>57</v>
      </c>
      <c r="U167" s="53" t="s">
        <v>57</v>
      </c>
      <c r="V167" s="53" t="s">
        <v>57</v>
      </c>
      <c r="W167" s="53" t="s">
        <v>57</v>
      </c>
      <c r="X167" s="65" t="str">
        <f t="shared" si="10"/>
        <v>No crítico</v>
      </c>
      <c r="Y167" s="74"/>
      <c r="Z167" s="74"/>
      <c r="AA167" s="74"/>
      <c r="AB167" s="74"/>
      <c r="AC167" s="74"/>
      <c r="AD167" s="74"/>
      <c r="AF167">
        <f t="shared" si="7"/>
        <v>1</v>
      </c>
    </row>
    <row r="168" spans="2:32" customFormat="1" ht="58.5" customHeight="1">
      <c r="B168" s="54">
        <v>153</v>
      </c>
      <c r="C168" s="55" t="str">
        <f>Hoja1!O157</f>
        <v xml:space="preserve"> </v>
      </c>
      <c r="D168" s="55" t="str">
        <f>Hoja1!P157</f>
        <v xml:space="preserve"> </v>
      </c>
      <c r="E168" s="55" t="str">
        <f>Hoja1!Q157</f>
        <v xml:space="preserve"> </v>
      </c>
      <c r="F168" s="55" t="str">
        <f>Hoja1!R157</f>
        <v xml:space="preserve"> </v>
      </c>
      <c r="G168" s="55" t="str">
        <f>Hoja1!S157</f>
        <v xml:space="preserve"> </v>
      </c>
      <c r="H168" s="55" t="str">
        <f>Hoja1!T157</f>
        <v xml:space="preserve"> </v>
      </c>
      <c r="I168" s="55" t="str">
        <f>Hoja1!U157</f>
        <v xml:space="preserve"> </v>
      </c>
      <c r="J168" s="55" t="str">
        <f>Hoja1!V157</f>
        <v xml:space="preserve"> </v>
      </c>
      <c r="K168" s="65" t="s">
        <v>86</v>
      </c>
      <c r="L168" s="65" t="s">
        <v>86</v>
      </c>
      <c r="M168" s="65" t="s">
        <v>86</v>
      </c>
      <c r="N168" s="65" t="s">
        <v>86</v>
      </c>
      <c r="O168" s="65" t="s">
        <v>86</v>
      </c>
      <c r="P168" s="65" t="s">
        <v>86</v>
      </c>
      <c r="Q168" s="62" t="str">
        <f t="shared" si="9"/>
        <v>Aceptable</v>
      </c>
      <c r="R168" s="53" t="s">
        <v>57</v>
      </c>
      <c r="S168" s="53" t="s">
        <v>57</v>
      </c>
      <c r="T168" s="53" t="s">
        <v>57</v>
      </c>
      <c r="U168" s="53" t="s">
        <v>57</v>
      </c>
      <c r="V168" s="53" t="s">
        <v>57</v>
      </c>
      <c r="W168" s="53" t="s">
        <v>57</v>
      </c>
      <c r="X168" s="65" t="str">
        <f t="shared" si="10"/>
        <v>No crítico</v>
      </c>
      <c r="Y168" s="74"/>
      <c r="Z168" s="74"/>
      <c r="AA168" s="74"/>
      <c r="AB168" s="74"/>
      <c r="AC168" s="74"/>
      <c r="AD168" s="74"/>
      <c r="AF168">
        <f t="shared" si="7"/>
        <v>1</v>
      </c>
    </row>
    <row r="169" spans="2:32" customFormat="1" ht="58.5" customHeight="1">
      <c r="B169" s="54">
        <v>154</v>
      </c>
      <c r="C169" s="55" t="str">
        <f>Hoja1!O158</f>
        <v xml:space="preserve"> </v>
      </c>
      <c r="D169" s="55" t="str">
        <f>Hoja1!P158</f>
        <v xml:space="preserve"> </v>
      </c>
      <c r="E169" s="55" t="str">
        <f>Hoja1!Q158</f>
        <v xml:space="preserve"> </v>
      </c>
      <c r="F169" s="55" t="str">
        <f>Hoja1!R158</f>
        <v xml:space="preserve"> </v>
      </c>
      <c r="G169" s="55" t="str">
        <f>Hoja1!S158</f>
        <v xml:space="preserve"> </v>
      </c>
      <c r="H169" s="55" t="str">
        <f>Hoja1!T158</f>
        <v xml:space="preserve"> </v>
      </c>
      <c r="I169" s="55" t="str">
        <f>Hoja1!U158</f>
        <v xml:space="preserve"> </v>
      </c>
      <c r="J169" s="55" t="str">
        <f>Hoja1!V158</f>
        <v xml:space="preserve"> </v>
      </c>
      <c r="K169" s="65" t="s">
        <v>86</v>
      </c>
      <c r="L169" s="65" t="s">
        <v>86</v>
      </c>
      <c r="M169" s="65" t="s">
        <v>86</v>
      </c>
      <c r="N169" s="65" t="s">
        <v>86</v>
      </c>
      <c r="O169" s="65" t="s">
        <v>86</v>
      </c>
      <c r="P169" s="65" t="s">
        <v>86</v>
      </c>
      <c r="Q169" s="62" t="str">
        <f t="shared" si="9"/>
        <v>Aceptable</v>
      </c>
      <c r="R169" s="53" t="s">
        <v>57</v>
      </c>
      <c r="S169" s="53" t="s">
        <v>57</v>
      </c>
      <c r="T169" s="53" t="s">
        <v>57</v>
      </c>
      <c r="U169" s="53" t="s">
        <v>57</v>
      </c>
      <c r="V169" s="53" t="s">
        <v>57</v>
      </c>
      <c r="W169" s="53" t="s">
        <v>57</v>
      </c>
      <c r="X169" s="65" t="str">
        <f t="shared" si="10"/>
        <v>No crítico</v>
      </c>
      <c r="Y169" s="74"/>
      <c r="Z169" s="74"/>
      <c r="AA169" s="74"/>
      <c r="AB169" s="74"/>
      <c r="AC169" s="74"/>
      <c r="AD169" s="74"/>
      <c r="AF169">
        <f t="shared" si="7"/>
        <v>1</v>
      </c>
    </row>
    <row r="170" spans="2:32" customFormat="1" ht="58.5" customHeight="1">
      <c r="B170" s="54">
        <v>155</v>
      </c>
      <c r="C170" s="55" t="str">
        <f>Hoja1!O159</f>
        <v xml:space="preserve"> </v>
      </c>
      <c r="D170" s="55" t="str">
        <f>Hoja1!P159</f>
        <v xml:space="preserve"> </v>
      </c>
      <c r="E170" s="55" t="str">
        <f>Hoja1!Q159</f>
        <v xml:space="preserve"> </v>
      </c>
      <c r="F170" s="55" t="str">
        <f>Hoja1!R159</f>
        <v xml:space="preserve"> </v>
      </c>
      <c r="G170" s="55" t="str">
        <f>Hoja1!S159</f>
        <v xml:space="preserve"> </v>
      </c>
      <c r="H170" s="55" t="str">
        <f>Hoja1!T159</f>
        <v xml:space="preserve"> </v>
      </c>
      <c r="I170" s="55" t="str">
        <f>Hoja1!U159</f>
        <v xml:space="preserve"> </v>
      </c>
      <c r="J170" s="55" t="str">
        <f>Hoja1!V159</f>
        <v xml:space="preserve"> </v>
      </c>
      <c r="K170" s="65" t="s">
        <v>86</v>
      </c>
      <c r="L170" s="65" t="s">
        <v>86</v>
      </c>
      <c r="M170" s="65" t="s">
        <v>86</v>
      </c>
      <c r="N170" s="65" t="s">
        <v>86</v>
      </c>
      <c r="O170" s="65" t="s">
        <v>86</v>
      </c>
      <c r="P170" s="65" t="s">
        <v>86</v>
      </c>
      <c r="Q170" s="62" t="str">
        <f t="shared" si="9"/>
        <v>Aceptable</v>
      </c>
      <c r="R170" s="53" t="s">
        <v>57</v>
      </c>
      <c r="S170" s="53" t="s">
        <v>57</v>
      </c>
      <c r="T170" s="53" t="s">
        <v>57</v>
      </c>
      <c r="U170" s="53" t="s">
        <v>57</v>
      </c>
      <c r="V170" s="53" t="s">
        <v>57</v>
      </c>
      <c r="W170" s="53" t="s">
        <v>57</v>
      </c>
      <c r="X170" s="65" t="str">
        <f t="shared" si="10"/>
        <v>No crítico</v>
      </c>
      <c r="Y170" s="74"/>
      <c r="Z170" s="74"/>
      <c r="AA170" s="74"/>
      <c r="AB170" s="74"/>
      <c r="AC170" s="74"/>
      <c r="AD170" s="74"/>
      <c r="AF170">
        <f t="shared" si="7"/>
        <v>1</v>
      </c>
    </row>
    <row r="171" spans="2:32" customFormat="1" ht="58.5" customHeight="1">
      <c r="B171" s="54">
        <v>156</v>
      </c>
      <c r="C171" s="55" t="str">
        <f>Hoja1!O160</f>
        <v xml:space="preserve"> </v>
      </c>
      <c r="D171" s="55" t="str">
        <f>Hoja1!P160</f>
        <v xml:space="preserve"> </v>
      </c>
      <c r="E171" s="55" t="str">
        <f>Hoja1!Q160</f>
        <v xml:space="preserve"> </v>
      </c>
      <c r="F171" s="55" t="str">
        <f>Hoja1!R160</f>
        <v xml:space="preserve"> </v>
      </c>
      <c r="G171" s="55" t="str">
        <f>Hoja1!S160</f>
        <v xml:space="preserve"> </v>
      </c>
      <c r="H171" s="55" t="str">
        <f>Hoja1!T160</f>
        <v xml:space="preserve"> </v>
      </c>
      <c r="I171" s="55" t="str">
        <f>Hoja1!U160</f>
        <v xml:space="preserve"> </v>
      </c>
      <c r="J171" s="55" t="str">
        <f>Hoja1!V160</f>
        <v xml:space="preserve"> </v>
      </c>
      <c r="K171" s="65" t="s">
        <v>86</v>
      </c>
      <c r="L171" s="65" t="s">
        <v>86</v>
      </c>
      <c r="M171" s="65" t="s">
        <v>86</v>
      </c>
      <c r="N171" s="65" t="s">
        <v>86</v>
      </c>
      <c r="O171" s="65" t="s">
        <v>86</v>
      </c>
      <c r="P171" s="65" t="s">
        <v>86</v>
      </c>
      <c r="Q171" s="62" t="str">
        <f t="shared" si="9"/>
        <v>Aceptable</v>
      </c>
      <c r="R171" s="53" t="s">
        <v>57</v>
      </c>
      <c r="S171" s="53" t="s">
        <v>57</v>
      </c>
      <c r="T171" s="53" t="s">
        <v>57</v>
      </c>
      <c r="U171" s="53" t="s">
        <v>57</v>
      </c>
      <c r="V171" s="53" t="s">
        <v>57</v>
      </c>
      <c r="W171" s="53" t="s">
        <v>57</v>
      </c>
      <c r="X171" s="65" t="str">
        <f t="shared" si="10"/>
        <v>No crítico</v>
      </c>
      <c r="Y171" s="74"/>
      <c r="Z171" s="74"/>
      <c r="AA171" s="74"/>
      <c r="AB171" s="74"/>
      <c r="AC171" s="74"/>
      <c r="AD171" s="74"/>
      <c r="AF171">
        <f t="shared" si="7"/>
        <v>1</v>
      </c>
    </row>
    <row r="172" spans="2:32" customFormat="1" ht="58.5" customHeight="1">
      <c r="B172" s="54">
        <v>157</v>
      </c>
      <c r="C172" s="55" t="str">
        <f>Hoja1!O161</f>
        <v xml:space="preserve"> </v>
      </c>
      <c r="D172" s="55" t="str">
        <f>Hoja1!P161</f>
        <v xml:space="preserve"> </v>
      </c>
      <c r="E172" s="55" t="str">
        <f>Hoja1!Q161</f>
        <v xml:space="preserve"> </v>
      </c>
      <c r="F172" s="55" t="str">
        <f>Hoja1!R161</f>
        <v xml:space="preserve"> </v>
      </c>
      <c r="G172" s="55" t="str">
        <f>Hoja1!S161</f>
        <v xml:space="preserve"> </v>
      </c>
      <c r="H172" s="55" t="str">
        <f>Hoja1!T161</f>
        <v xml:space="preserve"> </v>
      </c>
      <c r="I172" s="55" t="str">
        <f>Hoja1!U161</f>
        <v xml:space="preserve"> </v>
      </c>
      <c r="J172" s="55" t="str">
        <f>Hoja1!V161</f>
        <v xml:space="preserve"> </v>
      </c>
      <c r="K172" s="65" t="s">
        <v>86</v>
      </c>
      <c r="L172" s="65" t="s">
        <v>86</v>
      </c>
      <c r="M172" s="65" t="s">
        <v>86</v>
      </c>
      <c r="N172" s="65" t="s">
        <v>86</v>
      </c>
      <c r="O172" s="65" t="s">
        <v>86</v>
      </c>
      <c r="P172" s="65" t="s">
        <v>86</v>
      </c>
      <c r="Q172" s="62" t="str">
        <f t="shared" si="9"/>
        <v>Aceptable</v>
      </c>
      <c r="R172" s="53" t="s">
        <v>57</v>
      </c>
      <c r="S172" s="53" t="s">
        <v>57</v>
      </c>
      <c r="T172" s="53" t="s">
        <v>57</v>
      </c>
      <c r="U172" s="53" t="s">
        <v>57</v>
      </c>
      <c r="V172" s="53" t="s">
        <v>57</v>
      </c>
      <c r="W172" s="53" t="s">
        <v>57</v>
      </c>
      <c r="X172" s="65" t="str">
        <f t="shared" si="10"/>
        <v>No crítico</v>
      </c>
      <c r="Y172" s="74"/>
      <c r="Z172" s="74"/>
      <c r="AA172" s="74"/>
      <c r="AB172" s="74"/>
      <c r="AC172" s="74"/>
      <c r="AD172" s="74"/>
      <c r="AF172">
        <f t="shared" si="7"/>
        <v>1</v>
      </c>
    </row>
    <row r="173" spans="2:32" customFormat="1" ht="58.5" customHeight="1">
      <c r="B173" s="54">
        <v>158</v>
      </c>
      <c r="C173" s="55" t="str">
        <f>Hoja1!O162</f>
        <v xml:space="preserve"> </v>
      </c>
      <c r="D173" s="55" t="str">
        <f>Hoja1!P162</f>
        <v xml:space="preserve"> </v>
      </c>
      <c r="E173" s="55" t="str">
        <f>Hoja1!Q162</f>
        <v xml:space="preserve"> </v>
      </c>
      <c r="F173" s="55" t="str">
        <f>Hoja1!R162</f>
        <v xml:space="preserve"> </v>
      </c>
      <c r="G173" s="55" t="str">
        <f>Hoja1!S162</f>
        <v xml:space="preserve"> </v>
      </c>
      <c r="H173" s="55" t="str">
        <f>Hoja1!T162</f>
        <v xml:space="preserve"> </v>
      </c>
      <c r="I173" s="55" t="str">
        <f>Hoja1!U162</f>
        <v xml:space="preserve"> </v>
      </c>
      <c r="J173" s="55" t="str">
        <f>Hoja1!V162</f>
        <v xml:space="preserve"> </v>
      </c>
      <c r="K173" s="65" t="s">
        <v>86</v>
      </c>
      <c r="L173" s="65" t="s">
        <v>86</v>
      </c>
      <c r="M173" s="65" t="s">
        <v>86</v>
      </c>
      <c r="N173" s="65" t="s">
        <v>86</v>
      </c>
      <c r="O173" s="65" t="s">
        <v>86</v>
      </c>
      <c r="P173" s="65" t="s">
        <v>86</v>
      </c>
      <c r="Q173" s="62" t="str">
        <f t="shared" si="9"/>
        <v>Aceptable</v>
      </c>
      <c r="R173" s="53" t="s">
        <v>57</v>
      </c>
      <c r="S173" s="53" t="s">
        <v>57</v>
      </c>
      <c r="T173" s="53" t="s">
        <v>57</v>
      </c>
      <c r="U173" s="53" t="s">
        <v>57</v>
      </c>
      <c r="V173" s="53" t="s">
        <v>57</v>
      </c>
      <c r="W173" s="53" t="s">
        <v>57</v>
      </c>
      <c r="X173" s="65" t="str">
        <f t="shared" si="10"/>
        <v>No crítico</v>
      </c>
      <c r="Y173" s="74"/>
      <c r="Z173" s="74"/>
      <c r="AA173" s="74"/>
      <c r="AB173" s="74"/>
      <c r="AC173" s="74"/>
      <c r="AD173" s="74"/>
      <c r="AF173">
        <f t="shared" si="7"/>
        <v>1</v>
      </c>
    </row>
    <row r="174" spans="2:32" customFormat="1" ht="58.5" customHeight="1">
      <c r="B174" s="54">
        <v>159</v>
      </c>
      <c r="C174" s="55" t="str">
        <f>Hoja1!O163</f>
        <v xml:space="preserve"> </v>
      </c>
      <c r="D174" s="55" t="str">
        <f>Hoja1!P163</f>
        <v xml:space="preserve"> </v>
      </c>
      <c r="E174" s="55" t="str">
        <f>Hoja1!Q163</f>
        <v xml:space="preserve"> </v>
      </c>
      <c r="F174" s="55" t="str">
        <f>Hoja1!R163</f>
        <v xml:space="preserve"> </v>
      </c>
      <c r="G174" s="55" t="str">
        <f>Hoja1!S163</f>
        <v xml:space="preserve"> </v>
      </c>
      <c r="H174" s="55" t="str">
        <f>Hoja1!T163</f>
        <v xml:space="preserve"> </v>
      </c>
      <c r="I174" s="55" t="str">
        <f>Hoja1!U163</f>
        <v xml:space="preserve"> </v>
      </c>
      <c r="J174" s="55" t="str">
        <f>Hoja1!V163</f>
        <v xml:space="preserve"> </v>
      </c>
      <c r="K174" s="65" t="s">
        <v>86</v>
      </c>
      <c r="L174" s="65" t="s">
        <v>86</v>
      </c>
      <c r="M174" s="65" t="s">
        <v>86</v>
      </c>
      <c r="N174" s="65" t="s">
        <v>86</v>
      </c>
      <c r="O174" s="65" t="s">
        <v>86</v>
      </c>
      <c r="P174" s="65" t="s">
        <v>86</v>
      </c>
      <c r="Q174" s="62" t="str">
        <f t="shared" si="9"/>
        <v>Aceptable</v>
      </c>
      <c r="R174" s="53" t="s">
        <v>57</v>
      </c>
      <c r="S174" s="53" t="s">
        <v>57</v>
      </c>
      <c r="T174" s="53" t="s">
        <v>57</v>
      </c>
      <c r="U174" s="53" t="s">
        <v>57</v>
      </c>
      <c r="V174" s="53" t="s">
        <v>57</v>
      </c>
      <c r="W174" s="53" t="s">
        <v>57</v>
      </c>
      <c r="X174" s="65" t="str">
        <f t="shared" si="10"/>
        <v>No crítico</v>
      </c>
      <c r="Y174" s="74"/>
      <c r="Z174" s="74"/>
      <c r="AA174" s="74"/>
      <c r="AB174" s="74"/>
      <c r="AC174" s="74"/>
      <c r="AD174" s="74"/>
      <c r="AF174">
        <f t="shared" si="7"/>
        <v>1</v>
      </c>
    </row>
    <row r="175" spans="2:32" customFormat="1" ht="58.5" customHeight="1">
      <c r="B175" s="54">
        <v>160</v>
      </c>
      <c r="C175" s="55" t="str">
        <f>Hoja1!O164</f>
        <v xml:space="preserve"> </v>
      </c>
      <c r="D175" s="55" t="str">
        <f>Hoja1!P164</f>
        <v xml:space="preserve"> </v>
      </c>
      <c r="E175" s="55" t="str">
        <f>Hoja1!Q164</f>
        <v xml:space="preserve"> </v>
      </c>
      <c r="F175" s="55" t="str">
        <f>Hoja1!R164</f>
        <v xml:space="preserve"> </v>
      </c>
      <c r="G175" s="55" t="str">
        <f>Hoja1!S164</f>
        <v xml:space="preserve"> </v>
      </c>
      <c r="H175" s="55" t="str">
        <f>Hoja1!T164</f>
        <v xml:space="preserve"> </v>
      </c>
      <c r="I175" s="55" t="str">
        <f>Hoja1!U164</f>
        <v xml:space="preserve"> </v>
      </c>
      <c r="J175" s="55" t="str">
        <f>Hoja1!V164</f>
        <v xml:space="preserve"> </v>
      </c>
      <c r="K175" s="65" t="s">
        <v>86</v>
      </c>
      <c r="L175" s="65" t="s">
        <v>86</v>
      </c>
      <c r="M175" s="65" t="s">
        <v>86</v>
      </c>
      <c r="N175" s="65" t="s">
        <v>86</v>
      </c>
      <c r="O175" s="65" t="s">
        <v>86</v>
      </c>
      <c r="P175" s="65" t="s">
        <v>86</v>
      </c>
      <c r="Q175" s="62" t="str">
        <f t="shared" si="9"/>
        <v>Aceptable</v>
      </c>
      <c r="R175" s="53" t="s">
        <v>57</v>
      </c>
      <c r="S175" s="53" t="s">
        <v>57</v>
      </c>
      <c r="T175" s="53" t="s">
        <v>57</v>
      </c>
      <c r="U175" s="53" t="s">
        <v>57</v>
      </c>
      <c r="V175" s="53" t="s">
        <v>57</v>
      </c>
      <c r="W175" s="53" t="s">
        <v>57</v>
      </c>
      <c r="X175" s="65" t="str">
        <f t="shared" si="10"/>
        <v>No crítico</v>
      </c>
      <c r="Y175" s="74"/>
      <c r="Z175" s="74"/>
      <c r="AA175" s="74"/>
      <c r="AB175" s="74"/>
      <c r="AC175" s="74"/>
      <c r="AD175" s="74"/>
      <c r="AF175">
        <f t="shared" si="7"/>
        <v>1</v>
      </c>
    </row>
    <row r="176" spans="2:32" customFormat="1" ht="58.5" customHeight="1">
      <c r="B176" s="54">
        <v>161</v>
      </c>
      <c r="C176" s="55" t="str">
        <f>Hoja1!O165</f>
        <v xml:space="preserve"> </v>
      </c>
      <c r="D176" s="55" t="str">
        <f>Hoja1!P165</f>
        <v xml:space="preserve"> </v>
      </c>
      <c r="E176" s="55" t="str">
        <f>Hoja1!Q165</f>
        <v xml:space="preserve"> </v>
      </c>
      <c r="F176" s="55" t="str">
        <f>Hoja1!R165</f>
        <v xml:space="preserve"> </v>
      </c>
      <c r="G176" s="55" t="str">
        <f>Hoja1!S165</f>
        <v xml:space="preserve"> </v>
      </c>
      <c r="H176" s="55" t="str">
        <f>Hoja1!T165</f>
        <v xml:space="preserve"> </v>
      </c>
      <c r="I176" s="55" t="str">
        <f>Hoja1!U165</f>
        <v xml:space="preserve"> </v>
      </c>
      <c r="J176" s="55" t="str">
        <f>Hoja1!V165</f>
        <v xml:space="preserve"> </v>
      </c>
      <c r="K176" s="65" t="s">
        <v>86</v>
      </c>
      <c r="L176" s="65" t="s">
        <v>86</v>
      </c>
      <c r="M176" s="65" t="s">
        <v>86</v>
      </c>
      <c r="N176" s="65" t="s">
        <v>86</v>
      </c>
      <c r="O176" s="65" t="s">
        <v>86</v>
      </c>
      <c r="P176" s="65" t="s">
        <v>86</v>
      </c>
      <c r="Q176" s="62" t="str">
        <f t="shared" si="9"/>
        <v>Aceptable</v>
      </c>
      <c r="R176" s="53" t="s">
        <v>57</v>
      </c>
      <c r="S176" s="53" t="s">
        <v>57</v>
      </c>
      <c r="T176" s="53" t="s">
        <v>57</v>
      </c>
      <c r="U176" s="53" t="s">
        <v>57</v>
      </c>
      <c r="V176" s="53" t="s">
        <v>57</v>
      </c>
      <c r="W176" s="53" t="s">
        <v>57</v>
      </c>
      <c r="X176" s="65" t="str">
        <f t="shared" si="10"/>
        <v>No crítico</v>
      </c>
      <c r="Y176" s="74"/>
      <c r="Z176" s="74"/>
      <c r="AA176" s="74"/>
      <c r="AB176" s="74"/>
      <c r="AC176" s="74"/>
      <c r="AD176" s="74"/>
      <c r="AF176">
        <f t="shared" si="7"/>
        <v>1</v>
      </c>
    </row>
    <row r="177" spans="2:32" customFormat="1" ht="58.5" customHeight="1">
      <c r="B177" s="54">
        <v>162</v>
      </c>
      <c r="C177" s="55" t="str">
        <f>Hoja1!O166</f>
        <v xml:space="preserve"> </v>
      </c>
      <c r="D177" s="55" t="str">
        <f>Hoja1!P166</f>
        <v xml:space="preserve"> </v>
      </c>
      <c r="E177" s="55" t="str">
        <f>Hoja1!Q166</f>
        <v xml:space="preserve"> </v>
      </c>
      <c r="F177" s="55" t="str">
        <f>Hoja1!R166</f>
        <v xml:space="preserve"> </v>
      </c>
      <c r="G177" s="55" t="str">
        <f>Hoja1!S166</f>
        <v xml:space="preserve"> </v>
      </c>
      <c r="H177" s="55" t="str">
        <f>Hoja1!T166</f>
        <v xml:space="preserve"> </v>
      </c>
      <c r="I177" s="55" t="str">
        <f>Hoja1!U166</f>
        <v xml:space="preserve"> </v>
      </c>
      <c r="J177" s="55" t="str">
        <f>Hoja1!V166</f>
        <v xml:space="preserve"> </v>
      </c>
      <c r="K177" s="65" t="s">
        <v>86</v>
      </c>
      <c r="L177" s="65" t="s">
        <v>86</v>
      </c>
      <c r="M177" s="65" t="s">
        <v>86</v>
      </c>
      <c r="N177" s="65" t="s">
        <v>86</v>
      </c>
      <c r="O177" s="65" t="s">
        <v>86</v>
      </c>
      <c r="P177" s="65" t="s">
        <v>86</v>
      </c>
      <c r="Q177" s="62" t="str">
        <f t="shared" si="9"/>
        <v>Aceptable</v>
      </c>
      <c r="R177" s="53" t="s">
        <v>57</v>
      </c>
      <c r="S177" s="53" t="s">
        <v>57</v>
      </c>
      <c r="T177" s="53" t="s">
        <v>57</v>
      </c>
      <c r="U177" s="53" t="s">
        <v>57</v>
      </c>
      <c r="V177" s="53" t="s">
        <v>57</v>
      </c>
      <c r="W177" s="53" t="s">
        <v>57</v>
      </c>
      <c r="X177" s="65" t="str">
        <f t="shared" si="10"/>
        <v>No crítico</v>
      </c>
      <c r="Y177" s="74"/>
      <c r="Z177" s="74"/>
      <c r="AA177" s="74"/>
      <c r="AB177" s="74"/>
      <c r="AC177" s="74"/>
      <c r="AD177" s="74"/>
      <c r="AF177">
        <f t="shared" si="7"/>
        <v>1</v>
      </c>
    </row>
    <row r="178" spans="2:32" customFormat="1" ht="58.5" customHeight="1">
      <c r="B178" s="54">
        <v>163</v>
      </c>
      <c r="C178" s="55" t="str">
        <f>Hoja1!O167</f>
        <v xml:space="preserve"> </v>
      </c>
      <c r="D178" s="55" t="str">
        <f>Hoja1!P167</f>
        <v xml:space="preserve"> </v>
      </c>
      <c r="E178" s="55" t="str">
        <f>Hoja1!Q167</f>
        <v xml:space="preserve"> </v>
      </c>
      <c r="F178" s="55" t="str">
        <f>Hoja1!R167</f>
        <v xml:space="preserve"> </v>
      </c>
      <c r="G178" s="55" t="str">
        <f>Hoja1!S167</f>
        <v xml:space="preserve"> </v>
      </c>
      <c r="H178" s="55" t="str">
        <f>Hoja1!T167</f>
        <v xml:space="preserve"> </v>
      </c>
      <c r="I178" s="55" t="str">
        <f>Hoja1!U167</f>
        <v xml:space="preserve"> </v>
      </c>
      <c r="J178" s="55" t="str">
        <f>Hoja1!V167</f>
        <v xml:space="preserve"> </v>
      </c>
      <c r="K178" s="65" t="s">
        <v>86</v>
      </c>
      <c r="L178" s="65" t="s">
        <v>86</v>
      </c>
      <c r="M178" s="65" t="s">
        <v>86</v>
      </c>
      <c r="N178" s="65" t="s">
        <v>86</v>
      </c>
      <c r="O178" s="65" t="s">
        <v>86</v>
      </c>
      <c r="P178" s="65" t="s">
        <v>86</v>
      </c>
      <c r="Q178" s="62" t="str">
        <f t="shared" si="9"/>
        <v>Aceptable</v>
      </c>
      <c r="R178" s="53" t="s">
        <v>57</v>
      </c>
      <c r="S178" s="53" t="s">
        <v>57</v>
      </c>
      <c r="T178" s="53" t="s">
        <v>57</v>
      </c>
      <c r="U178" s="53" t="s">
        <v>57</v>
      </c>
      <c r="V178" s="53" t="s">
        <v>57</v>
      </c>
      <c r="W178" s="53" t="s">
        <v>57</v>
      </c>
      <c r="X178" s="65" t="str">
        <f t="shared" si="10"/>
        <v>No crítico</v>
      </c>
      <c r="Y178" s="74"/>
      <c r="Z178" s="74"/>
      <c r="AA178" s="74"/>
      <c r="AB178" s="74"/>
      <c r="AC178" s="74"/>
      <c r="AD178" s="74"/>
      <c r="AF178">
        <f t="shared" si="7"/>
        <v>1</v>
      </c>
    </row>
    <row r="179" spans="2:32" customFormat="1" ht="58.5" customHeight="1">
      <c r="B179" s="54">
        <v>164</v>
      </c>
      <c r="C179" s="55" t="str">
        <f>Hoja1!O168</f>
        <v xml:space="preserve"> </v>
      </c>
      <c r="D179" s="55" t="str">
        <f>Hoja1!P168</f>
        <v xml:space="preserve"> </v>
      </c>
      <c r="E179" s="55" t="str">
        <f>Hoja1!Q168</f>
        <v xml:space="preserve"> </v>
      </c>
      <c r="F179" s="55" t="str">
        <f>Hoja1!R168</f>
        <v xml:space="preserve"> </v>
      </c>
      <c r="G179" s="55" t="str">
        <f>Hoja1!S168</f>
        <v xml:space="preserve"> </v>
      </c>
      <c r="H179" s="55" t="str">
        <f>Hoja1!T168</f>
        <v xml:space="preserve"> </v>
      </c>
      <c r="I179" s="55" t="str">
        <f>Hoja1!U168</f>
        <v xml:space="preserve"> </v>
      </c>
      <c r="J179" s="55" t="str">
        <f>Hoja1!V168</f>
        <v xml:space="preserve"> </v>
      </c>
      <c r="K179" s="65" t="s">
        <v>86</v>
      </c>
      <c r="L179" s="65" t="s">
        <v>86</v>
      </c>
      <c r="M179" s="65" t="s">
        <v>86</v>
      </c>
      <c r="N179" s="65" t="s">
        <v>86</v>
      </c>
      <c r="O179" s="65" t="s">
        <v>86</v>
      </c>
      <c r="P179" s="65" t="s">
        <v>86</v>
      </c>
      <c r="Q179" s="62" t="str">
        <f t="shared" si="9"/>
        <v>Aceptable</v>
      </c>
      <c r="R179" s="53" t="s">
        <v>57</v>
      </c>
      <c r="S179" s="53" t="s">
        <v>57</v>
      </c>
      <c r="T179" s="53" t="s">
        <v>57</v>
      </c>
      <c r="U179" s="53" t="s">
        <v>57</v>
      </c>
      <c r="V179" s="53" t="s">
        <v>57</v>
      </c>
      <c r="W179" s="53" t="s">
        <v>57</v>
      </c>
      <c r="X179" s="65" t="str">
        <f t="shared" si="10"/>
        <v>No crítico</v>
      </c>
      <c r="Y179" s="74"/>
      <c r="Z179" s="74"/>
      <c r="AA179" s="74"/>
      <c r="AB179" s="74"/>
      <c r="AC179" s="74"/>
      <c r="AD179" s="74"/>
      <c r="AF179">
        <f t="shared" si="7"/>
        <v>1</v>
      </c>
    </row>
    <row r="180" spans="2:32" customFormat="1" ht="58.5" customHeight="1">
      <c r="B180" s="54">
        <v>165</v>
      </c>
      <c r="C180" s="55" t="str">
        <f>Hoja1!O169</f>
        <v xml:space="preserve"> </v>
      </c>
      <c r="D180" s="55" t="str">
        <f>Hoja1!P169</f>
        <v xml:space="preserve"> </v>
      </c>
      <c r="E180" s="55" t="str">
        <f>Hoja1!Q169</f>
        <v xml:space="preserve"> </v>
      </c>
      <c r="F180" s="55" t="str">
        <f>Hoja1!R169</f>
        <v xml:space="preserve"> </v>
      </c>
      <c r="G180" s="55" t="str">
        <f>Hoja1!S169</f>
        <v xml:space="preserve"> </v>
      </c>
      <c r="H180" s="55" t="str">
        <f>Hoja1!T169</f>
        <v xml:space="preserve"> </v>
      </c>
      <c r="I180" s="55" t="str">
        <f>Hoja1!U169</f>
        <v xml:space="preserve"> </v>
      </c>
      <c r="J180" s="55" t="str">
        <f>Hoja1!V169</f>
        <v xml:space="preserve"> </v>
      </c>
      <c r="K180" s="65" t="s">
        <v>86</v>
      </c>
      <c r="L180" s="65" t="s">
        <v>86</v>
      </c>
      <c r="M180" s="65" t="s">
        <v>86</v>
      </c>
      <c r="N180" s="65" t="s">
        <v>86</v>
      </c>
      <c r="O180" s="65" t="s">
        <v>86</v>
      </c>
      <c r="P180" s="65" t="s">
        <v>86</v>
      </c>
      <c r="Q180" s="62" t="str">
        <f t="shared" si="9"/>
        <v>Aceptable</v>
      </c>
      <c r="R180" s="53" t="s">
        <v>57</v>
      </c>
      <c r="S180" s="53" t="s">
        <v>57</v>
      </c>
      <c r="T180" s="53" t="s">
        <v>57</v>
      </c>
      <c r="U180" s="53" t="s">
        <v>57</v>
      </c>
      <c r="V180" s="53" t="s">
        <v>57</v>
      </c>
      <c r="W180" s="53" t="s">
        <v>57</v>
      </c>
      <c r="X180" s="65" t="str">
        <f t="shared" si="10"/>
        <v>No crítico</v>
      </c>
      <c r="Y180" s="74"/>
      <c r="Z180" s="74"/>
      <c r="AA180" s="74"/>
      <c r="AB180" s="74"/>
      <c r="AC180" s="74"/>
      <c r="AD180" s="74"/>
      <c r="AF180">
        <f t="shared" si="7"/>
        <v>1</v>
      </c>
    </row>
    <row r="181" spans="2:32" customFormat="1" ht="58.5" customHeight="1">
      <c r="B181" s="54">
        <v>166</v>
      </c>
      <c r="C181" s="55" t="str">
        <f>Hoja1!O170</f>
        <v xml:space="preserve"> </v>
      </c>
      <c r="D181" s="55" t="str">
        <f>Hoja1!P170</f>
        <v xml:space="preserve"> </v>
      </c>
      <c r="E181" s="55" t="str">
        <f>Hoja1!Q170</f>
        <v xml:space="preserve"> </v>
      </c>
      <c r="F181" s="55" t="str">
        <f>Hoja1!R170</f>
        <v xml:space="preserve"> </v>
      </c>
      <c r="G181" s="55" t="str">
        <f>Hoja1!S170</f>
        <v xml:space="preserve"> </v>
      </c>
      <c r="H181" s="55" t="str">
        <f>Hoja1!T170</f>
        <v xml:space="preserve"> </v>
      </c>
      <c r="I181" s="55" t="str">
        <f>Hoja1!U170</f>
        <v xml:space="preserve"> </v>
      </c>
      <c r="J181" s="55" t="str">
        <f>Hoja1!V170</f>
        <v xml:space="preserve"> </v>
      </c>
      <c r="K181" s="65" t="s">
        <v>86</v>
      </c>
      <c r="L181" s="65" t="s">
        <v>86</v>
      </c>
      <c r="M181" s="65" t="s">
        <v>86</v>
      </c>
      <c r="N181" s="65" t="s">
        <v>86</v>
      </c>
      <c r="O181" s="65" t="s">
        <v>86</v>
      </c>
      <c r="P181" s="65" t="s">
        <v>86</v>
      </c>
      <c r="Q181" s="62" t="str">
        <f t="shared" si="9"/>
        <v>Aceptable</v>
      </c>
      <c r="R181" s="53" t="s">
        <v>57</v>
      </c>
      <c r="S181" s="53" t="s">
        <v>57</v>
      </c>
      <c r="T181" s="53" t="s">
        <v>57</v>
      </c>
      <c r="U181" s="53" t="s">
        <v>57</v>
      </c>
      <c r="V181" s="53" t="s">
        <v>57</v>
      </c>
      <c r="W181" s="53" t="s">
        <v>57</v>
      </c>
      <c r="X181" s="65" t="str">
        <f t="shared" si="10"/>
        <v>No crítico</v>
      </c>
      <c r="Y181" s="74"/>
      <c r="Z181" s="74"/>
      <c r="AA181" s="74"/>
      <c r="AB181" s="74"/>
      <c r="AC181" s="74"/>
      <c r="AD181" s="74"/>
      <c r="AF181">
        <f t="shared" si="7"/>
        <v>1</v>
      </c>
    </row>
    <row r="182" spans="2:32" customFormat="1" ht="58.5" customHeight="1">
      <c r="B182" s="54">
        <v>167</v>
      </c>
      <c r="C182" s="55" t="str">
        <f>Hoja1!O171</f>
        <v xml:space="preserve"> </v>
      </c>
      <c r="D182" s="55" t="str">
        <f>Hoja1!P171</f>
        <v xml:space="preserve"> </v>
      </c>
      <c r="E182" s="55" t="str">
        <f>Hoja1!Q171</f>
        <v xml:space="preserve"> </v>
      </c>
      <c r="F182" s="55" t="str">
        <f>Hoja1!R171</f>
        <v xml:space="preserve"> </v>
      </c>
      <c r="G182" s="55" t="str">
        <f>Hoja1!S171</f>
        <v xml:space="preserve"> </v>
      </c>
      <c r="H182" s="55" t="str">
        <f>Hoja1!T171</f>
        <v xml:space="preserve"> </v>
      </c>
      <c r="I182" s="55" t="str">
        <f>Hoja1!U171</f>
        <v xml:space="preserve"> </v>
      </c>
      <c r="J182" s="55" t="str">
        <f>Hoja1!V171</f>
        <v xml:space="preserve"> </v>
      </c>
      <c r="K182" s="65" t="s">
        <v>86</v>
      </c>
      <c r="L182" s="65" t="s">
        <v>86</v>
      </c>
      <c r="M182" s="65" t="s">
        <v>86</v>
      </c>
      <c r="N182" s="65" t="s">
        <v>86</v>
      </c>
      <c r="O182" s="65" t="s">
        <v>86</v>
      </c>
      <c r="P182" s="65" t="s">
        <v>86</v>
      </c>
      <c r="Q182" s="62" t="str">
        <f t="shared" si="9"/>
        <v>Aceptable</v>
      </c>
      <c r="R182" s="53" t="s">
        <v>57</v>
      </c>
      <c r="S182" s="53" t="s">
        <v>57</v>
      </c>
      <c r="T182" s="53" t="s">
        <v>57</v>
      </c>
      <c r="U182" s="53" t="s">
        <v>57</v>
      </c>
      <c r="V182" s="53" t="s">
        <v>57</v>
      </c>
      <c r="W182" s="53" t="s">
        <v>57</v>
      </c>
      <c r="X182" s="65" t="str">
        <f t="shared" si="10"/>
        <v>No crítico</v>
      </c>
      <c r="Y182" s="74"/>
      <c r="Z182" s="74"/>
      <c r="AA182" s="74"/>
      <c r="AB182" s="74"/>
      <c r="AC182" s="74"/>
      <c r="AD182" s="74"/>
      <c r="AF182">
        <f t="shared" si="7"/>
        <v>1</v>
      </c>
    </row>
    <row r="183" spans="2:32" customFormat="1" ht="58.5" customHeight="1">
      <c r="B183" s="54">
        <v>168</v>
      </c>
      <c r="C183" s="55" t="str">
        <f>Hoja1!O172</f>
        <v xml:space="preserve"> </v>
      </c>
      <c r="D183" s="55" t="str">
        <f>Hoja1!P172</f>
        <v xml:space="preserve"> </v>
      </c>
      <c r="E183" s="55" t="str">
        <f>Hoja1!Q172</f>
        <v xml:space="preserve"> </v>
      </c>
      <c r="F183" s="55" t="str">
        <f>Hoja1!R172</f>
        <v xml:space="preserve"> </v>
      </c>
      <c r="G183" s="55" t="str">
        <f>Hoja1!S172</f>
        <v xml:space="preserve"> </v>
      </c>
      <c r="H183" s="55" t="str">
        <f>Hoja1!T172</f>
        <v xml:space="preserve"> </v>
      </c>
      <c r="I183" s="55" t="str">
        <f>Hoja1!U172</f>
        <v xml:space="preserve"> </v>
      </c>
      <c r="J183" s="55" t="str">
        <f>Hoja1!V172</f>
        <v xml:space="preserve"> </v>
      </c>
      <c r="K183" s="65" t="s">
        <v>86</v>
      </c>
      <c r="L183" s="65" t="s">
        <v>86</v>
      </c>
      <c r="M183" s="65" t="s">
        <v>86</v>
      </c>
      <c r="N183" s="65" t="s">
        <v>86</v>
      </c>
      <c r="O183" s="65" t="s">
        <v>86</v>
      </c>
      <c r="P183" s="65" t="s">
        <v>86</v>
      </c>
      <c r="Q183" s="62" t="str">
        <f t="shared" si="9"/>
        <v>Aceptable</v>
      </c>
      <c r="R183" s="53" t="s">
        <v>57</v>
      </c>
      <c r="S183" s="53" t="s">
        <v>57</v>
      </c>
      <c r="T183" s="53" t="s">
        <v>57</v>
      </c>
      <c r="U183" s="53" t="s">
        <v>57</v>
      </c>
      <c r="V183" s="53" t="s">
        <v>57</v>
      </c>
      <c r="W183" s="53" t="s">
        <v>57</v>
      </c>
      <c r="X183" s="65" t="str">
        <f t="shared" si="10"/>
        <v>No crítico</v>
      </c>
      <c r="Y183" s="74"/>
      <c r="Z183" s="74"/>
      <c r="AA183" s="74"/>
      <c r="AB183" s="74"/>
      <c r="AC183" s="74"/>
      <c r="AD183" s="74"/>
      <c r="AF183">
        <f t="shared" si="7"/>
        <v>1</v>
      </c>
    </row>
    <row r="184" spans="2:32" customFormat="1" ht="58.5" customHeight="1">
      <c r="B184" s="54">
        <v>169</v>
      </c>
      <c r="C184" s="55" t="str">
        <f>Hoja1!O173</f>
        <v xml:space="preserve"> </v>
      </c>
      <c r="D184" s="55" t="str">
        <f>Hoja1!P173</f>
        <v xml:space="preserve"> </v>
      </c>
      <c r="E184" s="55" t="str">
        <f>Hoja1!Q173</f>
        <v xml:space="preserve"> </v>
      </c>
      <c r="F184" s="55" t="str">
        <f>Hoja1!R173</f>
        <v xml:space="preserve"> </v>
      </c>
      <c r="G184" s="55" t="str">
        <f>Hoja1!S173</f>
        <v xml:space="preserve"> </v>
      </c>
      <c r="H184" s="55" t="str">
        <f>Hoja1!T173</f>
        <v xml:space="preserve"> </v>
      </c>
      <c r="I184" s="55" t="str">
        <f>Hoja1!U173</f>
        <v xml:space="preserve"> </v>
      </c>
      <c r="J184" s="55" t="str">
        <f>Hoja1!V173</f>
        <v xml:space="preserve"> </v>
      </c>
      <c r="K184" s="65" t="s">
        <v>86</v>
      </c>
      <c r="L184" s="65" t="s">
        <v>86</v>
      </c>
      <c r="M184" s="65" t="s">
        <v>86</v>
      </c>
      <c r="N184" s="65" t="s">
        <v>86</v>
      </c>
      <c r="O184" s="65" t="s">
        <v>86</v>
      </c>
      <c r="P184" s="65" t="s">
        <v>86</v>
      </c>
      <c r="Q184" s="62" t="str">
        <f t="shared" si="9"/>
        <v>Aceptable</v>
      </c>
      <c r="R184" s="53" t="s">
        <v>57</v>
      </c>
      <c r="S184" s="53" t="s">
        <v>57</v>
      </c>
      <c r="T184" s="53" t="s">
        <v>57</v>
      </c>
      <c r="U184" s="53" t="s">
        <v>57</v>
      </c>
      <c r="V184" s="53" t="s">
        <v>57</v>
      </c>
      <c r="W184" s="53" t="s">
        <v>57</v>
      </c>
      <c r="X184" s="65" t="str">
        <f t="shared" si="10"/>
        <v>No crítico</v>
      </c>
      <c r="Y184" s="74"/>
      <c r="Z184" s="74"/>
      <c r="AA184" s="74"/>
      <c r="AB184" s="74"/>
      <c r="AC184" s="74"/>
      <c r="AD184" s="74"/>
      <c r="AF184">
        <f t="shared" si="7"/>
        <v>1</v>
      </c>
    </row>
    <row r="185" spans="2:32" customFormat="1" ht="58.5" customHeight="1">
      <c r="B185" s="54">
        <v>170</v>
      </c>
      <c r="C185" s="55" t="str">
        <f>Hoja1!O174</f>
        <v xml:space="preserve"> </v>
      </c>
      <c r="D185" s="55" t="str">
        <f>Hoja1!P174</f>
        <v xml:space="preserve"> </v>
      </c>
      <c r="E185" s="55" t="str">
        <f>Hoja1!Q174</f>
        <v xml:space="preserve"> </v>
      </c>
      <c r="F185" s="55" t="str">
        <f>Hoja1!R174</f>
        <v xml:space="preserve"> </v>
      </c>
      <c r="G185" s="55" t="str">
        <f>Hoja1!S174</f>
        <v xml:space="preserve"> </v>
      </c>
      <c r="H185" s="55" t="str">
        <f>Hoja1!T174</f>
        <v xml:space="preserve"> </v>
      </c>
      <c r="I185" s="55" t="str">
        <f>Hoja1!U174</f>
        <v xml:space="preserve"> </v>
      </c>
      <c r="J185" s="55" t="str">
        <f>Hoja1!V174</f>
        <v xml:space="preserve"> </v>
      </c>
      <c r="K185" s="65" t="s">
        <v>86</v>
      </c>
      <c r="L185" s="65" t="s">
        <v>86</v>
      </c>
      <c r="M185" s="65" t="s">
        <v>86</v>
      </c>
      <c r="N185" s="65" t="s">
        <v>86</v>
      </c>
      <c r="O185" s="65" t="s">
        <v>86</v>
      </c>
      <c r="P185" s="65" t="s">
        <v>86</v>
      </c>
      <c r="Q185" s="62" t="str">
        <f t="shared" si="9"/>
        <v>Aceptable</v>
      </c>
      <c r="R185" s="53" t="s">
        <v>57</v>
      </c>
      <c r="S185" s="53" t="s">
        <v>57</v>
      </c>
      <c r="T185" s="53" t="s">
        <v>57</v>
      </c>
      <c r="U185" s="53" t="s">
        <v>57</v>
      </c>
      <c r="V185" s="53" t="s">
        <v>57</v>
      </c>
      <c r="W185" s="53" t="s">
        <v>57</v>
      </c>
      <c r="X185" s="65" t="str">
        <f t="shared" si="10"/>
        <v>No crítico</v>
      </c>
      <c r="Y185" s="74"/>
      <c r="Z185" s="74"/>
      <c r="AA185" s="74"/>
      <c r="AB185" s="74"/>
      <c r="AC185" s="74"/>
      <c r="AD185" s="74"/>
      <c r="AF185">
        <f t="shared" si="7"/>
        <v>1</v>
      </c>
    </row>
    <row r="186" spans="2:32" customFormat="1" ht="58.5" customHeight="1">
      <c r="B186" s="54">
        <v>171</v>
      </c>
      <c r="C186" s="55" t="str">
        <f>Hoja1!O175</f>
        <v xml:space="preserve"> </v>
      </c>
      <c r="D186" s="55" t="str">
        <f>Hoja1!P175</f>
        <v xml:space="preserve"> </v>
      </c>
      <c r="E186" s="55" t="str">
        <f>Hoja1!Q175</f>
        <v xml:space="preserve"> </v>
      </c>
      <c r="F186" s="55" t="str">
        <f>Hoja1!R175</f>
        <v xml:space="preserve"> </v>
      </c>
      <c r="G186" s="55" t="str">
        <f>Hoja1!S175</f>
        <v xml:space="preserve"> </v>
      </c>
      <c r="H186" s="55" t="str">
        <f>Hoja1!T175</f>
        <v xml:space="preserve"> </v>
      </c>
      <c r="I186" s="55" t="str">
        <f>Hoja1!U175</f>
        <v xml:space="preserve"> </v>
      </c>
      <c r="J186" s="55" t="str">
        <f>Hoja1!V175</f>
        <v xml:space="preserve"> </v>
      </c>
      <c r="K186" s="65" t="s">
        <v>86</v>
      </c>
      <c r="L186" s="65" t="s">
        <v>86</v>
      </c>
      <c r="M186" s="65" t="s">
        <v>86</v>
      </c>
      <c r="N186" s="65" t="s">
        <v>86</v>
      </c>
      <c r="O186" s="65" t="s">
        <v>86</v>
      </c>
      <c r="P186" s="65" t="s">
        <v>86</v>
      </c>
      <c r="Q186" s="62" t="str">
        <f t="shared" si="9"/>
        <v>Aceptable</v>
      </c>
      <c r="R186" s="53" t="s">
        <v>57</v>
      </c>
      <c r="S186" s="53" t="s">
        <v>57</v>
      </c>
      <c r="T186" s="53" t="s">
        <v>57</v>
      </c>
      <c r="U186" s="53" t="s">
        <v>57</v>
      </c>
      <c r="V186" s="53" t="s">
        <v>57</v>
      </c>
      <c r="W186" s="53" t="s">
        <v>57</v>
      </c>
      <c r="X186" s="65" t="str">
        <f t="shared" si="10"/>
        <v>No crítico</v>
      </c>
      <c r="Y186" s="74"/>
      <c r="Z186" s="74"/>
      <c r="AA186" s="74"/>
      <c r="AB186" s="74"/>
      <c r="AC186" s="74"/>
      <c r="AD186" s="74"/>
      <c r="AF186">
        <f t="shared" si="7"/>
        <v>1</v>
      </c>
    </row>
    <row r="187" spans="2:32" customFormat="1" ht="58.5" customHeight="1">
      <c r="B187" s="54">
        <v>172</v>
      </c>
      <c r="C187" s="55" t="str">
        <f>Hoja1!O176</f>
        <v xml:space="preserve"> </v>
      </c>
      <c r="D187" s="55" t="str">
        <f>Hoja1!P176</f>
        <v xml:space="preserve"> </v>
      </c>
      <c r="E187" s="55" t="str">
        <f>Hoja1!Q176</f>
        <v xml:space="preserve"> </v>
      </c>
      <c r="F187" s="55" t="str">
        <f>Hoja1!R176</f>
        <v xml:space="preserve"> </v>
      </c>
      <c r="G187" s="55" t="str">
        <f>Hoja1!S176</f>
        <v xml:space="preserve"> </v>
      </c>
      <c r="H187" s="55" t="str">
        <f>Hoja1!T176</f>
        <v xml:space="preserve"> </v>
      </c>
      <c r="I187" s="55" t="str">
        <f>Hoja1!U176</f>
        <v xml:space="preserve"> </v>
      </c>
      <c r="J187" s="55" t="str">
        <f>Hoja1!V176</f>
        <v xml:space="preserve"> </v>
      </c>
      <c r="K187" s="65" t="s">
        <v>86</v>
      </c>
      <c r="L187" s="65" t="s">
        <v>86</v>
      </c>
      <c r="M187" s="65" t="s">
        <v>86</v>
      </c>
      <c r="N187" s="65" t="s">
        <v>86</v>
      </c>
      <c r="O187" s="65" t="s">
        <v>86</v>
      </c>
      <c r="P187" s="65" t="s">
        <v>86</v>
      </c>
      <c r="Q187" s="62" t="str">
        <f t="shared" si="9"/>
        <v>Aceptable</v>
      </c>
      <c r="R187" s="53" t="s">
        <v>57</v>
      </c>
      <c r="S187" s="53" t="s">
        <v>57</v>
      </c>
      <c r="T187" s="53" t="s">
        <v>57</v>
      </c>
      <c r="U187" s="53" t="s">
        <v>57</v>
      </c>
      <c r="V187" s="53" t="s">
        <v>57</v>
      </c>
      <c r="W187" s="53" t="s">
        <v>57</v>
      </c>
      <c r="X187" s="65" t="str">
        <f t="shared" si="10"/>
        <v>No crítico</v>
      </c>
      <c r="Y187" s="74"/>
      <c r="Z187" s="74"/>
      <c r="AA187" s="74"/>
      <c r="AB187" s="74"/>
      <c r="AC187" s="74"/>
      <c r="AD187" s="74"/>
      <c r="AF187">
        <f t="shared" si="7"/>
        <v>1</v>
      </c>
    </row>
    <row r="188" spans="2:32" customFormat="1" ht="58.5" customHeight="1">
      <c r="B188" s="54">
        <v>173</v>
      </c>
      <c r="C188" s="55" t="str">
        <f>Hoja1!O177</f>
        <v xml:space="preserve"> </v>
      </c>
      <c r="D188" s="55" t="str">
        <f>Hoja1!P177</f>
        <v xml:space="preserve"> </v>
      </c>
      <c r="E188" s="55" t="str">
        <f>Hoja1!Q177</f>
        <v xml:space="preserve"> </v>
      </c>
      <c r="F188" s="55" t="str">
        <f>Hoja1!R177</f>
        <v xml:space="preserve"> </v>
      </c>
      <c r="G188" s="55" t="str">
        <f>Hoja1!S177</f>
        <v xml:space="preserve"> </v>
      </c>
      <c r="H188" s="55" t="str">
        <f>Hoja1!T177</f>
        <v xml:space="preserve"> </v>
      </c>
      <c r="I188" s="55" t="str">
        <f>Hoja1!U177</f>
        <v xml:space="preserve"> </v>
      </c>
      <c r="J188" s="55" t="str">
        <f>Hoja1!V177</f>
        <v xml:space="preserve"> </v>
      </c>
      <c r="K188" s="65" t="s">
        <v>86</v>
      </c>
      <c r="L188" s="65" t="s">
        <v>86</v>
      </c>
      <c r="M188" s="65" t="s">
        <v>86</v>
      </c>
      <c r="N188" s="65" t="s">
        <v>86</v>
      </c>
      <c r="O188" s="65" t="s">
        <v>86</v>
      </c>
      <c r="P188" s="65" t="s">
        <v>86</v>
      </c>
      <c r="Q188" s="62" t="str">
        <f t="shared" si="9"/>
        <v>Aceptable</v>
      </c>
      <c r="R188" s="53" t="s">
        <v>57</v>
      </c>
      <c r="S188" s="53" t="s">
        <v>57</v>
      </c>
      <c r="T188" s="53" t="s">
        <v>57</v>
      </c>
      <c r="U188" s="53" t="s">
        <v>57</v>
      </c>
      <c r="V188" s="53" t="s">
        <v>57</v>
      </c>
      <c r="W188" s="53" t="s">
        <v>57</v>
      </c>
      <c r="X188" s="65" t="str">
        <f t="shared" si="10"/>
        <v>No crítico</v>
      </c>
      <c r="Y188" s="74"/>
      <c r="Z188" s="74"/>
      <c r="AA188" s="74"/>
      <c r="AB188" s="74"/>
      <c r="AC188" s="74"/>
      <c r="AD188" s="74"/>
      <c r="AF188">
        <f t="shared" si="7"/>
        <v>1</v>
      </c>
    </row>
    <row r="189" spans="2:32" customFormat="1" ht="58.5" customHeight="1">
      <c r="B189" s="54">
        <v>174</v>
      </c>
      <c r="C189" s="55" t="str">
        <f>Hoja1!O178</f>
        <v xml:space="preserve"> </v>
      </c>
      <c r="D189" s="55" t="str">
        <f>Hoja1!P178</f>
        <v xml:space="preserve"> </v>
      </c>
      <c r="E189" s="55" t="str">
        <f>Hoja1!Q178</f>
        <v xml:space="preserve"> </v>
      </c>
      <c r="F189" s="55" t="str">
        <f>Hoja1!R178</f>
        <v xml:space="preserve"> </v>
      </c>
      <c r="G189" s="55" t="str">
        <f>Hoja1!S178</f>
        <v xml:space="preserve"> </v>
      </c>
      <c r="H189" s="55" t="str">
        <f>Hoja1!T178</f>
        <v xml:space="preserve"> </v>
      </c>
      <c r="I189" s="55" t="str">
        <f>Hoja1!U178</f>
        <v xml:space="preserve"> </v>
      </c>
      <c r="J189" s="55" t="str">
        <f>Hoja1!V178</f>
        <v xml:space="preserve"> </v>
      </c>
      <c r="K189" s="65" t="s">
        <v>86</v>
      </c>
      <c r="L189" s="65" t="s">
        <v>86</v>
      </c>
      <c r="M189" s="65" t="s">
        <v>86</v>
      </c>
      <c r="N189" s="65" t="s">
        <v>86</v>
      </c>
      <c r="O189" s="65" t="s">
        <v>86</v>
      </c>
      <c r="P189" s="65" t="s">
        <v>86</v>
      </c>
      <c r="Q189" s="62" t="str">
        <f t="shared" si="9"/>
        <v>Aceptable</v>
      </c>
      <c r="R189" s="53" t="s">
        <v>57</v>
      </c>
      <c r="S189" s="53" t="s">
        <v>57</v>
      </c>
      <c r="T189" s="53" t="s">
        <v>57</v>
      </c>
      <c r="U189" s="53" t="s">
        <v>57</v>
      </c>
      <c r="V189" s="53" t="s">
        <v>57</v>
      </c>
      <c r="W189" s="53" t="s">
        <v>57</v>
      </c>
      <c r="X189" s="65" t="str">
        <f t="shared" si="10"/>
        <v>No crítico</v>
      </c>
      <c r="Y189" s="74"/>
      <c r="Z189" s="74"/>
      <c r="AA189" s="74"/>
      <c r="AB189" s="74"/>
      <c r="AC189" s="74"/>
      <c r="AD189" s="74"/>
      <c r="AF189">
        <f t="shared" si="7"/>
        <v>1</v>
      </c>
    </row>
    <row r="190" spans="2:32" customFormat="1" ht="58.5" customHeight="1">
      <c r="B190" s="54">
        <v>175</v>
      </c>
      <c r="C190" s="55" t="str">
        <f>Hoja1!O179</f>
        <v xml:space="preserve"> </v>
      </c>
      <c r="D190" s="55" t="str">
        <f>Hoja1!P179</f>
        <v xml:space="preserve"> </v>
      </c>
      <c r="E190" s="55" t="str">
        <f>Hoja1!Q179</f>
        <v xml:space="preserve"> </v>
      </c>
      <c r="F190" s="55" t="str">
        <f>Hoja1!R179</f>
        <v xml:space="preserve"> </v>
      </c>
      <c r="G190" s="55" t="str">
        <f>Hoja1!S179</f>
        <v xml:space="preserve"> </v>
      </c>
      <c r="H190" s="55" t="str">
        <f>Hoja1!T179</f>
        <v xml:space="preserve"> </v>
      </c>
      <c r="I190" s="55" t="str">
        <f>Hoja1!U179</f>
        <v xml:space="preserve"> </v>
      </c>
      <c r="J190" s="55" t="str">
        <f>Hoja1!V179</f>
        <v xml:space="preserve"> </v>
      </c>
      <c r="K190" s="65" t="s">
        <v>86</v>
      </c>
      <c r="L190" s="65" t="s">
        <v>86</v>
      </c>
      <c r="M190" s="65" t="s">
        <v>86</v>
      </c>
      <c r="N190" s="65" t="s">
        <v>86</v>
      </c>
      <c r="O190" s="65" t="s">
        <v>86</v>
      </c>
      <c r="P190" s="65" t="s">
        <v>86</v>
      </c>
      <c r="Q190" s="62" t="str">
        <f t="shared" si="9"/>
        <v>Aceptable</v>
      </c>
      <c r="R190" s="53" t="s">
        <v>57</v>
      </c>
      <c r="S190" s="53" t="s">
        <v>57</v>
      </c>
      <c r="T190" s="53" t="s">
        <v>57</v>
      </c>
      <c r="U190" s="53" t="s">
        <v>57</v>
      </c>
      <c r="V190" s="53" t="s">
        <v>57</v>
      </c>
      <c r="W190" s="53" t="s">
        <v>57</v>
      </c>
      <c r="X190" s="65" t="str">
        <f t="shared" si="10"/>
        <v>No crítico</v>
      </c>
      <c r="Y190" s="74"/>
      <c r="Z190" s="74"/>
      <c r="AA190" s="74"/>
      <c r="AB190" s="74"/>
      <c r="AC190" s="74"/>
      <c r="AD190" s="74"/>
      <c r="AF190">
        <f t="shared" si="7"/>
        <v>1</v>
      </c>
    </row>
    <row r="191" spans="2:32" customFormat="1" ht="58.5" customHeight="1">
      <c r="B191" s="54">
        <v>176</v>
      </c>
      <c r="C191" s="55" t="str">
        <f>Hoja1!O180</f>
        <v xml:space="preserve"> </v>
      </c>
      <c r="D191" s="55" t="str">
        <f>Hoja1!P180</f>
        <v xml:space="preserve"> </v>
      </c>
      <c r="E191" s="55" t="str">
        <f>Hoja1!Q180</f>
        <v xml:space="preserve"> </v>
      </c>
      <c r="F191" s="55" t="str">
        <f>Hoja1!R180</f>
        <v xml:space="preserve"> </v>
      </c>
      <c r="G191" s="55" t="str">
        <f>Hoja1!S180</f>
        <v xml:space="preserve"> </v>
      </c>
      <c r="H191" s="55" t="str">
        <f>Hoja1!T180</f>
        <v xml:space="preserve"> </v>
      </c>
      <c r="I191" s="55" t="str">
        <f>Hoja1!U180</f>
        <v xml:space="preserve"> </v>
      </c>
      <c r="J191" s="55" t="str">
        <f>Hoja1!V180</f>
        <v xml:space="preserve"> </v>
      </c>
      <c r="K191" s="65" t="s">
        <v>86</v>
      </c>
      <c r="L191" s="65" t="s">
        <v>86</v>
      </c>
      <c r="M191" s="65" t="s">
        <v>86</v>
      </c>
      <c r="N191" s="65" t="s">
        <v>86</v>
      </c>
      <c r="O191" s="65" t="s">
        <v>86</v>
      </c>
      <c r="P191" s="65" t="s">
        <v>86</v>
      </c>
      <c r="Q191" s="62" t="str">
        <f t="shared" si="9"/>
        <v>Aceptable</v>
      </c>
      <c r="R191" s="53" t="s">
        <v>57</v>
      </c>
      <c r="S191" s="53" t="s">
        <v>57</v>
      </c>
      <c r="T191" s="53" t="s">
        <v>57</v>
      </c>
      <c r="U191" s="53" t="s">
        <v>57</v>
      </c>
      <c r="V191" s="53" t="s">
        <v>57</v>
      </c>
      <c r="W191" s="53" t="s">
        <v>57</v>
      </c>
      <c r="X191" s="65" t="str">
        <f t="shared" si="10"/>
        <v>No crítico</v>
      </c>
      <c r="Y191" s="74"/>
      <c r="Z191" s="74"/>
      <c r="AA191" s="74"/>
      <c r="AB191" s="74"/>
      <c r="AC191" s="74"/>
      <c r="AD191" s="74"/>
      <c r="AF191">
        <f t="shared" si="7"/>
        <v>1</v>
      </c>
    </row>
    <row r="192" spans="2:32" customFormat="1" ht="58.5" customHeight="1">
      <c r="B192" s="54">
        <v>177</v>
      </c>
      <c r="C192" s="55" t="str">
        <f>Hoja1!O181</f>
        <v xml:space="preserve"> </v>
      </c>
      <c r="D192" s="55" t="str">
        <f>Hoja1!P181</f>
        <v xml:space="preserve"> </v>
      </c>
      <c r="E192" s="55" t="str">
        <f>Hoja1!Q181</f>
        <v xml:space="preserve"> </v>
      </c>
      <c r="F192" s="55" t="str">
        <f>Hoja1!R181</f>
        <v xml:space="preserve"> </v>
      </c>
      <c r="G192" s="55" t="str">
        <f>Hoja1!S181</f>
        <v xml:space="preserve"> </v>
      </c>
      <c r="H192" s="55" t="str">
        <f>Hoja1!T181</f>
        <v xml:space="preserve"> </v>
      </c>
      <c r="I192" s="55" t="str">
        <f>Hoja1!U181</f>
        <v xml:space="preserve"> </v>
      </c>
      <c r="J192" s="55" t="str">
        <f>Hoja1!V181</f>
        <v xml:space="preserve"> </v>
      </c>
      <c r="K192" s="65" t="s">
        <v>86</v>
      </c>
      <c r="L192" s="65" t="s">
        <v>86</v>
      </c>
      <c r="M192" s="65" t="s">
        <v>86</v>
      </c>
      <c r="N192" s="65" t="s">
        <v>86</v>
      </c>
      <c r="O192" s="65" t="s">
        <v>86</v>
      </c>
      <c r="P192" s="65" t="s">
        <v>86</v>
      </c>
      <c r="Q192" s="62" t="str">
        <f t="shared" si="9"/>
        <v>Aceptable</v>
      </c>
      <c r="R192" s="53" t="s">
        <v>57</v>
      </c>
      <c r="S192" s="53" t="s">
        <v>57</v>
      </c>
      <c r="T192" s="53" t="s">
        <v>57</v>
      </c>
      <c r="U192" s="53" t="s">
        <v>57</v>
      </c>
      <c r="V192" s="53" t="s">
        <v>57</v>
      </c>
      <c r="W192" s="53" t="s">
        <v>57</v>
      </c>
      <c r="X192" s="65" t="str">
        <f t="shared" si="10"/>
        <v>No crítico</v>
      </c>
      <c r="Y192" s="74"/>
      <c r="Z192" s="74"/>
      <c r="AA192" s="74"/>
      <c r="AB192" s="74"/>
      <c r="AC192" s="74"/>
      <c r="AD192" s="74"/>
      <c r="AF192">
        <f t="shared" si="7"/>
        <v>1</v>
      </c>
    </row>
    <row r="193" spans="2:32" customFormat="1" ht="58.5" customHeight="1">
      <c r="B193" s="54">
        <v>178</v>
      </c>
      <c r="C193" s="55" t="str">
        <f>Hoja1!O182</f>
        <v xml:space="preserve"> </v>
      </c>
      <c r="D193" s="55" t="str">
        <f>Hoja1!P182</f>
        <v xml:space="preserve"> </v>
      </c>
      <c r="E193" s="55" t="str">
        <f>Hoja1!Q182</f>
        <v xml:space="preserve"> </v>
      </c>
      <c r="F193" s="55" t="str">
        <f>Hoja1!R182</f>
        <v xml:space="preserve"> </v>
      </c>
      <c r="G193" s="55" t="str">
        <f>Hoja1!S182</f>
        <v xml:space="preserve"> </v>
      </c>
      <c r="H193" s="55" t="str">
        <f>Hoja1!T182</f>
        <v xml:space="preserve"> </v>
      </c>
      <c r="I193" s="55" t="str">
        <f>Hoja1!U182</f>
        <v xml:space="preserve"> </v>
      </c>
      <c r="J193" s="55" t="str">
        <f>Hoja1!V182</f>
        <v xml:space="preserve"> </v>
      </c>
      <c r="K193" s="65" t="s">
        <v>86</v>
      </c>
      <c r="L193" s="65" t="s">
        <v>86</v>
      </c>
      <c r="M193" s="65" t="s">
        <v>86</v>
      </c>
      <c r="N193" s="65" t="s">
        <v>86</v>
      </c>
      <c r="O193" s="65" t="s">
        <v>86</v>
      </c>
      <c r="P193" s="65" t="s">
        <v>86</v>
      </c>
      <c r="Q193" s="62" t="str">
        <f t="shared" si="9"/>
        <v>Aceptable</v>
      </c>
      <c r="R193" s="53" t="s">
        <v>57</v>
      </c>
      <c r="S193" s="53" t="s">
        <v>57</v>
      </c>
      <c r="T193" s="53" t="s">
        <v>57</v>
      </c>
      <c r="U193" s="53" t="s">
        <v>57</v>
      </c>
      <c r="V193" s="53" t="s">
        <v>57</v>
      </c>
      <c r="W193" s="53" t="s">
        <v>57</v>
      </c>
      <c r="X193" s="65" t="str">
        <f t="shared" si="10"/>
        <v>No crítico</v>
      </c>
      <c r="Y193" s="74"/>
      <c r="Z193" s="74"/>
      <c r="AA193" s="74"/>
      <c r="AB193" s="74"/>
      <c r="AC193" s="74"/>
      <c r="AD193" s="74"/>
      <c r="AF193">
        <f t="shared" si="7"/>
        <v>1</v>
      </c>
    </row>
    <row r="194" spans="2:32" customFormat="1" ht="58.5" customHeight="1">
      <c r="B194" s="54">
        <v>179</v>
      </c>
      <c r="C194" s="55" t="str">
        <f>Hoja1!O183</f>
        <v xml:space="preserve"> </v>
      </c>
      <c r="D194" s="55" t="str">
        <f>Hoja1!P183</f>
        <v xml:space="preserve"> </v>
      </c>
      <c r="E194" s="55" t="str">
        <f>Hoja1!Q183</f>
        <v xml:space="preserve"> </v>
      </c>
      <c r="F194" s="55" t="str">
        <f>Hoja1!R183</f>
        <v xml:space="preserve"> </v>
      </c>
      <c r="G194" s="55" t="str">
        <f>Hoja1!S183</f>
        <v xml:space="preserve"> </v>
      </c>
      <c r="H194" s="55" t="str">
        <f>Hoja1!T183</f>
        <v xml:space="preserve"> </v>
      </c>
      <c r="I194" s="55" t="str">
        <f>Hoja1!U183</f>
        <v xml:space="preserve"> </v>
      </c>
      <c r="J194" s="55" t="str">
        <f>Hoja1!V183</f>
        <v xml:space="preserve"> </v>
      </c>
      <c r="K194" s="65" t="s">
        <v>86</v>
      </c>
      <c r="L194" s="65" t="s">
        <v>86</v>
      </c>
      <c r="M194" s="65" t="s">
        <v>86</v>
      </c>
      <c r="N194" s="65" t="s">
        <v>86</v>
      </c>
      <c r="O194" s="65" t="s">
        <v>86</v>
      </c>
      <c r="P194" s="65" t="s">
        <v>86</v>
      </c>
      <c r="Q194" s="62" t="str">
        <f t="shared" si="9"/>
        <v>Aceptable</v>
      </c>
      <c r="R194" s="53" t="s">
        <v>57</v>
      </c>
      <c r="S194" s="53" t="s">
        <v>57</v>
      </c>
      <c r="T194" s="53" t="s">
        <v>57</v>
      </c>
      <c r="U194" s="53" t="s">
        <v>57</v>
      </c>
      <c r="V194" s="53" t="s">
        <v>57</v>
      </c>
      <c r="W194" s="53" t="s">
        <v>57</v>
      </c>
      <c r="X194" s="65" t="str">
        <f t="shared" si="10"/>
        <v>No crítico</v>
      </c>
      <c r="Y194" s="74"/>
      <c r="Z194" s="74"/>
      <c r="AA194" s="74"/>
      <c r="AB194" s="74"/>
      <c r="AC194" s="74"/>
      <c r="AD194" s="74"/>
      <c r="AF194">
        <f t="shared" si="7"/>
        <v>1</v>
      </c>
    </row>
    <row r="195" spans="2:32" customFormat="1" ht="58.5" customHeight="1">
      <c r="B195" s="54">
        <v>180</v>
      </c>
      <c r="C195" s="55" t="str">
        <f>Hoja1!O184</f>
        <v xml:space="preserve"> </v>
      </c>
      <c r="D195" s="55" t="str">
        <f>Hoja1!P184</f>
        <v xml:space="preserve"> </v>
      </c>
      <c r="E195" s="55" t="str">
        <f>Hoja1!Q184</f>
        <v xml:space="preserve"> </v>
      </c>
      <c r="F195" s="55" t="str">
        <f>Hoja1!R184</f>
        <v xml:space="preserve"> </v>
      </c>
      <c r="G195" s="55" t="str">
        <f>Hoja1!S184</f>
        <v xml:space="preserve"> </v>
      </c>
      <c r="H195" s="55" t="str">
        <f>Hoja1!T184</f>
        <v xml:space="preserve"> </v>
      </c>
      <c r="I195" s="55" t="str">
        <f>Hoja1!U184</f>
        <v xml:space="preserve"> </v>
      </c>
      <c r="J195" s="55" t="str">
        <f>Hoja1!V184</f>
        <v xml:space="preserve"> </v>
      </c>
      <c r="K195" s="65" t="s">
        <v>86</v>
      </c>
      <c r="L195" s="65" t="s">
        <v>86</v>
      </c>
      <c r="M195" s="65" t="s">
        <v>86</v>
      </c>
      <c r="N195" s="65" t="s">
        <v>86</v>
      </c>
      <c r="O195" s="65" t="s">
        <v>86</v>
      </c>
      <c r="P195" s="65" t="s">
        <v>86</v>
      </c>
      <c r="Q195" s="62" t="str">
        <f t="shared" si="9"/>
        <v>Aceptable</v>
      </c>
      <c r="R195" s="53" t="s">
        <v>57</v>
      </c>
      <c r="S195" s="53" t="s">
        <v>57</v>
      </c>
      <c r="T195" s="53" t="s">
        <v>57</v>
      </c>
      <c r="U195" s="53" t="s">
        <v>57</v>
      </c>
      <c r="V195" s="53" t="s">
        <v>57</v>
      </c>
      <c r="W195" s="53" t="s">
        <v>57</v>
      </c>
      <c r="X195" s="65" t="str">
        <f t="shared" si="10"/>
        <v>No crítico</v>
      </c>
      <c r="Y195" s="74"/>
      <c r="Z195" s="74"/>
      <c r="AA195" s="74"/>
      <c r="AB195" s="74"/>
      <c r="AC195" s="74"/>
      <c r="AD195" s="74"/>
      <c r="AF195">
        <f t="shared" si="7"/>
        <v>1</v>
      </c>
    </row>
    <row r="196" spans="2:32" customFormat="1" ht="58.5" customHeight="1">
      <c r="B196" s="54">
        <v>181</v>
      </c>
      <c r="C196" s="55" t="str">
        <f>Hoja1!O185</f>
        <v xml:space="preserve"> </v>
      </c>
      <c r="D196" s="55" t="str">
        <f>Hoja1!P185</f>
        <v xml:space="preserve"> </v>
      </c>
      <c r="E196" s="55" t="str">
        <f>Hoja1!Q185</f>
        <v xml:space="preserve"> </v>
      </c>
      <c r="F196" s="55" t="str">
        <f>Hoja1!R185</f>
        <v xml:space="preserve"> </v>
      </c>
      <c r="G196" s="55" t="str">
        <f>Hoja1!S185</f>
        <v xml:space="preserve"> </v>
      </c>
      <c r="H196" s="55" t="str">
        <f>Hoja1!T185</f>
        <v xml:space="preserve"> </v>
      </c>
      <c r="I196" s="55" t="str">
        <f>Hoja1!U185</f>
        <v xml:space="preserve"> </v>
      </c>
      <c r="J196" s="55" t="str">
        <f>Hoja1!V185</f>
        <v xml:space="preserve"> </v>
      </c>
      <c r="K196" s="65" t="s">
        <v>86</v>
      </c>
      <c r="L196" s="65" t="s">
        <v>86</v>
      </c>
      <c r="M196" s="65" t="s">
        <v>86</v>
      </c>
      <c r="N196" s="65" t="s">
        <v>86</v>
      </c>
      <c r="O196" s="65" t="s">
        <v>86</v>
      </c>
      <c r="P196" s="65" t="s">
        <v>86</v>
      </c>
      <c r="Q196" s="62" t="str">
        <f t="shared" si="9"/>
        <v>Aceptable</v>
      </c>
      <c r="R196" s="53" t="s">
        <v>57</v>
      </c>
      <c r="S196" s="53" t="s">
        <v>57</v>
      </c>
      <c r="T196" s="53" t="s">
        <v>57</v>
      </c>
      <c r="U196" s="53" t="s">
        <v>57</v>
      </c>
      <c r="V196" s="53" t="s">
        <v>57</v>
      </c>
      <c r="W196" s="53" t="s">
        <v>57</v>
      </c>
      <c r="X196" s="65" t="str">
        <f t="shared" si="10"/>
        <v>No crítico</v>
      </c>
      <c r="Y196" s="74"/>
      <c r="Z196" s="74"/>
      <c r="AA196" s="74"/>
      <c r="AB196" s="74"/>
      <c r="AC196" s="74"/>
      <c r="AD196" s="74"/>
      <c r="AF196">
        <f t="shared" si="7"/>
        <v>1</v>
      </c>
    </row>
    <row r="197" spans="2:32" customFormat="1" ht="58.5" customHeight="1">
      <c r="B197" s="54">
        <v>182</v>
      </c>
      <c r="C197" s="55" t="str">
        <f>Hoja1!O186</f>
        <v xml:space="preserve"> </v>
      </c>
      <c r="D197" s="55" t="str">
        <f>Hoja1!P186</f>
        <v xml:space="preserve"> </v>
      </c>
      <c r="E197" s="55" t="str">
        <f>Hoja1!Q186</f>
        <v xml:space="preserve"> </v>
      </c>
      <c r="F197" s="55" t="str">
        <f>Hoja1!R186</f>
        <v xml:space="preserve"> </v>
      </c>
      <c r="G197" s="55" t="str">
        <f>Hoja1!S186</f>
        <v xml:space="preserve"> </v>
      </c>
      <c r="H197" s="55" t="str">
        <f>Hoja1!T186</f>
        <v xml:space="preserve"> </v>
      </c>
      <c r="I197" s="55" t="str">
        <f>Hoja1!U186</f>
        <v xml:space="preserve"> </v>
      </c>
      <c r="J197" s="55" t="str">
        <f>Hoja1!V186</f>
        <v xml:space="preserve"> </v>
      </c>
      <c r="K197" s="65" t="s">
        <v>86</v>
      </c>
      <c r="L197" s="65" t="s">
        <v>86</v>
      </c>
      <c r="M197" s="65" t="s">
        <v>86</v>
      </c>
      <c r="N197" s="65" t="s">
        <v>86</v>
      </c>
      <c r="O197" s="65" t="s">
        <v>86</v>
      </c>
      <c r="P197" s="65" t="s">
        <v>86</v>
      </c>
      <c r="Q197" s="62" t="str">
        <f t="shared" si="9"/>
        <v>Aceptable</v>
      </c>
      <c r="R197" s="53" t="s">
        <v>57</v>
      </c>
      <c r="S197" s="53" t="s">
        <v>57</v>
      </c>
      <c r="T197" s="53" t="s">
        <v>57</v>
      </c>
      <c r="U197" s="53" t="s">
        <v>57</v>
      </c>
      <c r="V197" s="53" t="s">
        <v>57</v>
      </c>
      <c r="W197" s="53" t="s">
        <v>57</v>
      </c>
      <c r="X197" s="65" t="str">
        <f t="shared" si="10"/>
        <v>No crítico</v>
      </c>
      <c r="Y197" s="74"/>
      <c r="Z197" s="74"/>
      <c r="AA197" s="74"/>
      <c r="AB197" s="74"/>
      <c r="AC197" s="74"/>
      <c r="AD197" s="74"/>
      <c r="AF197">
        <f t="shared" si="7"/>
        <v>1</v>
      </c>
    </row>
    <row r="198" spans="2:32" customFormat="1" ht="58.5" customHeight="1">
      <c r="B198" s="54">
        <v>183</v>
      </c>
      <c r="C198" s="55" t="str">
        <f>Hoja1!O187</f>
        <v xml:space="preserve"> </v>
      </c>
      <c r="D198" s="55" t="str">
        <f>Hoja1!P187</f>
        <v xml:space="preserve"> </v>
      </c>
      <c r="E198" s="55" t="str">
        <f>Hoja1!Q187</f>
        <v xml:space="preserve"> </v>
      </c>
      <c r="F198" s="55" t="str">
        <f>Hoja1!R187</f>
        <v xml:space="preserve"> </v>
      </c>
      <c r="G198" s="55" t="str">
        <f>Hoja1!S187</f>
        <v xml:space="preserve"> </v>
      </c>
      <c r="H198" s="55" t="str">
        <f>Hoja1!T187</f>
        <v xml:space="preserve"> </v>
      </c>
      <c r="I198" s="55" t="str">
        <f>Hoja1!U187</f>
        <v xml:space="preserve"> </v>
      </c>
      <c r="J198" s="55" t="str">
        <f>Hoja1!V187</f>
        <v xml:space="preserve"> </v>
      </c>
      <c r="K198" s="65" t="s">
        <v>86</v>
      </c>
      <c r="L198" s="65" t="s">
        <v>86</v>
      </c>
      <c r="M198" s="65" t="s">
        <v>86</v>
      </c>
      <c r="N198" s="65" t="s">
        <v>86</v>
      </c>
      <c r="O198" s="65" t="s">
        <v>86</v>
      </c>
      <c r="P198" s="65" t="s">
        <v>86</v>
      </c>
      <c r="Q198" s="62" t="str">
        <f t="shared" si="9"/>
        <v>Aceptable</v>
      </c>
      <c r="R198" s="53" t="s">
        <v>57</v>
      </c>
      <c r="S198" s="53" t="s">
        <v>57</v>
      </c>
      <c r="T198" s="53" t="s">
        <v>57</v>
      </c>
      <c r="U198" s="53" t="s">
        <v>57</v>
      </c>
      <c r="V198" s="53" t="s">
        <v>57</v>
      </c>
      <c r="W198" s="53" t="s">
        <v>57</v>
      </c>
      <c r="X198" s="65" t="str">
        <f t="shared" si="10"/>
        <v>No crítico</v>
      </c>
      <c r="Y198" s="74"/>
      <c r="Z198" s="74"/>
      <c r="AA198" s="74"/>
      <c r="AB198" s="74"/>
      <c r="AC198" s="74"/>
      <c r="AD198" s="74"/>
      <c r="AF198">
        <f t="shared" si="7"/>
        <v>1</v>
      </c>
    </row>
    <row r="199" spans="2:32" customFormat="1" ht="58.5" customHeight="1">
      <c r="B199" s="54">
        <v>184</v>
      </c>
      <c r="C199" s="55" t="str">
        <f>Hoja1!O188</f>
        <v xml:space="preserve"> </v>
      </c>
      <c r="D199" s="55" t="str">
        <f>Hoja1!P188</f>
        <v xml:space="preserve"> </v>
      </c>
      <c r="E199" s="55" t="str">
        <f>Hoja1!Q188</f>
        <v xml:space="preserve"> </v>
      </c>
      <c r="F199" s="55" t="str">
        <f>Hoja1!R188</f>
        <v xml:space="preserve"> </v>
      </c>
      <c r="G199" s="55" t="str">
        <f>Hoja1!S188</f>
        <v xml:space="preserve"> </v>
      </c>
      <c r="H199" s="55" t="str">
        <f>Hoja1!T188</f>
        <v xml:space="preserve"> </v>
      </c>
      <c r="I199" s="55" t="str">
        <f>Hoja1!U188</f>
        <v xml:space="preserve"> </v>
      </c>
      <c r="J199" s="55" t="str">
        <f>Hoja1!V188</f>
        <v xml:space="preserve"> </v>
      </c>
      <c r="K199" s="65" t="s">
        <v>86</v>
      </c>
      <c r="L199" s="65" t="s">
        <v>86</v>
      </c>
      <c r="M199" s="65" t="s">
        <v>86</v>
      </c>
      <c r="N199" s="65" t="s">
        <v>86</v>
      </c>
      <c r="O199" s="65" t="s">
        <v>86</v>
      </c>
      <c r="P199" s="65" t="s">
        <v>86</v>
      </c>
      <c r="Q199" s="62" t="str">
        <f t="shared" si="9"/>
        <v>Aceptable</v>
      </c>
      <c r="R199" s="53" t="s">
        <v>57</v>
      </c>
      <c r="S199" s="53" t="s">
        <v>57</v>
      </c>
      <c r="T199" s="53" t="s">
        <v>57</v>
      </c>
      <c r="U199" s="53" t="s">
        <v>57</v>
      </c>
      <c r="V199" s="53" t="s">
        <v>57</v>
      </c>
      <c r="W199" s="53" t="s">
        <v>57</v>
      </c>
      <c r="X199" s="65" t="str">
        <f t="shared" si="10"/>
        <v>No crítico</v>
      </c>
      <c r="Y199" s="74"/>
      <c r="Z199" s="74"/>
      <c r="AA199" s="74"/>
      <c r="AB199" s="74"/>
      <c r="AC199" s="74"/>
      <c r="AD199" s="74"/>
      <c r="AF199">
        <f t="shared" si="7"/>
        <v>1</v>
      </c>
    </row>
    <row r="200" spans="2:32" customFormat="1" ht="58.5" customHeight="1">
      <c r="B200" s="54">
        <v>185</v>
      </c>
      <c r="C200" s="55" t="str">
        <f>Hoja1!O189</f>
        <v xml:space="preserve"> </v>
      </c>
      <c r="D200" s="55" t="str">
        <f>Hoja1!P189</f>
        <v xml:space="preserve"> </v>
      </c>
      <c r="E200" s="55" t="str">
        <f>Hoja1!Q189</f>
        <v xml:space="preserve"> </v>
      </c>
      <c r="F200" s="55" t="str">
        <f>Hoja1!R189</f>
        <v xml:space="preserve"> </v>
      </c>
      <c r="G200" s="55" t="str">
        <f>Hoja1!S189</f>
        <v xml:space="preserve"> </v>
      </c>
      <c r="H200" s="55" t="str">
        <f>Hoja1!T189</f>
        <v xml:space="preserve"> </v>
      </c>
      <c r="I200" s="55" t="str">
        <f>Hoja1!U189</f>
        <v xml:space="preserve"> </v>
      </c>
      <c r="J200" s="55" t="str">
        <f>Hoja1!V189</f>
        <v xml:space="preserve"> </v>
      </c>
      <c r="K200" s="65" t="s">
        <v>86</v>
      </c>
      <c r="L200" s="65" t="s">
        <v>86</v>
      </c>
      <c r="M200" s="65" t="s">
        <v>86</v>
      </c>
      <c r="N200" s="65" t="s">
        <v>86</v>
      </c>
      <c r="O200" s="65" t="s">
        <v>86</v>
      </c>
      <c r="P200" s="65" t="s">
        <v>86</v>
      </c>
      <c r="Q200" s="62" t="str">
        <f t="shared" si="9"/>
        <v>Aceptable</v>
      </c>
      <c r="R200" s="53" t="s">
        <v>57</v>
      </c>
      <c r="S200" s="53" t="s">
        <v>57</v>
      </c>
      <c r="T200" s="53" t="s">
        <v>57</v>
      </c>
      <c r="U200" s="53" t="s">
        <v>57</v>
      </c>
      <c r="V200" s="53" t="s">
        <v>57</v>
      </c>
      <c r="W200" s="53" t="s">
        <v>57</v>
      </c>
      <c r="X200" s="65" t="str">
        <f t="shared" si="10"/>
        <v>No crítico</v>
      </c>
      <c r="Y200" s="74"/>
      <c r="Z200" s="74"/>
      <c r="AA200" s="74"/>
      <c r="AB200" s="74"/>
      <c r="AC200" s="74"/>
      <c r="AD200" s="74"/>
      <c r="AF200">
        <f t="shared" si="7"/>
        <v>1</v>
      </c>
    </row>
    <row r="201" spans="2:32" customFormat="1" ht="58.5" customHeight="1">
      <c r="B201" s="54">
        <v>186</v>
      </c>
      <c r="C201" s="55" t="str">
        <f>Hoja1!O190</f>
        <v xml:space="preserve"> </v>
      </c>
      <c r="D201" s="55" t="str">
        <f>Hoja1!P190</f>
        <v xml:space="preserve"> </v>
      </c>
      <c r="E201" s="55" t="str">
        <f>Hoja1!Q190</f>
        <v xml:space="preserve"> </v>
      </c>
      <c r="F201" s="55" t="str">
        <f>Hoja1!R190</f>
        <v xml:space="preserve"> </v>
      </c>
      <c r="G201" s="55" t="str">
        <f>Hoja1!S190</f>
        <v xml:space="preserve"> </v>
      </c>
      <c r="H201" s="55" t="str">
        <f>Hoja1!T190</f>
        <v xml:space="preserve"> </v>
      </c>
      <c r="I201" s="55" t="str">
        <f>Hoja1!U190</f>
        <v xml:space="preserve"> </v>
      </c>
      <c r="J201" s="55" t="str">
        <f>Hoja1!V190</f>
        <v xml:space="preserve"> </v>
      </c>
      <c r="K201" s="65" t="s">
        <v>86</v>
      </c>
      <c r="L201" s="65" t="s">
        <v>86</v>
      </c>
      <c r="M201" s="65" t="s">
        <v>86</v>
      </c>
      <c r="N201" s="65" t="s">
        <v>86</v>
      </c>
      <c r="O201" s="65" t="s">
        <v>86</v>
      </c>
      <c r="P201" s="65" t="s">
        <v>86</v>
      </c>
      <c r="Q201" s="62" t="str">
        <f t="shared" si="9"/>
        <v>Aceptable</v>
      </c>
      <c r="R201" s="53" t="s">
        <v>57</v>
      </c>
      <c r="S201" s="53" t="s">
        <v>57</v>
      </c>
      <c r="T201" s="53" t="s">
        <v>57</v>
      </c>
      <c r="U201" s="53" t="s">
        <v>57</v>
      </c>
      <c r="V201" s="53" t="s">
        <v>57</v>
      </c>
      <c r="W201" s="53" t="s">
        <v>57</v>
      </c>
      <c r="X201" s="65" t="str">
        <f t="shared" si="10"/>
        <v>No crítico</v>
      </c>
      <c r="Y201" s="74"/>
      <c r="Z201" s="74"/>
      <c r="AA201" s="74"/>
      <c r="AB201" s="74"/>
      <c r="AC201" s="74"/>
      <c r="AD201" s="74"/>
      <c r="AF201">
        <f t="shared" si="7"/>
        <v>1</v>
      </c>
    </row>
    <row r="202" spans="2:32" customFormat="1" ht="58.5" customHeight="1">
      <c r="B202" s="54">
        <v>187</v>
      </c>
      <c r="C202" s="55" t="str">
        <f>Hoja1!O191</f>
        <v xml:space="preserve"> </v>
      </c>
      <c r="D202" s="55" t="str">
        <f>Hoja1!P191</f>
        <v xml:space="preserve"> </v>
      </c>
      <c r="E202" s="55" t="str">
        <f>Hoja1!Q191</f>
        <v xml:space="preserve"> </v>
      </c>
      <c r="F202" s="55" t="str">
        <f>Hoja1!R191</f>
        <v xml:space="preserve"> </v>
      </c>
      <c r="G202" s="55" t="str">
        <f>Hoja1!S191</f>
        <v xml:space="preserve"> </v>
      </c>
      <c r="H202" s="55" t="str">
        <f>Hoja1!T191</f>
        <v xml:space="preserve"> </v>
      </c>
      <c r="I202" s="55" t="str">
        <f>Hoja1!U191</f>
        <v xml:space="preserve"> </v>
      </c>
      <c r="J202" s="55" t="str">
        <f>Hoja1!V191</f>
        <v xml:space="preserve"> </v>
      </c>
      <c r="K202" s="65" t="s">
        <v>86</v>
      </c>
      <c r="L202" s="65" t="s">
        <v>86</v>
      </c>
      <c r="M202" s="65" t="s">
        <v>86</v>
      </c>
      <c r="N202" s="65" t="s">
        <v>86</v>
      </c>
      <c r="O202" s="65" t="s">
        <v>86</v>
      </c>
      <c r="P202" s="65" t="s">
        <v>86</v>
      </c>
      <c r="Q202" s="62" t="str">
        <f t="shared" si="9"/>
        <v>Aceptable</v>
      </c>
      <c r="R202" s="53" t="s">
        <v>57</v>
      </c>
      <c r="S202" s="53" t="s">
        <v>57</v>
      </c>
      <c r="T202" s="53" t="s">
        <v>57</v>
      </c>
      <c r="U202" s="53" t="s">
        <v>57</v>
      </c>
      <c r="V202" s="53" t="s">
        <v>57</v>
      </c>
      <c r="W202" s="53" t="s">
        <v>57</v>
      </c>
      <c r="X202" s="65" t="str">
        <f t="shared" si="10"/>
        <v>No crítico</v>
      </c>
      <c r="Y202" s="74"/>
      <c r="Z202" s="74"/>
      <c r="AA202" s="74"/>
      <c r="AB202" s="74"/>
      <c r="AC202" s="74"/>
      <c r="AD202" s="74"/>
      <c r="AF202">
        <f t="shared" si="7"/>
        <v>1</v>
      </c>
    </row>
    <row r="203" spans="2:32" customFormat="1" ht="58.5" customHeight="1">
      <c r="B203" s="54">
        <v>188</v>
      </c>
      <c r="C203" s="55" t="str">
        <f>Hoja1!O192</f>
        <v xml:space="preserve"> </v>
      </c>
      <c r="D203" s="55" t="str">
        <f>Hoja1!P192</f>
        <v xml:space="preserve"> </v>
      </c>
      <c r="E203" s="55" t="str">
        <f>Hoja1!Q192</f>
        <v xml:space="preserve"> </v>
      </c>
      <c r="F203" s="55" t="str">
        <f>Hoja1!R192</f>
        <v xml:space="preserve"> </v>
      </c>
      <c r="G203" s="55" t="str">
        <f>Hoja1!S192</f>
        <v xml:space="preserve"> </v>
      </c>
      <c r="H203" s="55" t="str">
        <f>Hoja1!T192</f>
        <v xml:space="preserve"> </v>
      </c>
      <c r="I203" s="55" t="str">
        <f>Hoja1!U192</f>
        <v xml:space="preserve"> </v>
      </c>
      <c r="J203" s="55" t="str">
        <f>Hoja1!V192</f>
        <v xml:space="preserve"> </v>
      </c>
      <c r="K203" s="65" t="s">
        <v>86</v>
      </c>
      <c r="L203" s="65" t="s">
        <v>86</v>
      </c>
      <c r="M203" s="65" t="s">
        <v>86</v>
      </c>
      <c r="N203" s="65" t="s">
        <v>86</v>
      </c>
      <c r="O203" s="65" t="s">
        <v>86</v>
      </c>
      <c r="P203" s="65" t="s">
        <v>86</v>
      </c>
      <c r="Q203" s="62" t="str">
        <f t="shared" si="9"/>
        <v>Aceptable</v>
      </c>
      <c r="R203" s="53" t="s">
        <v>57</v>
      </c>
      <c r="S203" s="53" t="s">
        <v>57</v>
      </c>
      <c r="T203" s="53" t="s">
        <v>57</v>
      </c>
      <c r="U203" s="53" t="s">
        <v>57</v>
      </c>
      <c r="V203" s="53" t="s">
        <v>57</v>
      </c>
      <c r="W203" s="53" t="s">
        <v>57</v>
      </c>
      <c r="X203" s="65" t="str">
        <f t="shared" si="10"/>
        <v>No crítico</v>
      </c>
      <c r="Y203" s="74"/>
      <c r="Z203" s="74"/>
      <c r="AA203" s="74"/>
      <c r="AB203" s="74"/>
      <c r="AC203" s="74"/>
      <c r="AD203" s="74"/>
      <c r="AF203">
        <f t="shared" si="7"/>
        <v>1</v>
      </c>
    </row>
    <row r="204" spans="2:32" customFormat="1" ht="58.5" customHeight="1">
      <c r="B204" s="54">
        <v>189</v>
      </c>
      <c r="C204" s="55" t="str">
        <f>Hoja1!O193</f>
        <v xml:space="preserve"> </v>
      </c>
      <c r="D204" s="55" t="str">
        <f>Hoja1!P193</f>
        <v xml:space="preserve"> </v>
      </c>
      <c r="E204" s="55" t="str">
        <f>Hoja1!Q193</f>
        <v xml:space="preserve"> </v>
      </c>
      <c r="F204" s="55" t="str">
        <f>Hoja1!R193</f>
        <v xml:space="preserve"> </v>
      </c>
      <c r="G204" s="55" t="str">
        <f>Hoja1!S193</f>
        <v xml:space="preserve"> </v>
      </c>
      <c r="H204" s="55" t="str">
        <f>Hoja1!T193</f>
        <v xml:space="preserve"> </v>
      </c>
      <c r="I204" s="55" t="str">
        <f>Hoja1!U193</f>
        <v xml:space="preserve"> </v>
      </c>
      <c r="J204" s="55" t="str">
        <f>Hoja1!V193</f>
        <v xml:space="preserve"> </v>
      </c>
      <c r="K204" s="65" t="s">
        <v>86</v>
      </c>
      <c r="L204" s="65" t="s">
        <v>86</v>
      </c>
      <c r="M204" s="65" t="s">
        <v>86</v>
      </c>
      <c r="N204" s="65" t="s">
        <v>86</v>
      </c>
      <c r="O204" s="65" t="s">
        <v>86</v>
      </c>
      <c r="P204" s="65" t="s">
        <v>86</v>
      </c>
      <c r="Q204" s="62" t="str">
        <f t="shared" si="9"/>
        <v>Aceptable</v>
      </c>
      <c r="R204" s="53" t="s">
        <v>57</v>
      </c>
      <c r="S204" s="53" t="s">
        <v>57</v>
      </c>
      <c r="T204" s="53" t="s">
        <v>57</v>
      </c>
      <c r="U204" s="53" t="s">
        <v>57</v>
      </c>
      <c r="V204" s="53" t="s">
        <v>57</v>
      </c>
      <c r="W204" s="53" t="s">
        <v>57</v>
      </c>
      <c r="X204" s="65" t="str">
        <f t="shared" si="10"/>
        <v>No crítico</v>
      </c>
      <c r="Y204" s="74"/>
      <c r="Z204" s="74"/>
      <c r="AA204" s="74"/>
      <c r="AB204" s="74"/>
      <c r="AC204" s="74"/>
      <c r="AD204" s="74"/>
      <c r="AF204">
        <f t="shared" si="7"/>
        <v>1</v>
      </c>
    </row>
    <row r="205" spans="2:32" customFormat="1" ht="58.5" customHeight="1">
      <c r="B205" s="54">
        <v>190</v>
      </c>
      <c r="C205" s="55" t="str">
        <f>Hoja1!O194</f>
        <v xml:space="preserve"> </v>
      </c>
      <c r="D205" s="55" t="str">
        <f>Hoja1!P194</f>
        <v xml:space="preserve"> </v>
      </c>
      <c r="E205" s="55" t="str">
        <f>Hoja1!Q194</f>
        <v xml:space="preserve"> </v>
      </c>
      <c r="F205" s="55" t="str">
        <f>Hoja1!R194</f>
        <v xml:space="preserve"> </v>
      </c>
      <c r="G205" s="55" t="str">
        <f>Hoja1!S194</f>
        <v xml:space="preserve"> </v>
      </c>
      <c r="H205" s="55" t="str">
        <f>Hoja1!T194</f>
        <v xml:space="preserve"> </v>
      </c>
      <c r="I205" s="55" t="str">
        <f>Hoja1!U194</f>
        <v xml:space="preserve"> </v>
      </c>
      <c r="J205" s="55" t="str">
        <f>Hoja1!V194</f>
        <v xml:space="preserve"> </v>
      </c>
      <c r="K205" s="65" t="s">
        <v>86</v>
      </c>
      <c r="L205" s="65" t="s">
        <v>86</v>
      </c>
      <c r="M205" s="65" t="s">
        <v>86</v>
      </c>
      <c r="N205" s="65" t="s">
        <v>86</v>
      </c>
      <c r="O205" s="65" t="s">
        <v>86</v>
      </c>
      <c r="P205" s="65" t="s">
        <v>86</v>
      </c>
      <c r="Q205" s="62" t="str">
        <f t="shared" si="9"/>
        <v>Aceptable</v>
      </c>
      <c r="R205" s="53" t="s">
        <v>57</v>
      </c>
      <c r="S205" s="53" t="s">
        <v>57</v>
      </c>
      <c r="T205" s="53" t="s">
        <v>57</v>
      </c>
      <c r="U205" s="53" t="s">
        <v>57</v>
      </c>
      <c r="V205" s="53" t="s">
        <v>57</v>
      </c>
      <c r="W205" s="53" t="s">
        <v>57</v>
      </c>
      <c r="X205" s="65" t="str">
        <f t="shared" si="10"/>
        <v>No crítico</v>
      </c>
      <c r="Y205" s="74"/>
      <c r="Z205" s="74"/>
      <c r="AA205" s="74"/>
      <c r="AB205" s="74"/>
      <c r="AC205" s="74"/>
      <c r="AD205" s="74"/>
      <c r="AF205">
        <f t="shared" si="7"/>
        <v>1</v>
      </c>
    </row>
    <row r="206" spans="2:32" customFormat="1" ht="58.5" customHeight="1">
      <c r="B206" s="54">
        <v>191</v>
      </c>
      <c r="C206" s="55" t="str">
        <f>Hoja1!O195</f>
        <v xml:space="preserve"> </v>
      </c>
      <c r="D206" s="55" t="str">
        <f>Hoja1!P195</f>
        <v xml:space="preserve"> </v>
      </c>
      <c r="E206" s="55" t="str">
        <f>Hoja1!Q195</f>
        <v xml:space="preserve"> </v>
      </c>
      <c r="F206" s="55" t="str">
        <f>Hoja1!R195</f>
        <v xml:space="preserve"> </v>
      </c>
      <c r="G206" s="55" t="str">
        <f>Hoja1!S195</f>
        <v xml:space="preserve"> </v>
      </c>
      <c r="H206" s="55" t="str">
        <f>Hoja1!T195</f>
        <v xml:space="preserve"> </v>
      </c>
      <c r="I206" s="55" t="str">
        <f>Hoja1!U195</f>
        <v xml:space="preserve"> </v>
      </c>
      <c r="J206" s="55" t="str">
        <f>Hoja1!V195</f>
        <v xml:space="preserve"> </v>
      </c>
      <c r="K206" s="65" t="s">
        <v>86</v>
      </c>
      <c r="L206" s="65" t="s">
        <v>86</v>
      </c>
      <c r="M206" s="65" t="s">
        <v>86</v>
      </c>
      <c r="N206" s="65" t="s">
        <v>86</v>
      </c>
      <c r="O206" s="65" t="s">
        <v>86</v>
      </c>
      <c r="P206" s="65" t="s">
        <v>86</v>
      </c>
      <c r="Q206" s="62" t="str">
        <f t="shared" si="9"/>
        <v>Aceptable</v>
      </c>
      <c r="R206" s="53" t="s">
        <v>57</v>
      </c>
      <c r="S206" s="53" t="s">
        <v>57</v>
      </c>
      <c r="T206" s="53" t="s">
        <v>57</v>
      </c>
      <c r="U206" s="53" t="s">
        <v>57</v>
      </c>
      <c r="V206" s="53" t="s">
        <v>57</v>
      </c>
      <c r="W206" s="53" t="s">
        <v>57</v>
      </c>
      <c r="X206" s="65" t="str">
        <f t="shared" si="10"/>
        <v>No crítico</v>
      </c>
      <c r="Y206" s="74"/>
      <c r="Z206" s="74"/>
      <c r="AA206" s="74"/>
      <c r="AB206" s="74"/>
      <c r="AC206" s="74"/>
      <c r="AD206" s="74"/>
      <c r="AF206">
        <f t="shared" si="7"/>
        <v>1</v>
      </c>
    </row>
    <row r="207" spans="2:32" customFormat="1" ht="58.5" customHeight="1">
      <c r="B207" s="54">
        <v>192</v>
      </c>
      <c r="C207" s="55" t="str">
        <f>Hoja1!O196</f>
        <v xml:space="preserve"> </v>
      </c>
      <c r="D207" s="55" t="str">
        <f>Hoja1!P196</f>
        <v xml:space="preserve"> </v>
      </c>
      <c r="E207" s="55" t="str">
        <f>Hoja1!Q196</f>
        <v xml:space="preserve"> </v>
      </c>
      <c r="F207" s="55" t="str">
        <f>Hoja1!R196</f>
        <v xml:space="preserve"> </v>
      </c>
      <c r="G207" s="55" t="str">
        <f>Hoja1!S196</f>
        <v xml:space="preserve"> </v>
      </c>
      <c r="H207" s="55" t="str">
        <f>Hoja1!T196</f>
        <v xml:space="preserve"> </v>
      </c>
      <c r="I207" s="55" t="str">
        <f>Hoja1!U196</f>
        <v xml:space="preserve"> </v>
      </c>
      <c r="J207" s="55" t="str">
        <f>Hoja1!V196</f>
        <v xml:space="preserve"> </v>
      </c>
      <c r="K207" s="65" t="s">
        <v>86</v>
      </c>
      <c r="L207" s="65" t="s">
        <v>86</v>
      </c>
      <c r="M207" s="65" t="s">
        <v>86</v>
      </c>
      <c r="N207" s="65" t="s">
        <v>86</v>
      </c>
      <c r="O207" s="65" t="s">
        <v>86</v>
      </c>
      <c r="P207" s="65" t="s">
        <v>86</v>
      </c>
      <c r="Q207" s="62" t="str">
        <f t="shared" si="9"/>
        <v>Aceptable</v>
      </c>
      <c r="R207" s="53" t="s">
        <v>57</v>
      </c>
      <c r="S207" s="53" t="s">
        <v>57</v>
      </c>
      <c r="T207" s="53" t="s">
        <v>57</v>
      </c>
      <c r="U207" s="53" t="s">
        <v>57</v>
      </c>
      <c r="V207" s="53" t="s">
        <v>57</v>
      </c>
      <c r="W207" s="53" t="s">
        <v>57</v>
      </c>
      <c r="X207" s="65" t="str">
        <f t="shared" si="10"/>
        <v>No crítico</v>
      </c>
      <c r="Y207" s="74"/>
      <c r="Z207" s="74"/>
      <c r="AA207" s="74"/>
      <c r="AB207" s="74"/>
      <c r="AC207" s="74"/>
      <c r="AD207" s="74"/>
      <c r="AF207">
        <f t="shared" si="7"/>
        <v>1</v>
      </c>
    </row>
    <row r="208" spans="2:32" customFormat="1" ht="58.5" customHeight="1">
      <c r="B208" s="54">
        <v>193</v>
      </c>
      <c r="C208" s="55" t="str">
        <f>Hoja1!O197</f>
        <v xml:space="preserve"> </v>
      </c>
      <c r="D208" s="55" t="str">
        <f>Hoja1!P197</f>
        <v xml:space="preserve"> </v>
      </c>
      <c r="E208" s="55" t="str">
        <f>Hoja1!Q197</f>
        <v xml:space="preserve"> </v>
      </c>
      <c r="F208" s="55" t="str">
        <f>Hoja1!R197</f>
        <v xml:space="preserve"> </v>
      </c>
      <c r="G208" s="55" t="str">
        <f>Hoja1!S197</f>
        <v xml:space="preserve"> </v>
      </c>
      <c r="H208" s="55" t="str">
        <f>Hoja1!T197</f>
        <v xml:space="preserve"> </v>
      </c>
      <c r="I208" s="55" t="str">
        <f>Hoja1!U197</f>
        <v xml:space="preserve"> </v>
      </c>
      <c r="J208" s="55" t="str">
        <f>Hoja1!V197</f>
        <v xml:space="preserve"> </v>
      </c>
      <c r="K208" s="65" t="s">
        <v>86</v>
      </c>
      <c r="L208" s="65" t="s">
        <v>86</v>
      </c>
      <c r="M208" s="65" t="s">
        <v>86</v>
      </c>
      <c r="N208" s="65" t="s">
        <v>86</v>
      </c>
      <c r="O208" s="65" t="s">
        <v>86</v>
      </c>
      <c r="P208" s="65" t="s">
        <v>86</v>
      </c>
      <c r="Q208" s="62" t="str">
        <f t="shared" si="9"/>
        <v>Aceptable</v>
      </c>
      <c r="R208" s="53" t="s">
        <v>57</v>
      </c>
      <c r="S208" s="53" t="s">
        <v>57</v>
      </c>
      <c r="T208" s="53" t="s">
        <v>57</v>
      </c>
      <c r="U208" s="53" t="s">
        <v>57</v>
      </c>
      <c r="V208" s="53" t="s">
        <v>57</v>
      </c>
      <c r="W208" s="53" t="s">
        <v>57</v>
      </c>
      <c r="X208" s="65" t="str">
        <f t="shared" si="10"/>
        <v>No crítico</v>
      </c>
      <c r="Y208" s="74"/>
      <c r="Z208" s="74"/>
      <c r="AA208" s="74"/>
      <c r="AB208" s="74"/>
      <c r="AC208" s="74"/>
      <c r="AD208" s="74"/>
      <c r="AF208">
        <f t="shared" si="7"/>
        <v>1</v>
      </c>
    </row>
    <row r="209" spans="2:32" customFormat="1" ht="58.5" customHeight="1">
      <c r="B209" s="54">
        <v>194</v>
      </c>
      <c r="C209" s="55" t="str">
        <f>Hoja1!O198</f>
        <v xml:space="preserve"> </v>
      </c>
      <c r="D209" s="55" t="str">
        <f>Hoja1!P198</f>
        <v xml:space="preserve"> </v>
      </c>
      <c r="E209" s="55" t="str">
        <f>Hoja1!Q198</f>
        <v xml:space="preserve"> </v>
      </c>
      <c r="F209" s="55" t="str">
        <f>Hoja1!R198</f>
        <v xml:space="preserve"> </v>
      </c>
      <c r="G209" s="55" t="str">
        <f>Hoja1!S198</f>
        <v xml:space="preserve"> </v>
      </c>
      <c r="H209" s="55" t="str">
        <f>Hoja1!T198</f>
        <v xml:space="preserve"> </v>
      </c>
      <c r="I209" s="55" t="str">
        <f>Hoja1!U198</f>
        <v xml:space="preserve"> </v>
      </c>
      <c r="J209" s="55" t="str">
        <f>Hoja1!V198</f>
        <v xml:space="preserve"> </v>
      </c>
      <c r="K209" s="65" t="s">
        <v>86</v>
      </c>
      <c r="L209" s="65" t="s">
        <v>86</v>
      </c>
      <c r="M209" s="65" t="s">
        <v>86</v>
      </c>
      <c r="N209" s="65" t="s">
        <v>86</v>
      </c>
      <c r="O209" s="65" t="s">
        <v>86</v>
      </c>
      <c r="P209" s="65" t="s">
        <v>86</v>
      </c>
      <c r="Q209" s="62" t="str">
        <f t="shared" ref="Q209:Q214" si="11">IF(AND(K209="SI",L209="SI",M209="SI",N209="SI",O209="SI",P209="SI"),"Aceptable","No aceptable")</f>
        <v>Aceptable</v>
      </c>
      <c r="R209" s="53" t="s">
        <v>57</v>
      </c>
      <c r="S209" s="53" t="s">
        <v>57</v>
      </c>
      <c r="T209" s="53" t="s">
        <v>57</v>
      </c>
      <c r="U209" s="53" t="s">
        <v>57</v>
      </c>
      <c r="V209" s="53" t="s">
        <v>57</v>
      </c>
      <c r="W209" s="53" t="s">
        <v>57</v>
      </c>
      <c r="X209" s="65" t="str">
        <f t="shared" si="10"/>
        <v>No crítico</v>
      </c>
      <c r="Y209" s="74"/>
      <c r="Z209" s="74"/>
      <c r="AA209" s="74"/>
      <c r="AB209" s="74"/>
      <c r="AC209" s="74"/>
      <c r="AD209" s="74"/>
      <c r="AF209">
        <f t="shared" si="7"/>
        <v>1</v>
      </c>
    </row>
    <row r="210" spans="2:32" customFormat="1" ht="58.5" customHeight="1">
      <c r="B210" s="54">
        <v>195</v>
      </c>
      <c r="C210" s="55" t="str">
        <f>Hoja1!O199</f>
        <v xml:space="preserve"> </v>
      </c>
      <c r="D210" s="55" t="str">
        <f>Hoja1!P199</f>
        <v xml:space="preserve"> </v>
      </c>
      <c r="E210" s="55" t="str">
        <f>Hoja1!Q199</f>
        <v xml:space="preserve"> </v>
      </c>
      <c r="F210" s="55" t="str">
        <f>Hoja1!R199</f>
        <v xml:space="preserve"> </v>
      </c>
      <c r="G210" s="55" t="str">
        <f>Hoja1!S199</f>
        <v xml:space="preserve"> </v>
      </c>
      <c r="H210" s="55" t="str">
        <f>Hoja1!T199</f>
        <v xml:space="preserve"> </v>
      </c>
      <c r="I210" s="55" t="str">
        <f>Hoja1!U199</f>
        <v xml:space="preserve"> </v>
      </c>
      <c r="J210" s="55" t="str">
        <f>Hoja1!V199</f>
        <v xml:space="preserve"> </v>
      </c>
      <c r="K210" s="65" t="s">
        <v>86</v>
      </c>
      <c r="L210" s="65" t="s">
        <v>86</v>
      </c>
      <c r="M210" s="65" t="s">
        <v>86</v>
      </c>
      <c r="N210" s="65" t="s">
        <v>86</v>
      </c>
      <c r="O210" s="65" t="s">
        <v>86</v>
      </c>
      <c r="P210" s="65" t="s">
        <v>86</v>
      </c>
      <c r="Q210" s="62" t="str">
        <f t="shared" si="11"/>
        <v>Aceptable</v>
      </c>
      <c r="R210" s="53" t="s">
        <v>57</v>
      </c>
      <c r="S210" s="53" t="s">
        <v>57</v>
      </c>
      <c r="T210" s="53" t="s">
        <v>57</v>
      </c>
      <c r="U210" s="53" t="s">
        <v>57</v>
      </c>
      <c r="V210" s="53" t="s">
        <v>57</v>
      </c>
      <c r="W210" s="53" t="s">
        <v>57</v>
      </c>
      <c r="X210" s="65" t="str">
        <f t="shared" ref="X210:X214" si="12">IF(AND(R210="NO",S210="NO",T210="NO",U210="NO",V210="NO",W210="NO"),"No crítico","Crítico")</f>
        <v>No crítico</v>
      </c>
      <c r="Y210" s="74"/>
      <c r="Z210" s="74"/>
      <c r="AA210" s="74"/>
      <c r="AB210" s="74"/>
      <c r="AC210" s="74"/>
      <c r="AD210" s="74"/>
      <c r="AF210">
        <f t="shared" ref="AF210:AF215" si="13">IF(Q210="Aceptable",1,0)</f>
        <v>1</v>
      </c>
    </row>
    <row r="211" spans="2:32" customFormat="1" ht="58.5" customHeight="1">
      <c r="B211" s="54">
        <v>196</v>
      </c>
      <c r="C211" s="55" t="str">
        <f>Hoja1!O200</f>
        <v xml:space="preserve"> </v>
      </c>
      <c r="D211" s="55" t="str">
        <f>Hoja1!P200</f>
        <v xml:space="preserve"> </v>
      </c>
      <c r="E211" s="55" t="str">
        <f>Hoja1!Q200</f>
        <v xml:space="preserve"> </v>
      </c>
      <c r="F211" s="55" t="str">
        <f>Hoja1!R200</f>
        <v xml:space="preserve"> </v>
      </c>
      <c r="G211" s="55" t="str">
        <f>Hoja1!S200</f>
        <v xml:space="preserve"> </v>
      </c>
      <c r="H211" s="55" t="str">
        <f>Hoja1!T200</f>
        <v xml:space="preserve"> </v>
      </c>
      <c r="I211" s="55" t="str">
        <f>Hoja1!U200</f>
        <v xml:space="preserve"> </v>
      </c>
      <c r="J211" s="55" t="str">
        <f>Hoja1!V200</f>
        <v xml:space="preserve"> </v>
      </c>
      <c r="K211" s="65" t="s">
        <v>86</v>
      </c>
      <c r="L211" s="65" t="s">
        <v>86</v>
      </c>
      <c r="M211" s="65" t="s">
        <v>86</v>
      </c>
      <c r="N211" s="65" t="s">
        <v>86</v>
      </c>
      <c r="O211" s="65" t="s">
        <v>86</v>
      </c>
      <c r="P211" s="65" t="s">
        <v>86</v>
      </c>
      <c r="Q211" s="62" t="str">
        <f t="shared" si="11"/>
        <v>Aceptable</v>
      </c>
      <c r="R211" s="53" t="s">
        <v>57</v>
      </c>
      <c r="S211" s="53" t="s">
        <v>57</v>
      </c>
      <c r="T211" s="53" t="s">
        <v>57</v>
      </c>
      <c r="U211" s="53" t="s">
        <v>57</v>
      </c>
      <c r="V211" s="53" t="s">
        <v>57</v>
      </c>
      <c r="W211" s="53" t="s">
        <v>57</v>
      </c>
      <c r="X211" s="65" t="str">
        <f t="shared" si="12"/>
        <v>No crítico</v>
      </c>
      <c r="Y211" s="74"/>
      <c r="Z211" s="74"/>
      <c r="AA211" s="74"/>
      <c r="AB211" s="74"/>
      <c r="AC211" s="74"/>
      <c r="AD211" s="74"/>
      <c r="AF211">
        <f t="shared" si="13"/>
        <v>1</v>
      </c>
    </row>
    <row r="212" spans="2:32" customFormat="1" ht="58.5" customHeight="1">
      <c r="B212" s="54">
        <v>197</v>
      </c>
      <c r="C212" s="55" t="str">
        <f>Hoja1!O201</f>
        <v xml:space="preserve"> </v>
      </c>
      <c r="D212" s="55" t="str">
        <f>Hoja1!P201</f>
        <v xml:space="preserve"> </v>
      </c>
      <c r="E212" s="55" t="str">
        <f>Hoja1!Q201</f>
        <v xml:space="preserve"> </v>
      </c>
      <c r="F212" s="55" t="str">
        <f>Hoja1!R201</f>
        <v xml:space="preserve"> </v>
      </c>
      <c r="G212" s="55" t="str">
        <f>Hoja1!S201</f>
        <v xml:space="preserve"> </v>
      </c>
      <c r="H212" s="55" t="str">
        <f>Hoja1!T201</f>
        <v xml:space="preserve"> </v>
      </c>
      <c r="I212" s="55" t="str">
        <f>Hoja1!U201</f>
        <v xml:space="preserve"> </v>
      </c>
      <c r="J212" s="55" t="str">
        <f>Hoja1!V201</f>
        <v xml:space="preserve"> </v>
      </c>
      <c r="K212" s="65" t="s">
        <v>86</v>
      </c>
      <c r="L212" s="65" t="s">
        <v>86</v>
      </c>
      <c r="M212" s="65" t="s">
        <v>86</v>
      </c>
      <c r="N212" s="65" t="s">
        <v>86</v>
      </c>
      <c r="O212" s="65" t="s">
        <v>86</v>
      </c>
      <c r="P212" s="65" t="s">
        <v>86</v>
      </c>
      <c r="Q212" s="62" t="str">
        <f t="shared" si="11"/>
        <v>Aceptable</v>
      </c>
      <c r="R212" s="53" t="s">
        <v>57</v>
      </c>
      <c r="S212" s="53" t="s">
        <v>57</v>
      </c>
      <c r="T212" s="53" t="s">
        <v>57</v>
      </c>
      <c r="U212" s="53" t="s">
        <v>57</v>
      </c>
      <c r="V212" s="53" t="s">
        <v>57</v>
      </c>
      <c r="W212" s="53" t="s">
        <v>57</v>
      </c>
      <c r="X212" s="65" t="str">
        <f t="shared" si="12"/>
        <v>No crítico</v>
      </c>
      <c r="Y212" s="74"/>
      <c r="Z212" s="74"/>
      <c r="AA212" s="74"/>
      <c r="AB212" s="74"/>
      <c r="AC212" s="74"/>
      <c r="AD212" s="74"/>
      <c r="AF212">
        <f t="shared" si="13"/>
        <v>1</v>
      </c>
    </row>
    <row r="213" spans="2:32" customFormat="1" ht="58.5" customHeight="1">
      <c r="B213" s="54">
        <v>198</v>
      </c>
      <c r="C213" s="55" t="str">
        <f>Hoja1!O202</f>
        <v xml:space="preserve"> </v>
      </c>
      <c r="D213" s="55" t="str">
        <f>Hoja1!P202</f>
        <v xml:space="preserve"> </v>
      </c>
      <c r="E213" s="55" t="str">
        <f>Hoja1!Q202</f>
        <v xml:space="preserve"> </v>
      </c>
      <c r="F213" s="55" t="str">
        <f>Hoja1!R202</f>
        <v xml:space="preserve"> </v>
      </c>
      <c r="G213" s="55" t="str">
        <f>Hoja1!S202</f>
        <v xml:space="preserve"> </v>
      </c>
      <c r="H213" s="55" t="str">
        <f>Hoja1!T202</f>
        <v xml:space="preserve"> </v>
      </c>
      <c r="I213" s="55" t="str">
        <f>Hoja1!U202</f>
        <v xml:space="preserve"> </v>
      </c>
      <c r="J213" s="55" t="str">
        <f>Hoja1!V202</f>
        <v xml:space="preserve"> </v>
      </c>
      <c r="K213" s="65" t="s">
        <v>86</v>
      </c>
      <c r="L213" s="65" t="s">
        <v>86</v>
      </c>
      <c r="M213" s="65" t="s">
        <v>86</v>
      </c>
      <c r="N213" s="65" t="s">
        <v>86</v>
      </c>
      <c r="O213" s="65" t="s">
        <v>86</v>
      </c>
      <c r="P213" s="65" t="s">
        <v>86</v>
      </c>
      <c r="Q213" s="62" t="str">
        <f t="shared" si="11"/>
        <v>Aceptable</v>
      </c>
      <c r="R213" s="53" t="s">
        <v>57</v>
      </c>
      <c r="S213" s="53" t="s">
        <v>57</v>
      </c>
      <c r="T213" s="53" t="s">
        <v>57</v>
      </c>
      <c r="U213" s="53" t="s">
        <v>57</v>
      </c>
      <c r="V213" s="53" t="s">
        <v>57</v>
      </c>
      <c r="W213" s="53" t="s">
        <v>57</v>
      </c>
      <c r="X213" s="65" t="str">
        <f t="shared" si="12"/>
        <v>No crítico</v>
      </c>
      <c r="Y213" s="74"/>
      <c r="Z213" s="74"/>
      <c r="AA213" s="74"/>
      <c r="AB213" s="74"/>
      <c r="AC213" s="74"/>
      <c r="AD213" s="74"/>
      <c r="AF213">
        <f t="shared" si="13"/>
        <v>1</v>
      </c>
    </row>
    <row r="214" spans="2:32" customFormat="1" ht="58.5" customHeight="1">
      <c r="B214" s="54">
        <v>199</v>
      </c>
      <c r="C214" s="55" t="str">
        <f>Hoja1!O203</f>
        <v xml:space="preserve"> </v>
      </c>
      <c r="D214" s="55" t="str">
        <f>Hoja1!P203</f>
        <v xml:space="preserve"> </v>
      </c>
      <c r="E214" s="55" t="str">
        <f>Hoja1!Q203</f>
        <v xml:space="preserve"> </v>
      </c>
      <c r="F214" s="55" t="str">
        <f>Hoja1!R203</f>
        <v xml:space="preserve"> </v>
      </c>
      <c r="G214" s="55" t="str">
        <f>Hoja1!S203</f>
        <v xml:space="preserve"> </v>
      </c>
      <c r="H214" s="55" t="str">
        <f>Hoja1!T203</f>
        <v xml:space="preserve"> </v>
      </c>
      <c r="I214" s="55" t="str">
        <f>Hoja1!U203</f>
        <v xml:space="preserve"> </v>
      </c>
      <c r="J214" s="55" t="str">
        <f>Hoja1!V203</f>
        <v xml:space="preserve"> </v>
      </c>
      <c r="K214" s="65" t="s">
        <v>86</v>
      </c>
      <c r="L214" s="65" t="s">
        <v>86</v>
      </c>
      <c r="M214" s="65" t="s">
        <v>86</v>
      </c>
      <c r="N214" s="65" t="s">
        <v>86</v>
      </c>
      <c r="O214" s="65" t="s">
        <v>86</v>
      </c>
      <c r="P214" s="65" t="s">
        <v>86</v>
      </c>
      <c r="Q214" s="62" t="str">
        <f t="shared" si="11"/>
        <v>Aceptable</v>
      </c>
      <c r="R214" s="53" t="s">
        <v>57</v>
      </c>
      <c r="S214" s="53" t="s">
        <v>57</v>
      </c>
      <c r="T214" s="53" t="s">
        <v>57</v>
      </c>
      <c r="U214" s="53" t="s">
        <v>57</v>
      </c>
      <c r="V214" s="53" t="s">
        <v>57</v>
      </c>
      <c r="W214" s="53" t="s">
        <v>57</v>
      </c>
      <c r="X214" s="65" t="str">
        <f t="shared" si="12"/>
        <v>No crítico</v>
      </c>
      <c r="Y214" s="74"/>
      <c r="Z214" s="74"/>
      <c r="AA214" s="74"/>
      <c r="AB214" s="74"/>
      <c r="AC214" s="74"/>
      <c r="AD214" s="74"/>
      <c r="AF214">
        <f t="shared" si="13"/>
        <v>1</v>
      </c>
    </row>
    <row r="215" spans="2:32" ht="58.5" customHeight="1">
      <c r="B215" s="100">
        <v>200</v>
      </c>
      <c r="C215" s="101">
        <f>Hoja1!O204</f>
        <v>0</v>
      </c>
      <c r="D215" s="101">
        <f>Hoja1!P204</f>
        <v>0</v>
      </c>
      <c r="E215" s="101">
        <f>Hoja1!Q204</f>
        <v>0</v>
      </c>
      <c r="F215" s="101">
        <f>Hoja1!R204</f>
        <v>0</v>
      </c>
      <c r="G215" s="101">
        <f>Hoja1!S204</f>
        <v>0</v>
      </c>
      <c r="H215" s="101">
        <f>Hoja1!T204</f>
        <v>0</v>
      </c>
      <c r="I215" s="101">
        <f>Hoja1!U204</f>
        <v>0</v>
      </c>
      <c r="J215" s="101">
        <f>Hoja1!V204</f>
        <v>0</v>
      </c>
      <c r="K215" s="110"/>
      <c r="L215" s="110"/>
      <c r="M215" s="110"/>
      <c r="N215" s="110"/>
      <c r="O215" s="110"/>
      <c r="P215" s="110"/>
      <c r="Q215" s="136" t="str">
        <f>IF(OR(K215="NO",L215="NO",M215="NO",N215="NO",O215="NO",P215="NO"),"No Aceptable","Aceptable")</f>
        <v>Aceptable</v>
      </c>
      <c r="R215" s="110" t="s">
        <v>57</v>
      </c>
      <c r="S215" s="110" t="s">
        <v>57</v>
      </c>
      <c r="T215" s="110" t="s">
        <v>57</v>
      </c>
      <c r="U215" s="110" t="s">
        <v>57</v>
      </c>
      <c r="V215" s="110" t="s">
        <v>57</v>
      </c>
      <c r="W215" s="110" t="s">
        <v>57</v>
      </c>
      <c r="X215" s="149" t="str">
        <f>IF(OR(R215="SI",S215="SI",T215="SI",U215="SI",V215="SI",W215="SI"),"Crítico-Proceda a elaborar plan de acción","No crítico/Intermedio-Solicitar evaluación por parte del OAL")</f>
        <v>No crítico/Intermedio-Solicitar evaluación por parte del OAL</v>
      </c>
      <c r="Y215" s="148"/>
      <c r="Z215" s="124"/>
      <c r="AA215" s="124"/>
      <c r="AB215" s="124"/>
      <c r="AC215" s="124"/>
      <c r="AD215" s="124"/>
      <c r="AF215">
        <f t="shared" si="13"/>
        <v>1</v>
      </c>
    </row>
    <row r="216" spans="2:32">
      <c r="K216" s="98"/>
      <c r="L216" s="98"/>
      <c r="M216" s="98"/>
      <c r="N216" s="98"/>
      <c r="O216" s="98"/>
      <c r="P216" s="98"/>
      <c r="Y216" s="148"/>
    </row>
    <row r="217" spans="2:32">
      <c r="K217" s="98"/>
      <c r="L217" s="98"/>
      <c r="M217" s="98"/>
      <c r="N217" s="98"/>
      <c r="O217" s="98"/>
      <c r="P217" s="98"/>
      <c r="Y217" s="148"/>
    </row>
    <row r="218" spans="2:32">
      <c r="K218" s="98"/>
      <c r="L218" s="98"/>
      <c r="M218" s="98"/>
      <c r="N218" s="98"/>
      <c r="O218" s="98"/>
      <c r="P218" s="98"/>
      <c r="Y218" s="148"/>
    </row>
    <row r="219" spans="2:32">
      <c r="K219" s="98"/>
      <c r="L219" s="98"/>
      <c r="M219" s="98"/>
      <c r="N219" s="98"/>
      <c r="O219" s="98"/>
      <c r="P219" s="98"/>
      <c r="Y219" s="148"/>
    </row>
    <row r="220" spans="2:32">
      <c r="Y220" s="148"/>
    </row>
  </sheetData>
  <sheetProtection formatCells="0" formatRows="0" insertRows="0" deleteRows="0"/>
  <autoFilter ref="A15:AF215" xr:uid="{00000000-0001-0000-0500-000000000000}"/>
  <mergeCells count="32">
    <mergeCell ref="Y12:AD12"/>
    <mergeCell ref="Y13:Y14"/>
    <mergeCell ref="AA13:AA14"/>
    <mergeCell ref="AB13:AB14"/>
    <mergeCell ref="AC13:AC14"/>
    <mergeCell ref="AD13:AD14"/>
    <mergeCell ref="Z13:Z14"/>
    <mergeCell ref="B7:N7"/>
    <mergeCell ref="B13:B14"/>
    <mergeCell ref="C13:C14"/>
    <mergeCell ref="D13:D14"/>
    <mergeCell ref="F13:F14"/>
    <mergeCell ref="G13:H13"/>
    <mergeCell ref="I13:J13"/>
    <mergeCell ref="K13:K14"/>
    <mergeCell ref="K12:Q12"/>
    <mergeCell ref="L13:L14"/>
    <mergeCell ref="M13:M14"/>
    <mergeCell ref="N13:N14"/>
    <mergeCell ref="O13:O14"/>
    <mergeCell ref="P13:P14"/>
    <mergeCell ref="Q13:Q14"/>
    <mergeCell ref="E13:E14"/>
    <mergeCell ref="D12:F12"/>
    <mergeCell ref="R12:X12"/>
    <mergeCell ref="R13:R14"/>
    <mergeCell ref="S13:S14"/>
    <mergeCell ref="T13:T14"/>
    <mergeCell ref="U13:U14"/>
    <mergeCell ref="W13:W14"/>
    <mergeCell ref="X13:X14"/>
    <mergeCell ref="V13:V14"/>
  </mergeCells>
  <conditionalFormatting sqref="K16:P215">
    <cfRule type="cellIs" dxfId="57" priority="9" operator="equal">
      <formula>"NO"</formula>
    </cfRule>
    <cfRule type="cellIs" dxfId="56" priority="10" operator="equal">
      <formula>"SI"</formula>
    </cfRule>
  </conditionalFormatting>
  <conditionalFormatting sqref="Q16:Q215">
    <cfRule type="cellIs" dxfId="55" priority="11" operator="equal">
      <formula>"No aceptable"</formula>
    </cfRule>
    <cfRule type="cellIs" dxfId="54" priority="12" operator="equal">
      <formula>"Aceptable"</formula>
    </cfRule>
  </conditionalFormatting>
  <conditionalFormatting sqref="R16:W215">
    <cfRule type="cellIs" dxfId="53" priority="7" operator="equal">
      <formula>"NO"</formula>
    </cfRule>
    <cfRule type="cellIs" dxfId="52" priority="8" operator="equal">
      <formula>"SI"</formula>
    </cfRule>
  </conditionalFormatting>
  <conditionalFormatting sqref="R16:X215">
    <cfRule type="expression" dxfId="51" priority="1">
      <formula>$AF16=1</formula>
    </cfRule>
  </conditionalFormatting>
  <conditionalFormatting sqref="X16:X215">
    <cfRule type="cellIs" dxfId="50" priority="5" operator="equal">
      <formula>"Crítico-Proceda a elaborar plan de acción"</formula>
    </cfRule>
    <cfRule type="cellIs" dxfId="49" priority="6" operator="equal">
      <formula>"No crítico/Intermedio-Solicitar evaluación por parte del OAL"</formula>
    </cfRule>
  </conditionalFormatting>
  <dataValidations xWindow="674" yWindow="667" count="8">
    <dataValidation allowBlank="1" showInputMessage="1" showErrorMessage="1" prompt="Conjunto de acciones técnicas utilizadas para cumplir un objetivo dentro de un proceso productivo o la obtención de un producto determinado dentro del mismo." sqref="E13" xr:uid="{00000000-0002-0000-0500-000000000000}"/>
    <dataValidation type="list" allowBlank="1" showInputMessage="1" showErrorMessage="1" sqref="R16:W215 K16:P215" xr:uid="{00000000-0002-0000-0500-000001000000}">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X13:X15" xr:uid="{00000000-0002-0000-0500-000003000000}"/>
    <dataValidation allowBlank="1" showInputMessage="1" showErrorMessage="1" prompt="Lugar donde se ejecutan las tareas, en interacción de la persona con el equipo, el espacio y el medioambiente de trabajo." sqref="D13" xr:uid="{00000000-0002-0000-0500-000004000000}"/>
    <dataValidation allowBlank="1" showInputMessage="1" showErrorMessage="1" prompt="Distribución de tiempo de trabajo a lo largo de un periodo de tiempo." sqref="F13:F14" xr:uid="{DD409156-7631-4F2D-A480-C081D4546098}"/>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3:H13" xr:uid="{8FBC67AC-18CE-4297-BB2A-94AECFAFD54C}"/>
    <dataValidation allowBlank="1" showInputMessage="1" showErrorMessage="1" prompt="Indicar el numero de trabajadores pertenecientes al puesto de trabajo que desempeñan la tarea en el centro de trabajo evaluado, separados por género masculino y femenino." sqref="I13:J13" xr:uid="{87CF16FE-93EA-4E1B-9DAD-0DD9588F70FA}"/>
    <dataValidation type="date" allowBlank="1" showInputMessage="1" showErrorMessage="1" error="Debes ingresar datos formato fecha dd/mm/aaaa" sqref="Y17 Y19 Y21:Y165 Y215:Y220" xr:uid="{DA37F140-F00A-4556-A44A-6021D247BDE3}">
      <formula1>45436</formula1>
      <formula2>47848</formula2>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E216"/>
  <sheetViews>
    <sheetView showGridLines="0" zoomScale="70" zoomScaleNormal="70" workbookViewId="0">
      <selection activeCell="K13" sqref="K13:Q13"/>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48" width="13.54296875" customWidth="1"/>
    <col min="49" max="49" width="22.81640625" customWidth="1"/>
    <col min="50" max="55" width="21.1796875" customWidth="1"/>
    <col min="56" max="56" width="12.26953125" hidden="1" customWidth="1"/>
    <col min="57" max="57" width="10.81640625" hidden="1" customWidth="1"/>
  </cols>
  <sheetData>
    <row r="1" spans="1:55" s="3" customFormat="1"/>
    <row r="2" spans="1:55" s="3" customFormat="1"/>
    <row r="3" spans="1:55" s="3" customFormat="1"/>
    <row r="4" spans="1:55" s="3" customFormat="1" ht="5.5" customHeight="1"/>
    <row r="5" spans="1:55" s="3" customFormat="1" ht="6.65" customHeight="1"/>
    <row r="6" spans="1:55" s="3" customFormat="1" ht="6" customHeight="1"/>
    <row r="7" spans="1:55" s="3" customFormat="1" ht="12.65" customHeight="1">
      <c r="B7" s="151"/>
      <c r="C7" s="151"/>
      <c r="D7" s="151"/>
      <c r="E7" s="151"/>
      <c r="F7" s="151"/>
      <c r="G7" s="151"/>
      <c r="H7" s="151"/>
      <c r="I7" s="151"/>
      <c r="J7" s="151"/>
      <c r="K7" s="151"/>
      <c r="L7" s="151"/>
      <c r="M7" s="151"/>
      <c r="N7" s="151"/>
      <c r="O7" s="17"/>
    </row>
    <row r="8" spans="1:55" ht="21.65" customHeight="1">
      <c r="AE8" s="3"/>
    </row>
    <row r="9" spans="1:55" ht="13" customHeight="1">
      <c r="B9" s="67"/>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row>
    <row r="10" spans="1:55" ht="13.5" customHeight="1">
      <c r="A10" s="68"/>
      <c r="B10" s="68"/>
      <c r="C10" s="68"/>
      <c r="D10" s="68"/>
      <c r="E10" s="68"/>
      <c r="F10" s="68"/>
      <c r="G10" s="68"/>
      <c r="H10" s="68"/>
      <c r="I10" s="68"/>
      <c r="J10" s="68"/>
      <c r="K10" s="68"/>
      <c r="L10" s="68"/>
      <c r="M10" s="68"/>
      <c r="N10" s="68"/>
      <c r="O10" s="68"/>
      <c r="P10" s="68"/>
      <c r="Q10" s="68"/>
      <c r="R10" s="68"/>
      <c r="S10" s="68"/>
      <c r="T10" s="68"/>
      <c r="U10" s="68"/>
      <c r="V10" s="68"/>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row>
    <row r="11" spans="1:55" ht="15" customHeight="1">
      <c r="B11" s="63"/>
      <c r="C11" s="63"/>
      <c r="D11" s="63"/>
      <c r="E11" s="63"/>
      <c r="F11" s="63"/>
      <c r="G11" s="63"/>
      <c r="H11" s="63"/>
      <c r="I11" s="63"/>
      <c r="J11" s="63"/>
      <c r="K11" s="63"/>
      <c r="L11" s="63"/>
      <c r="M11" s="63"/>
      <c r="N11" s="63"/>
      <c r="O11" s="63"/>
      <c r="P11" s="63"/>
      <c r="Q11" s="63"/>
      <c r="R11" s="63"/>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row>
    <row r="12" spans="1:55" ht="19" customHeight="1">
      <c r="A12" s="125"/>
      <c r="B12" s="139"/>
      <c r="C12" s="139"/>
      <c r="D12" s="139"/>
      <c r="E12" s="139"/>
      <c r="F12" s="139"/>
      <c r="G12" s="139"/>
      <c r="H12" s="139"/>
      <c r="I12" s="139"/>
      <c r="J12" s="139"/>
      <c r="K12" s="181" t="s">
        <v>124</v>
      </c>
      <c r="L12" s="229"/>
      <c r="M12" s="229"/>
      <c r="N12" s="229"/>
      <c r="O12" s="229"/>
      <c r="P12" s="229"/>
      <c r="Q12" s="229"/>
      <c r="R12" s="229"/>
      <c r="S12" s="229"/>
      <c r="T12" s="229"/>
      <c r="U12" s="229"/>
      <c r="V12" s="229"/>
      <c r="W12" s="229"/>
      <c r="X12" s="229"/>
      <c r="Y12" s="229"/>
      <c r="Z12" s="229"/>
      <c r="AA12" s="229"/>
      <c r="AB12" s="229"/>
      <c r="AC12" s="229"/>
      <c r="AD12" s="229"/>
      <c r="AE12" s="182"/>
      <c r="AF12" s="181" t="s">
        <v>125</v>
      </c>
      <c r="AG12" s="229"/>
      <c r="AH12" s="229"/>
      <c r="AI12" s="229"/>
      <c r="AJ12" s="229"/>
      <c r="AK12" s="229"/>
      <c r="AL12" s="229"/>
      <c r="AM12" s="229"/>
      <c r="AN12" s="229"/>
      <c r="AO12" s="229"/>
      <c r="AP12" s="229"/>
      <c r="AQ12" s="229"/>
      <c r="AR12" s="229"/>
      <c r="AS12" s="229"/>
      <c r="AT12" s="229"/>
      <c r="AU12" s="229"/>
      <c r="AV12" s="229"/>
      <c r="AW12" s="182"/>
      <c r="AX12" s="125"/>
      <c r="AY12" s="125"/>
      <c r="AZ12" s="125"/>
      <c r="BA12" s="125"/>
      <c r="BB12" s="125"/>
      <c r="BC12" s="125"/>
    </row>
    <row r="13" spans="1:55" s="2" customFormat="1" ht="24.65" customHeight="1">
      <c r="A13" s="140"/>
      <c r="B13" s="141"/>
      <c r="C13" s="142"/>
      <c r="D13" s="234"/>
      <c r="E13" s="234"/>
      <c r="F13" s="234"/>
      <c r="G13" s="142"/>
      <c r="H13" s="142"/>
      <c r="I13" s="142"/>
      <c r="J13" s="142"/>
      <c r="K13" s="230" t="s">
        <v>126</v>
      </c>
      <c r="L13" s="231"/>
      <c r="M13" s="231"/>
      <c r="N13" s="231"/>
      <c r="O13" s="231"/>
      <c r="P13" s="231"/>
      <c r="Q13" s="231"/>
      <c r="R13" s="230" t="s">
        <v>127</v>
      </c>
      <c r="S13" s="231"/>
      <c r="T13" s="231"/>
      <c r="U13" s="231"/>
      <c r="V13" s="231"/>
      <c r="W13" s="231"/>
      <c r="X13" s="231"/>
      <c r="Y13" s="235" t="s">
        <v>128</v>
      </c>
      <c r="Z13" s="236"/>
      <c r="AA13" s="236"/>
      <c r="AB13" s="236"/>
      <c r="AC13" s="236"/>
      <c r="AD13" s="236"/>
      <c r="AE13" s="237"/>
      <c r="AF13" s="230" t="s">
        <v>126</v>
      </c>
      <c r="AG13" s="231"/>
      <c r="AH13" s="231"/>
      <c r="AI13" s="231"/>
      <c r="AJ13" s="231"/>
      <c r="AK13" s="231"/>
      <c r="AL13" s="231"/>
      <c r="AM13" s="230" t="s">
        <v>129</v>
      </c>
      <c r="AN13" s="231"/>
      <c r="AO13" s="231"/>
      <c r="AP13" s="231"/>
      <c r="AQ13" s="231"/>
      <c r="AR13" s="230" t="s">
        <v>130</v>
      </c>
      <c r="AS13" s="231"/>
      <c r="AT13" s="231"/>
      <c r="AU13" s="231"/>
      <c r="AV13" s="231"/>
      <c r="AW13" s="231"/>
      <c r="AX13" s="238" t="s">
        <v>103</v>
      </c>
      <c r="AY13" s="239"/>
      <c r="AZ13" s="239"/>
      <c r="BA13" s="239"/>
      <c r="BB13" s="239"/>
      <c r="BC13" s="240"/>
    </row>
    <row r="14" spans="1:55" ht="33.65" customHeight="1">
      <c r="A14" s="125"/>
      <c r="B14" s="184" t="s">
        <v>28</v>
      </c>
      <c r="C14" s="184" t="s">
        <v>29</v>
      </c>
      <c r="D14" s="184" t="s">
        <v>30</v>
      </c>
      <c r="E14" s="184" t="s">
        <v>31</v>
      </c>
      <c r="F14" s="184" t="s">
        <v>33</v>
      </c>
      <c r="G14" s="181" t="s">
        <v>34</v>
      </c>
      <c r="H14" s="182"/>
      <c r="I14" s="181" t="s">
        <v>35</v>
      </c>
      <c r="J14" s="182"/>
      <c r="K14" s="227" t="s">
        <v>131</v>
      </c>
      <c r="L14" s="227" t="s">
        <v>132</v>
      </c>
      <c r="M14" s="227" t="s">
        <v>133</v>
      </c>
      <c r="N14" s="227" t="s">
        <v>134</v>
      </c>
      <c r="O14" s="227" t="s">
        <v>135</v>
      </c>
      <c r="P14" s="227" t="s">
        <v>136</v>
      </c>
      <c r="Q14" s="227" t="s">
        <v>137</v>
      </c>
      <c r="R14" s="232" t="s">
        <v>138</v>
      </c>
      <c r="S14" s="215" t="s">
        <v>139</v>
      </c>
      <c r="T14" s="215" t="s">
        <v>140</v>
      </c>
      <c r="U14" s="215" t="s">
        <v>141</v>
      </c>
      <c r="V14" s="215" t="s">
        <v>142</v>
      </c>
      <c r="W14" s="215" t="s">
        <v>143</v>
      </c>
      <c r="X14" s="215" t="s">
        <v>144</v>
      </c>
      <c r="Y14" s="232" t="s">
        <v>138</v>
      </c>
      <c r="Z14" s="227" t="s">
        <v>145</v>
      </c>
      <c r="AA14" s="227" t="s">
        <v>146</v>
      </c>
      <c r="AB14" s="227" t="s">
        <v>147</v>
      </c>
      <c r="AC14" s="227" t="s">
        <v>148</v>
      </c>
      <c r="AD14" s="227" t="s">
        <v>149</v>
      </c>
      <c r="AE14" s="184" t="s">
        <v>110</v>
      </c>
      <c r="AF14" s="215" t="s">
        <v>150</v>
      </c>
      <c r="AG14" s="215" t="s">
        <v>151</v>
      </c>
      <c r="AH14" s="215" t="s">
        <v>152</v>
      </c>
      <c r="AI14" s="215" t="s">
        <v>153</v>
      </c>
      <c r="AJ14" s="215" t="s">
        <v>154</v>
      </c>
      <c r="AK14" s="215" t="s">
        <v>155</v>
      </c>
      <c r="AL14" s="215" t="s">
        <v>156</v>
      </c>
      <c r="AM14" s="227" t="s">
        <v>157</v>
      </c>
      <c r="AN14" s="227" t="s">
        <v>158</v>
      </c>
      <c r="AO14" s="227" t="s">
        <v>159</v>
      </c>
      <c r="AP14" s="227" t="s">
        <v>160</v>
      </c>
      <c r="AQ14" s="227" t="s">
        <v>161</v>
      </c>
      <c r="AR14" s="215" t="s">
        <v>162</v>
      </c>
      <c r="AS14" s="215" t="s">
        <v>163</v>
      </c>
      <c r="AT14" s="215" t="s">
        <v>164</v>
      </c>
      <c r="AU14" s="215" t="s">
        <v>165</v>
      </c>
      <c r="AV14" s="215" t="s">
        <v>166</v>
      </c>
      <c r="AW14" s="222" t="s">
        <v>117</v>
      </c>
      <c r="AX14" s="215" t="s">
        <v>118</v>
      </c>
      <c r="AY14" s="215" t="s">
        <v>119</v>
      </c>
      <c r="AZ14" s="215" t="s">
        <v>120</v>
      </c>
      <c r="BA14" s="215" t="s">
        <v>121</v>
      </c>
      <c r="BB14" s="215" t="s">
        <v>122</v>
      </c>
      <c r="BC14" s="215" t="s">
        <v>123</v>
      </c>
    </row>
    <row r="15" spans="1:55" ht="103" customHeight="1">
      <c r="A15" s="125"/>
      <c r="B15" s="217"/>
      <c r="C15" s="217"/>
      <c r="D15" s="217"/>
      <c r="E15" s="217"/>
      <c r="F15" s="217"/>
      <c r="G15" s="143" t="s">
        <v>45</v>
      </c>
      <c r="H15" s="117" t="s">
        <v>46</v>
      </c>
      <c r="I15" s="117" t="s">
        <v>47</v>
      </c>
      <c r="J15" s="117" t="s">
        <v>48</v>
      </c>
      <c r="K15" s="228"/>
      <c r="L15" s="228"/>
      <c r="M15" s="228"/>
      <c r="N15" s="228"/>
      <c r="O15" s="228"/>
      <c r="P15" s="228"/>
      <c r="Q15" s="228"/>
      <c r="R15" s="233"/>
      <c r="S15" s="216"/>
      <c r="T15" s="216"/>
      <c r="U15" s="216"/>
      <c r="V15" s="216"/>
      <c r="W15" s="216"/>
      <c r="X15" s="216"/>
      <c r="Y15" s="233"/>
      <c r="Z15" s="228"/>
      <c r="AA15" s="228"/>
      <c r="AB15" s="228"/>
      <c r="AC15" s="228"/>
      <c r="AD15" s="228"/>
      <c r="AE15" s="217"/>
      <c r="AF15" s="216"/>
      <c r="AG15" s="216"/>
      <c r="AH15" s="216"/>
      <c r="AI15" s="216"/>
      <c r="AJ15" s="216"/>
      <c r="AK15" s="216"/>
      <c r="AL15" s="216"/>
      <c r="AM15" s="228"/>
      <c r="AN15" s="228"/>
      <c r="AO15" s="228"/>
      <c r="AP15" s="228"/>
      <c r="AQ15" s="228"/>
      <c r="AR15" s="216"/>
      <c r="AS15" s="216"/>
      <c r="AT15" s="216"/>
      <c r="AU15" s="216"/>
      <c r="AV15" s="216"/>
      <c r="AW15" s="223"/>
      <c r="AX15" s="216"/>
      <c r="AY15" s="216"/>
      <c r="AZ15" s="216"/>
      <c r="BA15" s="216"/>
      <c r="BB15" s="216"/>
      <c r="BC15" s="216"/>
    </row>
    <row r="16" spans="1:55" ht="16" customHeight="1">
      <c r="B16" s="58"/>
      <c r="C16" s="58"/>
      <c r="D16" s="58"/>
      <c r="E16" s="58"/>
      <c r="F16" s="58"/>
      <c r="G16" s="88"/>
      <c r="H16" s="58"/>
      <c r="I16" s="58"/>
      <c r="J16" s="58"/>
      <c r="K16" s="64"/>
      <c r="L16" s="64"/>
      <c r="M16" s="64"/>
      <c r="N16" s="64"/>
      <c r="O16" s="64"/>
      <c r="P16" s="64"/>
      <c r="Q16" s="64"/>
      <c r="R16" s="95"/>
      <c r="S16" s="59"/>
      <c r="T16" s="59"/>
      <c r="U16" s="59"/>
      <c r="V16" s="59"/>
      <c r="W16" s="59"/>
      <c r="X16" s="59"/>
      <c r="Y16" s="95"/>
      <c r="Z16" s="64"/>
      <c r="AA16" s="64"/>
      <c r="AB16" s="64"/>
      <c r="AC16" s="64"/>
      <c r="AD16" s="64"/>
      <c r="AE16" s="58"/>
      <c r="AF16" s="59"/>
      <c r="AG16" s="59"/>
      <c r="AH16" s="59"/>
      <c r="AI16" s="59"/>
      <c r="AJ16" s="59"/>
      <c r="AK16" s="59"/>
      <c r="AL16" s="59"/>
      <c r="AM16" s="64"/>
      <c r="AN16" s="64"/>
      <c r="AO16" s="64"/>
      <c r="AP16" s="64"/>
      <c r="AQ16" s="64"/>
      <c r="AR16" s="59"/>
      <c r="AS16" s="59"/>
      <c r="AT16" s="59"/>
      <c r="AU16" s="59"/>
      <c r="AV16" s="59"/>
      <c r="AW16" s="73"/>
      <c r="AX16" s="86"/>
      <c r="AY16" s="86"/>
      <c r="AZ16" s="86"/>
      <c r="BA16" s="86"/>
      <c r="BB16" s="86"/>
      <c r="BC16" s="86"/>
    </row>
    <row r="17" spans="2:57" ht="74.5" customHeight="1">
      <c r="B17" s="144">
        <v>1</v>
      </c>
      <c r="C17" s="145" t="str">
        <f>Hoja1!W5</f>
        <v xml:space="preserve"> </v>
      </c>
      <c r="D17" s="145" t="str">
        <f>Hoja1!X5</f>
        <v xml:space="preserve"> </v>
      </c>
      <c r="E17" s="145" t="str">
        <f>Hoja1!Y5</f>
        <v xml:space="preserve"> </v>
      </c>
      <c r="F17" s="145" t="str">
        <f>Hoja1!Z5</f>
        <v xml:space="preserve"> </v>
      </c>
      <c r="G17" s="145" t="str">
        <f>Hoja1!AA5</f>
        <v xml:space="preserve"> </v>
      </c>
      <c r="H17" s="145" t="str">
        <f>Hoja1!AB5</f>
        <v xml:space="preserve"> </v>
      </c>
      <c r="I17" s="145" t="str">
        <f>Hoja1!AC5</f>
        <v xml:space="preserve"> </v>
      </c>
      <c r="J17" s="145" t="str">
        <f>Hoja1!AD5</f>
        <v xml:space="preserve"> </v>
      </c>
      <c r="K17" s="146"/>
      <c r="L17" s="146"/>
      <c r="M17" s="146"/>
      <c r="N17" s="146"/>
      <c r="O17" s="146"/>
      <c r="P17" s="146"/>
      <c r="Q17" s="146"/>
      <c r="R17" s="146" t="s">
        <v>167</v>
      </c>
      <c r="S17" s="146"/>
      <c r="T17" s="146"/>
      <c r="U17" s="146"/>
      <c r="V17" s="146"/>
      <c r="W17" s="146"/>
      <c r="X17" s="146"/>
      <c r="Y17" s="146" t="s">
        <v>167</v>
      </c>
      <c r="Z17" s="146"/>
      <c r="AA17" s="146"/>
      <c r="AB17" s="146"/>
      <c r="AC17" s="146"/>
      <c r="AD17" s="146" t="s">
        <v>57</v>
      </c>
      <c r="AE17" s="147" t="str">
        <f>IF(OR(K17="NO",L17="NO",M17="NO",N17="NO",O17="NO",P17="NO",Q17="NO",S17="NO",T17="NO",U17="NO",V17="NO", W17="NO",X17="NO",Z17="NO",AA17="NO",AB17="NO",AC17="NO",AD17="NO"),"No aceptable","Aceptable")</f>
        <v>No aceptable</v>
      </c>
      <c r="AF17" s="77" t="s">
        <v>86</v>
      </c>
      <c r="AG17" s="77" t="s">
        <v>86</v>
      </c>
      <c r="AH17" s="77" t="s">
        <v>57</v>
      </c>
      <c r="AI17" s="77" t="s">
        <v>57</v>
      </c>
      <c r="AJ17" s="77" t="s">
        <v>57</v>
      </c>
      <c r="AK17" s="77" t="s">
        <v>57</v>
      </c>
      <c r="AL17" s="77" t="s">
        <v>57</v>
      </c>
      <c r="AM17" s="77" t="s">
        <v>86</v>
      </c>
      <c r="AN17" s="77" t="s">
        <v>57</v>
      </c>
      <c r="AO17" s="77" t="s">
        <v>57</v>
      </c>
      <c r="AP17" s="77" t="s">
        <v>57</v>
      </c>
      <c r="AQ17" s="77" t="s">
        <v>57</v>
      </c>
      <c r="AR17" s="77" t="s">
        <v>57</v>
      </c>
      <c r="AS17" s="77" t="s">
        <v>57</v>
      </c>
      <c r="AT17" s="77" t="s">
        <v>57</v>
      </c>
      <c r="AU17" s="77" t="s">
        <v>57</v>
      </c>
      <c r="AV17" s="77" t="s">
        <v>86</v>
      </c>
      <c r="AW17" s="85" t="str" cm="1">
        <f t="array" ref="AW17">IF(OR(AF17:AQ17="SI",AR17="SI",AS17="SI",AT17="SI",AU17="SI",AV17="SI"),"Crítico-Proceda a elaborar plan de acción","No crítico/Intermedio-Solicitar evaluación por parte del OAL")</f>
        <v>Crítico-Proceda a elaborar plan de acción</v>
      </c>
      <c r="AX17" s="86"/>
      <c r="AY17" s="86"/>
      <c r="AZ17" s="86"/>
      <c r="BA17" s="86"/>
      <c r="BB17" s="86"/>
      <c r="BC17" s="86"/>
      <c r="BE17">
        <f>IF(AE17="Aceptable",1,0)</f>
        <v>0</v>
      </c>
    </row>
    <row r="18" spans="2:57" ht="42" customHeight="1">
      <c r="B18" s="133">
        <v>2</v>
      </c>
      <c r="C18" s="134" t="str">
        <f>Hoja1!W6</f>
        <v xml:space="preserve"> </v>
      </c>
      <c r="D18" s="134" t="str">
        <f>Hoja1!X6</f>
        <v xml:space="preserve"> </v>
      </c>
      <c r="E18" s="134" t="str">
        <f>Hoja1!Y6</f>
        <v xml:space="preserve"> </v>
      </c>
      <c r="F18" s="134" t="str">
        <f>Hoja1!Z6</f>
        <v xml:space="preserve"> </v>
      </c>
      <c r="G18" s="134" t="str">
        <f>Hoja1!AA6</f>
        <v xml:space="preserve"> </v>
      </c>
      <c r="H18" s="134" t="str">
        <f>Hoja1!AB6</f>
        <v xml:space="preserve"> </v>
      </c>
      <c r="I18" s="134" t="str">
        <f>Hoja1!AC6</f>
        <v xml:space="preserve"> </v>
      </c>
      <c r="J18" s="134" t="str">
        <f>Hoja1!AD6</f>
        <v xml:space="preserve"> </v>
      </c>
      <c r="K18" s="135" t="s">
        <v>86</v>
      </c>
      <c r="L18" s="135" t="s">
        <v>86</v>
      </c>
      <c r="M18" s="135" t="s">
        <v>86</v>
      </c>
      <c r="N18" s="135" t="s">
        <v>86</v>
      </c>
      <c r="O18" s="135" t="s">
        <v>86</v>
      </c>
      <c r="P18" s="135" t="s">
        <v>86</v>
      </c>
      <c r="Q18" s="135" t="s">
        <v>86</v>
      </c>
      <c r="R18" s="146" t="s">
        <v>168</v>
      </c>
      <c r="S18" s="137" t="s">
        <v>86</v>
      </c>
      <c r="T18" s="137" t="s">
        <v>86</v>
      </c>
      <c r="U18" s="137" t="s">
        <v>86</v>
      </c>
      <c r="V18" s="137" t="s">
        <v>86</v>
      </c>
      <c r="W18" s="137" t="s">
        <v>86</v>
      </c>
      <c r="X18" s="137" t="s">
        <v>86</v>
      </c>
      <c r="Y18" s="146" t="s">
        <v>168</v>
      </c>
      <c r="Z18" s="137" t="s">
        <v>86</v>
      </c>
      <c r="AA18" s="137"/>
      <c r="AB18" s="137" t="s">
        <v>86</v>
      </c>
      <c r="AC18" s="137" t="s">
        <v>57</v>
      </c>
      <c r="AD18" s="137" t="s">
        <v>86</v>
      </c>
      <c r="AE18" s="147" t="str">
        <f t="shared" ref="AE18:AE81" si="0">IF(OR(K18="NO",L18="NO",M18="NO",N18="NO",O18="NO",P18="NO",Q18="NO",S18="NO",T18="NO",U18="NO",V18="NO", W18="NO",X18="NO",Z18="NO",AA18="NO",AB18="NO",AC18="NO",AD18="NO"),"No aceptable","Aceptable")</f>
        <v>No aceptable</v>
      </c>
      <c r="AF18" s="53" t="s">
        <v>57</v>
      </c>
      <c r="AG18" s="53" t="s">
        <v>86</v>
      </c>
      <c r="AH18" s="53" t="s">
        <v>57</v>
      </c>
      <c r="AI18" s="53" t="s">
        <v>57</v>
      </c>
      <c r="AJ18" s="53" t="s">
        <v>57</v>
      </c>
      <c r="AK18" s="53" t="s">
        <v>57</v>
      </c>
      <c r="AL18" s="53" t="s">
        <v>57</v>
      </c>
      <c r="AM18" s="53" t="s">
        <v>57</v>
      </c>
      <c r="AN18" s="53" t="s">
        <v>57</v>
      </c>
      <c r="AO18" s="53" t="s">
        <v>57</v>
      </c>
      <c r="AP18" s="53" t="s">
        <v>57</v>
      </c>
      <c r="AQ18" s="53" t="s">
        <v>57</v>
      </c>
      <c r="AR18" s="53" t="s">
        <v>57</v>
      </c>
      <c r="AS18" s="53" t="s">
        <v>57</v>
      </c>
      <c r="AT18" s="53" t="s">
        <v>57</v>
      </c>
      <c r="AU18" s="53" t="s">
        <v>57</v>
      </c>
      <c r="AV18" s="53" t="s">
        <v>57</v>
      </c>
      <c r="AW18" s="85" t="str" cm="1">
        <f t="array" ref="AW18">IF(OR(AF18:AQ18="SI",AR18="SI",AS18="SI",AT18="SI",AU18="SI",AV18="SI"),"Crítico-Proceda a elaborar plan de acción","No crítico/Intermedio-Solicitar evaluación por parte del OAL")</f>
        <v>Crítico-Proceda a elaborar plan de acción</v>
      </c>
      <c r="AX18" s="86"/>
      <c r="AY18" s="74"/>
      <c r="AZ18" s="74"/>
      <c r="BA18" s="74"/>
      <c r="BB18" s="74"/>
      <c r="BC18" s="74"/>
      <c r="BE18">
        <f t="shared" ref="BE18:BE81" si="1">IF(AE18="Aceptable",1,0)</f>
        <v>0</v>
      </c>
    </row>
    <row r="19" spans="2:57" ht="46.5" customHeight="1">
      <c r="B19" s="133">
        <v>3</v>
      </c>
      <c r="C19" s="134" t="str">
        <f>Hoja1!W7</f>
        <v>area 3</v>
      </c>
      <c r="D19" s="134" t="str">
        <f>Hoja1!X7</f>
        <v>puesto 3</v>
      </c>
      <c r="E19" s="134" t="str">
        <f>Hoja1!Y7</f>
        <v>tarea 3</v>
      </c>
      <c r="F19" s="134" t="str">
        <f>Hoja1!Z7</f>
        <v>tarea 3</v>
      </c>
      <c r="G19" s="134">
        <f>Hoja1!AA7</f>
        <v>0</v>
      </c>
      <c r="H19" s="134">
        <f>Hoja1!AB7</f>
        <v>0</v>
      </c>
      <c r="I19" s="134">
        <f>Hoja1!AC7</f>
        <v>0</v>
      </c>
      <c r="J19" s="134">
        <f>Hoja1!AD7</f>
        <v>0</v>
      </c>
      <c r="K19" s="137"/>
      <c r="L19" s="137"/>
      <c r="M19" s="137"/>
      <c r="N19" s="137"/>
      <c r="O19" s="137"/>
      <c r="P19" s="137"/>
      <c r="Q19" s="137"/>
      <c r="R19" s="146"/>
      <c r="S19" s="137"/>
      <c r="T19" s="137"/>
      <c r="U19" s="137"/>
      <c r="V19" s="137"/>
      <c r="W19" s="137"/>
      <c r="X19" s="137"/>
      <c r="Y19" s="146"/>
      <c r="Z19" s="137"/>
      <c r="AA19" s="137"/>
      <c r="AB19" s="137" t="s">
        <v>57</v>
      </c>
      <c r="AC19" s="137"/>
      <c r="AD19" s="137"/>
      <c r="AE19" s="147" t="str">
        <f t="shared" si="0"/>
        <v>No aceptable</v>
      </c>
      <c r="AF19" s="53" t="s">
        <v>57</v>
      </c>
      <c r="AG19" s="53" t="s">
        <v>57</v>
      </c>
      <c r="AH19" s="53" t="s">
        <v>86</v>
      </c>
      <c r="AI19" s="53" t="s">
        <v>57</v>
      </c>
      <c r="AJ19" s="53" t="s">
        <v>57</v>
      </c>
      <c r="AK19" s="53" t="s">
        <v>57</v>
      </c>
      <c r="AL19" s="53" t="s">
        <v>57</v>
      </c>
      <c r="AM19" s="53" t="s">
        <v>57</v>
      </c>
      <c r="AN19" s="53" t="s">
        <v>57</v>
      </c>
      <c r="AO19" s="53" t="s">
        <v>57</v>
      </c>
      <c r="AP19" s="53" t="s">
        <v>57</v>
      </c>
      <c r="AQ19" s="53" t="s">
        <v>57</v>
      </c>
      <c r="AR19" s="53" t="s">
        <v>57</v>
      </c>
      <c r="AS19" s="53" t="s">
        <v>57</v>
      </c>
      <c r="AT19" s="53" t="s">
        <v>57</v>
      </c>
      <c r="AU19" s="53" t="s">
        <v>57</v>
      </c>
      <c r="AV19" s="53" t="s">
        <v>57</v>
      </c>
      <c r="AW19" s="85" t="str" cm="1">
        <f t="array" ref="AW19">IF(OR(AF19:AQ19="SI",AR19="SI",AS19="SI",AT19="SI",AU19="SI",AV19="SI"),"Crítico-Proceda a elaborar plan de acción","No crítico/Intermedio-Solicitar evaluación por parte del OAL")</f>
        <v>Crítico-Proceda a elaborar plan de acción</v>
      </c>
      <c r="AX19" s="86"/>
      <c r="AY19" s="74"/>
      <c r="AZ19" s="74"/>
      <c r="BA19" s="74"/>
      <c r="BB19" s="74"/>
      <c r="BC19" s="74"/>
      <c r="BE19">
        <f t="shared" si="1"/>
        <v>0</v>
      </c>
    </row>
    <row r="20" spans="2:57" ht="58.5" customHeight="1">
      <c r="B20" s="133">
        <v>4</v>
      </c>
      <c r="C20" s="134" t="str">
        <f>Hoja1!W8</f>
        <v>area 4</v>
      </c>
      <c r="D20" s="134" t="str">
        <f>Hoja1!X8</f>
        <v>puesto 4</v>
      </c>
      <c r="E20" s="134" t="str">
        <f>Hoja1!Y8</f>
        <v>tarea 4</v>
      </c>
      <c r="F20" s="134" t="str">
        <f>Hoja1!Z8</f>
        <v>tarea 4</v>
      </c>
      <c r="G20" s="134">
        <f>Hoja1!AA8</f>
        <v>0</v>
      </c>
      <c r="H20" s="134">
        <f>Hoja1!AB8</f>
        <v>0</v>
      </c>
      <c r="I20" s="134">
        <f>Hoja1!AC8</f>
        <v>0</v>
      </c>
      <c r="J20" s="134">
        <f>Hoja1!AD8</f>
        <v>0</v>
      </c>
      <c r="K20" s="137"/>
      <c r="L20" s="137"/>
      <c r="M20" s="137"/>
      <c r="N20" s="137"/>
      <c r="O20" s="137"/>
      <c r="P20" s="137"/>
      <c r="Q20" s="137"/>
      <c r="R20" s="146"/>
      <c r="S20" s="137"/>
      <c r="T20" s="137"/>
      <c r="U20" s="137"/>
      <c r="V20" s="137"/>
      <c r="W20" s="137"/>
      <c r="X20" s="137"/>
      <c r="Y20" s="146"/>
      <c r="Z20" s="137"/>
      <c r="AA20" s="137" t="s">
        <v>57</v>
      </c>
      <c r="AB20" s="137"/>
      <c r="AC20" s="137"/>
      <c r="AD20" s="137"/>
      <c r="AE20" s="147" t="str">
        <f t="shared" si="0"/>
        <v>No aceptable</v>
      </c>
      <c r="AF20" s="53" t="s">
        <v>57</v>
      </c>
      <c r="AG20" s="53" t="s">
        <v>57</v>
      </c>
      <c r="AH20" s="53" t="s">
        <v>57</v>
      </c>
      <c r="AI20" s="53" t="s">
        <v>86</v>
      </c>
      <c r="AJ20" s="53" t="s">
        <v>57</v>
      </c>
      <c r="AK20" s="53" t="s">
        <v>57</v>
      </c>
      <c r="AL20" s="53" t="s">
        <v>57</v>
      </c>
      <c r="AM20" s="53" t="s">
        <v>57</v>
      </c>
      <c r="AN20" s="53" t="s">
        <v>57</v>
      </c>
      <c r="AO20" s="53" t="s">
        <v>57</v>
      </c>
      <c r="AP20" s="53" t="s">
        <v>57</v>
      </c>
      <c r="AQ20" s="53" t="s">
        <v>57</v>
      </c>
      <c r="AR20" s="53" t="s">
        <v>57</v>
      </c>
      <c r="AS20" s="53" t="s">
        <v>57</v>
      </c>
      <c r="AT20" s="53" t="s">
        <v>57</v>
      </c>
      <c r="AU20" s="53" t="s">
        <v>57</v>
      </c>
      <c r="AV20" s="53" t="s">
        <v>57</v>
      </c>
      <c r="AW20" s="85" t="str" cm="1">
        <f t="array" ref="AW20">IF(OR(AF20:AQ20="SI",AR20="SI",AS20="SI",AT20="SI",AU20="SI",AV20="SI"),"Crítico-Proceda a elaborar plan de acción","No crítico/Intermedio-Solicitar evaluación por parte del OAL")</f>
        <v>Crítico-Proceda a elaborar plan de acción</v>
      </c>
      <c r="AX20" s="86"/>
      <c r="AY20" s="74"/>
      <c r="AZ20" s="74"/>
      <c r="BA20" s="74"/>
      <c r="BB20" s="74"/>
      <c r="BC20" s="74"/>
      <c r="BE20">
        <f t="shared" si="1"/>
        <v>0</v>
      </c>
    </row>
    <row r="21" spans="2:57" ht="58.5" customHeight="1">
      <c r="B21" s="133">
        <v>5</v>
      </c>
      <c r="C21" s="134" t="str">
        <f>Hoja1!W9</f>
        <v>area 5</v>
      </c>
      <c r="D21" s="134" t="str">
        <f>Hoja1!X9</f>
        <v>puesto 5</v>
      </c>
      <c r="E21" s="134" t="str">
        <f>Hoja1!Y9</f>
        <v>tarea 5</v>
      </c>
      <c r="F21" s="134" t="str">
        <f>Hoja1!Z9</f>
        <v>tarea 5</v>
      </c>
      <c r="G21" s="134">
        <f>Hoja1!AA9</f>
        <v>0</v>
      </c>
      <c r="H21" s="134">
        <f>Hoja1!AB9</f>
        <v>0</v>
      </c>
      <c r="I21" s="134">
        <f>Hoja1!AC9</f>
        <v>0</v>
      </c>
      <c r="J21" s="134">
        <f>Hoja1!AD9</f>
        <v>0</v>
      </c>
      <c r="K21" s="137"/>
      <c r="L21" s="137"/>
      <c r="M21" s="137"/>
      <c r="N21" s="137"/>
      <c r="O21" s="137"/>
      <c r="P21" s="137"/>
      <c r="Q21" s="137"/>
      <c r="R21" s="146"/>
      <c r="S21" s="137"/>
      <c r="T21" s="137"/>
      <c r="U21" s="137"/>
      <c r="V21" s="137"/>
      <c r="W21" s="137"/>
      <c r="X21" s="137"/>
      <c r="Y21" s="146"/>
      <c r="Z21" s="137" t="s">
        <v>57</v>
      </c>
      <c r="AA21" s="137"/>
      <c r="AB21" s="137"/>
      <c r="AC21" s="137"/>
      <c r="AD21" s="137"/>
      <c r="AE21" s="147" t="str">
        <f t="shared" si="0"/>
        <v>No aceptable</v>
      </c>
      <c r="AF21" s="53" t="s">
        <v>57</v>
      </c>
      <c r="AG21" s="53" t="s">
        <v>57</v>
      </c>
      <c r="AH21" s="53" t="s">
        <v>57</v>
      </c>
      <c r="AI21" s="53" t="s">
        <v>57</v>
      </c>
      <c r="AJ21" s="53" t="s">
        <v>86</v>
      </c>
      <c r="AK21" s="53" t="s">
        <v>57</v>
      </c>
      <c r="AL21" s="53" t="s">
        <v>57</v>
      </c>
      <c r="AM21" s="53" t="s">
        <v>57</v>
      </c>
      <c r="AN21" s="53" t="s">
        <v>57</v>
      </c>
      <c r="AO21" s="53" t="s">
        <v>57</v>
      </c>
      <c r="AP21" s="53" t="s">
        <v>57</v>
      </c>
      <c r="AQ21" s="53" t="s">
        <v>57</v>
      </c>
      <c r="AR21" s="53" t="s">
        <v>57</v>
      </c>
      <c r="AS21" s="53" t="s">
        <v>57</v>
      </c>
      <c r="AT21" s="53" t="s">
        <v>57</v>
      </c>
      <c r="AU21" s="53" t="s">
        <v>57</v>
      </c>
      <c r="AV21" s="53" t="s">
        <v>57</v>
      </c>
      <c r="AW21" s="85" t="str" cm="1">
        <f t="array" ref="AW21">IF(OR(AF21:AQ21="SI",AR21="SI",AS21="SI",AT21="SI",AU21="SI",AV21="SI"),"Crítico-Proceda a elaborar plan de acción","No crítico/Intermedio-Solicitar evaluación por parte del OAL")</f>
        <v>Crítico-Proceda a elaborar plan de acción</v>
      </c>
      <c r="AX21" s="86"/>
      <c r="AY21" s="74"/>
      <c r="AZ21" s="74"/>
      <c r="BA21" s="74"/>
      <c r="BB21" s="74"/>
      <c r="BC21" s="74"/>
      <c r="BE21">
        <f t="shared" si="1"/>
        <v>0</v>
      </c>
    </row>
    <row r="22" spans="2:57" ht="58.5" customHeight="1">
      <c r="B22" s="133">
        <v>6</v>
      </c>
      <c r="C22" s="134" t="str">
        <f>Hoja1!W10</f>
        <v>area 6</v>
      </c>
      <c r="D22" s="134" t="str">
        <f>Hoja1!X10</f>
        <v>puesto 6</v>
      </c>
      <c r="E22" s="134" t="str">
        <f>Hoja1!Y10</f>
        <v>tarea 6</v>
      </c>
      <c r="F22" s="134" t="str">
        <f>Hoja1!Z10</f>
        <v>tarea 6</v>
      </c>
      <c r="G22" s="134">
        <f>Hoja1!AA10</f>
        <v>0</v>
      </c>
      <c r="H22" s="134">
        <f>Hoja1!AB10</f>
        <v>0</v>
      </c>
      <c r="I22" s="134">
        <f>Hoja1!AC10</f>
        <v>0</v>
      </c>
      <c r="J22" s="134">
        <f>Hoja1!AD10</f>
        <v>0</v>
      </c>
      <c r="K22" s="137"/>
      <c r="L22" s="137"/>
      <c r="M22" s="137"/>
      <c r="N22" s="137"/>
      <c r="O22" s="137"/>
      <c r="P22" s="137"/>
      <c r="Q22" s="137"/>
      <c r="R22" s="146"/>
      <c r="S22" s="137"/>
      <c r="T22" s="137"/>
      <c r="U22" s="137"/>
      <c r="V22" s="137"/>
      <c r="W22" s="137"/>
      <c r="X22" s="137" t="s">
        <v>57</v>
      </c>
      <c r="Y22" s="146" t="s">
        <v>168</v>
      </c>
      <c r="Z22" s="137"/>
      <c r="AA22" s="137"/>
      <c r="AB22" s="137"/>
      <c r="AC22" s="137"/>
      <c r="AD22" s="137"/>
      <c r="AE22" s="147" t="str">
        <f t="shared" si="0"/>
        <v>No aceptable</v>
      </c>
      <c r="AF22" s="53" t="s">
        <v>57</v>
      </c>
      <c r="AG22" s="53" t="s">
        <v>57</v>
      </c>
      <c r="AH22" s="53" t="s">
        <v>57</v>
      </c>
      <c r="AI22" s="53" t="s">
        <v>57</v>
      </c>
      <c r="AJ22" s="53" t="s">
        <v>57</v>
      </c>
      <c r="AK22" s="53" t="s">
        <v>86</v>
      </c>
      <c r="AL22" s="53" t="s">
        <v>57</v>
      </c>
      <c r="AM22" s="53" t="s">
        <v>57</v>
      </c>
      <c r="AN22" s="53" t="s">
        <v>57</v>
      </c>
      <c r="AO22" s="53" t="s">
        <v>57</v>
      </c>
      <c r="AP22" s="53" t="s">
        <v>57</v>
      </c>
      <c r="AQ22" s="53" t="s">
        <v>57</v>
      </c>
      <c r="AR22" s="53" t="s">
        <v>57</v>
      </c>
      <c r="AS22" s="53" t="s">
        <v>57</v>
      </c>
      <c r="AT22" s="53" t="s">
        <v>57</v>
      </c>
      <c r="AU22" s="53" t="s">
        <v>57</v>
      </c>
      <c r="AV22" s="53" t="s">
        <v>57</v>
      </c>
      <c r="AW22" s="85" t="str" cm="1">
        <f t="array" ref="AW22">IF(OR(AF22:AQ22="SI",AR22="SI",AS22="SI",AT22="SI",AU22="SI",AV22="SI"),"Crítico-Proceda a elaborar plan de acción","No crítico/Intermedio-Solicitar evaluación por parte del OAL")</f>
        <v>Crítico-Proceda a elaborar plan de acción</v>
      </c>
      <c r="AX22" s="86"/>
      <c r="AY22" s="74"/>
      <c r="AZ22" s="74"/>
      <c r="BA22" s="74"/>
      <c r="BB22" s="74"/>
      <c r="BC22" s="74"/>
      <c r="BE22">
        <f t="shared" si="1"/>
        <v>0</v>
      </c>
    </row>
    <row r="23" spans="2:57" ht="58.5" customHeight="1">
      <c r="B23" s="133">
        <v>7</v>
      </c>
      <c r="C23" s="134" t="str">
        <f>Hoja1!W11</f>
        <v>area 7</v>
      </c>
      <c r="D23" s="134" t="str">
        <f>Hoja1!X11</f>
        <v>puesto 7</v>
      </c>
      <c r="E23" s="134" t="str">
        <f>Hoja1!Y11</f>
        <v>tarea 7</v>
      </c>
      <c r="F23" s="134" t="str">
        <f>Hoja1!Z11</f>
        <v>tarea 7</v>
      </c>
      <c r="G23" s="134">
        <f>Hoja1!AA11</f>
        <v>0</v>
      </c>
      <c r="H23" s="134">
        <f>Hoja1!AB11</f>
        <v>0</v>
      </c>
      <c r="I23" s="134">
        <f>Hoja1!AC11</f>
        <v>0</v>
      </c>
      <c r="J23" s="134">
        <f>Hoja1!AD11</f>
        <v>0</v>
      </c>
      <c r="K23" s="137"/>
      <c r="L23" s="137"/>
      <c r="M23" s="137"/>
      <c r="N23" s="137"/>
      <c r="O23" s="137"/>
      <c r="P23" s="137"/>
      <c r="Q23" s="137"/>
      <c r="R23" s="146"/>
      <c r="S23" s="137"/>
      <c r="T23" s="137"/>
      <c r="U23" s="137"/>
      <c r="V23" s="137"/>
      <c r="W23" s="137"/>
      <c r="X23" s="137" t="s">
        <v>57</v>
      </c>
      <c r="Y23" s="146"/>
      <c r="Z23" s="137"/>
      <c r="AA23" s="137"/>
      <c r="AB23" s="137"/>
      <c r="AC23" s="137"/>
      <c r="AD23" s="137"/>
      <c r="AE23" s="147" t="str">
        <f t="shared" si="0"/>
        <v>No aceptable</v>
      </c>
      <c r="AF23" s="53" t="s">
        <v>57</v>
      </c>
      <c r="AG23" s="53" t="s">
        <v>57</v>
      </c>
      <c r="AH23" s="53" t="s">
        <v>57</v>
      </c>
      <c r="AI23" s="53" t="s">
        <v>57</v>
      </c>
      <c r="AJ23" s="53" t="s">
        <v>57</v>
      </c>
      <c r="AK23" s="53" t="s">
        <v>57</v>
      </c>
      <c r="AL23" s="53" t="s">
        <v>86</v>
      </c>
      <c r="AM23" s="53" t="s">
        <v>57</v>
      </c>
      <c r="AN23" s="53" t="s">
        <v>57</v>
      </c>
      <c r="AO23" s="53" t="s">
        <v>57</v>
      </c>
      <c r="AP23" s="53" t="s">
        <v>57</v>
      </c>
      <c r="AQ23" s="53" t="s">
        <v>57</v>
      </c>
      <c r="AR23" s="53" t="s">
        <v>57</v>
      </c>
      <c r="AS23" s="53" t="s">
        <v>57</v>
      </c>
      <c r="AT23" s="53" t="s">
        <v>57</v>
      </c>
      <c r="AU23" s="53" t="s">
        <v>57</v>
      </c>
      <c r="AV23" s="53" t="s">
        <v>57</v>
      </c>
      <c r="AW23" s="85" t="str" cm="1">
        <f t="array" ref="AW23">IF(OR(AF23:AQ23="SI",AR23="SI",AS23="SI",AT23="SI",AU23="SI",AV23="SI"),"Crítico-Proceda a elaborar plan de acción","No crítico/Intermedio-Solicitar evaluación por parte del OAL")</f>
        <v>Crítico-Proceda a elaborar plan de acción</v>
      </c>
      <c r="AX23" s="86"/>
      <c r="AY23" s="74"/>
      <c r="AZ23" s="74"/>
      <c r="BA23" s="74"/>
      <c r="BB23" s="74"/>
      <c r="BC23" s="74"/>
      <c r="BE23">
        <f t="shared" si="1"/>
        <v>0</v>
      </c>
    </row>
    <row r="24" spans="2:57" ht="58.5" customHeight="1">
      <c r="B24" s="133">
        <v>8</v>
      </c>
      <c r="C24" s="134" t="str">
        <f>Hoja1!W12</f>
        <v>area 8</v>
      </c>
      <c r="D24" s="134" t="str">
        <f>Hoja1!X12</f>
        <v>puesto 8</v>
      </c>
      <c r="E24" s="134" t="str">
        <f>Hoja1!Y12</f>
        <v>tarea 8</v>
      </c>
      <c r="F24" s="134" t="str">
        <f>Hoja1!Z12</f>
        <v>tarea 8</v>
      </c>
      <c r="G24" s="134">
        <f>Hoja1!AA12</f>
        <v>0</v>
      </c>
      <c r="H24" s="134">
        <f>Hoja1!AB12</f>
        <v>0</v>
      </c>
      <c r="I24" s="134">
        <f>Hoja1!AC12</f>
        <v>0</v>
      </c>
      <c r="J24" s="134">
        <f>Hoja1!AD12</f>
        <v>0</v>
      </c>
      <c r="K24" s="137"/>
      <c r="L24" s="137"/>
      <c r="M24" s="137"/>
      <c r="N24" s="137"/>
      <c r="O24" s="137"/>
      <c r="P24" s="137"/>
      <c r="Q24" s="137"/>
      <c r="R24" s="146"/>
      <c r="S24" s="137"/>
      <c r="T24" s="137"/>
      <c r="U24" s="137"/>
      <c r="V24" s="137"/>
      <c r="W24" s="137" t="s">
        <v>57</v>
      </c>
      <c r="X24" s="137"/>
      <c r="Y24" s="146"/>
      <c r="Z24" s="137"/>
      <c r="AA24" s="137"/>
      <c r="AB24" s="137"/>
      <c r="AC24" s="137"/>
      <c r="AD24" s="137"/>
      <c r="AE24" s="147" t="str">
        <f t="shared" si="0"/>
        <v>No aceptable</v>
      </c>
      <c r="AF24" s="53" t="s">
        <v>57</v>
      </c>
      <c r="AG24" s="53" t="s">
        <v>57</v>
      </c>
      <c r="AH24" s="53" t="s">
        <v>57</v>
      </c>
      <c r="AI24" s="53" t="s">
        <v>57</v>
      </c>
      <c r="AJ24" s="53" t="s">
        <v>57</v>
      </c>
      <c r="AK24" s="53" t="s">
        <v>57</v>
      </c>
      <c r="AL24" s="53" t="s">
        <v>57</v>
      </c>
      <c r="AM24" s="53" t="s">
        <v>86</v>
      </c>
      <c r="AN24" s="53" t="s">
        <v>57</v>
      </c>
      <c r="AO24" s="53" t="s">
        <v>57</v>
      </c>
      <c r="AP24" s="53" t="s">
        <v>57</v>
      </c>
      <c r="AQ24" s="53" t="s">
        <v>57</v>
      </c>
      <c r="AR24" s="53" t="s">
        <v>57</v>
      </c>
      <c r="AS24" s="53" t="s">
        <v>57</v>
      </c>
      <c r="AT24" s="53" t="s">
        <v>57</v>
      </c>
      <c r="AU24" s="53" t="s">
        <v>57</v>
      </c>
      <c r="AV24" s="53" t="s">
        <v>57</v>
      </c>
      <c r="AW24" s="85" t="str" cm="1">
        <f t="array" ref="AW24">IF(OR(AF24:AQ24="SI",AR24="SI",AS24="SI",AT24="SI",AU24="SI",AV24="SI"),"Crítico-Proceda a elaborar plan de acción","No crítico/Intermedio-Solicitar evaluación por parte del OAL")</f>
        <v>Crítico-Proceda a elaborar plan de acción</v>
      </c>
      <c r="AX24" s="86"/>
      <c r="AY24" s="74"/>
      <c r="AZ24" s="74"/>
      <c r="BA24" s="74"/>
      <c r="BB24" s="74"/>
      <c r="BC24" s="74"/>
      <c r="BE24">
        <f t="shared" si="1"/>
        <v>0</v>
      </c>
    </row>
    <row r="25" spans="2:57" ht="58.5" customHeight="1">
      <c r="B25" s="133">
        <v>9</v>
      </c>
      <c r="C25" s="134" t="str">
        <f>Hoja1!W13</f>
        <v>area 9</v>
      </c>
      <c r="D25" s="134" t="str">
        <f>Hoja1!X13</f>
        <v>puesto 9</v>
      </c>
      <c r="E25" s="134" t="str">
        <f>Hoja1!Y13</f>
        <v>tarea 9</v>
      </c>
      <c r="F25" s="134" t="str">
        <f>Hoja1!Z13</f>
        <v>tarea 9</v>
      </c>
      <c r="G25" s="134">
        <f>Hoja1!AA13</f>
        <v>0</v>
      </c>
      <c r="H25" s="134">
        <f>Hoja1!AB13</f>
        <v>0</v>
      </c>
      <c r="I25" s="134">
        <f>Hoja1!AC13</f>
        <v>0</v>
      </c>
      <c r="J25" s="134">
        <f>Hoja1!AD13</f>
        <v>0</v>
      </c>
      <c r="K25" s="137"/>
      <c r="L25" s="137"/>
      <c r="M25" s="137"/>
      <c r="N25" s="137"/>
      <c r="O25" s="137"/>
      <c r="P25" s="137"/>
      <c r="Q25" s="137"/>
      <c r="R25" s="146"/>
      <c r="S25" s="137"/>
      <c r="T25" s="137"/>
      <c r="U25" s="137"/>
      <c r="V25" s="137" t="s">
        <v>57</v>
      </c>
      <c r="W25" s="137"/>
      <c r="X25" s="137"/>
      <c r="Y25" s="146"/>
      <c r="Z25" s="137"/>
      <c r="AA25" s="137"/>
      <c r="AB25" s="137"/>
      <c r="AC25" s="137"/>
      <c r="AD25" s="137"/>
      <c r="AE25" s="147" t="str">
        <f t="shared" si="0"/>
        <v>No aceptable</v>
      </c>
      <c r="AF25" s="53" t="s">
        <v>57</v>
      </c>
      <c r="AG25" s="53" t="s">
        <v>57</v>
      </c>
      <c r="AH25" s="53" t="s">
        <v>57</v>
      </c>
      <c r="AI25" s="53" t="s">
        <v>57</v>
      </c>
      <c r="AJ25" s="53" t="s">
        <v>57</v>
      </c>
      <c r="AK25" s="53" t="s">
        <v>57</v>
      </c>
      <c r="AL25" s="53" t="s">
        <v>57</v>
      </c>
      <c r="AM25" s="53" t="s">
        <v>57</v>
      </c>
      <c r="AN25" s="53" t="s">
        <v>86</v>
      </c>
      <c r="AO25" s="53" t="s">
        <v>57</v>
      </c>
      <c r="AP25" s="53" t="s">
        <v>57</v>
      </c>
      <c r="AQ25" s="53" t="s">
        <v>57</v>
      </c>
      <c r="AR25" s="53" t="s">
        <v>57</v>
      </c>
      <c r="AS25" s="53" t="s">
        <v>57</v>
      </c>
      <c r="AT25" s="53" t="s">
        <v>57</v>
      </c>
      <c r="AU25" s="53" t="s">
        <v>57</v>
      </c>
      <c r="AV25" s="53" t="s">
        <v>57</v>
      </c>
      <c r="AW25" s="85" t="str" cm="1">
        <f t="array" ref="AW25">IF(OR(AF25:AQ25="SI",AR25="SI",AS25="SI",AT25="SI",AU25="SI",AV25="SI"),"Crítico-Proceda a elaborar plan de acción","No crítico/Intermedio-Solicitar evaluación por parte del OAL")</f>
        <v>Crítico-Proceda a elaborar plan de acción</v>
      </c>
      <c r="AX25" s="86"/>
      <c r="AY25" s="74"/>
      <c r="AZ25" s="74"/>
      <c r="BA25" s="74"/>
      <c r="BB25" s="74"/>
      <c r="BC25" s="74"/>
      <c r="BE25">
        <f t="shared" si="1"/>
        <v>0</v>
      </c>
    </row>
    <row r="26" spans="2:57" ht="58.5" customHeight="1">
      <c r="B26" s="133">
        <v>10</v>
      </c>
      <c r="C26" s="134" t="str">
        <f>Hoja1!W14</f>
        <v>area 10</v>
      </c>
      <c r="D26" s="134" t="str">
        <f>Hoja1!X14</f>
        <v>puesto 10</v>
      </c>
      <c r="E26" s="134" t="str">
        <f>Hoja1!Y14</f>
        <v>tarea 10</v>
      </c>
      <c r="F26" s="134" t="str">
        <f>Hoja1!Z14</f>
        <v>tarea 10</v>
      </c>
      <c r="G26" s="134">
        <f>Hoja1!AA14</f>
        <v>0</v>
      </c>
      <c r="H26" s="134">
        <f>Hoja1!AB14</f>
        <v>0</v>
      </c>
      <c r="I26" s="134">
        <f>Hoja1!AC14</f>
        <v>0</v>
      </c>
      <c r="J26" s="134">
        <f>Hoja1!AD14</f>
        <v>0</v>
      </c>
      <c r="K26" s="137"/>
      <c r="L26" s="137"/>
      <c r="M26" s="137"/>
      <c r="N26" s="137"/>
      <c r="O26" s="137"/>
      <c r="P26" s="137"/>
      <c r="Q26" s="137"/>
      <c r="R26" s="146"/>
      <c r="S26" s="137"/>
      <c r="T26" s="137"/>
      <c r="U26" s="137" t="s">
        <v>57</v>
      </c>
      <c r="V26" s="137"/>
      <c r="W26" s="137"/>
      <c r="X26" s="137"/>
      <c r="Y26" s="146"/>
      <c r="Z26" s="137"/>
      <c r="AA26" s="137"/>
      <c r="AB26" s="137"/>
      <c r="AC26" s="137"/>
      <c r="AD26" s="137"/>
      <c r="AE26" s="147" t="str">
        <f t="shared" si="0"/>
        <v>No aceptable</v>
      </c>
      <c r="AF26" s="53" t="s">
        <v>57</v>
      </c>
      <c r="AG26" s="53" t="s">
        <v>57</v>
      </c>
      <c r="AH26" s="53" t="s">
        <v>57</v>
      </c>
      <c r="AI26" s="53" t="s">
        <v>57</v>
      </c>
      <c r="AJ26" s="53" t="s">
        <v>57</v>
      </c>
      <c r="AK26" s="53" t="s">
        <v>57</v>
      </c>
      <c r="AL26" s="53" t="s">
        <v>57</v>
      </c>
      <c r="AM26" s="53" t="s">
        <v>57</v>
      </c>
      <c r="AN26" s="53" t="s">
        <v>57</v>
      </c>
      <c r="AO26" s="53" t="s">
        <v>86</v>
      </c>
      <c r="AP26" s="53" t="s">
        <v>57</v>
      </c>
      <c r="AQ26" s="53" t="s">
        <v>57</v>
      </c>
      <c r="AR26" s="53" t="s">
        <v>57</v>
      </c>
      <c r="AS26" s="53" t="s">
        <v>57</v>
      </c>
      <c r="AT26" s="53" t="s">
        <v>57</v>
      </c>
      <c r="AU26" s="53" t="s">
        <v>57</v>
      </c>
      <c r="AV26" s="53" t="s">
        <v>57</v>
      </c>
      <c r="AW26" s="85" t="str" cm="1">
        <f t="array" ref="AW26">IF(OR(AF26:AQ26="SI",AR26="SI",AS26="SI",AT26="SI",AU26="SI",AV26="SI"),"Crítico-Proceda a elaborar plan de acción","No crítico/Intermedio-Solicitar evaluación por parte del OAL")</f>
        <v>Crítico-Proceda a elaborar plan de acción</v>
      </c>
      <c r="AX26" s="86"/>
      <c r="AY26" s="74"/>
      <c r="AZ26" s="74"/>
      <c r="BA26" s="74"/>
      <c r="BB26" s="74"/>
      <c r="BC26" s="74"/>
      <c r="BE26">
        <f t="shared" si="1"/>
        <v>0</v>
      </c>
    </row>
    <row r="27" spans="2:57" ht="58.5" customHeight="1">
      <c r="B27" s="133">
        <v>11</v>
      </c>
      <c r="C27" s="134" t="str">
        <f>Hoja1!W15</f>
        <v>area 11</v>
      </c>
      <c r="D27" s="134" t="str">
        <f>Hoja1!X15</f>
        <v>puesto 11</v>
      </c>
      <c r="E27" s="134" t="str">
        <f>Hoja1!Y15</f>
        <v>tarea 11</v>
      </c>
      <c r="F27" s="134" t="str">
        <f>Hoja1!Z15</f>
        <v>tarea 11</v>
      </c>
      <c r="G27" s="134">
        <f>Hoja1!AA15</f>
        <v>0</v>
      </c>
      <c r="H27" s="134">
        <f>Hoja1!AB15</f>
        <v>0</v>
      </c>
      <c r="I27" s="134">
        <f>Hoja1!AC15</f>
        <v>0</v>
      </c>
      <c r="J27" s="134">
        <f>Hoja1!AD15</f>
        <v>0</v>
      </c>
      <c r="K27" s="137"/>
      <c r="L27" s="137"/>
      <c r="M27" s="137"/>
      <c r="N27" s="137"/>
      <c r="O27" s="137"/>
      <c r="P27" s="137"/>
      <c r="Q27" s="137"/>
      <c r="R27" s="146"/>
      <c r="S27" s="137"/>
      <c r="T27" s="137" t="s">
        <v>57</v>
      </c>
      <c r="U27" s="137"/>
      <c r="V27" s="137"/>
      <c r="W27" s="137"/>
      <c r="X27" s="137"/>
      <c r="Y27" s="146"/>
      <c r="Z27" s="137"/>
      <c r="AA27" s="137"/>
      <c r="AB27" s="137"/>
      <c r="AC27" s="137"/>
      <c r="AD27" s="137"/>
      <c r="AE27" s="147" t="str">
        <f t="shared" si="0"/>
        <v>No aceptable</v>
      </c>
      <c r="AF27" s="53" t="s">
        <v>57</v>
      </c>
      <c r="AG27" s="53" t="s">
        <v>57</v>
      </c>
      <c r="AH27" s="53" t="s">
        <v>57</v>
      </c>
      <c r="AI27" s="53" t="s">
        <v>57</v>
      </c>
      <c r="AJ27" s="53" t="s">
        <v>57</v>
      </c>
      <c r="AK27" s="53" t="s">
        <v>57</v>
      </c>
      <c r="AL27" s="53" t="s">
        <v>57</v>
      </c>
      <c r="AM27" s="53" t="s">
        <v>57</v>
      </c>
      <c r="AN27" s="53" t="s">
        <v>57</v>
      </c>
      <c r="AO27" s="53" t="s">
        <v>57</v>
      </c>
      <c r="AP27" s="53" t="s">
        <v>86</v>
      </c>
      <c r="AQ27" s="53" t="s">
        <v>57</v>
      </c>
      <c r="AR27" s="53" t="s">
        <v>57</v>
      </c>
      <c r="AS27" s="53" t="s">
        <v>57</v>
      </c>
      <c r="AT27" s="53" t="s">
        <v>57</v>
      </c>
      <c r="AU27" s="53" t="s">
        <v>57</v>
      </c>
      <c r="AV27" s="53" t="s">
        <v>57</v>
      </c>
      <c r="AW27" s="85" t="str" cm="1">
        <f t="array" ref="AW27">IF(OR(AF27:AQ27="SI",AR27="SI",AS27="SI",AT27="SI",AU27="SI",AV27="SI"),"Crítico-Proceda a elaborar plan de acción","No crítico/Intermedio-Solicitar evaluación por parte del OAL")</f>
        <v>Crítico-Proceda a elaborar plan de acción</v>
      </c>
      <c r="AX27" s="86"/>
      <c r="AY27" s="74"/>
      <c r="AZ27" s="74"/>
      <c r="BA27" s="74"/>
      <c r="BB27" s="74"/>
      <c r="BC27" s="74"/>
      <c r="BE27">
        <f t="shared" si="1"/>
        <v>0</v>
      </c>
    </row>
    <row r="28" spans="2:57" ht="58.5" customHeight="1">
      <c r="B28" s="133">
        <v>12</v>
      </c>
      <c r="C28" s="134" t="str">
        <f>Hoja1!W16</f>
        <v>area 12</v>
      </c>
      <c r="D28" s="134" t="str">
        <f>Hoja1!X16</f>
        <v>puesto 12</v>
      </c>
      <c r="E28" s="134" t="str">
        <f>Hoja1!Y16</f>
        <v>tarea 12</v>
      </c>
      <c r="F28" s="134" t="str">
        <f>Hoja1!Z16</f>
        <v>tarea 12</v>
      </c>
      <c r="G28" s="134">
        <f>Hoja1!AA16</f>
        <v>0</v>
      </c>
      <c r="H28" s="134">
        <f>Hoja1!AB16</f>
        <v>0</v>
      </c>
      <c r="I28" s="134">
        <f>Hoja1!AC16</f>
        <v>0</v>
      </c>
      <c r="J28" s="134">
        <f>Hoja1!AD16</f>
        <v>0</v>
      </c>
      <c r="K28" s="137"/>
      <c r="L28" s="137"/>
      <c r="M28" s="137"/>
      <c r="N28" s="137"/>
      <c r="O28" s="137"/>
      <c r="P28" s="137"/>
      <c r="Q28" s="137"/>
      <c r="R28" s="146"/>
      <c r="S28" s="137" t="s">
        <v>57</v>
      </c>
      <c r="T28" s="137"/>
      <c r="U28" s="137"/>
      <c r="V28" s="137"/>
      <c r="W28" s="137"/>
      <c r="X28" s="137"/>
      <c r="Y28" s="146"/>
      <c r="Z28" s="137"/>
      <c r="AA28" s="137"/>
      <c r="AB28" s="137"/>
      <c r="AC28" s="137"/>
      <c r="AD28" s="137"/>
      <c r="AE28" s="147" t="str">
        <f t="shared" si="0"/>
        <v>No aceptable</v>
      </c>
      <c r="AF28" s="53" t="s">
        <v>57</v>
      </c>
      <c r="AG28" s="53" t="s">
        <v>57</v>
      </c>
      <c r="AH28" s="53" t="s">
        <v>57</v>
      </c>
      <c r="AI28" s="53" t="s">
        <v>57</v>
      </c>
      <c r="AJ28" s="53" t="s">
        <v>57</v>
      </c>
      <c r="AK28" s="53" t="s">
        <v>57</v>
      </c>
      <c r="AL28" s="53" t="s">
        <v>57</v>
      </c>
      <c r="AM28" s="53" t="s">
        <v>57</v>
      </c>
      <c r="AN28" s="53" t="s">
        <v>57</v>
      </c>
      <c r="AO28" s="53" t="s">
        <v>57</v>
      </c>
      <c r="AP28" s="53" t="s">
        <v>57</v>
      </c>
      <c r="AQ28" s="53" t="s">
        <v>86</v>
      </c>
      <c r="AR28" s="53" t="s">
        <v>57</v>
      </c>
      <c r="AS28" s="53" t="s">
        <v>57</v>
      </c>
      <c r="AT28" s="53" t="s">
        <v>57</v>
      </c>
      <c r="AU28" s="53" t="s">
        <v>57</v>
      </c>
      <c r="AV28" s="53" t="s">
        <v>57</v>
      </c>
      <c r="AW28" s="85" t="str" cm="1">
        <f t="array" ref="AW28">IF(OR(AF28:AQ28="SI",AR28="SI",AS28="SI",AT28="SI",AU28="SI",AV28="SI"),"Crítico-Proceda a elaborar plan de acción","No crítico/Intermedio-Solicitar evaluación por parte del OAL")</f>
        <v>Crítico-Proceda a elaborar plan de acción</v>
      </c>
      <c r="AX28" s="86"/>
      <c r="AY28" s="74"/>
      <c r="AZ28" s="74"/>
      <c r="BA28" s="74"/>
      <c r="BB28" s="74"/>
      <c r="BC28" s="74"/>
      <c r="BE28">
        <f t="shared" si="1"/>
        <v>0</v>
      </c>
    </row>
    <row r="29" spans="2:57" ht="58.5" customHeight="1">
      <c r="B29" s="133">
        <v>13</v>
      </c>
      <c r="C29" s="134" t="str">
        <f>Hoja1!W17</f>
        <v>area 13</v>
      </c>
      <c r="D29" s="134" t="str">
        <f>Hoja1!X17</f>
        <v>puesto 13</v>
      </c>
      <c r="E29" s="134" t="str">
        <f>Hoja1!Y17</f>
        <v>tarea 13</v>
      </c>
      <c r="F29" s="134" t="str">
        <f>Hoja1!Z17</f>
        <v>tarea 13</v>
      </c>
      <c r="G29" s="134">
        <f>Hoja1!AA17</f>
        <v>0</v>
      </c>
      <c r="H29" s="134">
        <f>Hoja1!AB17</f>
        <v>0</v>
      </c>
      <c r="I29" s="134">
        <f>Hoja1!AC17</f>
        <v>0</v>
      </c>
      <c r="J29" s="134">
        <f>Hoja1!AD17</f>
        <v>0</v>
      </c>
      <c r="K29" s="137"/>
      <c r="L29" s="137"/>
      <c r="M29" s="137"/>
      <c r="N29" s="137"/>
      <c r="O29" s="137"/>
      <c r="P29" s="137"/>
      <c r="Q29" s="137" t="s">
        <v>57</v>
      </c>
      <c r="R29" s="146" t="s">
        <v>168</v>
      </c>
      <c r="S29" s="137"/>
      <c r="T29" s="137"/>
      <c r="U29" s="137"/>
      <c r="V29" s="137"/>
      <c r="W29" s="137"/>
      <c r="X29" s="137"/>
      <c r="Y29" s="146"/>
      <c r="Z29" s="137"/>
      <c r="AA29" s="137"/>
      <c r="AB29" s="137"/>
      <c r="AC29" s="137"/>
      <c r="AD29" s="137"/>
      <c r="AE29" s="147" t="str">
        <f t="shared" si="0"/>
        <v>No aceptable</v>
      </c>
      <c r="AF29" s="53" t="s">
        <v>57</v>
      </c>
      <c r="AG29" s="53" t="s">
        <v>57</v>
      </c>
      <c r="AH29" s="53" t="s">
        <v>57</v>
      </c>
      <c r="AI29" s="53" t="s">
        <v>57</v>
      </c>
      <c r="AJ29" s="53" t="s">
        <v>57</v>
      </c>
      <c r="AK29" s="53" t="s">
        <v>57</v>
      </c>
      <c r="AL29" s="53" t="s">
        <v>57</v>
      </c>
      <c r="AM29" s="53" t="s">
        <v>57</v>
      </c>
      <c r="AN29" s="53" t="s">
        <v>57</v>
      </c>
      <c r="AO29" s="53" t="s">
        <v>57</v>
      </c>
      <c r="AP29" s="53" t="s">
        <v>57</v>
      </c>
      <c r="AQ29" s="53" t="s">
        <v>57</v>
      </c>
      <c r="AR29" s="53" t="s">
        <v>86</v>
      </c>
      <c r="AS29" s="53" t="s">
        <v>57</v>
      </c>
      <c r="AT29" s="53" t="s">
        <v>57</v>
      </c>
      <c r="AU29" s="53" t="s">
        <v>57</v>
      </c>
      <c r="AV29" s="53" t="s">
        <v>57</v>
      </c>
      <c r="AW29" s="85" t="str" cm="1">
        <f t="array" ref="AW29">IF(OR(AF29:AQ29="SI",AR29="SI",AS29="SI",AT29="SI",AU29="SI",AV29="SI"),"Crítico-Proceda a elaborar plan de acción","No crítico/Intermedio-Solicitar evaluación por parte del OAL")</f>
        <v>Crítico-Proceda a elaborar plan de acción</v>
      </c>
      <c r="AX29" s="86"/>
      <c r="AY29" s="74"/>
      <c r="AZ29" s="74"/>
      <c r="BA29" s="74"/>
      <c r="BB29" s="74"/>
      <c r="BC29" s="74"/>
      <c r="BE29">
        <f t="shared" si="1"/>
        <v>0</v>
      </c>
    </row>
    <row r="30" spans="2:57" ht="58.5" customHeight="1">
      <c r="B30" s="133">
        <v>14</v>
      </c>
      <c r="C30" s="134" t="str">
        <f>Hoja1!W18</f>
        <v>area 14</v>
      </c>
      <c r="D30" s="134" t="str">
        <f>Hoja1!X18</f>
        <v>puesto 14</v>
      </c>
      <c r="E30" s="134" t="str">
        <f>Hoja1!Y18</f>
        <v>tarea 14</v>
      </c>
      <c r="F30" s="134" t="str">
        <f>Hoja1!Z18</f>
        <v>tarea 14</v>
      </c>
      <c r="G30" s="134">
        <f>Hoja1!AA18</f>
        <v>0</v>
      </c>
      <c r="H30" s="134">
        <f>Hoja1!AB18</f>
        <v>0</v>
      </c>
      <c r="I30" s="134">
        <f>Hoja1!AC18</f>
        <v>0</v>
      </c>
      <c r="J30" s="134">
        <f>Hoja1!AD18</f>
        <v>0</v>
      </c>
      <c r="K30" s="137"/>
      <c r="L30" s="137"/>
      <c r="M30" s="137"/>
      <c r="N30" s="137"/>
      <c r="O30" s="137"/>
      <c r="P30" s="137"/>
      <c r="Q30" s="137" t="s">
        <v>57</v>
      </c>
      <c r="R30" s="146"/>
      <c r="S30" s="137"/>
      <c r="T30" s="137"/>
      <c r="U30" s="137"/>
      <c r="V30" s="137"/>
      <c r="W30" s="137"/>
      <c r="X30" s="137"/>
      <c r="Y30" s="146"/>
      <c r="Z30" s="137"/>
      <c r="AA30" s="137"/>
      <c r="AB30" s="137"/>
      <c r="AC30" s="137"/>
      <c r="AD30" s="137"/>
      <c r="AE30" s="147" t="str">
        <f t="shared" si="0"/>
        <v>No aceptable</v>
      </c>
      <c r="AF30" s="53" t="s">
        <v>57</v>
      </c>
      <c r="AG30" s="53" t="s">
        <v>57</v>
      </c>
      <c r="AH30" s="53" t="s">
        <v>57</v>
      </c>
      <c r="AI30" s="53" t="s">
        <v>57</v>
      </c>
      <c r="AJ30" s="53" t="s">
        <v>57</v>
      </c>
      <c r="AK30" s="53" t="s">
        <v>57</v>
      </c>
      <c r="AL30" s="53" t="s">
        <v>57</v>
      </c>
      <c r="AM30" s="53" t="s">
        <v>57</v>
      </c>
      <c r="AN30" s="53" t="s">
        <v>57</v>
      </c>
      <c r="AO30" s="53" t="s">
        <v>57</v>
      </c>
      <c r="AP30" s="53" t="s">
        <v>57</v>
      </c>
      <c r="AQ30" s="53" t="s">
        <v>57</v>
      </c>
      <c r="AR30" s="53" t="s">
        <v>57</v>
      </c>
      <c r="AS30" s="53" t="s">
        <v>86</v>
      </c>
      <c r="AT30" s="53" t="s">
        <v>57</v>
      </c>
      <c r="AU30" s="53" t="s">
        <v>57</v>
      </c>
      <c r="AV30" s="53" t="s">
        <v>57</v>
      </c>
      <c r="AW30" s="85" t="str" cm="1">
        <f t="array" ref="AW30">IF(OR(AF30:AQ30="SI",AR30="SI",AS30="SI",AT30="SI",AU30="SI",AV30="SI"),"Crítico-Proceda a elaborar plan de acción","No crítico/Intermedio-Solicitar evaluación por parte del OAL")</f>
        <v>Crítico-Proceda a elaborar plan de acción</v>
      </c>
      <c r="AX30" s="86"/>
      <c r="AY30" s="74"/>
      <c r="AZ30" s="74"/>
      <c r="BA30" s="74"/>
      <c r="BB30" s="74"/>
      <c r="BC30" s="74"/>
      <c r="BE30">
        <f t="shared" si="1"/>
        <v>0</v>
      </c>
    </row>
    <row r="31" spans="2:57" ht="58.5" customHeight="1">
      <c r="B31" s="133">
        <v>15</v>
      </c>
      <c r="C31" s="134" t="str">
        <f>Hoja1!W19</f>
        <v>area 15</v>
      </c>
      <c r="D31" s="134" t="str">
        <f>Hoja1!X19</f>
        <v>puesto 15</v>
      </c>
      <c r="E31" s="134" t="str">
        <f>Hoja1!Y19</f>
        <v>tarea 15</v>
      </c>
      <c r="F31" s="134" t="str">
        <f>Hoja1!Z19</f>
        <v>tarea 15</v>
      </c>
      <c r="G31" s="134">
        <f>Hoja1!AA19</f>
        <v>0</v>
      </c>
      <c r="H31" s="134">
        <f>Hoja1!AB19</f>
        <v>0</v>
      </c>
      <c r="I31" s="134">
        <f>Hoja1!AC19</f>
        <v>0</v>
      </c>
      <c r="J31" s="134">
        <f>Hoja1!AD19</f>
        <v>0</v>
      </c>
      <c r="K31" s="137"/>
      <c r="L31" s="137"/>
      <c r="M31" s="137"/>
      <c r="N31" s="137"/>
      <c r="O31" s="137"/>
      <c r="P31" s="137" t="s">
        <v>57</v>
      </c>
      <c r="Q31" s="137"/>
      <c r="R31" s="146"/>
      <c r="S31" s="137"/>
      <c r="T31" s="137"/>
      <c r="U31" s="137"/>
      <c r="V31" s="137"/>
      <c r="W31" s="137"/>
      <c r="X31" s="137"/>
      <c r="Y31" s="146"/>
      <c r="Z31" s="137"/>
      <c r="AA31" s="137"/>
      <c r="AB31" s="137"/>
      <c r="AC31" s="137"/>
      <c r="AD31" s="137"/>
      <c r="AE31" s="147" t="str">
        <f t="shared" si="0"/>
        <v>No aceptable</v>
      </c>
      <c r="AF31" s="53" t="s">
        <v>57</v>
      </c>
      <c r="AG31" s="53" t="s">
        <v>57</v>
      </c>
      <c r="AH31" s="53" t="s">
        <v>57</v>
      </c>
      <c r="AI31" s="53" t="s">
        <v>57</v>
      </c>
      <c r="AJ31" s="53" t="s">
        <v>57</v>
      </c>
      <c r="AK31" s="53" t="s">
        <v>57</v>
      </c>
      <c r="AL31" s="53" t="s">
        <v>57</v>
      </c>
      <c r="AM31" s="53" t="s">
        <v>57</v>
      </c>
      <c r="AN31" s="53" t="s">
        <v>57</v>
      </c>
      <c r="AO31" s="53" t="s">
        <v>57</v>
      </c>
      <c r="AP31" s="53" t="s">
        <v>57</v>
      </c>
      <c r="AQ31" s="53" t="s">
        <v>57</v>
      </c>
      <c r="AR31" s="53" t="s">
        <v>57</v>
      </c>
      <c r="AS31" s="53" t="s">
        <v>57</v>
      </c>
      <c r="AT31" s="53" t="s">
        <v>86</v>
      </c>
      <c r="AU31" s="53" t="s">
        <v>57</v>
      </c>
      <c r="AV31" s="53" t="s">
        <v>57</v>
      </c>
      <c r="AW31" s="85" t="str" cm="1">
        <f t="array" ref="AW31">IF(OR(AF31:AQ31="SI",AR31="SI",AS31="SI",AT31="SI",AU31="SI",AV31="SI"),"Crítico-Proceda a elaborar plan de acción","No crítico/Intermedio-Solicitar evaluación por parte del OAL")</f>
        <v>Crítico-Proceda a elaborar plan de acción</v>
      </c>
      <c r="AX31" s="86"/>
      <c r="AY31" s="74"/>
      <c r="AZ31" s="74"/>
      <c r="BA31" s="74"/>
      <c r="BB31" s="74"/>
      <c r="BC31" s="74"/>
      <c r="BE31">
        <f t="shared" si="1"/>
        <v>0</v>
      </c>
    </row>
    <row r="32" spans="2:57" ht="58.5" customHeight="1">
      <c r="B32" s="133">
        <v>16</v>
      </c>
      <c r="C32" s="134" t="str">
        <f>Hoja1!W20</f>
        <v>area 16</v>
      </c>
      <c r="D32" s="134" t="str">
        <f>Hoja1!X20</f>
        <v>puesto 16</v>
      </c>
      <c r="E32" s="134" t="str">
        <f>Hoja1!Y20</f>
        <v>tarea 16</v>
      </c>
      <c r="F32" s="134" t="str">
        <f>Hoja1!Z20</f>
        <v>tarea 16</v>
      </c>
      <c r="G32" s="134">
        <f>Hoja1!AA20</f>
        <v>0</v>
      </c>
      <c r="H32" s="134">
        <f>Hoja1!AB20</f>
        <v>0</v>
      </c>
      <c r="I32" s="134">
        <f>Hoja1!AC20</f>
        <v>0</v>
      </c>
      <c r="J32" s="134">
        <f>Hoja1!AD20</f>
        <v>0</v>
      </c>
      <c r="K32" s="137"/>
      <c r="L32" s="137"/>
      <c r="M32" s="137"/>
      <c r="N32" s="137"/>
      <c r="O32" s="137" t="s">
        <v>57</v>
      </c>
      <c r="P32" s="137"/>
      <c r="Q32" s="137"/>
      <c r="R32" s="146"/>
      <c r="S32" s="137"/>
      <c r="T32" s="137"/>
      <c r="U32" s="137"/>
      <c r="V32" s="137"/>
      <c r="W32" s="137"/>
      <c r="X32" s="137"/>
      <c r="Y32" s="146"/>
      <c r="Z32" s="137"/>
      <c r="AA32" s="137"/>
      <c r="AB32" s="137"/>
      <c r="AC32" s="137"/>
      <c r="AD32" s="137"/>
      <c r="AE32" s="147" t="str">
        <f t="shared" si="0"/>
        <v>No aceptable</v>
      </c>
      <c r="AF32" s="53" t="s">
        <v>57</v>
      </c>
      <c r="AG32" s="53" t="s">
        <v>57</v>
      </c>
      <c r="AH32" s="53" t="s">
        <v>57</v>
      </c>
      <c r="AI32" s="53" t="s">
        <v>57</v>
      </c>
      <c r="AJ32" s="53" t="s">
        <v>57</v>
      </c>
      <c r="AK32" s="53" t="s">
        <v>57</v>
      </c>
      <c r="AL32" s="53" t="s">
        <v>57</v>
      </c>
      <c r="AM32" s="53" t="s">
        <v>57</v>
      </c>
      <c r="AN32" s="53" t="s">
        <v>57</v>
      </c>
      <c r="AO32" s="53" t="s">
        <v>57</v>
      </c>
      <c r="AP32" s="53" t="s">
        <v>57</v>
      </c>
      <c r="AQ32" s="53" t="s">
        <v>57</v>
      </c>
      <c r="AR32" s="53" t="s">
        <v>57</v>
      </c>
      <c r="AS32" s="53" t="s">
        <v>57</v>
      </c>
      <c r="AT32" s="53" t="s">
        <v>57</v>
      </c>
      <c r="AU32" s="53" t="s">
        <v>86</v>
      </c>
      <c r="AV32" s="53" t="s">
        <v>57</v>
      </c>
      <c r="AW32" s="85" t="str" cm="1">
        <f t="array" ref="AW32">IF(OR(AF32:AQ32="SI",AR32="SI",AS32="SI",AT32="SI",AU32="SI",AV32="SI"),"Crítico-Proceda a elaborar plan de acción","No crítico/Intermedio-Solicitar evaluación por parte del OAL")</f>
        <v>Crítico-Proceda a elaborar plan de acción</v>
      </c>
      <c r="AX32" s="86"/>
      <c r="AY32" s="74"/>
      <c r="AZ32" s="74"/>
      <c r="BA32" s="74"/>
      <c r="BB32" s="74"/>
      <c r="BC32" s="74"/>
      <c r="BE32">
        <f t="shared" si="1"/>
        <v>0</v>
      </c>
    </row>
    <row r="33" spans="2:57" ht="58.5" customHeight="1">
      <c r="B33" s="133">
        <v>17</v>
      </c>
      <c r="C33" s="134" t="str">
        <f>Hoja1!W21</f>
        <v>area 17</v>
      </c>
      <c r="D33" s="134" t="str">
        <f>Hoja1!X21</f>
        <v>puesto 17</v>
      </c>
      <c r="E33" s="134" t="str">
        <f>Hoja1!Y21</f>
        <v>tarea 17</v>
      </c>
      <c r="F33" s="134" t="str">
        <f>Hoja1!Z21</f>
        <v>tarea 17</v>
      </c>
      <c r="G33" s="134">
        <f>Hoja1!AA21</f>
        <v>0</v>
      </c>
      <c r="H33" s="134">
        <f>Hoja1!AB21</f>
        <v>0</v>
      </c>
      <c r="I33" s="134">
        <f>Hoja1!AC21</f>
        <v>0</v>
      </c>
      <c r="J33" s="134">
        <f>Hoja1!AD21</f>
        <v>0</v>
      </c>
      <c r="K33" s="137"/>
      <c r="L33" s="137"/>
      <c r="M33" s="137"/>
      <c r="N33" s="137" t="s">
        <v>57</v>
      </c>
      <c r="O33" s="137"/>
      <c r="P33" s="137"/>
      <c r="Q33" s="137"/>
      <c r="R33" s="146"/>
      <c r="S33" s="137"/>
      <c r="T33" s="137"/>
      <c r="U33" s="137"/>
      <c r="V33" s="137"/>
      <c r="W33" s="137"/>
      <c r="X33" s="137"/>
      <c r="Y33" s="146"/>
      <c r="Z33" s="137"/>
      <c r="AA33" s="137"/>
      <c r="AB33" s="137"/>
      <c r="AC33" s="137"/>
      <c r="AD33" s="137"/>
      <c r="AE33" s="147" t="str">
        <f t="shared" si="0"/>
        <v>No aceptable</v>
      </c>
      <c r="AF33" s="53" t="s">
        <v>57</v>
      </c>
      <c r="AG33" s="53" t="s">
        <v>57</v>
      </c>
      <c r="AH33" s="53" t="s">
        <v>57</v>
      </c>
      <c r="AI33" s="53" t="s">
        <v>57</v>
      </c>
      <c r="AJ33" s="53" t="s">
        <v>57</v>
      </c>
      <c r="AK33" s="53" t="s">
        <v>57</v>
      </c>
      <c r="AL33" s="53" t="s">
        <v>57</v>
      </c>
      <c r="AM33" s="53" t="s">
        <v>57</v>
      </c>
      <c r="AN33" s="53" t="s">
        <v>57</v>
      </c>
      <c r="AO33" s="53" t="s">
        <v>57</v>
      </c>
      <c r="AP33" s="53" t="s">
        <v>57</v>
      </c>
      <c r="AQ33" s="53" t="s">
        <v>57</v>
      </c>
      <c r="AR33" s="53" t="s">
        <v>57</v>
      </c>
      <c r="AS33" s="53" t="s">
        <v>57</v>
      </c>
      <c r="AT33" s="53" t="s">
        <v>57</v>
      </c>
      <c r="AU33" s="53" t="s">
        <v>57</v>
      </c>
      <c r="AV33" s="53" t="s">
        <v>86</v>
      </c>
      <c r="AW33" s="85" t="str" cm="1">
        <f t="array" ref="AW33">IF(OR(AF33:AQ33="SI",AR33="SI",AS33="SI",AT33="SI",AU33="SI",AV33="SI"),"Crítico-Proceda a elaborar plan de acción","No crítico/Intermedio-Solicitar evaluación por parte del OAL")</f>
        <v>Crítico-Proceda a elaborar plan de acción</v>
      </c>
      <c r="AX33" s="86"/>
      <c r="AY33" s="74"/>
      <c r="AZ33" s="74"/>
      <c r="BA33" s="74"/>
      <c r="BB33" s="74"/>
      <c r="BC33" s="74"/>
      <c r="BE33">
        <f t="shared" si="1"/>
        <v>0</v>
      </c>
    </row>
    <row r="34" spans="2:57" ht="58.5" customHeight="1">
      <c r="B34" s="133">
        <v>18</v>
      </c>
      <c r="C34" s="134" t="str">
        <f>Hoja1!W22</f>
        <v>area 18</v>
      </c>
      <c r="D34" s="134" t="str">
        <f>Hoja1!X22</f>
        <v>puesto 18</v>
      </c>
      <c r="E34" s="134" t="str">
        <f>Hoja1!Y22</f>
        <v>tarea 18</v>
      </c>
      <c r="F34" s="134" t="str">
        <f>Hoja1!Z22</f>
        <v>tarea 18</v>
      </c>
      <c r="G34" s="134">
        <f>Hoja1!AA22</f>
        <v>0</v>
      </c>
      <c r="H34" s="134">
        <f>Hoja1!AB22</f>
        <v>0</v>
      </c>
      <c r="I34" s="134">
        <f>Hoja1!AC22</f>
        <v>0</v>
      </c>
      <c r="J34" s="134">
        <f>Hoja1!AD22</f>
        <v>0</v>
      </c>
      <c r="K34" s="137"/>
      <c r="L34" s="137"/>
      <c r="M34" s="137" t="s">
        <v>57</v>
      </c>
      <c r="N34" s="137"/>
      <c r="O34" s="137"/>
      <c r="P34" s="137"/>
      <c r="Q34" s="137"/>
      <c r="R34" s="146"/>
      <c r="S34" s="137"/>
      <c r="T34" s="137"/>
      <c r="U34" s="137"/>
      <c r="V34" s="137"/>
      <c r="W34" s="137"/>
      <c r="X34" s="137"/>
      <c r="Y34" s="146"/>
      <c r="Z34" s="137"/>
      <c r="AA34" s="137"/>
      <c r="AB34" s="137"/>
      <c r="AC34" s="137"/>
      <c r="AD34" s="137"/>
      <c r="AE34" s="147" t="str">
        <f t="shared" si="0"/>
        <v>No aceptable</v>
      </c>
      <c r="AF34" s="53" t="s">
        <v>57</v>
      </c>
      <c r="AG34" s="53" t="s">
        <v>57</v>
      </c>
      <c r="AH34" s="53" t="s">
        <v>57</v>
      </c>
      <c r="AI34" s="53" t="s">
        <v>57</v>
      </c>
      <c r="AJ34" s="53" t="s">
        <v>57</v>
      </c>
      <c r="AK34" s="53" t="s">
        <v>57</v>
      </c>
      <c r="AL34" s="53" t="s">
        <v>57</v>
      </c>
      <c r="AM34" s="53" t="s">
        <v>57</v>
      </c>
      <c r="AN34" s="53" t="s">
        <v>57</v>
      </c>
      <c r="AO34" s="53" t="s">
        <v>57</v>
      </c>
      <c r="AP34" s="53" t="s">
        <v>57</v>
      </c>
      <c r="AQ34" s="53" t="s">
        <v>57</v>
      </c>
      <c r="AR34" s="53" t="s">
        <v>57</v>
      </c>
      <c r="AS34" s="53" t="s">
        <v>57</v>
      </c>
      <c r="AT34" s="53" t="s">
        <v>57</v>
      </c>
      <c r="AU34" s="53" t="s">
        <v>57</v>
      </c>
      <c r="AV34" s="53" t="s">
        <v>57</v>
      </c>
      <c r="AW34" s="85" t="str" cm="1">
        <f t="array" ref="AW34">IF(OR(AF34:AQ34="SI",AR34="SI",AS34="SI",AT34="SI",AU34="SI",AV34="SI"),"Crítico-Proceda a elaborar plan de acción","No crítico/Intermedio-Solicitar evaluación por parte del OAL")</f>
        <v>No crítico/Intermedio-Solicitar evaluación por parte del OAL</v>
      </c>
      <c r="AX34" s="86"/>
      <c r="AY34" s="74"/>
      <c r="AZ34" s="74"/>
      <c r="BA34" s="74"/>
      <c r="BB34" s="74"/>
      <c r="BC34" s="74"/>
      <c r="BE34">
        <f t="shared" si="1"/>
        <v>0</v>
      </c>
    </row>
    <row r="35" spans="2:57" ht="58.5" customHeight="1">
      <c r="B35" s="133">
        <v>19</v>
      </c>
      <c r="C35" s="134" t="str">
        <f>Hoja1!W23</f>
        <v>area 19</v>
      </c>
      <c r="D35" s="134" t="str">
        <f>Hoja1!X23</f>
        <v>puesto 19</v>
      </c>
      <c r="E35" s="134" t="str">
        <f>Hoja1!Y23</f>
        <v>tarea 19</v>
      </c>
      <c r="F35" s="134" t="str">
        <f>Hoja1!Z23</f>
        <v>tarea 19</v>
      </c>
      <c r="G35" s="134">
        <f>Hoja1!AA23</f>
        <v>0</v>
      </c>
      <c r="H35" s="134">
        <f>Hoja1!AB23</f>
        <v>0</v>
      </c>
      <c r="I35" s="134">
        <f>Hoja1!AC23</f>
        <v>0</v>
      </c>
      <c r="J35" s="134">
        <f>Hoja1!AD23</f>
        <v>0</v>
      </c>
      <c r="K35" s="137"/>
      <c r="L35" s="137" t="s">
        <v>57</v>
      </c>
      <c r="M35" s="137"/>
      <c r="N35" s="137"/>
      <c r="O35" s="137"/>
      <c r="P35" s="137"/>
      <c r="Q35" s="137"/>
      <c r="R35" s="146"/>
      <c r="S35" s="137"/>
      <c r="T35" s="137"/>
      <c r="U35" s="137"/>
      <c r="V35" s="137"/>
      <c r="W35" s="137"/>
      <c r="X35" s="137"/>
      <c r="Y35" s="146"/>
      <c r="Z35" s="137"/>
      <c r="AA35" s="137"/>
      <c r="AB35" s="137"/>
      <c r="AC35" s="137"/>
      <c r="AD35" s="137"/>
      <c r="AE35" s="147" t="str">
        <f t="shared" si="0"/>
        <v>No aceptable</v>
      </c>
      <c r="AF35" s="53" t="s">
        <v>57</v>
      </c>
      <c r="AG35" s="53" t="s">
        <v>57</v>
      </c>
      <c r="AH35" s="53" t="s">
        <v>57</v>
      </c>
      <c r="AI35" s="53" t="s">
        <v>57</v>
      </c>
      <c r="AJ35" s="53" t="s">
        <v>57</v>
      </c>
      <c r="AK35" s="53" t="s">
        <v>57</v>
      </c>
      <c r="AL35" s="53" t="s">
        <v>57</v>
      </c>
      <c r="AM35" s="53" t="s">
        <v>57</v>
      </c>
      <c r="AN35" s="53" t="s">
        <v>57</v>
      </c>
      <c r="AO35" s="53" t="s">
        <v>57</v>
      </c>
      <c r="AP35" s="53" t="s">
        <v>57</v>
      </c>
      <c r="AQ35" s="53" t="s">
        <v>57</v>
      </c>
      <c r="AR35" s="53" t="s">
        <v>57</v>
      </c>
      <c r="AS35" s="53" t="s">
        <v>57</v>
      </c>
      <c r="AT35" s="53" t="s">
        <v>57</v>
      </c>
      <c r="AU35" s="53" t="s">
        <v>57</v>
      </c>
      <c r="AV35" s="53" t="s">
        <v>57</v>
      </c>
      <c r="AW35" s="85" t="str" cm="1">
        <f t="array" ref="AW35">IF(OR(AF35:AQ35="SI",AR35="SI",AS35="SI",AT35="SI",AU35="SI",AV35="SI"),"Crítico-Proceda a elaborar plan de acción","No crítico/Intermedio-Solicitar evaluación por parte del OAL")</f>
        <v>No crítico/Intermedio-Solicitar evaluación por parte del OAL</v>
      </c>
      <c r="AX35" s="86"/>
      <c r="AY35" s="74"/>
      <c r="AZ35" s="74"/>
      <c r="BA35" s="74"/>
      <c r="BB35" s="74"/>
      <c r="BC35" s="74"/>
      <c r="BE35">
        <f t="shared" si="1"/>
        <v>0</v>
      </c>
    </row>
    <row r="36" spans="2:57" ht="58.5" customHeight="1">
      <c r="B36" s="133">
        <v>20</v>
      </c>
      <c r="C36" s="134" t="str">
        <f>Hoja1!W24</f>
        <v>area 20</v>
      </c>
      <c r="D36" s="134" t="str">
        <f>Hoja1!X24</f>
        <v>puesto 20</v>
      </c>
      <c r="E36" s="134" t="str">
        <f>Hoja1!Y24</f>
        <v>tarea 20</v>
      </c>
      <c r="F36" s="134" t="str">
        <f>Hoja1!Z24</f>
        <v>tarea 20</v>
      </c>
      <c r="G36" s="134">
        <f>Hoja1!AA24</f>
        <v>0</v>
      </c>
      <c r="H36" s="134">
        <f>Hoja1!AB24</f>
        <v>0</v>
      </c>
      <c r="I36" s="134">
        <f>Hoja1!AC24</f>
        <v>0</v>
      </c>
      <c r="J36" s="134">
        <f>Hoja1!AD24</f>
        <v>0</v>
      </c>
      <c r="K36" s="137" t="s">
        <v>57</v>
      </c>
      <c r="L36" s="137"/>
      <c r="M36" s="137"/>
      <c r="N36" s="137"/>
      <c r="O36" s="137"/>
      <c r="P36" s="137"/>
      <c r="Q36" s="137"/>
      <c r="R36" s="146"/>
      <c r="S36" s="137"/>
      <c r="T36" s="137"/>
      <c r="U36" s="137"/>
      <c r="V36" s="137"/>
      <c r="W36" s="137"/>
      <c r="X36" s="137"/>
      <c r="Y36" s="146"/>
      <c r="Z36" s="137"/>
      <c r="AA36" s="137"/>
      <c r="AB36" s="137"/>
      <c r="AC36" s="137"/>
      <c r="AD36" s="137"/>
      <c r="AE36" s="147" t="str">
        <f t="shared" si="0"/>
        <v>No aceptable</v>
      </c>
      <c r="AF36" s="53" t="s">
        <v>57</v>
      </c>
      <c r="AG36" s="53" t="s">
        <v>57</v>
      </c>
      <c r="AH36" s="53" t="s">
        <v>57</v>
      </c>
      <c r="AI36" s="53" t="s">
        <v>57</v>
      </c>
      <c r="AJ36" s="53" t="s">
        <v>57</v>
      </c>
      <c r="AK36" s="53" t="s">
        <v>57</v>
      </c>
      <c r="AL36" s="53" t="s">
        <v>57</v>
      </c>
      <c r="AM36" s="53" t="s">
        <v>57</v>
      </c>
      <c r="AN36" s="53" t="s">
        <v>57</v>
      </c>
      <c r="AO36" s="53" t="s">
        <v>57</v>
      </c>
      <c r="AP36" s="53" t="s">
        <v>57</v>
      </c>
      <c r="AQ36" s="53" t="s">
        <v>57</v>
      </c>
      <c r="AR36" s="53" t="s">
        <v>57</v>
      </c>
      <c r="AS36" s="53" t="s">
        <v>57</v>
      </c>
      <c r="AT36" s="53" t="s">
        <v>57</v>
      </c>
      <c r="AU36" s="53" t="s">
        <v>57</v>
      </c>
      <c r="AV36" s="53" t="s">
        <v>57</v>
      </c>
      <c r="AW36" s="85" t="str" cm="1">
        <f t="array" ref="AW36">IF(OR(AF36:AQ36="SI",AR36="SI",AS36="SI",AT36="SI",AU36="SI",AV36="SI"),"Crítico-Proceda a elaborar plan de acción","No crítico/Intermedio-Solicitar evaluación por parte del OAL")</f>
        <v>No crítico/Intermedio-Solicitar evaluación por parte del OAL</v>
      </c>
      <c r="AX36" s="86"/>
      <c r="AY36" s="74"/>
      <c r="AZ36" s="74"/>
      <c r="BA36" s="74"/>
      <c r="BB36" s="74"/>
      <c r="BC36" s="74"/>
      <c r="BE36">
        <f t="shared" si="1"/>
        <v>0</v>
      </c>
    </row>
    <row r="37" spans="2:57" ht="58.5" customHeight="1">
      <c r="B37" s="133">
        <v>21</v>
      </c>
      <c r="C37" s="134" t="str">
        <f>Hoja1!W25</f>
        <v>area 21</v>
      </c>
      <c r="D37" s="134" t="str">
        <f>Hoja1!X25</f>
        <v>puesto 21</v>
      </c>
      <c r="E37" s="134" t="str">
        <f>Hoja1!Y25</f>
        <v>tarea 21</v>
      </c>
      <c r="F37" s="134" t="str">
        <f>Hoja1!Z25</f>
        <v>tarea 21</v>
      </c>
      <c r="G37" s="134">
        <f>Hoja1!AA25</f>
        <v>0</v>
      </c>
      <c r="H37" s="134">
        <f>Hoja1!AB25</f>
        <v>0</v>
      </c>
      <c r="I37" s="134">
        <f>Hoja1!AC25</f>
        <v>0</v>
      </c>
      <c r="J37" s="134">
        <f>Hoja1!AD25</f>
        <v>0</v>
      </c>
      <c r="K37" s="137"/>
      <c r="L37" s="137"/>
      <c r="M37" s="137"/>
      <c r="N37" s="137"/>
      <c r="O37" s="137"/>
      <c r="P37" s="137"/>
      <c r="Q37" s="137"/>
      <c r="R37" s="146"/>
      <c r="S37" s="137"/>
      <c r="T37" s="137"/>
      <c r="U37" s="137"/>
      <c r="V37" s="137"/>
      <c r="W37" s="137"/>
      <c r="X37" s="137"/>
      <c r="Y37" s="146"/>
      <c r="Z37" s="137"/>
      <c r="AA37" s="137"/>
      <c r="AB37" s="137"/>
      <c r="AC37" s="137"/>
      <c r="AD37" s="137" t="s">
        <v>86</v>
      </c>
      <c r="AE37" s="147" t="str">
        <f t="shared" si="0"/>
        <v>Aceptable</v>
      </c>
      <c r="AF37" s="53" t="s">
        <v>57</v>
      </c>
      <c r="AG37" s="53" t="s">
        <v>57</v>
      </c>
      <c r="AH37" s="53" t="s">
        <v>57</v>
      </c>
      <c r="AI37" s="53" t="s">
        <v>57</v>
      </c>
      <c r="AJ37" s="53" t="s">
        <v>57</v>
      </c>
      <c r="AK37" s="53" t="s">
        <v>57</v>
      </c>
      <c r="AL37" s="53" t="s">
        <v>57</v>
      </c>
      <c r="AM37" s="53" t="s">
        <v>57</v>
      </c>
      <c r="AN37" s="53" t="s">
        <v>57</v>
      </c>
      <c r="AO37" s="53" t="s">
        <v>57</v>
      </c>
      <c r="AP37" s="53" t="s">
        <v>57</v>
      </c>
      <c r="AQ37" s="53" t="s">
        <v>57</v>
      </c>
      <c r="AR37" s="53" t="s">
        <v>57</v>
      </c>
      <c r="AS37" s="53" t="s">
        <v>57</v>
      </c>
      <c r="AT37" s="53" t="s">
        <v>57</v>
      </c>
      <c r="AU37" s="53" t="s">
        <v>57</v>
      </c>
      <c r="AV37" s="53" t="s">
        <v>57</v>
      </c>
      <c r="AW37" s="85" t="str" cm="1">
        <f t="array" ref="AW37">IF(OR(AF37:AQ37="SI",AR37="SI",AS37="SI",AT37="SI",AU37="SI",AV37="SI"),"Crítico-Proceda a elaborar plan de acción","No crítico/Intermedio-Solicitar evaluación por parte del OAL")</f>
        <v>No crítico/Intermedio-Solicitar evaluación por parte del OAL</v>
      </c>
      <c r="AX37" s="86"/>
      <c r="AY37" s="74"/>
      <c r="AZ37" s="74"/>
      <c r="BA37" s="74"/>
      <c r="BB37" s="74"/>
      <c r="BC37" s="74"/>
      <c r="BE37">
        <f t="shared" si="1"/>
        <v>1</v>
      </c>
    </row>
    <row r="38" spans="2:57" ht="58.5" customHeight="1">
      <c r="B38" s="133">
        <v>22</v>
      </c>
      <c r="C38" s="134" t="str">
        <f>Hoja1!W26</f>
        <v>area 22</v>
      </c>
      <c r="D38" s="134" t="str">
        <f>Hoja1!X26</f>
        <v>puesto 22</v>
      </c>
      <c r="E38" s="134" t="str">
        <f>Hoja1!Y26</f>
        <v>tarea 22</v>
      </c>
      <c r="F38" s="134" t="str">
        <f>Hoja1!Z26</f>
        <v>tarea 22</v>
      </c>
      <c r="G38" s="134">
        <f>Hoja1!AA26</f>
        <v>0</v>
      </c>
      <c r="H38" s="134">
        <f>Hoja1!AB26</f>
        <v>0</v>
      </c>
      <c r="I38" s="134">
        <f>Hoja1!AC26</f>
        <v>0</v>
      </c>
      <c r="J38" s="134">
        <f>Hoja1!AD26</f>
        <v>0</v>
      </c>
      <c r="K38" s="137"/>
      <c r="L38" s="137"/>
      <c r="M38" s="137"/>
      <c r="N38" s="137"/>
      <c r="O38" s="137"/>
      <c r="P38" s="137"/>
      <c r="Q38" s="137"/>
      <c r="R38" s="146"/>
      <c r="S38" s="137"/>
      <c r="T38" s="137"/>
      <c r="U38" s="137"/>
      <c r="V38" s="137"/>
      <c r="W38" s="137"/>
      <c r="X38" s="137"/>
      <c r="Y38" s="146"/>
      <c r="Z38" s="137"/>
      <c r="AA38" s="137"/>
      <c r="AB38" s="137"/>
      <c r="AC38" s="137"/>
      <c r="AD38" s="137" t="s">
        <v>57</v>
      </c>
      <c r="AE38" s="147" t="str">
        <f t="shared" si="0"/>
        <v>No aceptable</v>
      </c>
      <c r="AF38" s="53" t="s">
        <v>57</v>
      </c>
      <c r="AG38" s="53" t="s">
        <v>57</v>
      </c>
      <c r="AH38" s="53" t="s">
        <v>57</v>
      </c>
      <c r="AI38" s="53" t="s">
        <v>57</v>
      </c>
      <c r="AJ38" s="53" t="s">
        <v>57</v>
      </c>
      <c r="AK38" s="53" t="s">
        <v>57</v>
      </c>
      <c r="AL38" s="53" t="s">
        <v>57</v>
      </c>
      <c r="AM38" s="53" t="s">
        <v>57</v>
      </c>
      <c r="AN38" s="53" t="s">
        <v>57</v>
      </c>
      <c r="AO38" s="53" t="s">
        <v>57</v>
      </c>
      <c r="AP38" s="53" t="s">
        <v>57</v>
      </c>
      <c r="AQ38" s="53" t="s">
        <v>57</v>
      </c>
      <c r="AR38" s="53" t="s">
        <v>57</v>
      </c>
      <c r="AS38" s="53" t="s">
        <v>57</v>
      </c>
      <c r="AT38" s="53" t="s">
        <v>57</v>
      </c>
      <c r="AU38" s="53" t="s">
        <v>57</v>
      </c>
      <c r="AV38" s="53" t="s">
        <v>57</v>
      </c>
      <c r="AW38" s="85" t="str" cm="1">
        <f t="array" ref="AW38">IF(OR(AF38:AQ38="SI",AR38="SI",AS38="SI",AT38="SI",AU38="SI",AV38="SI"),"Crítico-Proceda a elaborar plan de acción","No crítico/Intermedio-Solicitar evaluación por parte del OAL")</f>
        <v>No crítico/Intermedio-Solicitar evaluación por parte del OAL</v>
      </c>
      <c r="AX38" s="86"/>
      <c r="AY38" s="74"/>
      <c r="AZ38" s="74"/>
      <c r="BA38" s="74"/>
      <c r="BB38" s="74"/>
      <c r="BC38" s="74"/>
      <c r="BE38">
        <f t="shared" si="1"/>
        <v>0</v>
      </c>
    </row>
    <row r="39" spans="2:57" ht="58.5" customHeight="1">
      <c r="B39" s="133">
        <v>23</v>
      </c>
      <c r="C39" s="134" t="str">
        <f>Hoja1!W27</f>
        <v>area 23</v>
      </c>
      <c r="D39" s="134" t="str">
        <f>Hoja1!X27</f>
        <v>puesto 23</v>
      </c>
      <c r="E39" s="134" t="str">
        <f>Hoja1!Y27</f>
        <v>tarea 23</v>
      </c>
      <c r="F39" s="134" t="str">
        <f>Hoja1!Z27</f>
        <v>tarea 23</v>
      </c>
      <c r="G39" s="134">
        <f>Hoja1!AA27</f>
        <v>0</v>
      </c>
      <c r="H39" s="134">
        <f>Hoja1!AB27</f>
        <v>0</v>
      </c>
      <c r="I39" s="134">
        <f>Hoja1!AC27</f>
        <v>0</v>
      </c>
      <c r="J39" s="134">
        <f>Hoja1!AD27</f>
        <v>0</v>
      </c>
      <c r="K39" s="137"/>
      <c r="L39" s="137"/>
      <c r="M39" s="137"/>
      <c r="N39" s="137"/>
      <c r="O39" s="137"/>
      <c r="P39" s="137"/>
      <c r="Q39" s="137"/>
      <c r="R39" s="146"/>
      <c r="S39" s="137"/>
      <c r="T39" s="137"/>
      <c r="U39" s="137"/>
      <c r="V39" s="137"/>
      <c r="W39" s="137"/>
      <c r="X39" s="137"/>
      <c r="Y39" s="146"/>
      <c r="Z39" s="137"/>
      <c r="AA39" s="137"/>
      <c r="AB39" s="137"/>
      <c r="AC39" s="137"/>
      <c r="AD39" s="137"/>
      <c r="AE39" s="147" t="str">
        <f t="shared" si="0"/>
        <v>Aceptable</v>
      </c>
      <c r="AF39" s="53" t="s">
        <v>57</v>
      </c>
      <c r="AG39" s="53" t="s">
        <v>57</v>
      </c>
      <c r="AH39" s="53" t="s">
        <v>57</v>
      </c>
      <c r="AI39" s="53" t="s">
        <v>57</v>
      </c>
      <c r="AJ39" s="53" t="s">
        <v>57</v>
      </c>
      <c r="AK39" s="53" t="s">
        <v>57</v>
      </c>
      <c r="AL39" s="53" t="s">
        <v>57</v>
      </c>
      <c r="AM39" s="53" t="s">
        <v>57</v>
      </c>
      <c r="AN39" s="53" t="s">
        <v>57</v>
      </c>
      <c r="AO39" s="53" t="s">
        <v>57</v>
      </c>
      <c r="AP39" s="53" t="s">
        <v>57</v>
      </c>
      <c r="AQ39" s="53" t="s">
        <v>57</v>
      </c>
      <c r="AR39" s="53" t="s">
        <v>57</v>
      </c>
      <c r="AS39" s="53" t="s">
        <v>57</v>
      </c>
      <c r="AT39" s="53" t="s">
        <v>57</v>
      </c>
      <c r="AU39" s="53" t="s">
        <v>57</v>
      </c>
      <c r="AV39" s="53" t="s">
        <v>57</v>
      </c>
      <c r="AW39" s="85" t="str" cm="1">
        <f t="array" ref="AW39">IF(OR(AF39:AQ39="SI",AR39="SI",AS39="SI",AT39="SI",AU39="SI",AV39="SI"),"Crítico-Proceda a elaborar plan de acción","No crítico/Intermedio-Solicitar evaluación por parte del OAL")</f>
        <v>No crítico/Intermedio-Solicitar evaluación por parte del OAL</v>
      </c>
      <c r="AX39" s="86"/>
      <c r="AY39" s="74"/>
      <c r="AZ39" s="74"/>
      <c r="BA39" s="74"/>
      <c r="BB39" s="74"/>
      <c r="BC39" s="74"/>
      <c r="BE39">
        <f t="shared" si="1"/>
        <v>1</v>
      </c>
    </row>
    <row r="40" spans="2:57" ht="58.5" customHeight="1">
      <c r="B40" s="133">
        <v>24</v>
      </c>
      <c r="C40" s="134" t="str">
        <f>Hoja1!W28</f>
        <v>area 24</v>
      </c>
      <c r="D40" s="134" t="str">
        <f>Hoja1!X28</f>
        <v>puesto 24</v>
      </c>
      <c r="E40" s="134" t="str">
        <f>Hoja1!Y28</f>
        <v>tarea 24</v>
      </c>
      <c r="F40" s="134" t="str">
        <f>Hoja1!Z28</f>
        <v>tarea 24</v>
      </c>
      <c r="G40" s="134">
        <f>Hoja1!AA28</f>
        <v>0</v>
      </c>
      <c r="H40" s="134">
        <f>Hoja1!AB28</f>
        <v>0</v>
      </c>
      <c r="I40" s="134">
        <f>Hoja1!AC28</f>
        <v>0</v>
      </c>
      <c r="J40" s="134">
        <f>Hoja1!AD28</f>
        <v>0</v>
      </c>
      <c r="K40" s="137"/>
      <c r="L40" s="137"/>
      <c r="M40" s="137"/>
      <c r="N40" s="137"/>
      <c r="O40" s="137"/>
      <c r="P40" s="137"/>
      <c r="Q40" s="137"/>
      <c r="R40" s="146"/>
      <c r="S40" s="137"/>
      <c r="T40" s="137"/>
      <c r="U40" s="137"/>
      <c r="V40" s="137"/>
      <c r="W40" s="137"/>
      <c r="X40" s="137"/>
      <c r="Y40" s="146"/>
      <c r="Z40" s="137"/>
      <c r="AA40" s="137"/>
      <c r="AB40" s="137"/>
      <c r="AC40" s="137"/>
      <c r="AD40" s="137"/>
      <c r="AE40" s="147" t="str">
        <f t="shared" si="0"/>
        <v>Aceptable</v>
      </c>
      <c r="AF40" s="53" t="s">
        <v>57</v>
      </c>
      <c r="AG40" s="53" t="s">
        <v>57</v>
      </c>
      <c r="AH40" s="53" t="s">
        <v>57</v>
      </c>
      <c r="AI40" s="53" t="s">
        <v>57</v>
      </c>
      <c r="AJ40" s="53" t="s">
        <v>57</v>
      </c>
      <c r="AK40" s="53" t="s">
        <v>57</v>
      </c>
      <c r="AL40" s="53" t="s">
        <v>57</v>
      </c>
      <c r="AM40" s="53" t="s">
        <v>57</v>
      </c>
      <c r="AN40" s="53" t="s">
        <v>57</v>
      </c>
      <c r="AO40" s="53" t="s">
        <v>57</v>
      </c>
      <c r="AP40" s="53" t="s">
        <v>57</v>
      </c>
      <c r="AQ40" s="53" t="s">
        <v>57</v>
      </c>
      <c r="AR40" s="53" t="s">
        <v>57</v>
      </c>
      <c r="AS40" s="53" t="s">
        <v>57</v>
      </c>
      <c r="AT40" s="53" t="s">
        <v>57</v>
      </c>
      <c r="AU40" s="53" t="s">
        <v>57</v>
      </c>
      <c r="AV40" s="53" t="s">
        <v>57</v>
      </c>
      <c r="AW40" s="85" t="str" cm="1">
        <f t="array" ref="AW40">IF(OR(AF40:AQ40="SI",AR40="SI",AS40="SI",AT40="SI",AU40="SI",AV40="SI"),"Crítico-Proceda a elaborar plan de acción","No crítico/Intermedio-Solicitar evaluación por parte del OAL")</f>
        <v>No crítico/Intermedio-Solicitar evaluación por parte del OAL</v>
      </c>
      <c r="AX40" s="86"/>
      <c r="AY40" s="74"/>
      <c r="AZ40" s="74"/>
      <c r="BA40" s="74"/>
      <c r="BB40" s="74"/>
      <c r="BC40" s="74"/>
      <c r="BE40">
        <f t="shared" si="1"/>
        <v>1</v>
      </c>
    </row>
    <row r="41" spans="2:57" ht="58.5" customHeight="1">
      <c r="B41" s="133">
        <v>25</v>
      </c>
      <c r="C41" s="134" t="str">
        <f>Hoja1!W29</f>
        <v>area 25</v>
      </c>
      <c r="D41" s="134" t="str">
        <f>Hoja1!X29</f>
        <v>puesto 25</v>
      </c>
      <c r="E41" s="134" t="str">
        <f>Hoja1!Y29</f>
        <v>tarea 25</v>
      </c>
      <c r="F41" s="134" t="str">
        <f>Hoja1!Z29</f>
        <v>tarea 25</v>
      </c>
      <c r="G41" s="134">
        <f>Hoja1!AA29</f>
        <v>0</v>
      </c>
      <c r="H41" s="134">
        <f>Hoja1!AB29</f>
        <v>0</v>
      </c>
      <c r="I41" s="134">
        <f>Hoja1!AC29</f>
        <v>0</v>
      </c>
      <c r="J41" s="134">
        <f>Hoja1!AD29</f>
        <v>0</v>
      </c>
      <c r="K41" s="137"/>
      <c r="L41" s="137"/>
      <c r="M41" s="137"/>
      <c r="N41" s="137"/>
      <c r="O41" s="137"/>
      <c r="P41" s="137"/>
      <c r="Q41" s="137"/>
      <c r="R41" s="146"/>
      <c r="S41" s="137"/>
      <c r="T41" s="137"/>
      <c r="U41" s="137"/>
      <c r="V41" s="137"/>
      <c r="W41" s="137"/>
      <c r="X41" s="137"/>
      <c r="Y41" s="146"/>
      <c r="Z41" s="137"/>
      <c r="AA41" s="137"/>
      <c r="AB41" s="137"/>
      <c r="AC41" s="137"/>
      <c r="AD41" s="137"/>
      <c r="AE41" s="147" t="str">
        <f t="shared" si="0"/>
        <v>Aceptable</v>
      </c>
      <c r="AF41" s="53" t="s">
        <v>57</v>
      </c>
      <c r="AG41" s="53" t="s">
        <v>57</v>
      </c>
      <c r="AH41" s="53" t="s">
        <v>57</v>
      </c>
      <c r="AI41" s="53" t="s">
        <v>57</v>
      </c>
      <c r="AJ41" s="53" t="s">
        <v>57</v>
      </c>
      <c r="AK41" s="53" t="s">
        <v>57</v>
      </c>
      <c r="AL41" s="53" t="s">
        <v>57</v>
      </c>
      <c r="AM41" s="53" t="s">
        <v>57</v>
      </c>
      <c r="AN41" s="53" t="s">
        <v>57</v>
      </c>
      <c r="AO41" s="53" t="s">
        <v>57</v>
      </c>
      <c r="AP41" s="53" t="s">
        <v>57</v>
      </c>
      <c r="AQ41" s="53" t="s">
        <v>57</v>
      </c>
      <c r="AR41" s="53" t="s">
        <v>57</v>
      </c>
      <c r="AS41" s="53" t="s">
        <v>57</v>
      </c>
      <c r="AT41" s="53" t="s">
        <v>57</v>
      </c>
      <c r="AU41" s="53" t="s">
        <v>57</v>
      </c>
      <c r="AV41" s="53" t="s">
        <v>57</v>
      </c>
      <c r="AW41" s="85" t="str" cm="1">
        <f t="array" ref="AW41">IF(OR(AF41:AQ41="SI",AR41="SI",AS41="SI",AT41="SI",AU41="SI",AV41="SI"),"Crítico-Proceda a elaborar plan de acción","No crítico/Intermedio-Solicitar evaluación por parte del OAL")</f>
        <v>No crítico/Intermedio-Solicitar evaluación por parte del OAL</v>
      </c>
      <c r="AX41" s="86"/>
      <c r="AY41" s="74"/>
      <c r="AZ41" s="74"/>
      <c r="BA41" s="74"/>
      <c r="BB41" s="74"/>
      <c r="BC41" s="74"/>
      <c r="BE41">
        <f t="shared" si="1"/>
        <v>1</v>
      </c>
    </row>
    <row r="42" spans="2:57" ht="58.5" customHeight="1">
      <c r="B42" s="133">
        <v>26</v>
      </c>
      <c r="C42" s="134" t="str">
        <f>Hoja1!W30</f>
        <v>area 26</v>
      </c>
      <c r="D42" s="134" t="str">
        <f>Hoja1!X30</f>
        <v>puesto 26</v>
      </c>
      <c r="E42" s="134" t="str">
        <f>Hoja1!Y30</f>
        <v>tarea 26</v>
      </c>
      <c r="F42" s="134" t="str">
        <f>Hoja1!Z30</f>
        <v>tarea 26</v>
      </c>
      <c r="G42" s="134">
        <f>Hoja1!AA30</f>
        <v>0</v>
      </c>
      <c r="H42" s="134">
        <f>Hoja1!AB30</f>
        <v>0</v>
      </c>
      <c r="I42" s="134">
        <f>Hoja1!AC30</f>
        <v>0</v>
      </c>
      <c r="J42" s="134">
        <f>Hoja1!AD30</f>
        <v>0</v>
      </c>
      <c r="K42" s="137"/>
      <c r="L42" s="137"/>
      <c r="M42" s="137"/>
      <c r="N42" s="137"/>
      <c r="O42" s="137"/>
      <c r="P42" s="137"/>
      <c r="Q42" s="137"/>
      <c r="R42" s="146"/>
      <c r="S42" s="137"/>
      <c r="T42" s="137"/>
      <c r="U42" s="137"/>
      <c r="V42" s="137"/>
      <c r="W42" s="137"/>
      <c r="X42" s="137"/>
      <c r="Y42" s="146"/>
      <c r="Z42" s="137"/>
      <c r="AA42" s="137"/>
      <c r="AB42" s="137"/>
      <c r="AC42" s="137"/>
      <c r="AD42" s="137"/>
      <c r="AE42" s="147" t="str">
        <f t="shared" si="0"/>
        <v>Aceptable</v>
      </c>
      <c r="AF42" s="53" t="s">
        <v>57</v>
      </c>
      <c r="AG42" s="53" t="s">
        <v>57</v>
      </c>
      <c r="AH42" s="53" t="s">
        <v>57</v>
      </c>
      <c r="AI42" s="53" t="s">
        <v>57</v>
      </c>
      <c r="AJ42" s="53" t="s">
        <v>57</v>
      </c>
      <c r="AK42" s="53" t="s">
        <v>57</v>
      </c>
      <c r="AL42" s="53" t="s">
        <v>57</v>
      </c>
      <c r="AM42" s="53" t="s">
        <v>57</v>
      </c>
      <c r="AN42" s="53" t="s">
        <v>57</v>
      </c>
      <c r="AO42" s="53" t="s">
        <v>57</v>
      </c>
      <c r="AP42" s="53" t="s">
        <v>57</v>
      </c>
      <c r="AQ42" s="53" t="s">
        <v>57</v>
      </c>
      <c r="AR42" s="53" t="s">
        <v>57</v>
      </c>
      <c r="AS42" s="53" t="s">
        <v>57</v>
      </c>
      <c r="AT42" s="53" t="s">
        <v>57</v>
      </c>
      <c r="AU42" s="53" t="s">
        <v>57</v>
      </c>
      <c r="AV42" s="53" t="s">
        <v>57</v>
      </c>
      <c r="AW42" s="85" t="str" cm="1">
        <f t="array" ref="AW42">IF(OR(AF42:AQ42="SI",AR42="SI",AS42="SI",AT42="SI",AU42="SI",AV42="SI"),"Crítico-Proceda a elaborar plan de acción","No crítico/Intermedio-Solicitar evaluación por parte del OAL")</f>
        <v>No crítico/Intermedio-Solicitar evaluación por parte del OAL</v>
      </c>
      <c r="AX42" s="86"/>
      <c r="AY42" s="74"/>
      <c r="AZ42" s="74"/>
      <c r="BA42" s="74"/>
      <c r="BB42" s="74"/>
      <c r="BC42" s="74"/>
      <c r="BE42">
        <f t="shared" si="1"/>
        <v>1</v>
      </c>
    </row>
    <row r="43" spans="2:57" ht="58.5" customHeight="1">
      <c r="B43" s="133">
        <v>27</v>
      </c>
      <c r="C43" s="134" t="str">
        <f>Hoja1!W31</f>
        <v>area 27</v>
      </c>
      <c r="D43" s="134" t="str">
        <f>Hoja1!X31</f>
        <v>puesto 27</v>
      </c>
      <c r="E43" s="134" t="str">
        <f>Hoja1!Y31</f>
        <v>tarea 27</v>
      </c>
      <c r="F43" s="134" t="str">
        <f>Hoja1!Z31</f>
        <v>tarea 27</v>
      </c>
      <c r="G43" s="134">
        <f>Hoja1!AA31</f>
        <v>0</v>
      </c>
      <c r="H43" s="134">
        <f>Hoja1!AB31</f>
        <v>0</v>
      </c>
      <c r="I43" s="134">
        <f>Hoja1!AC31</f>
        <v>0</v>
      </c>
      <c r="J43" s="134">
        <f>Hoja1!AD31</f>
        <v>0</v>
      </c>
      <c r="K43" s="137"/>
      <c r="L43" s="137"/>
      <c r="M43" s="137"/>
      <c r="N43" s="137"/>
      <c r="O43" s="137"/>
      <c r="P43" s="137"/>
      <c r="Q43" s="137"/>
      <c r="R43" s="146"/>
      <c r="S43" s="137"/>
      <c r="T43" s="137"/>
      <c r="U43" s="137"/>
      <c r="V43" s="137"/>
      <c r="W43" s="137"/>
      <c r="X43" s="137"/>
      <c r="Y43" s="146"/>
      <c r="Z43" s="137"/>
      <c r="AA43" s="137"/>
      <c r="AB43" s="137"/>
      <c r="AC43" s="137"/>
      <c r="AD43" s="137"/>
      <c r="AE43" s="147" t="str">
        <f t="shared" si="0"/>
        <v>Aceptable</v>
      </c>
      <c r="AF43" s="53" t="s">
        <v>57</v>
      </c>
      <c r="AG43" s="53" t="s">
        <v>57</v>
      </c>
      <c r="AH43" s="53" t="s">
        <v>57</v>
      </c>
      <c r="AI43" s="53" t="s">
        <v>57</v>
      </c>
      <c r="AJ43" s="53" t="s">
        <v>57</v>
      </c>
      <c r="AK43" s="53" t="s">
        <v>57</v>
      </c>
      <c r="AL43" s="53" t="s">
        <v>57</v>
      </c>
      <c r="AM43" s="53" t="s">
        <v>57</v>
      </c>
      <c r="AN43" s="53" t="s">
        <v>57</v>
      </c>
      <c r="AO43" s="53" t="s">
        <v>57</v>
      </c>
      <c r="AP43" s="53" t="s">
        <v>57</v>
      </c>
      <c r="AQ43" s="53" t="s">
        <v>57</v>
      </c>
      <c r="AR43" s="53" t="s">
        <v>57</v>
      </c>
      <c r="AS43" s="53" t="s">
        <v>57</v>
      </c>
      <c r="AT43" s="53" t="s">
        <v>57</v>
      </c>
      <c r="AU43" s="53" t="s">
        <v>57</v>
      </c>
      <c r="AV43" s="53" t="s">
        <v>57</v>
      </c>
      <c r="AW43" s="85" t="str" cm="1">
        <f t="array" ref="AW43">IF(OR(AF43:AQ43="SI",AR43="SI",AS43="SI",AT43="SI",AU43="SI",AV43="SI"),"Crítico-Proceda a elaborar plan de acción","No crítico/Intermedio-Solicitar evaluación por parte del OAL")</f>
        <v>No crítico/Intermedio-Solicitar evaluación por parte del OAL</v>
      </c>
      <c r="AX43" s="86"/>
      <c r="AY43" s="74"/>
      <c r="AZ43" s="74"/>
      <c r="BA43" s="74"/>
      <c r="BB43" s="74"/>
      <c r="BC43" s="74"/>
      <c r="BE43">
        <f t="shared" si="1"/>
        <v>1</v>
      </c>
    </row>
    <row r="44" spans="2:57" ht="58.5" customHeight="1">
      <c r="B44" s="133">
        <v>28</v>
      </c>
      <c r="C44" s="134" t="str">
        <f>Hoja1!W32</f>
        <v>area 28</v>
      </c>
      <c r="D44" s="134" t="str">
        <f>Hoja1!X32</f>
        <v>puesto 28</v>
      </c>
      <c r="E44" s="134" t="str">
        <f>Hoja1!Y32</f>
        <v>tarea 28</v>
      </c>
      <c r="F44" s="134" t="str">
        <f>Hoja1!Z32</f>
        <v>tarea 28</v>
      </c>
      <c r="G44" s="134">
        <f>Hoja1!AA32</f>
        <v>0</v>
      </c>
      <c r="H44" s="134">
        <f>Hoja1!AB32</f>
        <v>0</v>
      </c>
      <c r="I44" s="134">
        <f>Hoja1!AC32</f>
        <v>0</v>
      </c>
      <c r="J44" s="134">
        <f>Hoja1!AD32</f>
        <v>0</v>
      </c>
      <c r="K44" s="137"/>
      <c r="L44" s="137"/>
      <c r="M44" s="137"/>
      <c r="N44" s="137"/>
      <c r="O44" s="137"/>
      <c r="P44" s="137"/>
      <c r="Q44" s="137"/>
      <c r="R44" s="146"/>
      <c r="S44" s="137"/>
      <c r="T44" s="137"/>
      <c r="U44" s="137"/>
      <c r="V44" s="137"/>
      <c r="W44" s="137"/>
      <c r="X44" s="137"/>
      <c r="Y44" s="146"/>
      <c r="Z44" s="137"/>
      <c r="AA44" s="137"/>
      <c r="AB44" s="137"/>
      <c r="AC44" s="137"/>
      <c r="AD44" s="137"/>
      <c r="AE44" s="147" t="str">
        <f t="shared" si="0"/>
        <v>Aceptable</v>
      </c>
      <c r="AF44" s="53" t="s">
        <v>57</v>
      </c>
      <c r="AG44" s="53" t="s">
        <v>57</v>
      </c>
      <c r="AH44" s="53" t="s">
        <v>57</v>
      </c>
      <c r="AI44" s="53" t="s">
        <v>57</v>
      </c>
      <c r="AJ44" s="53" t="s">
        <v>57</v>
      </c>
      <c r="AK44" s="53" t="s">
        <v>57</v>
      </c>
      <c r="AL44" s="53" t="s">
        <v>57</v>
      </c>
      <c r="AM44" s="53" t="s">
        <v>57</v>
      </c>
      <c r="AN44" s="53" t="s">
        <v>57</v>
      </c>
      <c r="AO44" s="53" t="s">
        <v>57</v>
      </c>
      <c r="AP44" s="53" t="s">
        <v>57</v>
      </c>
      <c r="AQ44" s="53" t="s">
        <v>57</v>
      </c>
      <c r="AR44" s="53" t="s">
        <v>57</v>
      </c>
      <c r="AS44" s="53" t="s">
        <v>57</v>
      </c>
      <c r="AT44" s="53" t="s">
        <v>57</v>
      </c>
      <c r="AU44" s="53" t="s">
        <v>57</v>
      </c>
      <c r="AV44" s="53" t="s">
        <v>57</v>
      </c>
      <c r="AW44" s="85" t="str" cm="1">
        <f t="array" ref="AW44">IF(OR(AF44:AQ44="SI",AR44="SI",AS44="SI",AT44="SI",AU44="SI",AV44="SI"),"Crítico-Proceda a elaborar plan de acción","No crítico/Intermedio-Solicitar evaluación por parte del OAL")</f>
        <v>No crítico/Intermedio-Solicitar evaluación por parte del OAL</v>
      </c>
      <c r="AX44" s="86"/>
      <c r="AY44" s="74"/>
      <c r="AZ44" s="74"/>
      <c r="BA44" s="74"/>
      <c r="BB44" s="74"/>
      <c r="BC44" s="74"/>
      <c r="BE44">
        <f t="shared" si="1"/>
        <v>1</v>
      </c>
    </row>
    <row r="45" spans="2:57" ht="58.5" customHeight="1">
      <c r="B45" s="133">
        <v>29</v>
      </c>
      <c r="C45" s="134" t="str">
        <f>Hoja1!W33</f>
        <v>area 29</v>
      </c>
      <c r="D45" s="134" t="str">
        <f>Hoja1!X33</f>
        <v>puesto 29</v>
      </c>
      <c r="E45" s="134" t="str">
        <f>Hoja1!Y33</f>
        <v>tarea 29</v>
      </c>
      <c r="F45" s="134" t="str">
        <f>Hoja1!Z33</f>
        <v>tarea 29</v>
      </c>
      <c r="G45" s="134">
        <f>Hoja1!AA33</f>
        <v>0</v>
      </c>
      <c r="H45" s="134">
        <f>Hoja1!AB33</f>
        <v>0</v>
      </c>
      <c r="I45" s="134">
        <f>Hoja1!AC33</f>
        <v>0</v>
      </c>
      <c r="J45" s="134">
        <f>Hoja1!AD33</f>
        <v>0</v>
      </c>
      <c r="K45" s="137"/>
      <c r="L45" s="137"/>
      <c r="M45" s="137"/>
      <c r="N45" s="137"/>
      <c r="O45" s="137"/>
      <c r="P45" s="137"/>
      <c r="Q45" s="137"/>
      <c r="R45" s="146"/>
      <c r="S45" s="137"/>
      <c r="T45" s="137"/>
      <c r="U45" s="137"/>
      <c r="V45" s="137"/>
      <c r="W45" s="137"/>
      <c r="X45" s="137"/>
      <c r="Y45" s="146"/>
      <c r="Z45" s="137"/>
      <c r="AA45" s="137"/>
      <c r="AB45" s="137"/>
      <c r="AC45" s="137"/>
      <c r="AD45" s="137"/>
      <c r="AE45" s="147" t="str">
        <f t="shared" si="0"/>
        <v>Aceptable</v>
      </c>
      <c r="AF45" s="53" t="s">
        <v>57</v>
      </c>
      <c r="AG45" s="53" t="s">
        <v>57</v>
      </c>
      <c r="AH45" s="53" t="s">
        <v>57</v>
      </c>
      <c r="AI45" s="53" t="s">
        <v>57</v>
      </c>
      <c r="AJ45" s="53" t="s">
        <v>57</v>
      </c>
      <c r="AK45" s="53" t="s">
        <v>57</v>
      </c>
      <c r="AL45" s="53" t="s">
        <v>57</v>
      </c>
      <c r="AM45" s="53" t="s">
        <v>57</v>
      </c>
      <c r="AN45" s="53" t="s">
        <v>57</v>
      </c>
      <c r="AO45" s="53" t="s">
        <v>57</v>
      </c>
      <c r="AP45" s="53" t="s">
        <v>57</v>
      </c>
      <c r="AQ45" s="53" t="s">
        <v>57</v>
      </c>
      <c r="AR45" s="53" t="s">
        <v>57</v>
      </c>
      <c r="AS45" s="53" t="s">
        <v>57</v>
      </c>
      <c r="AT45" s="53" t="s">
        <v>57</v>
      </c>
      <c r="AU45" s="53" t="s">
        <v>57</v>
      </c>
      <c r="AV45" s="53" t="s">
        <v>57</v>
      </c>
      <c r="AW45" s="85" t="str" cm="1">
        <f t="array" ref="AW45">IF(OR(AF45:AQ45="SI",AR45="SI",AS45="SI",AT45="SI",AU45="SI",AV45="SI"),"Crítico-Proceda a elaborar plan de acción","No crítico/Intermedio-Solicitar evaluación por parte del OAL")</f>
        <v>No crítico/Intermedio-Solicitar evaluación por parte del OAL</v>
      </c>
      <c r="AX45" s="86"/>
      <c r="AY45" s="74"/>
      <c r="AZ45" s="74"/>
      <c r="BA45" s="74"/>
      <c r="BB45" s="74"/>
      <c r="BC45" s="74"/>
      <c r="BE45">
        <f t="shared" si="1"/>
        <v>1</v>
      </c>
    </row>
    <row r="46" spans="2:57" ht="58.5" customHeight="1">
      <c r="B46" s="133">
        <v>30</v>
      </c>
      <c r="C46" s="134" t="str">
        <f>Hoja1!W34</f>
        <v>area 30</v>
      </c>
      <c r="D46" s="134" t="str">
        <f>Hoja1!X34</f>
        <v>puesto 30</v>
      </c>
      <c r="E46" s="134" t="str">
        <f>Hoja1!Y34</f>
        <v>tarea 30</v>
      </c>
      <c r="F46" s="134" t="str">
        <f>Hoja1!Z34</f>
        <v>tarea 30</v>
      </c>
      <c r="G46" s="134">
        <f>Hoja1!AA34</f>
        <v>0</v>
      </c>
      <c r="H46" s="134">
        <f>Hoja1!AB34</f>
        <v>0</v>
      </c>
      <c r="I46" s="134">
        <f>Hoja1!AC34</f>
        <v>0</v>
      </c>
      <c r="J46" s="134">
        <f>Hoja1!AD34</f>
        <v>0</v>
      </c>
      <c r="K46" s="137"/>
      <c r="L46" s="137"/>
      <c r="M46" s="137"/>
      <c r="N46" s="137"/>
      <c r="O46" s="137"/>
      <c r="P46" s="137"/>
      <c r="Q46" s="137"/>
      <c r="R46" s="146"/>
      <c r="S46" s="137"/>
      <c r="T46" s="137"/>
      <c r="U46" s="137"/>
      <c r="V46" s="137"/>
      <c r="W46" s="137"/>
      <c r="X46" s="137"/>
      <c r="Y46" s="146"/>
      <c r="Z46" s="137"/>
      <c r="AA46" s="137"/>
      <c r="AB46" s="137"/>
      <c r="AC46" s="137"/>
      <c r="AD46" s="137"/>
      <c r="AE46" s="147" t="str">
        <f t="shared" si="0"/>
        <v>Aceptable</v>
      </c>
      <c r="AF46" s="53" t="s">
        <v>57</v>
      </c>
      <c r="AG46" s="53" t="s">
        <v>57</v>
      </c>
      <c r="AH46" s="53" t="s">
        <v>57</v>
      </c>
      <c r="AI46" s="53" t="s">
        <v>57</v>
      </c>
      <c r="AJ46" s="53" t="s">
        <v>57</v>
      </c>
      <c r="AK46" s="53" t="s">
        <v>57</v>
      </c>
      <c r="AL46" s="53" t="s">
        <v>57</v>
      </c>
      <c r="AM46" s="53" t="s">
        <v>57</v>
      </c>
      <c r="AN46" s="53" t="s">
        <v>57</v>
      </c>
      <c r="AO46" s="53" t="s">
        <v>57</v>
      </c>
      <c r="AP46" s="53" t="s">
        <v>57</v>
      </c>
      <c r="AQ46" s="53" t="s">
        <v>57</v>
      </c>
      <c r="AR46" s="53" t="s">
        <v>57</v>
      </c>
      <c r="AS46" s="53" t="s">
        <v>57</v>
      </c>
      <c r="AT46" s="53" t="s">
        <v>57</v>
      </c>
      <c r="AU46" s="53" t="s">
        <v>57</v>
      </c>
      <c r="AV46" s="53" t="s">
        <v>57</v>
      </c>
      <c r="AW46" s="85" t="str" cm="1">
        <f t="array" ref="AW46">IF(OR(AF46:AQ46="SI",AR46="SI",AS46="SI",AT46="SI",AU46="SI",AV46="SI"),"Crítico-Proceda a elaborar plan de acción","No crítico/Intermedio-Solicitar evaluación por parte del OAL")</f>
        <v>No crítico/Intermedio-Solicitar evaluación por parte del OAL</v>
      </c>
      <c r="AX46" s="86"/>
      <c r="AY46" s="74"/>
      <c r="AZ46" s="74"/>
      <c r="BA46" s="74"/>
      <c r="BB46" s="74"/>
      <c r="BC46" s="74"/>
      <c r="BE46">
        <f t="shared" si="1"/>
        <v>1</v>
      </c>
    </row>
    <row r="47" spans="2:57" ht="58.5" customHeight="1">
      <c r="B47" s="133">
        <v>31</v>
      </c>
      <c r="C47" s="134" t="str">
        <f>Hoja1!W35</f>
        <v>area 31</v>
      </c>
      <c r="D47" s="134" t="str">
        <f>Hoja1!X35</f>
        <v>puesto 31</v>
      </c>
      <c r="E47" s="134" t="str">
        <f>Hoja1!Y35</f>
        <v>tarea 31</v>
      </c>
      <c r="F47" s="134" t="str">
        <f>Hoja1!Z35</f>
        <v>tarea 31</v>
      </c>
      <c r="G47" s="134">
        <f>Hoja1!AA35</f>
        <v>0</v>
      </c>
      <c r="H47" s="134">
        <f>Hoja1!AB35</f>
        <v>0</v>
      </c>
      <c r="I47" s="134">
        <f>Hoja1!AC35</f>
        <v>0</v>
      </c>
      <c r="J47" s="134">
        <f>Hoja1!AD35</f>
        <v>0</v>
      </c>
      <c r="K47" s="137"/>
      <c r="L47" s="137"/>
      <c r="M47" s="137"/>
      <c r="N47" s="137"/>
      <c r="O47" s="137"/>
      <c r="P47" s="137"/>
      <c r="Q47" s="137"/>
      <c r="R47" s="146"/>
      <c r="S47" s="137"/>
      <c r="T47" s="137"/>
      <c r="U47" s="137"/>
      <c r="V47" s="137"/>
      <c r="W47" s="137"/>
      <c r="X47" s="137"/>
      <c r="Y47" s="146"/>
      <c r="Z47" s="137"/>
      <c r="AA47" s="137"/>
      <c r="AB47" s="137"/>
      <c r="AC47" s="137"/>
      <c r="AD47" s="137"/>
      <c r="AE47" s="147" t="str">
        <f t="shared" si="0"/>
        <v>Aceptable</v>
      </c>
      <c r="AF47" s="53" t="s">
        <v>57</v>
      </c>
      <c r="AG47" s="53" t="s">
        <v>57</v>
      </c>
      <c r="AH47" s="53" t="s">
        <v>57</v>
      </c>
      <c r="AI47" s="53" t="s">
        <v>57</v>
      </c>
      <c r="AJ47" s="53" t="s">
        <v>57</v>
      </c>
      <c r="AK47" s="53" t="s">
        <v>57</v>
      </c>
      <c r="AL47" s="53" t="s">
        <v>57</v>
      </c>
      <c r="AM47" s="53" t="s">
        <v>57</v>
      </c>
      <c r="AN47" s="53" t="s">
        <v>57</v>
      </c>
      <c r="AO47" s="53" t="s">
        <v>57</v>
      </c>
      <c r="AP47" s="53" t="s">
        <v>57</v>
      </c>
      <c r="AQ47" s="53" t="s">
        <v>57</v>
      </c>
      <c r="AR47" s="53" t="s">
        <v>57</v>
      </c>
      <c r="AS47" s="53" t="s">
        <v>57</v>
      </c>
      <c r="AT47" s="53" t="s">
        <v>57</v>
      </c>
      <c r="AU47" s="53" t="s">
        <v>57</v>
      </c>
      <c r="AV47" s="53" t="s">
        <v>57</v>
      </c>
      <c r="AW47" s="85" t="str" cm="1">
        <f t="array" ref="AW47">IF(OR(AF47:AQ47="SI",AR47="SI",AS47="SI",AT47="SI",AU47="SI",AV47="SI"),"Crítico-Proceda a elaborar plan de acción","No crítico/Intermedio-Solicitar evaluación por parte del OAL")</f>
        <v>No crítico/Intermedio-Solicitar evaluación por parte del OAL</v>
      </c>
      <c r="AX47" s="86"/>
      <c r="AY47" s="74"/>
      <c r="AZ47" s="74"/>
      <c r="BA47" s="74"/>
      <c r="BB47" s="74"/>
      <c r="BC47" s="74"/>
      <c r="BE47">
        <f t="shared" si="1"/>
        <v>1</v>
      </c>
    </row>
    <row r="48" spans="2:57" ht="58.5" customHeight="1">
      <c r="B48" s="133">
        <v>32</v>
      </c>
      <c r="C48" s="134" t="str">
        <f>Hoja1!W36</f>
        <v>area 32</v>
      </c>
      <c r="D48" s="134" t="str">
        <f>Hoja1!X36</f>
        <v>puesto 32</v>
      </c>
      <c r="E48" s="134" t="str">
        <f>Hoja1!Y36</f>
        <v>tarea 32</v>
      </c>
      <c r="F48" s="134" t="str">
        <f>Hoja1!Z36</f>
        <v>tarea 32</v>
      </c>
      <c r="G48" s="134">
        <f>Hoja1!AA36</f>
        <v>0</v>
      </c>
      <c r="H48" s="134">
        <f>Hoja1!AB36</f>
        <v>0</v>
      </c>
      <c r="I48" s="134">
        <f>Hoja1!AC36</f>
        <v>0</v>
      </c>
      <c r="J48" s="134">
        <f>Hoja1!AD36</f>
        <v>0</v>
      </c>
      <c r="K48" s="137"/>
      <c r="L48" s="137"/>
      <c r="M48" s="137"/>
      <c r="N48" s="137"/>
      <c r="O48" s="137"/>
      <c r="P48" s="137"/>
      <c r="Q48" s="137"/>
      <c r="R48" s="146"/>
      <c r="S48" s="137"/>
      <c r="T48" s="137"/>
      <c r="U48" s="137"/>
      <c r="V48" s="137"/>
      <c r="W48" s="137"/>
      <c r="X48" s="137"/>
      <c r="Y48" s="146"/>
      <c r="Z48" s="137"/>
      <c r="AA48" s="137"/>
      <c r="AB48" s="137"/>
      <c r="AC48" s="137"/>
      <c r="AD48" s="137"/>
      <c r="AE48" s="147" t="str">
        <f t="shared" si="0"/>
        <v>Aceptable</v>
      </c>
      <c r="AF48" s="53" t="s">
        <v>57</v>
      </c>
      <c r="AG48" s="53" t="s">
        <v>57</v>
      </c>
      <c r="AH48" s="53" t="s">
        <v>57</v>
      </c>
      <c r="AI48" s="53" t="s">
        <v>57</v>
      </c>
      <c r="AJ48" s="53" t="s">
        <v>57</v>
      </c>
      <c r="AK48" s="53" t="s">
        <v>57</v>
      </c>
      <c r="AL48" s="53" t="s">
        <v>57</v>
      </c>
      <c r="AM48" s="53" t="s">
        <v>57</v>
      </c>
      <c r="AN48" s="53" t="s">
        <v>57</v>
      </c>
      <c r="AO48" s="53" t="s">
        <v>57</v>
      </c>
      <c r="AP48" s="53" t="s">
        <v>57</v>
      </c>
      <c r="AQ48" s="53" t="s">
        <v>57</v>
      </c>
      <c r="AR48" s="53" t="s">
        <v>57</v>
      </c>
      <c r="AS48" s="53" t="s">
        <v>57</v>
      </c>
      <c r="AT48" s="53" t="s">
        <v>57</v>
      </c>
      <c r="AU48" s="53" t="s">
        <v>57</v>
      </c>
      <c r="AV48" s="53" t="s">
        <v>57</v>
      </c>
      <c r="AW48" s="85" t="str" cm="1">
        <f t="array" ref="AW48">IF(OR(AF48:AQ48="SI",AR48="SI",AS48="SI",AT48="SI",AU48="SI",AV48="SI"),"Crítico-Proceda a elaborar plan de acción","No crítico/Intermedio-Solicitar evaluación por parte del OAL")</f>
        <v>No crítico/Intermedio-Solicitar evaluación por parte del OAL</v>
      </c>
      <c r="AX48" s="86"/>
      <c r="AY48" s="74"/>
      <c r="AZ48" s="74"/>
      <c r="BA48" s="74"/>
      <c r="BB48" s="74"/>
      <c r="BC48" s="74"/>
      <c r="BE48">
        <f t="shared" si="1"/>
        <v>1</v>
      </c>
    </row>
    <row r="49" spans="2:57" ht="58.5" customHeight="1">
      <c r="B49" s="133">
        <v>33</v>
      </c>
      <c r="C49" s="134" t="str">
        <f>Hoja1!W37</f>
        <v>area 33</v>
      </c>
      <c r="D49" s="134" t="str">
        <f>Hoja1!X37</f>
        <v>puesto 33</v>
      </c>
      <c r="E49" s="134" t="str">
        <f>Hoja1!Y37</f>
        <v>tarea 33</v>
      </c>
      <c r="F49" s="134" t="str">
        <f>Hoja1!Z37</f>
        <v>tarea 33</v>
      </c>
      <c r="G49" s="134">
        <f>Hoja1!AA37</f>
        <v>0</v>
      </c>
      <c r="H49" s="134">
        <f>Hoja1!AB37</f>
        <v>0</v>
      </c>
      <c r="I49" s="134">
        <f>Hoja1!AC37</f>
        <v>0</v>
      </c>
      <c r="J49" s="134">
        <f>Hoja1!AD37</f>
        <v>0</v>
      </c>
      <c r="K49" s="137"/>
      <c r="L49" s="137"/>
      <c r="M49" s="137"/>
      <c r="N49" s="137"/>
      <c r="O49" s="137"/>
      <c r="P49" s="137"/>
      <c r="Q49" s="137"/>
      <c r="R49" s="146"/>
      <c r="S49" s="137"/>
      <c r="T49" s="137"/>
      <c r="U49" s="137"/>
      <c r="V49" s="137"/>
      <c r="W49" s="137"/>
      <c r="X49" s="137"/>
      <c r="Y49" s="146"/>
      <c r="Z49" s="137"/>
      <c r="AA49" s="137"/>
      <c r="AB49" s="137"/>
      <c r="AC49" s="137"/>
      <c r="AD49" s="137"/>
      <c r="AE49" s="147" t="str">
        <f t="shared" si="0"/>
        <v>Aceptable</v>
      </c>
      <c r="AF49" s="53" t="s">
        <v>57</v>
      </c>
      <c r="AG49" s="53" t="s">
        <v>57</v>
      </c>
      <c r="AH49" s="53" t="s">
        <v>57</v>
      </c>
      <c r="AI49" s="53" t="s">
        <v>57</v>
      </c>
      <c r="AJ49" s="53" t="s">
        <v>57</v>
      </c>
      <c r="AK49" s="53" t="s">
        <v>57</v>
      </c>
      <c r="AL49" s="53" t="s">
        <v>57</v>
      </c>
      <c r="AM49" s="53" t="s">
        <v>57</v>
      </c>
      <c r="AN49" s="53" t="s">
        <v>57</v>
      </c>
      <c r="AO49" s="53" t="s">
        <v>57</v>
      </c>
      <c r="AP49" s="53" t="s">
        <v>57</v>
      </c>
      <c r="AQ49" s="53" t="s">
        <v>57</v>
      </c>
      <c r="AR49" s="53" t="s">
        <v>57</v>
      </c>
      <c r="AS49" s="53" t="s">
        <v>57</v>
      </c>
      <c r="AT49" s="53" t="s">
        <v>57</v>
      </c>
      <c r="AU49" s="53" t="s">
        <v>57</v>
      </c>
      <c r="AV49" s="53" t="s">
        <v>57</v>
      </c>
      <c r="AW49" s="85" t="str" cm="1">
        <f t="array" ref="AW49">IF(OR(AF49:AQ49="SI",AR49="SI",AS49="SI",AT49="SI",AU49="SI",AV49="SI"),"Crítico-Proceda a elaborar plan de acción","No crítico/Intermedio-Solicitar evaluación por parte del OAL")</f>
        <v>No crítico/Intermedio-Solicitar evaluación por parte del OAL</v>
      </c>
      <c r="AX49" s="86"/>
      <c r="AY49" s="74"/>
      <c r="AZ49" s="74"/>
      <c r="BA49" s="74"/>
      <c r="BB49" s="74"/>
      <c r="BC49" s="74"/>
      <c r="BE49">
        <f t="shared" si="1"/>
        <v>1</v>
      </c>
    </row>
    <row r="50" spans="2:57" ht="58.5" customHeight="1">
      <c r="B50" s="133">
        <v>34</v>
      </c>
      <c r="C50" s="134" t="str">
        <f>Hoja1!W38</f>
        <v>area 34</v>
      </c>
      <c r="D50" s="134" t="str">
        <f>Hoja1!X38</f>
        <v>puesto 34</v>
      </c>
      <c r="E50" s="134" t="str">
        <f>Hoja1!Y38</f>
        <v>tarea 34</v>
      </c>
      <c r="F50" s="134" t="str">
        <f>Hoja1!Z38</f>
        <v>tarea 34</v>
      </c>
      <c r="G50" s="134">
        <f>Hoja1!AA38</f>
        <v>0</v>
      </c>
      <c r="H50" s="134">
        <f>Hoja1!AB38</f>
        <v>0</v>
      </c>
      <c r="I50" s="134">
        <f>Hoja1!AC38</f>
        <v>0</v>
      </c>
      <c r="J50" s="134">
        <f>Hoja1!AD38</f>
        <v>0</v>
      </c>
      <c r="K50" s="137"/>
      <c r="L50" s="137"/>
      <c r="M50" s="137"/>
      <c r="N50" s="137"/>
      <c r="O50" s="137"/>
      <c r="P50" s="137"/>
      <c r="Q50" s="137"/>
      <c r="R50" s="146"/>
      <c r="S50" s="137"/>
      <c r="T50" s="137"/>
      <c r="U50" s="137"/>
      <c r="V50" s="137"/>
      <c r="W50" s="137"/>
      <c r="X50" s="137"/>
      <c r="Y50" s="146"/>
      <c r="Z50" s="137"/>
      <c r="AA50" s="137"/>
      <c r="AB50" s="137"/>
      <c r="AC50" s="137"/>
      <c r="AD50" s="137"/>
      <c r="AE50" s="147" t="str">
        <f t="shared" si="0"/>
        <v>Aceptable</v>
      </c>
      <c r="AF50" s="53" t="s">
        <v>57</v>
      </c>
      <c r="AG50" s="53" t="s">
        <v>57</v>
      </c>
      <c r="AH50" s="53" t="s">
        <v>57</v>
      </c>
      <c r="AI50" s="53" t="s">
        <v>57</v>
      </c>
      <c r="AJ50" s="53" t="s">
        <v>57</v>
      </c>
      <c r="AK50" s="53" t="s">
        <v>57</v>
      </c>
      <c r="AL50" s="53" t="s">
        <v>57</v>
      </c>
      <c r="AM50" s="53" t="s">
        <v>57</v>
      </c>
      <c r="AN50" s="53" t="s">
        <v>57</v>
      </c>
      <c r="AO50" s="53" t="s">
        <v>57</v>
      </c>
      <c r="AP50" s="53" t="s">
        <v>57</v>
      </c>
      <c r="AQ50" s="53" t="s">
        <v>57</v>
      </c>
      <c r="AR50" s="53" t="s">
        <v>57</v>
      </c>
      <c r="AS50" s="53" t="s">
        <v>57</v>
      </c>
      <c r="AT50" s="53" t="s">
        <v>57</v>
      </c>
      <c r="AU50" s="53" t="s">
        <v>57</v>
      </c>
      <c r="AV50" s="53" t="s">
        <v>57</v>
      </c>
      <c r="AW50" s="85" t="str" cm="1">
        <f t="array" ref="AW50">IF(OR(AF50:AQ50="SI",AR50="SI",AS50="SI",AT50="SI",AU50="SI",AV50="SI"),"Crítico-Proceda a elaborar plan de acción","No crítico/Intermedio-Solicitar evaluación por parte del OAL")</f>
        <v>No crítico/Intermedio-Solicitar evaluación por parte del OAL</v>
      </c>
      <c r="AX50" s="86"/>
      <c r="AY50" s="74"/>
      <c r="AZ50" s="74"/>
      <c r="BA50" s="74"/>
      <c r="BB50" s="74"/>
      <c r="BC50" s="74"/>
      <c r="BE50">
        <f t="shared" si="1"/>
        <v>1</v>
      </c>
    </row>
    <row r="51" spans="2:57" ht="58.5" customHeight="1">
      <c r="B51" s="133">
        <v>35</v>
      </c>
      <c r="C51" s="134" t="str">
        <f>Hoja1!W39</f>
        <v>area 35</v>
      </c>
      <c r="D51" s="134" t="str">
        <f>Hoja1!X39</f>
        <v>puesto 35</v>
      </c>
      <c r="E51" s="134" t="str">
        <f>Hoja1!Y39</f>
        <v>tarea 35</v>
      </c>
      <c r="F51" s="134" t="str">
        <f>Hoja1!Z39</f>
        <v>tarea 35</v>
      </c>
      <c r="G51" s="134">
        <f>Hoja1!AA39</f>
        <v>0</v>
      </c>
      <c r="H51" s="134">
        <f>Hoja1!AB39</f>
        <v>0</v>
      </c>
      <c r="I51" s="134">
        <f>Hoja1!AC39</f>
        <v>0</v>
      </c>
      <c r="J51" s="134">
        <f>Hoja1!AD39</f>
        <v>0</v>
      </c>
      <c r="K51" s="137"/>
      <c r="L51" s="137"/>
      <c r="M51" s="137"/>
      <c r="N51" s="137"/>
      <c r="O51" s="137"/>
      <c r="P51" s="137"/>
      <c r="Q51" s="137"/>
      <c r="R51" s="146"/>
      <c r="S51" s="137"/>
      <c r="T51" s="137"/>
      <c r="U51" s="137"/>
      <c r="V51" s="137"/>
      <c r="W51" s="137"/>
      <c r="X51" s="137"/>
      <c r="Y51" s="146"/>
      <c r="Z51" s="137"/>
      <c r="AA51" s="137"/>
      <c r="AB51" s="137"/>
      <c r="AC51" s="137"/>
      <c r="AD51" s="137"/>
      <c r="AE51" s="147" t="str">
        <f t="shared" si="0"/>
        <v>Aceptable</v>
      </c>
      <c r="AF51" s="53" t="s">
        <v>57</v>
      </c>
      <c r="AG51" s="53" t="s">
        <v>57</v>
      </c>
      <c r="AH51" s="53" t="s">
        <v>57</v>
      </c>
      <c r="AI51" s="53" t="s">
        <v>57</v>
      </c>
      <c r="AJ51" s="53" t="s">
        <v>57</v>
      </c>
      <c r="AK51" s="53" t="s">
        <v>57</v>
      </c>
      <c r="AL51" s="53" t="s">
        <v>57</v>
      </c>
      <c r="AM51" s="53" t="s">
        <v>57</v>
      </c>
      <c r="AN51" s="53" t="s">
        <v>57</v>
      </c>
      <c r="AO51" s="53" t="s">
        <v>57</v>
      </c>
      <c r="AP51" s="53" t="s">
        <v>57</v>
      </c>
      <c r="AQ51" s="53" t="s">
        <v>57</v>
      </c>
      <c r="AR51" s="53" t="s">
        <v>57</v>
      </c>
      <c r="AS51" s="53" t="s">
        <v>57</v>
      </c>
      <c r="AT51" s="53" t="s">
        <v>57</v>
      </c>
      <c r="AU51" s="53" t="s">
        <v>57</v>
      </c>
      <c r="AV51" s="53" t="s">
        <v>57</v>
      </c>
      <c r="AW51" s="85" t="str" cm="1">
        <f t="array" ref="AW51">IF(OR(AF51:AQ51="SI",AR51="SI",AS51="SI",AT51="SI",AU51="SI",AV51="SI"),"Crítico-Proceda a elaborar plan de acción","No crítico/Intermedio-Solicitar evaluación por parte del OAL")</f>
        <v>No crítico/Intermedio-Solicitar evaluación por parte del OAL</v>
      </c>
      <c r="AX51" s="86"/>
      <c r="AY51" s="74"/>
      <c r="AZ51" s="74"/>
      <c r="BA51" s="74"/>
      <c r="BB51" s="74"/>
      <c r="BC51" s="74"/>
      <c r="BE51">
        <f t="shared" si="1"/>
        <v>1</v>
      </c>
    </row>
    <row r="52" spans="2:57" ht="58.5" customHeight="1">
      <c r="B52" s="133">
        <v>36</v>
      </c>
      <c r="C52" s="134" t="str">
        <f>Hoja1!W40</f>
        <v>area 36</v>
      </c>
      <c r="D52" s="134" t="str">
        <f>Hoja1!X40</f>
        <v>puesto 36</v>
      </c>
      <c r="E52" s="134" t="str">
        <f>Hoja1!Y40</f>
        <v>tarea 36</v>
      </c>
      <c r="F52" s="134" t="str">
        <f>Hoja1!Z40</f>
        <v>tarea 36</v>
      </c>
      <c r="G52" s="134">
        <f>Hoja1!AA40</f>
        <v>0</v>
      </c>
      <c r="H52" s="134">
        <f>Hoja1!AB40</f>
        <v>0</v>
      </c>
      <c r="I52" s="134">
        <f>Hoja1!AC40</f>
        <v>0</v>
      </c>
      <c r="J52" s="134">
        <f>Hoja1!AD40</f>
        <v>0</v>
      </c>
      <c r="K52" s="137"/>
      <c r="L52" s="137"/>
      <c r="M52" s="137"/>
      <c r="N52" s="137"/>
      <c r="O52" s="137"/>
      <c r="P52" s="137"/>
      <c r="Q52" s="137"/>
      <c r="R52" s="146"/>
      <c r="S52" s="137"/>
      <c r="T52" s="137"/>
      <c r="U52" s="137"/>
      <c r="V52" s="137"/>
      <c r="W52" s="137"/>
      <c r="X52" s="137"/>
      <c r="Y52" s="146"/>
      <c r="Z52" s="137"/>
      <c r="AA52" s="137"/>
      <c r="AB52" s="137"/>
      <c r="AC52" s="137"/>
      <c r="AD52" s="137"/>
      <c r="AE52" s="147" t="str">
        <f t="shared" si="0"/>
        <v>Aceptable</v>
      </c>
      <c r="AF52" s="53" t="s">
        <v>57</v>
      </c>
      <c r="AG52" s="53" t="s">
        <v>57</v>
      </c>
      <c r="AH52" s="53" t="s">
        <v>57</v>
      </c>
      <c r="AI52" s="53" t="s">
        <v>57</v>
      </c>
      <c r="AJ52" s="53" t="s">
        <v>57</v>
      </c>
      <c r="AK52" s="53" t="s">
        <v>57</v>
      </c>
      <c r="AL52" s="53" t="s">
        <v>57</v>
      </c>
      <c r="AM52" s="53" t="s">
        <v>57</v>
      </c>
      <c r="AN52" s="53" t="s">
        <v>57</v>
      </c>
      <c r="AO52" s="53" t="s">
        <v>57</v>
      </c>
      <c r="AP52" s="53" t="s">
        <v>57</v>
      </c>
      <c r="AQ52" s="53" t="s">
        <v>57</v>
      </c>
      <c r="AR52" s="53" t="s">
        <v>57</v>
      </c>
      <c r="AS52" s="53" t="s">
        <v>57</v>
      </c>
      <c r="AT52" s="53" t="s">
        <v>57</v>
      </c>
      <c r="AU52" s="53" t="s">
        <v>57</v>
      </c>
      <c r="AV52" s="53" t="s">
        <v>57</v>
      </c>
      <c r="AW52" s="85" t="str" cm="1">
        <f t="array" ref="AW52">IF(OR(AF52:AQ52="SI",AR52="SI",AS52="SI",AT52="SI",AU52="SI",AV52="SI"),"Crítico-Proceda a elaborar plan de acción","No crítico/Intermedio-Solicitar evaluación por parte del OAL")</f>
        <v>No crítico/Intermedio-Solicitar evaluación por parte del OAL</v>
      </c>
      <c r="AX52" s="86"/>
      <c r="AY52" s="74"/>
      <c r="AZ52" s="74"/>
      <c r="BA52" s="74"/>
      <c r="BB52" s="74"/>
      <c r="BC52" s="74"/>
      <c r="BE52">
        <f t="shared" si="1"/>
        <v>1</v>
      </c>
    </row>
    <row r="53" spans="2:57" ht="58.5" customHeight="1">
      <c r="B53" s="133">
        <v>37</v>
      </c>
      <c r="C53" s="134" t="str">
        <f>Hoja1!W41</f>
        <v>area 37</v>
      </c>
      <c r="D53" s="134" t="str">
        <f>Hoja1!X41</f>
        <v>puesto 37</v>
      </c>
      <c r="E53" s="134" t="str">
        <f>Hoja1!Y41</f>
        <v>tarea 37</v>
      </c>
      <c r="F53" s="134" t="str">
        <f>Hoja1!Z41</f>
        <v>tarea 37</v>
      </c>
      <c r="G53" s="134">
        <f>Hoja1!AA41</f>
        <v>0</v>
      </c>
      <c r="H53" s="134">
        <f>Hoja1!AB41</f>
        <v>0</v>
      </c>
      <c r="I53" s="134">
        <f>Hoja1!AC41</f>
        <v>0</v>
      </c>
      <c r="J53" s="134">
        <f>Hoja1!AD41</f>
        <v>0</v>
      </c>
      <c r="K53" s="137"/>
      <c r="L53" s="137"/>
      <c r="M53" s="137"/>
      <c r="N53" s="137"/>
      <c r="O53" s="137"/>
      <c r="P53" s="137"/>
      <c r="Q53" s="137"/>
      <c r="R53" s="146"/>
      <c r="S53" s="137"/>
      <c r="T53" s="137"/>
      <c r="U53" s="137"/>
      <c r="V53" s="137"/>
      <c r="W53" s="137"/>
      <c r="X53" s="137"/>
      <c r="Y53" s="146"/>
      <c r="Z53" s="137"/>
      <c r="AA53" s="137"/>
      <c r="AB53" s="137"/>
      <c r="AC53" s="137"/>
      <c r="AD53" s="137"/>
      <c r="AE53" s="147" t="str">
        <f t="shared" si="0"/>
        <v>Aceptable</v>
      </c>
      <c r="AF53" s="53" t="s">
        <v>57</v>
      </c>
      <c r="AG53" s="53" t="s">
        <v>57</v>
      </c>
      <c r="AH53" s="53" t="s">
        <v>57</v>
      </c>
      <c r="AI53" s="53" t="s">
        <v>57</v>
      </c>
      <c r="AJ53" s="53" t="s">
        <v>57</v>
      </c>
      <c r="AK53" s="53" t="s">
        <v>57</v>
      </c>
      <c r="AL53" s="53" t="s">
        <v>57</v>
      </c>
      <c r="AM53" s="53" t="s">
        <v>57</v>
      </c>
      <c r="AN53" s="53" t="s">
        <v>57</v>
      </c>
      <c r="AO53" s="53" t="s">
        <v>57</v>
      </c>
      <c r="AP53" s="53" t="s">
        <v>57</v>
      </c>
      <c r="AQ53" s="53" t="s">
        <v>57</v>
      </c>
      <c r="AR53" s="53" t="s">
        <v>57</v>
      </c>
      <c r="AS53" s="53" t="s">
        <v>57</v>
      </c>
      <c r="AT53" s="53" t="s">
        <v>57</v>
      </c>
      <c r="AU53" s="53" t="s">
        <v>57</v>
      </c>
      <c r="AV53" s="53" t="s">
        <v>57</v>
      </c>
      <c r="AW53" s="85" t="str" cm="1">
        <f t="array" ref="AW53">IF(OR(AF53:AQ53="SI",AR53="SI",AS53="SI",AT53="SI",AU53="SI",AV53="SI"),"Crítico-Proceda a elaborar plan de acción","No crítico/Intermedio-Solicitar evaluación por parte del OAL")</f>
        <v>No crítico/Intermedio-Solicitar evaluación por parte del OAL</v>
      </c>
      <c r="AX53" s="86"/>
      <c r="AY53" s="74"/>
      <c r="AZ53" s="74"/>
      <c r="BA53" s="74"/>
      <c r="BB53" s="74"/>
      <c r="BC53" s="74"/>
      <c r="BE53">
        <f t="shared" si="1"/>
        <v>1</v>
      </c>
    </row>
    <row r="54" spans="2:57" ht="58.5" customHeight="1">
      <c r="B54" s="133">
        <v>38</v>
      </c>
      <c r="C54" s="134" t="str">
        <f>Hoja1!W42</f>
        <v>area 38</v>
      </c>
      <c r="D54" s="134" t="str">
        <f>Hoja1!X42</f>
        <v>puesto 38</v>
      </c>
      <c r="E54" s="134" t="str">
        <f>Hoja1!Y42</f>
        <v>tarea 38</v>
      </c>
      <c r="F54" s="134" t="str">
        <f>Hoja1!Z42</f>
        <v>tarea 38</v>
      </c>
      <c r="G54" s="134">
        <f>Hoja1!AA42</f>
        <v>0</v>
      </c>
      <c r="H54" s="134">
        <f>Hoja1!AB42</f>
        <v>0</v>
      </c>
      <c r="I54" s="134">
        <f>Hoja1!AC42</f>
        <v>0</v>
      </c>
      <c r="J54" s="134">
        <f>Hoja1!AD42</f>
        <v>0</v>
      </c>
      <c r="K54" s="137"/>
      <c r="L54" s="137"/>
      <c r="M54" s="137"/>
      <c r="N54" s="137"/>
      <c r="O54" s="137"/>
      <c r="P54" s="137"/>
      <c r="Q54" s="137"/>
      <c r="R54" s="146"/>
      <c r="S54" s="137"/>
      <c r="T54" s="137"/>
      <c r="U54" s="137"/>
      <c r="V54" s="137"/>
      <c r="W54" s="137"/>
      <c r="X54" s="137"/>
      <c r="Y54" s="146"/>
      <c r="Z54" s="137"/>
      <c r="AA54" s="137"/>
      <c r="AB54" s="137"/>
      <c r="AC54" s="137"/>
      <c r="AD54" s="137"/>
      <c r="AE54" s="147" t="str">
        <f t="shared" si="0"/>
        <v>Aceptable</v>
      </c>
      <c r="AF54" s="53" t="s">
        <v>57</v>
      </c>
      <c r="AG54" s="53" t="s">
        <v>57</v>
      </c>
      <c r="AH54" s="53" t="s">
        <v>57</v>
      </c>
      <c r="AI54" s="53" t="s">
        <v>57</v>
      </c>
      <c r="AJ54" s="53" t="s">
        <v>57</v>
      </c>
      <c r="AK54" s="53" t="s">
        <v>57</v>
      </c>
      <c r="AL54" s="53" t="s">
        <v>57</v>
      </c>
      <c r="AM54" s="53" t="s">
        <v>57</v>
      </c>
      <c r="AN54" s="53" t="s">
        <v>57</v>
      </c>
      <c r="AO54" s="53" t="s">
        <v>57</v>
      </c>
      <c r="AP54" s="53" t="s">
        <v>57</v>
      </c>
      <c r="AQ54" s="53" t="s">
        <v>57</v>
      </c>
      <c r="AR54" s="53" t="s">
        <v>57</v>
      </c>
      <c r="AS54" s="53" t="s">
        <v>57</v>
      </c>
      <c r="AT54" s="53" t="s">
        <v>57</v>
      </c>
      <c r="AU54" s="53" t="s">
        <v>57</v>
      </c>
      <c r="AV54" s="53" t="s">
        <v>57</v>
      </c>
      <c r="AW54" s="85" t="str" cm="1">
        <f t="array" ref="AW54">IF(OR(AF54:AQ54="SI",AR54="SI",AS54="SI",AT54="SI",AU54="SI",AV54="SI"),"Crítico-Proceda a elaborar plan de acción","No crítico/Intermedio-Solicitar evaluación por parte del OAL")</f>
        <v>No crítico/Intermedio-Solicitar evaluación por parte del OAL</v>
      </c>
      <c r="AX54" s="86"/>
      <c r="AY54" s="74"/>
      <c r="AZ54" s="74"/>
      <c r="BA54" s="74"/>
      <c r="BB54" s="74"/>
      <c r="BC54" s="74"/>
      <c r="BE54">
        <f t="shared" si="1"/>
        <v>1</v>
      </c>
    </row>
    <row r="55" spans="2:57" ht="58.5" customHeight="1">
      <c r="B55" s="54">
        <v>39</v>
      </c>
      <c r="C55" s="55" t="str">
        <f>Hoja1!W43</f>
        <v>area 39</v>
      </c>
      <c r="D55" s="55" t="str">
        <f>Hoja1!X43</f>
        <v>puesto 39</v>
      </c>
      <c r="E55" s="55" t="str">
        <f>Hoja1!Y43</f>
        <v>tarea 39</v>
      </c>
      <c r="F55" s="55" t="str">
        <f>Hoja1!Z43</f>
        <v>tarea 39</v>
      </c>
      <c r="G55" s="55">
        <f>Hoja1!AA43</f>
        <v>0</v>
      </c>
      <c r="H55" s="55">
        <f>Hoja1!AB43</f>
        <v>0</v>
      </c>
      <c r="I55" s="55">
        <f>Hoja1!AC43</f>
        <v>0</v>
      </c>
      <c r="J55" s="55">
        <f>Hoja1!AD43</f>
        <v>0</v>
      </c>
      <c r="K55" s="137"/>
      <c r="L55" s="137"/>
      <c r="M55" s="53"/>
      <c r="N55" s="53"/>
      <c r="O55" s="53"/>
      <c r="P55" s="53"/>
      <c r="Q55" s="53"/>
      <c r="R55" s="77"/>
      <c r="S55" s="53"/>
      <c r="T55" s="53"/>
      <c r="U55" s="53"/>
      <c r="V55" s="53"/>
      <c r="W55" s="53"/>
      <c r="X55" s="53"/>
      <c r="Y55" s="77"/>
      <c r="Z55" s="53"/>
      <c r="AA55" s="53"/>
      <c r="AB55" s="53"/>
      <c r="AC55" s="53"/>
      <c r="AD55" s="53"/>
      <c r="AE55" s="147" t="str">
        <f t="shared" si="0"/>
        <v>Aceptable</v>
      </c>
      <c r="AF55" s="53" t="s">
        <v>57</v>
      </c>
      <c r="AG55" s="53" t="s">
        <v>57</v>
      </c>
      <c r="AH55" s="53" t="s">
        <v>57</v>
      </c>
      <c r="AI55" s="53" t="s">
        <v>57</v>
      </c>
      <c r="AJ55" s="53" t="s">
        <v>57</v>
      </c>
      <c r="AK55" s="53" t="s">
        <v>57</v>
      </c>
      <c r="AL55" s="53" t="s">
        <v>57</v>
      </c>
      <c r="AM55" s="53" t="s">
        <v>57</v>
      </c>
      <c r="AN55" s="53" t="s">
        <v>57</v>
      </c>
      <c r="AO55" s="53" t="s">
        <v>57</v>
      </c>
      <c r="AP55" s="53" t="s">
        <v>57</v>
      </c>
      <c r="AQ55" s="53" t="s">
        <v>57</v>
      </c>
      <c r="AR55" s="53" t="s">
        <v>57</v>
      </c>
      <c r="AS55" s="53" t="s">
        <v>57</v>
      </c>
      <c r="AT55" s="53" t="s">
        <v>57</v>
      </c>
      <c r="AU55" s="53" t="s">
        <v>57</v>
      </c>
      <c r="AV55" s="53" t="s">
        <v>57</v>
      </c>
      <c r="AW55" s="85" t="str" cm="1">
        <f t="array" ref="AW55">IF(OR(AF55:AQ55="SI",AR55="SI",AS55="SI",AT55="SI",AU55="SI",AV55="SI"),"Crítico-Proceda a elaborar plan de acción","No crítico/Intermedio-Solicitar evaluación por parte del OAL")</f>
        <v>No crítico/Intermedio-Solicitar evaluación por parte del OAL</v>
      </c>
      <c r="AX55" s="86"/>
      <c r="AY55" s="74"/>
      <c r="AZ55" s="74"/>
      <c r="BA55" s="74"/>
      <c r="BB55" s="74"/>
      <c r="BC55" s="74"/>
      <c r="BE55">
        <f t="shared" si="1"/>
        <v>1</v>
      </c>
    </row>
    <row r="56" spans="2:57" ht="58.5" customHeight="1">
      <c r="B56" s="54">
        <v>40</v>
      </c>
      <c r="C56" s="55" t="str">
        <f>Hoja1!W44</f>
        <v>area 40</v>
      </c>
      <c r="D56" s="55" t="str">
        <f>Hoja1!X44</f>
        <v>puesto 40</v>
      </c>
      <c r="E56" s="55" t="str">
        <f>Hoja1!Y44</f>
        <v>tarea 40</v>
      </c>
      <c r="F56" s="55" t="str">
        <f>Hoja1!Z44</f>
        <v>tarea 40</v>
      </c>
      <c r="G56" s="55">
        <f>Hoja1!AA44</f>
        <v>0</v>
      </c>
      <c r="H56" s="55">
        <f>Hoja1!AB44</f>
        <v>0</v>
      </c>
      <c r="I56" s="55">
        <f>Hoja1!AC44</f>
        <v>0</v>
      </c>
      <c r="J56" s="55">
        <f>Hoja1!AD44</f>
        <v>0</v>
      </c>
      <c r="K56" s="137"/>
      <c r="L56" s="137"/>
      <c r="M56" s="53"/>
      <c r="N56" s="53"/>
      <c r="O56" s="53"/>
      <c r="P56" s="53"/>
      <c r="Q56" s="53"/>
      <c r="R56" s="77"/>
      <c r="S56" s="53"/>
      <c r="T56" s="53"/>
      <c r="U56" s="53"/>
      <c r="V56" s="53"/>
      <c r="W56" s="53"/>
      <c r="X56" s="53"/>
      <c r="Y56" s="77"/>
      <c r="Z56" s="53"/>
      <c r="AA56" s="53"/>
      <c r="AB56" s="53"/>
      <c r="AC56" s="53"/>
      <c r="AD56" s="53"/>
      <c r="AE56" s="147" t="str">
        <f t="shared" si="0"/>
        <v>Aceptable</v>
      </c>
      <c r="AF56" s="53" t="s">
        <v>57</v>
      </c>
      <c r="AG56" s="53" t="s">
        <v>57</v>
      </c>
      <c r="AH56" s="53" t="s">
        <v>57</v>
      </c>
      <c r="AI56" s="53" t="s">
        <v>57</v>
      </c>
      <c r="AJ56" s="53" t="s">
        <v>57</v>
      </c>
      <c r="AK56" s="53" t="s">
        <v>57</v>
      </c>
      <c r="AL56" s="53" t="s">
        <v>57</v>
      </c>
      <c r="AM56" s="53" t="s">
        <v>57</v>
      </c>
      <c r="AN56" s="53" t="s">
        <v>57</v>
      </c>
      <c r="AO56" s="53" t="s">
        <v>57</v>
      </c>
      <c r="AP56" s="53" t="s">
        <v>57</v>
      </c>
      <c r="AQ56" s="53" t="s">
        <v>57</v>
      </c>
      <c r="AR56" s="53" t="s">
        <v>57</v>
      </c>
      <c r="AS56" s="53" t="s">
        <v>57</v>
      </c>
      <c r="AT56" s="53" t="s">
        <v>57</v>
      </c>
      <c r="AU56" s="53" t="s">
        <v>57</v>
      </c>
      <c r="AV56" s="53" t="s">
        <v>57</v>
      </c>
      <c r="AW56" s="85" t="str" cm="1">
        <f t="array" ref="AW56">IF(OR(AF56:AQ56="SI",AR56="SI",AS56="SI",AT56="SI",AU56="SI",AV56="SI"),"Crítico-Proceda a elaborar plan de acción","No crítico/Intermedio-Solicitar evaluación por parte del OAL")</f>
        <v>No crítico/Intermedio-Solicitar evaluación por parte del OAL</v>
      </c>
      <c r="AX56" s="86"/>
      <c r="AY56" s="74"/>
      <c r="AZ56" s="74"/>
      <c r="BA56" s="74"/>
      <c r="BB56" s="74"/>
      <c r="BC56" s="74"/>
      <c r="BE56">
        <f t="shared" si="1"/>
        <v>1</v>
      </c>
    </row>
    <row r="57" spans="2:57" ht="58.5" customHeight="1">
      <c r="B57" s="54">
        <v>41</v>
      </c>
      <c r="C57" s="55" t="str">
        <f>Hoja1!W45</f>
        <v>area 41</v>
      </c>
      <c r="D57" s="55" t="str">
        <f>Hoja1!X45</f>
        <v>puesto 41</v>
      </c>
      <c r="E57" s="55" t="str">
        <f>Hoja1!Y45</f>
        <v>tarea 41</v>
      </c>
      <c r="F57" s="55" t="str">
        <f>Hoja1!Z45</f>
        <v>tarea 41</v>
      </c>
      <c r="G57" s="55">
        <f>Hoja1!AA45</f>
        <v>0</v>
      </c>
      <c r="H57" s="55">
        <f>Hoja1!AB45</f>
        <v>0</v>
      </c>
      <c r="I57" s="55">
        <f>Hoja1!AC45</f>
        <v>0</v>
      </c>
      <c r="J57" s="55">
        <f>Hoja1!AD45</f>
        <v>0</v>
      </c>
      <c r="K57" s="137"/>
      <c r="L57" s="137"/>
      <c r="M57" s="53"/>
      <c r="N57" s="53"/>
      <c r="O57" s="53"/>
      <c r="P57" s="53"/>
      <c r="Q57" s="53"/>
      <c r="R57" s="77"/>
      <c r="S57" s="53"/>
      <c r="T57" s="53"/>
      <c r="U57" s="53"/>
      <c r="V57" s="53"/>
      <c r="W57" s="53"/>
      <c r="X57" s="53"/>
      <c r="Y57" s="77"/>
      <c r="Z57" s="53"/>
      <c r="AA57" s="53"/>
      <c r="AB57" s="53"/>
      <c r="AC57" s="53"/>
      <c r="AD57" s="53"/>
      <c r="AE57" s="147" t="str">
        <f t="shared" si="0"/>
        <v>Aceptable</v>
      </c>
      <c r="AF57" s="53" t="s">
        <v>57</v>
      </c>
      <c r="AG57" s="53" t="s">
        <v>57</v>
      </c>
      <c r="AH57" s="53" t="s">
        <v>57</v>
      </c>
      <c r="AI57" s="53" t="s">
        <v>57</v>
      </c>
      <c r="AJ57" s="53" t="s">
        <v>57</v>
      </c>
      <c r="AK57" s="53" t="s">
        <v>57</v>
      </c>
      <c r="AL57" s="53" t="s">
        <v>57</v>
      </c>
      <c r="AM57" s="53" t="s">
        <v>57</v>
      </c>
      <c r="AN57" s="53" t="s">
        <v>57</v>
      </c>
      <c r="AO57" s="53" t="s">
        <v>57</v>
      </c>
      <c r="AP57" s="53" t="s">
        <v>57</v>
      </c>
      <c r="AQ57" s="53" t="s">
        <v>57</v>
      </c>
      <c r="AR57" s="53" t="s">
        <v>57</v>
      </c>
      <c r="AS57" s="53" t="s">
        <v>57</v>
      </c>
      <c r="AT57" s="53" t="s">
        <v>57</v>
      </c>
      <c r="AU57" s="53" t="s">
        <v>57</v>
      </c>
      <c r="AV57" s="53" t="s">
        <v>57</v>
      </c>
      <c r="AW57" s="85" t="str" cm="1">
        <f t="array" ref="AW57">IF(OR(AF57:AQ57="SI",AR57="SI",AS57="SI",AT57="SI",AU57="SI",AV57="SI"),"Crítico-Proceda a elaborar plan de acción","No crítico/Intermedio-Solicitar evaluación por parte del OAL")</f>
        <v>No crítico/Intermedio-Solicitar evaluación por parte del OAL</v>
      </c>
      <c r="AX57" s="86"/>
      <c r="AY57" s="74"/>
      <c r="AZ57" s="74"/>
      <c r="BA57" s="74"/>
      <c r="BB57" s="74"/>
      <c r="BC57" s="74"/>
      <c r="BE57">
        <f t="shared" si="1"/>
        <v>1</v>
      </c>
    </row>
    <row r="58" spans="2:57" ht="58.5" customHeight="1">
      <c r="B58" s="54">
        <v>42</v>
      </c>
      <c r="C58" s="55" t="str">
        <f>Hoja1!W46</f>
        <v>area 42</v>
      </c>
      <c r="D58" s="55" t="str">
        <f>Hoja1!X46</f>
        <v>puesto 42</v>
      </c>
      <c r="E58" s="55" t="str">
        <f>Hoja1!Y46</f>
        <v>tarea 42</v>
      </c>
      <c r="F58" s="55" t="str">
        <f>Hoja1!Z46</f>
        <v>tarea 42</v>
      </c>
      <c r="G58" s="55">
        <f>Hoja1!AA46</f>
        <v>0</v>
      </c>
      <c r="H58" s="55">
        <f>Hoja1!AB46</f>
        <v>0</v>
      </c>
      <c r="I58" s="55">
        <f>Hoja1!AC46</f>
        <v>0</v>
      </c>
      <c r="J58" s="55">
        <f>Hoja1!AD46</f>
        <v>0</v>
      </c>
      <c r="K58" s="137"/>
      <c r="L58" s="137"/>
      <c r="M58" s="53"/>
      <c r="N58" s="53"/>
      <c r="O58" s="53"/>
      <c r="P58" s="53"/>
      <c r="Q58" s="53"/>
      <c r="R58" s="77"/>
      <c r="S58" s="53"/>
      <c r="T58" s="53"/>
      <c r="U58" s="53"/>
      <c r="V58" s="53"/>
      <c r="W58" s="53"/>
      <c r="X58" s="53"/>
      <c r="Y58" s="77"/>
      <c r="Z58" s="53"/>
      <c r="AA58" s="53"/>
      <c r="AB58" s="53"/>
      <c r="AC58" s="53"/>
      <c r="AD58" s="53"/>
      <c r="AE58" s="147" t="str">
        <f t="shared" si="0"/>
        <v>Aceptable</v>
      </c>
      <c r="AF58" s="53" t="s">
        <v>57</v>
      </c>
      <c r="AG58" s="53" t="s">
        <v>57</v>
      </c>
      <c r="AH58" s="53" t="s">
        <v>57</v>
      </c>
      <c r="AI58" s="53" t="s">
        <v>57</v>
      </c>
      <c r="AJ58" s="53" t="s">
        <v>57</v>
      </c>
      <c r="AK58" s="53" t="s">
        <v>57</v>
      </c>
      <c r="AL58" s="53" t="s">
        <v>57</v>
      </c>
      <c r="AM58" s="53" t="s">
        <v>57</v>
      </c>
      <c r="AN58" s="53" t="s">
        <v>57</v>
      </c>
      <c r="AO58" s="53" t="s">
        <v>57</v>
      </c>
      <c r="AP58" s="53" t="s">
        <v>57</v>
      </c>
      <c r="AQ58" s="53" t="s">
        <v>57</v>
      </c>
      <c r="AR58" s="53" t="s">
        <v>57</v>
      </c>
      <c r="AS58" s="53" t="s">
        <v>57</v>
      </c>
      <c r="AT58" s="53" t="s">
        <v>57</v>
      </c>
      <c r="AU58" s="53" t="s">
        <v>57</v>
      </c>
      <c r="AV58" s="53" t="s">
        <v>57</v>
      </c>
      <c r="AW58" s="85" t="str" cm="1">
        <f t="array" ref="AW58">IF(OR(AF58:AQ58="SI",AR58="SI",AS58="SI",AT58="SI",AU58="SI",AV58="SI"),"Crítico-Proceda a elaborar plan de acción","No crítico/Intermedio-Solicitar evaluación por parte del OAL")</f>
        <v>No crítico/Intermedio-Solicitar evaluación por parte del OAL</v>
      </c>
      <c r="AX58" s="86"/>
      <c r="AY58" s="74"/>
      <c r="AZ58" s="74"/>
      <c r="BA58" s="74"/>
      <c r="BB58" s="74"/>
      <c r="BC58" s="74"/>
      <c r="BE58">
        <f t="shared" si="1"/>
        <v>1</v>
      </c>
    </row>
    <row r="59" spans="2:57" ht="58.5" customHeight="1">
      <c r="B59" s="54">
        <v>43</v>
      </c>
      <c r="C59" s="55" t="str">
        <f>Hoja1!W47</f>
        <v>area 43</v>
      </c>
      <c r="D59" s="55" t="str">
        <f>Hoja1!X47</f>
        <v>puesto 43</v>
      </c>
      <c r="E59" s="55" t="str">
        <f>Hoja1!Y47</f>
        <v>tarea 43</v>
      </c>
      <c r="F59" s="55" t="str">
        <f>Hoja1!Z47</f>
        <v>tarea 43</v>
      </c>
      <c r="G59" s="55">
        <f>Hoja1!AA47</f>
        <v>0</v>
      </c>
      <c r="H59" s="55">
        <f>Hoja1!AB47</f>
        <v>0</v>
      </c>
      <c r="I59" s="55">
        <f>Hoja1!AC47</f>
        <v>0</v>
      </c>
      <c r="J59" s="55">
        <f>Hoja1!AD47</f>
        <v>0</v>
      </c>
      <c r="K59" s="137"/>
      <c r="L59" s="137"/>
      <c r="M59" s="53"/>
      <c r="N59" s="53"/>
      <c r="O59" s="53"/>
      <c r="P59" s="53"/>
      <c r="Q59" s="53"/>
      <c r="R59" s="77"/>
      <c r="S59" s="53"/>
      <c r="T59" s="53"/>
      <c r="U59" s="53"/>
      <c r="V59" s="53"/>
      <c r="W59" s="53"/>
      <c r="X59" s="53"/>
      <c r="Y59" s="77"/>
      <c r="Z59" s="53"/>
      <c r="AA59" s="53"/>
      <c r="AB59" s="53"/>
      <c r="AC59" s="53"/>
      <c r="AD59" s="53"/>
      <c r="AE59" s="147" t="str">
        <f t="shared" si="0"/>
        <v>Aceptable</v>
      </c>
      <c r="AF59" s="53" t="s">
        <v>57</v>
      </c>
      <c r="AG59" s="53" t="s">
        <v>57</v>
      </c>
      <c r="AH59" s="53" t="s">
        <v>57</v>
      </c>
      <c r="AI59" s="53" t="s">
        <v>57</v>
      </c>
      <c r="AJ59" s="53" t="s">
        <v>57</v>
      </c>
      <c r="AK59" s="53" t="s">
        <v>57</v>
      </c>
      <c r="AL59" s="53" t="s">
        <v>57</v>
      </c>
      <c r="AM59" s="53" t="s">
        <v>57</v>
      </c>
      <c r="AN59" s="53" t="s">
        <v>57</v>
      </c>
      <c r="AO59" s="53" t="s">
        <v>57</v>
      </c>
      <c r="AP59" s="53" t="s">
        <v>57</v>
      </c>
      <c r="AQ59" s="53" t="s">
        <v>57</v>
      </c>
      <c r="AR59" s="53" t="s">
        <v>57</v>
      </c>
      <c r="AS59" s="53" t="s">
        <v>57</v>
      </c>
      <c r="AT59" s="53" t="s">
        <v>57</v>
      </c>
      <c r="AU59" s="53" t="s">
        <v>57</v>
      </c>
      <c r="AV59" s="53" t="s">
        <v>57</v>
      </c>
      <c r="AW59" s="85" t="str" cm="1">
        <f t="array" ref="AW59">IF(OR(AF59:AQ59="SI",AR59="SI",AS59="SI",AT59="SI",AU59="SI",AV59="SI"),"Crítico-Proceda a elaborar plan de acción","No crítico/Intermedio-Solicitar evaluación por parte del OAL")</f>
        <v>No crítico/Intermedio-Solicitar evaluación por parte del OAL</v>
      </c>
      <c r="AX59" s="86"/>
      <c r="AY59" s="74"/>
      <c r="AZ59" s="74"/>
      <c r="BA59" s="74"/>
      <c r="BB59" s="74"/>
      <c r="BC59" s="74"/>
      <c r="BE59">
        <f t="shared" si="1"/>
        <v>1</v>
      </c>
    </row>
    <row r="60" spans="2:57" ht="58.5" customHeight="1">
      <c r="B60" s="54">
        <v>44</v>
      </c>
      <c r="C60" s="55" t="str">
        <f>Hoja1!W48</f>
        <v>area 44</v>
      </c>
      <c r="D60" s="55" t="str">
        <f>Hoja1!X48</f>
        <v>puesto 44</v>
      </c>
      <c r="E60" s="55" t="str">
        <f>Hoja1!Y48</f>
        <v>tarea 44</v>
      </c>
      <c r="F60" s="55" t="str">
        <f>Hoja1!Z48</f>
        <v>tarea 44</v>
      </c>
      <c r="G60" s="55">
        <f>Hoja1!AA48</f>
        <v>0</v>
      </c>
      <c r="H60" s="55">
        <f>Hoja1!AB48</f>
        <v>0</v>
      </c>
      <c r="I60" s="55">
        <f>Hoja1!AC48</f>
        <v>0</v>
      </c>
      <c r="J60" s="55">
        <f>Hoja1!AD48</f>
        <v>0</v>
      </c>
      <c r="K60" s="137"/>
      <c r="L60" s="137"/>
      <c r="M60" s="53"/>
      <c r="N60" s="53"/>
      <c r="O60" s="53"/>
      <c r="P60" s="53"/>
      <c r="Q60" s="53"/>
      <c r="R60" s="77"/>
      <c r="S60" s="53"/>
      <c r="T60" s="53"/>
      <c r="U60" s="53"/>
      <c r="V60" s="53"/>
      <c r="W60" s="53"/>
      <c r="X60" s="53"/>
      <c r="Y60" s="77"/>
      <c r="Z60" s="53"/>
      <c r="AA60" s="53"/>
      <c r="AB60" s="53"/>
      <c r="AC60" s="53"/>
      <c r="AD60" s="53"/>
      <c r="AE60" s="147" t="str">
        <f t="shared" si="0"/>
        <v>Aceptable</v>
      </c>
      <c r="AF60" s="53" t="s">
        <v>57</v>
      </c>
      <c r="AG60" s="53" t="s">
        <v>57</v>
      </c>
      <c r="AH60" s="53" t="s">
        <v>57</v>
      </c>
      <c r="AI60" s="53" t="s">
        <v>57</v>
      </c>
      <c r="AJ60" s="53" t="s">
        <v>57</v>
      </c>
      <c r="AK60" s="53" t="s">
        <v>57</v>
      </c>
      <c r="AL60" s="53" t="s">
        <v>57</v>
      </c>
      <c r="AM60" s="53" t="s">
        <v>57</v>
      </c>
      <c r="AN60" s="53" t="s">
        <v>57</v>
      </c>
      <c r="AO60" s="53" t="s">
        <v>57</v>
      </c>
      <c r="AP60" s="53" t="s">
        <v>57</v>
      </c>
      <c r="AQ60" s="53" t="s">
        <v>57</v>
      </c>
      <c r="AR60" s="53" t="s">
        <v>57</v>
      </c>
      <c r="AS60" s="53" t="s">
        <v>57</v>
      </c>
      <c r="AT60" s="53" t="s">
        <v>57</v>
      </c>
      <c r="AU60" s="53" t="s">
        <v>57</v>
      </c>
      <c r="AV60" s="53" t="s">
        <v>57</v>
      </c>
      <c r="AW60" s="85" t="str" cm="1">
        <f t="array" ref="AW60">IF(OR(AF60:AQ60="SI",AR60="SI",AS60="SI",AT60="SI",AU60="SI",AV60="SI"),"Crítico-Proceda a elaborar plan de acción","No crítico/Intermedio-Solicitar evaluación por parte del OAL")</f>
        <v>No crítico/Intermedio-Solicitar evaluación por parte del OAL</v>
      </c>
      <c r="AX60" s="86"/>
      <c r="AY60" s="74"/>
      <c r="AZ60" s="74"/>
      <c r="BA60" s="74"/>
      <c r="BB60" s="74"/>
      <c r="BC60" s="74"/>
      <c r="BE60">
        <f t="shared" si="1"/>
        <v>1</v>
      </c>
    </row>
    <row r="61" spans="2:57" ht="58.5" customHeight="1">
      <c r="B61" s="54">
        <v>45</v>
      </c>
      <c r="C61" s="55" t="str">
        <f>Hoja1!W49</f>
        <v>area 45</v>
      </c>
      <c r="D61" s="55" t="str">
        <f>Hoja1!X49</f>
        <v>puesto 45</v>
      </c>
      <c r="E61" s="55" t="str">
        <f>Hoja1!Y49</f>
        <v>tarea 45</v>
      </c>
      <c r="F61" s="55" t="str">
        <f>Hoja1!Z49</f>
        <v>tarea 45</v>
      </c>
      <c r="G61" s="55">
        <f>Hoja1!AA49</f>
        <v>0</v>
      </c>
      <c r="H61" s="55">
        <f>Hoja1!AB49</f>
        <v>0</v>
      </c>
      <c r="I61" s="55">
        <f>Hoja1!AC49</f>
        <v>0</v>
      </c>
      <c r="J61" s="55">
        <f>Hoja1!AD49</f>
        <v>0</v>
      </c>
      <c r="K61" s="137"/>
      <c r="L61" s="137"/>
      <c r="M61" s="53"/>
      <c r="N61" s="53"/>
      <c r="O61" s="53"/>
      <c r="P61" s="53"/>
      <c r="Q61" s="53"/>
      <c r="R61" s="77"/>
      <c r="S61" s="53"/>
      <c r="T61" s="53"/>
      <c r="U61" s="53"/>
      <c r="V61" s="53"/>
      <c r="W61" s="53"/>
      <c r="X61" s="53"/>
      <c r="Y61" s="77"/>
      <c r="Z61" s="53"/>
      <c r="AA61" s="53"/>
      <c r="AB61" s="53"/>
      <c r="AC61" s="53"/>
      <c r="AD61" s="53"/>
      <c r="AE61" s="147" t="str">
        <f t="shared" si="0"/>
        <v>Aceptable</v>
      </c>
      <c r="AF61" s="53" t="s">
        <v>57</v>
      </c>
      <c r="AG61" s="53" t="s">
        <v>57</v>
      </c>
      <c r="AH61" s="53" t="s">
        <v>57</v>
      </c>
      <c r="AI61" s="53" t="s">
        <v>57</v>
      </c>
      <c r="AJ61" s="53" t="s">
        <v>57</v>
      </c>
      <c r="AK61" s="53" t="s">
        <v>57</v>
      </c>
      <c r="AL61" s="53" t="s">
        <v>57</v>
      </c>
      <c r="AM61" s="53" t="s">
        <v>57</v>
      </c>
      <c r="AN61" s="53" t="s">
        <v>57</v>
      </c>
      <c r="AO61" s="53" t="s">
        <v>57</v>
      </c>
      <c r="AP61" s="53" t="s">
        <v>57</v>
      </c>
      <c r="AQ61" s="53" t="s">
        <v>57</v>
      </c>
      <c r="AR61" s="53" t="s">
        <v>57</v>
      </c>
      <c r="AS61" s="53" t="s">
        <v>57</v>
      </c>
      <c r="AT61" s="53" t="s">
        <v>57</v>
      </c>
      <c r="AU61" s="53" t="s">
        <v>57</v>
      </c>
      <c r="AV61" s="53" t="s">
        <v>57</v>
      </c>
      <c r="AW61" s="85" t="str" cm="1">
        <f t="array" ref="AW61">IF(OR(AF61:AQ61="SI",AR61="SI",AS61="SI",AT61="SI",AU61="SI",AV61="SI"),"Crítico-Proceda a elaborar plan de acción","No crítico/Intermedio-Solicitar evaluación por parte del OAL")</f>
        <v>No crítico/Intermedio-Solicitar evaluación por parte del OAL</v>
      </c>
      <c r="AX61" s="86"/>
      <c r="AY61" s="74"/>
      <c r="AZ61" s="74"/>
      <c r="BA61" s="74"/>
      <c r="BB61" s="74"/>
      <c r="BC61" s="74"/>
      <c r="BE61">
        <f t="shared" si="1"/>
        <v>1</v>
      </c>
    </row>
    <row r="62" spans="2:57" ht="58.5" customHeight="1">
      <c r="B62" s="54">
        <v>46</v>
      </c>
      <c r="C62" s="55" t="str">
        <f>Hoja1!W50</f>
        <v>area 46</v>
      </c>
      <c r="D62" s="55" t="str">
        <f>Hoja1!X50</f>
        <v>puesto 46</v>
      </c>
      <c r="E62" s="55" t="str">
        <f>Hoja1!Y50</f>
        <v>tarea 46</v>
      </c>
      <c r="F62" s="55" t="str">
        <f>Hoja1!Z50</f>
        <v>tarea 46</v>
      </c>
      <c r="G62" s="55">
        <f>Hoja1!AA50</f>
        <v>0</v>
      </c>
      <c r="H62" s="55">
        <f>Hoja1!AB50</f>
        <v>0</v>
      </c>
      <c r="I62" s="55">
        <f>Hoja1!AC50</f>
        <v>0</v>
      </c>
      <c r="J62" s="55">
        <f>Hoja1!AD50</f>
        <v>0</v>
      </c>
      <c r="K62" s="137"/>
      <c r="L62" s="137"/>
      <c r="M62" s="53"/>
      <c r="N62" s="53"/>
      <c r="O62" s="53"/>
      <c r="P62" s="53"/>
      <c r="Q62" s="53"/>
      <c r="R62" s="77"/>
      <c r="S62" s="53"/>
      <c r="T62" s="53"/>
      <c r="U62" s="53"/>
      <c r="V62" s="53"/>
      <c r="W62" s="53"/>
      <c r="X62" s="53"/>
      <c r="Y62" s="77"/>
      <c r="Z62" s="53"/>
      <c r="AA62" s="53"/>
      <c r="AB62" s="53"/>
      <c r="AC62" s="53"/>
      <c r="AD62" s="53"/>
      <c r="AE62" s="147" t="str">
        <f t="shared" si="0"/>
        <v>Aceptable</v>
      </c>
      <c r="AF62" s="53" t="s">
        <v>57</v>
      </c>
      <c r="AG62" s="53" t="s">
        <v>57</v>
      </c>
      <c r="AH62" s="53" t="s">
        <v>57</v>
      </c>
      <c r="AI62" s="53" t="s">
        <v>57</v>
      </c>
      <c r="AJ62" s="53" t="s">
        <v>57</v>
      </c>
      <c r="AK62" s="53" t="s">
        <v>57</v>
      </c>
      <c r="AL62" s="53" t="s">
        <v>57</v>
      </c>
      <c r="AM62" s="53" t="s">
        <v>57</v>
      </c>
      <c r="AN62" s="53" t="s">
        <v>57</v>
      </c>
      <c r="AO62" s="53" t="s">
        <v>57</v>
      </c>
      <c r="AP62" s="53" t="s">
        <v>57</v>
      </c>
      <c r="AQ62" s="53" t="s">
        <v>57</v>
      </c>
      <c r="AR62" s="53" t="s">
        <v>57</v>
      </c>
      <c r="AS62" s="53" t="s">
        <v>57</v>
      </c>
      <c r="AT62" s="53" t="s">
        <v>57</v>
      </c>
      <c r="AU62" s="53" t="s">
        <v>57</v>
      </c>
      <c r="AV62" s="53" t="s">
        <v>57</v>
      </c>
      <c r="AW62" s="85" t="str" cm="1">
        <f t="array" ref="AW62">IF(OR(AF62:AQ62="SI",AR62="SI",AS62="SI",AT62="SI",AU62="SI",AV62="SI"),"Crítico-Proceda a elaborar plan de acción","No crítico/Intermedio-Solicitar evaluación por parte del OAL")</f>
        <v>No crítico/Intermedio-Solicitar evaluación por parte del OAL</v>
      </c>
      <c r="AX62" s="86"/>
      <c r="AY62" s="74"/>
      <c r="AZ62" s="74"/>
      <c r="BA62" s="74"/>
      <c r="BB62" s="74"/>
      <c r="BC62" s="74"/>
      <c r="BE62">
        <f t="shared" si="1"/>
        <v>1</v>
      </c>
    </row>
    <row r="63" spans="2:57" ht="58.5" customHeight="1">
      <c r="B63" s="54">
        <v>47</v>
      </c>
      <c r="C63" s="55" t="str">
        <f>Hoja1!W51</f>
        <v>area 47</v>
      </c>
      <c r="D63" s="55" t="str">
        <f>Hoja1!X51</f>
        <v>puesto 47</v>
      </c>
      <c r="E63" s="55" t="str">
        <f>Hoja1!Y51</f>
        <v>tarea 47</v>
      </c>
      <c r="F63" s="55" t="str">
        <f>Hoja1!Z51</f>
        <v>tarea 47</v>
      </c>
      <c r="G63" s="55">
        <f>Hoja1!AA51</f>
        <v>0</v>
      </c>
      <c r="H63" s="55">
        <f>Hoja1!AB51</f>
        <v>0</v>
      </c>
      <c r="I63" s="55">
        <f>Hoja1!AC51</f>
        <v>0</v>
      </c>
      <c r="J63" s="55">
        <f>Hoja1!AD51</f>
        <v>0</v>
      </c>
      <c r="K63" s="137"/>
      <c r="L63" s="137"/>
      <c r="M63" s="53"/>
      <c r="N63" s="53"/>
      <c r="O63" s="53"/>
      <c r="P63" s="53"/>
      <c r="Q63" s="53"/>
      <c r="R63" s="77"/>
      <c r="S63" s="53"/>
      <c r="T63" s="53"/>
      <c r="U63" s="53"/>
      <c r="V63" s="53"/>
      <c r="W63" s="53"/>
      <c r="X63" s="53"/>
      <c r="Y63" s="77"/>
      <c r="Z63" s="53"/>
      <c r="AA63" s="53"/>
      <c r="AB63" s="53"/>
      <c r="AC63" s="53"/>
      <c r="AD63" s="53"/>
      <c r="AE63" s="147" t="str">
        <f t="shared" si="0"/>
        <v>Aceptable</v>
      </c>
      <c r="AF63" s="53" t="s">
        <v>57</v>
      </c>
      <c r="AG63" s="53" t="s">
        <v>57</v>
      </c>
      <c r="AH63" s="53" t="s">
        <v>57</v>
      </c>
      <c r="AI63" s="53" t="s">
        <v>57</v>
      </c>
      <c r="AJ63" s="53" t="s">
        <v>57</v>
      </c>
      <c r="AK63" s="53" t="s">
        <v>57</v>
      </c>
      <c r="AL63" s="53" t="s">
        <v>57</v>
      </c>
      <c r="AM63" s="53" t="s">
        <v>57</v>
      </c>
      <c r="AN63" s="53" t="s">
        <v>57</v>
      </c>
      <c r="AO63" s="53" t="s">
        <v>57</v>
      </c>
      <c r="AP63" s="53" t="s">
        <v>57</v>
      </c>
      <c r="AQ63" s="53" t="s">
        <v>57</v>
      </c>
      <c r="AR63" s="53" t="s">
        <v>57</v>
      </c>
      <c r="AS63" s="53" t="s">
        <v>57</v>
      </c>
      <c r="AT63" s="53" t="s">
        <v>57</v>
      </c>
      <c r="AU63" s="53" t="s">
        <v>57</v>
      </c>
      <c r="AV63" s="53" t="s">
        <v>57</v>
      </c>
      <c r="AW63" s="85" t="str" cm="1">
        <f t="array" ref="AW63">IF(OR(AF63:AQ63="SI",AR63="SI",AS63="SI",AT63="SI",AU63="SI",AV63="SI"),"Crítico-Proceda a elaborar plan de acción","No crítico/Intermedio-Solicitar evaluación por parte del OAL")</f>
        <v>No crítico/Intermedio-Solicitar evaluación por parte del OAL</v>
      </c>
      <c r="AX63" s="86"/>
      <c r="AY63" s="74"/>
      <c r="AZ63" s="74"/>
      <c r="BA63" s="74"/>
      <c r="BB63" s="74"/>
      <c r="BC63" s="74"/>
      <c r="BE63">
        <f t="shared" si="1"/>
        <v>1</v>
      </c>
    </row>
    <row r="64" spans="2:57" ht="58.5" customHeight="1">
      <c r="B64" s="54">
        <v>48</v>
      </c>
      <c r="C64" s="55" t="str">
        <f>Hoja1!W52</f>
        <v>area 48</v>
      </c>
      <c r="D64" s="55" t="str">
        <f>Hoja1!X52</f>
        <v>puesto 48</v>
      </c>
      <c r="E64" s="55" t="str">
        <f>Hoja1!Y52</f>
        <v>tarea 48</v>
      </c>
      <c r="F64" s="55" t="str">
        <f>Hoja1!Z52</f>
        <v>tarea 48</v>
      </c>
      <c r="G64" s="55">
        <f>Hoja1!AA52</f>
        <v>0</v>
      </c>
      <c r="H64" s="55">
        <f>Hoja1!AB52</f>
        <v>0</v>
      </c>
      <c r="I64" s="55">
        <f>Hoja1!AC52</f>
        <v>0</v>
      </c>
      <c r="J64" s="55">
        <f>Hoja1!AD52</f>
        <v>0</v>
      </c>
      <c r="K64" s="137"/>
      <c r="L64" s="137"/>
      <c r="M64" s="53"/>
      <c r="N64" s="53"/>
      <c r="O64" s="53"/>
      <c r="P64" s="53"/>
      <c r="Q64" s="53"/>
      <c r="R64" s="77"/>
      <c r="S64" s="53"/>
      <c r="T64" s="53"/>
      <c r="U64" s="53"/>
      <c r="V64" s="53"/>
      <c r="W64" s="53"/>
      <c r="X64" s="53"/>
      <c r="Y64" s="77"/>
      <c r="Z64" s="53"/>
      <c r="AA64" s="53"/>
      <c r="AB64" s="53"/>
      <c r="AC64" s="53"/>
      <c r="AD64" s="53"/>
      <c r="AE64" s="147" t="str">
        <f t="shared" si="0"/>
        <v>Aceptable</v>
      </c>
      <c r="AF64" s="53" t="s">
        <v>57</v>
      </c>
      <c r="AG64" s="53" t="s">
        <v>57</v>
      </c>
      <c r="AH64" s="53" t="s">
        <v>57</v>
      </c>
      <c r="AI64" s="53" t="s">
        <v>57</v>
      </c>
      <c r="AJ64" s="53" t="s">
        <v>57</v>
      </c>
      <c r="AK64" s="53" t="s">
        <v>57</v>
      </c>
      <c r="AL64" s="53" t="s">
        <v>57</v>
      </c>
      <c r="AM64" s="53" t="s">
        <v>57</v>
      </c>
      <c r="AN64" s="53" t="s">
        <v>57</v>
      </c>
      <c r="AO64" s="53" t="s">
        <v>57</v>
      </c>
      <c r="AP64" s="53" t="s">
        <v>57</v>
      </c>
      <c r="AQ64" s="53" t="s">
        <v>57</v>
      </c>
      <c r="AR64" s="53" t="s">
        <v>57</v>
      </c>
      <c r="AS64" s="53" t="s">
        <v>57</v>
      </c>
      <c r="AT64" s="53" t="s">
        <v>57</v>
      </c>
      <c r="AU64" s="53" t="s">
        <v>57</v>
      </c>
      <c r="AV64" s="53" t="s">
        <v>57</v>
      </c>
      <c r="AW64" s="85" t="str" cm="1">
        <f t="array" ref="AW64">IF(OR(AF64:AQ64="SI",AR64="SI",AS64="SI",AT64="SI",AU64="SI",AV64="SI"),"Crítico-Proceda a elaborar plan de acción","No crítico/Intermedio-Solicitar evaluación por parte del OAL")</f>
        <v>No crítico/Intermedio-Solicitar evaluación por parte del OAL</v>
      </c>
      <c r="AX64" s="86"/>
      <c r="AY64" s="74"/>
      <c r="AZ64" s="74"/>
      <c r="BA64" s="74"/>
      <c r="BB64" s="74"/>
      <c r="BC64" s="74"/>
      <c r="BE64">
        <f t="shared" si="1"/>
        <v>1</v>
      </c>
    </row>
    <row r="65" spans="2:57" ht="58.5" customHeight="1">
      <c r="B65" s="54">
        <v>49</v>
      </c>
      <c r="C65" s="55" t="str">
        <f>Hoja1!W53</f>
        <v>area 49</v>
      </c>
      <c r="D65" s="55" t="str">
        <f>Hoja1!X53</f>
        <v>puesto 49</v>
      </c>
      <c r="E65" s="55" t="str">
        <f>Hoja1!Y53</f>
        <v>tarea 49</v>
      </c>
      <c r="F65" s="55" t="str">
        <f>Hoja1!Z53</f>
        <v>tarea 49</v>
      </c>
      <c r="G65" s="55">
        <f>Hoja1!AA53</f>
        <v>0</v>
      </c>
      <c r="H65" s="55">
        <f>Hoja1!AB53</f>
        <v>0</v>
      </c>
      <c r="I65" s="55">
        <f>Hoja1!AC53</f>
        <v>0</v>
      </c>
      <c r="J65" s="55">
        <f>Hoja1!AD53</f>
        <v>0</v>
      </c>
      <c r="K65" s="137"/>
      <c r="L65" s="137"/>
      <c r="M65" s="53"/>
      <c r="N65" s="53"/>
      <c r="O65" s="53"/>
      <c r="P65" s="53"/>
      <c r="Q65" s="53"/>
      <c r="R65" s="77"/>
      <c r="S65" s="53"/>
      <c r="T65" s="53"/>
      <c r="U65" s="53"/>
      <c r="V65" s="53"/>
      <c r="W65" s="53"/>
      <c r="X65" s="53"/>
      <c r="Y65" s="77"/>
      <c r="Z65" s="53"/>
      <c r="AA65" s="53"/>
      <c r="AB65" s="53"/>
      <c r="AC65" s="53"/>
      <c r="AD65" s="53"/>
      <c r="AE65" s="147" t="str">
        <f t="shared" si="0"/>
        <v>Aceptable</v>
      </c>
      <c r="AF65" s="53" t="s">
        <v>57</v>
      </c>
      <c r="AG65" s="53" t="s">
        <v>57</v>
      </c>
      <c r="AH65" s="53" t="s">
        <v>57</v>
      </c>
      <c r="AI65" s="53" t="s">
        <v>57</v>
      </c>
      <c r="AJ65" s="53" t="s">
        <v>57</v>
      </c>
      <c r="AK65" s="53" t="s">
        <v>57</v>
      </c>
      <c r="AL65" s="53" t="s">
        <v>57</v>
      </c>
      <c r="AM65" s="53" t="s">
        <v>57</v>
      </c>
      <c r="AN65" s="53" t="s">
        <v>57</v>
      </c>
      <c r="AO65" s="53" t="s">
        <v>57</v>
      </c>
      <c r="AP65" s="53" t="s">
        <v>57</v>
      </c>
      <c r="AQ65" s="53" t="s">
        <v>57</v>
      </c>
      <c r="AR65" s="53" t="s">
        <v>57</v>
      </c>
      <c r="AS65" s="53" t="s">
        <v>57</v>
      </c>
      <c r="AT65" s="53" t="s">
        <v>57</v>
      </c>
      <c r="AU65" s="53" t="s">
        <v>57</v>
      </c>
      <c r="AV65" s="53" t="s">
        <v>57</v>
      </c>
      <c r="AW65" s="85" t="str" cm="1">
        <f t="array" ref="AW65">IF(OR(AF65:AQ65="SI",AR65="SI",AS65="SI",AT65="SI",AU65="SI",AV65="SI"),"Crítico-Proceda a elaborar plan de acción","No crítico/Intermedio-Solicitar evaluación por parte del OAL")</f>
        <v>No crítico/Intermedio-Solicitar evaluación por parte del OAL</v>
      </c>
      <c r="AX65" s="86"/>
      <c r="AY65" s="74"/>
      <c r="AZ65" s="74"/>
      <c r="BA65" s="74"/>
      <c r="BB65" s="74"/>
      <c r="BC65" s="74"/>
      <c r="BE65">
        <f t="shared" si="1"/>
        <v>1</v>
      </c>
    </row>
    <row r="66" spans="2:57" ht="58.5" customHeight="1">
      <c r="B66" s="54">
        <v>50</v>
      </c>
      <c r="C66" s="55" t="str">
        <f>Hoja1!W54</f>
        <v>area 50</v>
      </c>
      <c r="D66" s="55" t="str">
        <f>Hoja1!X54</f>
        <v>puesto 50</v>
      </c>
      <c r="E66" s="55" t="str">
        <f>Hoja1!Y54</f>
        <v>tarea 50</v>
      </c>
      <c r="F66" s="55" t="str">
        <f>Hoja1!Z54</f>
        <v>tarea 50</v>
      </c>
      <c r="G66" s="55">
        <f>Hoja1!AA54</f>
        <v>0</v>
      </c>
      <c r="H66" s="55">
        <f>Hoja1!AB54</f>
        <v>0</v>
      </c>
      <c r="I66" s="55">
        <f>Hoja1!AC54</f>
        <v>0</v>
      </c>
      <c r="J66" s="55">
        <f>Hoja1!AD54</f>
        <v>0</v>
      </c>
      <c r="K66" s="137"/>
      <c r="L66" s="137"/>
      <c r="M66" s="53"/>
      <c r="N66" s="53"/>
      <c r="O66" s="53"/>
      <c r="P66" s="53"/>
      <c r="Q66" s="53"/>
      <c r="R66" s="77"/>
      <c r="S66" s="53"/>
      <c r="T66" s="53"/>
      <c r="U66" s="53"/>
      <c r="V66" s="53"/>
      <c r="W66" s="53"/>
      <c r="X66" s="53"/>
      <c r="Y66" s="77"/>
      <c r="Z66" s="53"/>
      <c r="AA66" s="53"/>
      <c r="AB66" s="53"/>
      <c r="AC66" s="53"/>
      <c r="AD66" s="53"/>
      <c r="AE66" s="147" t="str">
        <f t="shared" si="0"/>
        <v>Aceptable</v>
      </c>
      <c r="AF66" s="53" t="s">
        <v>57</v>
      </c>
      <c r="AG66" s="53" t="s">
        <v>57</v>
      </c>
      <c r="AH66" s="53" t="s">
        <v>57</v>
      </c>
      <c r="AI66" s="53" t="s">
        <v>57</v>
      </c>
      <c r="AJ66" s="53" t="s">
        <v>57</v>
      </c>
      <c r="AK66" s="53" t="s">
        <v>57</v>
      </c>
      <c r="AL66" s="53" t="s">
        <v>57</v>
      </c>
      <c r="AM66" s="53" t="s">
        <v>57</v>
      </c>
      <c r="AN66" s="53" t="s">
        <v>57</v>
      </c>
      <c r="AO66" s="53" t="s">
        <v>57</v>
      </c>
      <c r="AP66" s="53" t="s">
        <v>57</v>
      </c>
      <c r="AQ66" s="53" t="s">
        <v>57</v>
      </c>
      <c r="AR66" s="53" t="s">
        <v>57</v>
      </c>
      <c r="AS66" s="53" t="s">
        <v>57</v>
      </c>
      <c r="AT66" s="53" t="s">
        <v>57</v>
      </c>
      <c r="AU66" s="53" t="s">
        <v>57</v>
      </c>
      <c r="AV66" s="53" t="s">
        <v>57</v>
      </c>
      <c r="AW66" s="85" t="str" cm="1">
        <f t="array" ref="AW66">IF(OR(AF66:AQ66="SI",AR66="SI",AS66="SI",AT66="SI",AU66="SI",AV66="SI"),"Crítico-Proceda a elaborar plan de acción","No crítico/Intermedio-Solicitar evaluación por parte del OAL")</f>
        <v>No crítico/Intermedio-Solicitar evaluación por parte del OAL</v>
      </c>
      <c r="AX66" s="86"/>
      <c r="AY66" s="74"/>
      <c r="AZ66" s="74"/>
      <c r="BA66" s="74"/>
      <c r="BB66" s="74"/>
      <c r="BC66" s="74"/>
      <c r="BE66">
        <f t="shared" si="1"/>
        <v>1</v>
      </c>
    </row>
    <row r="67" spans="2:57" ht="58.5" customHeight="1">
      <c r="B67" s="54">
        <v>51</v>
      </c>
      <c r="C67" s="55" t="str">
        <f>Hoja1!W55</f>
        <v>area 51</v>
      </c>
      <c r="D67" s="55" t="str">
        <f>Hoja1!X55</f>
        <v>puesto 51</v>
      </c>
      <c r="E67" s="55" t="str">
        <f>Hoja1!Y55</f>
        <v>tarea 51</v>
      </c>
      <c r="F67" s="55" t="str">
        <f>Hoja1!Z55</f>
        <v>tarea 51</v>
      </c>
      <c r="G67" s="55">
        <f>Hoja1!AA55</f>
        <v>0</v>
      </c>
      <c r="H67" s="55">
        <f>Hoja1!AB55</f>
        <v>0</v>
      </c>
      <c r="I67" s="55">
        <f>Hoja1!AC55</f>
        <v>0</v>
      </c>
      <c r="J67" s="55">
        <f>Hoja1!AD55</f>
        <v>0</v>
      </c>
      <c r="K67" s="137"/>
      <c r="L67" s="137"/>
      <c r="M67" s="53"/>
      <c r="N67" s="53"/>
      <c r="O67" s="53"/>
      <c r="P67" s="53"/>
      <c r="Q67" s="53"/>
      <c r="R67" s="77"/>
      <c r="S67" s="53"/>
      <c r="T67" s="53"/>
      <c r="U67" s="53"/>
      <c r="V67" s="53"/>
      <c r="W67" s="53"/>
      <c r="X67" s="53"/>
      <c r="Y67" s="77"/>
      <c r="Z67" s="53"/>
      <c r="AA67" s="53"/>
      <c r="AB67" s="53"/>
      <c r="AC67" s="53"/>
      <c r="AD67" s="53"/>
      <c r="AE67" s="147" t="str">
        <f t="shared" si="0"/>
        <v>Aceptable</v>
      </c>
      <c r="AF67" s="53" t="s">
        <v>57</v>
      </c>
      <c r="AG67" s="53" t="s">
        <v>57</v>
      </c>
      <c r="AH67" s="53" t="s">
        <v>57</v>
      </c>
      <c r="AI67" s="53" t="s">
        <v>57</v>
      </c>
      <c r="AJ67" s="53" t="s">
        <v>57</v>
      </c>
      <c r="AK67" s="53" t="s">
        <v>57</v>
      </c>
      <c r="AL67" s="53" t="s">
        <v>57</v>
      </c>
      <c r="AM67" s="53" t="s">
        <v>57</v>
      </c>
      <c r="AN67" s="53" t="s">
        <v>57</v>
      </c>
      <c r="AO67" s="53" t="s">
        <v>57</v>
      </c>
      <c r="AP67" s="53" t="s">
        <v>57</v>
      </c>
      <c r="AQ67" s="53" t="s">
        <v>57</v>
      </c>
      <c r="AR67" s="53" t="s">
        <v>57</v>
      </c>
      <c r="AS67" s="53" t="s">
        <v>57</v>
      </c>
      <c r="AT67" s="53" t="s">
        <v>57</v>
      </c>
      <c r="AU67" s="53" t="s">
        <v>57</v>
      </c>
      <c r="AV67" s="53" t="s">
        <v>57</v>
      </c>
      <c r="AW67" s="85" t="str" cm="1">
        <f t="array" ref="AW67">IF(OR(AF67:AQ67="SI",AR67="SI",AS67="SI",AT67="SI",AU67="SI",AV67="SI"),"Crítico-Proceda a elaborar plan de acción","No crítico/Intermedio-Solicitar evaluación por parte del OAL")</f>
        <v>No crítico/Intermedio-Solicitar evaluación por parte del OAL</v>
      </c>
      <c r="AX67" s="86"/>
      <c r="AY67" s="74"/>
      <c r="AZ67" s="74"/>
      <c r="BA67" s="74"/>
      <c r="BB67" s="74"/>
      <c r="BC67" s="74"/>
      <c r="BE67">
        <f t="shared" si="1"/>
        <v>1</v>
      </c>
    </row>
    <row r="68" spans="2:57" ht="58.5" customHeight="1">
      <c r="B68" s="54">
        <v>52</v>
      </c>
      <c r="C68" s="55" t="str">
        <f>Hoja1!W56</f>
        <v>area 52</v>
      </c>
      <c r="D68" s="55" t="str">
        <f>Hoja1!X56</f>
        <v>puesto 52</v>
      </c>
      <c r="E68" s="55" t="str">
        <f>Hoja1!Y56</f>
        <v>tarea 52</v>
      </c>
      <c r="F68" s="55" t="str">
        <f>Hoja1!Z56</f>
        <v>tarea 52</v>
      </c>
      <c r="G68" s="55">
        <f>Hoja1!AA56</f>
        <v>0</v>
      </c>
      <c r="H68" s="55">
        <f>Hoja1!AB56</f>
        <v>0</v>
      </c>
      <c r="I68" s="55">
        <f>Hoja1!AC56</f>
        <v>0</v>
      </c>
      <c r="J68" s="55">
        <f>Hoja1!AD56</f>
        <v>0</v>
      </c>
      <c r="K68" s="137"/>
      <c r="L68" s="137"/>
      <c r="M68" s="53"/>
      <c r="N68" s="53"/>
      <c r="O68" s="53"/>
      <c r="P68" s="53"/>
      <c r="Q68" s="53"/>
      <c r="R68" s="77"/>
      <c r="S68" s="53"/>
      <c r="T68" s="53"/>
      <c r="U68" s="53"/>
      <c r="V68" s="53"/>
      <c r="W68" s="53"/>
      <c r="X68" s="53"/>
      <c r="Y68" s="77"/>
      <c r="Z68" s="53"/>
      <c r="AA68" s="53"/>
      <c r="AB68" s="53"/>
      <c r="AC68" s="53"/>
      <c r="AD68" s="53"/>
      <c r="AE68" s="147" t="str">
        <f t="shared" si="0"/>
        <v>Aceptable</v>
      </c>
      <c r="AF68" s="53" t="s">
        <v>57</v>
      </c>
      <c r="AG68" s="53" t="s">
        <v>57</v>
      </c>
      <c r="AH68" s="53" t="s">
        <v>57</v>
      </c>
      <c r="AI68" s="53" t="s">
        <v>57</v>
      </c>
      <c r="AJ68" s="53" t="s">
        <v>57</v>
      </c>
      <c r="AK68" s="53" t="s">
        <v>57</v>
      </c>
      <c r="AL68" s="53" t="s">
        <v>57</v>
      </c>
      <c r="AM68" s="53" t="s">
        <v>57</v>
      </c>
      <c r="AN68" s="53" t="s">
        <v>57</v>
      </c>
      <c r="AO68" s="53" t="s">
        <v>57</v>
      </c>
      <c r="AP68" s="53" t="s">
        <v>57</v>
      </c>
      <c r="AQ68" s="53" t="s">
        <v>57</v>
      </c>
      <c r="AR68" s="53" t="s">
        <v>57</v>
      </c>
      <c r="AS68" s="53" t="s">
        <v>57</v>
      </c>
      <c r="AT68" s="53" t="s">
        <v>57</v>
      </c>
      <c r="AU68" s="53" t="s">
        <v>57</v>
      </c>
      <c r="AV68" s="53" t="s">
        <v>57</v>
      </c>
      <c r="AW68" s="85" t="str" cm="1">
        <f t="array" ref="AW68">IF(OR(AF68:AQ68="SI",AR68="SI",AS68="SI",AT68="SI",AU68="SI",AV68="SI"),"Crítico-Proceda a elaborar plan de acción","No crítico/Intermedio-Solicitar evaluación por parte del OAL")</f>
        <v>No crítico/Intermedio-Solicitar evaluación por parte del OAL</v>
      </c>
      <c r="AX68" s="86"/>
      <c r="AY68" s="74"/>
      <c r="AZ68" s="74"/>
      <c r="BA68" s="74"/>
      <c r="BB68" s="74"/>
      <c r="BC68" s="74"/>
      <c r="BE68">
        <f t="shared" si="1"/>
        <v>1</v>
      </c>
    </row>
    <row r="69" spans="2:57" ht="58.5" customHeight="1">
      <c r="B69" s="54">
        <v>53</v>
      </c>
      <c r="C69" s="55" t="str">
        <f>Hoja1!W57</f>
        <v>area 53</v>
      </c>
      <c r="D69" s="55" t="str">
        <f>Hoja1!X57</f>
        <v>puesto 53</v>
      </c>
      <c r="E69" s="55" t="str">
        <f>Hoja1!Y57</f>
        <v>tarea 53</v>
      </c>
      <c r="F69" s="55" t="str">
        <f>Hoja1!Z57</f>
        <v>tarea 53</v>
      </c>
      <c r="G69" s="55">
        <f>Hoja1!AA57</f>
        <v>0</v>
      </c>
      <c r="H69" s="55">
        <f>Hoja1!AB57</f>
        <v>0</v>
      </c>
      <c r="I69" s="55">
        <f>Hoja1!AC57</f>
        <v>0</v>
      </c>
      <c r="J69" s="55">
        <f>Hoja1!AD57</f>
        <v>0</v>
      </c>
      <c r="K69" s="137"/>
      <c r="L69" s="137"/>
      <c r="M69" s="53"/>
      <c r="N69" s="53"/>
      <c r="O69" s="53"/>
      <c r="P69" s="53"/>
      <c r="Q69" s="53"/>
      <c r="R69" s="77"/>
      <c r="S69" s="53"/>
      <c r="T69" s="53"/>
      <c r="U69" s="53"/>
      <c r="V69" s="53"/>
      <c r="W69" s="53"/>
      <c r="X69" s="53"/>
      <c r="Y69" s="77"/>
      <c r="Z69" s="53"/>
      <c r="AA69" s="53"/>
      <c r="AB69" s="53"/>
      <c r="AC69" s="53"/>
      <c r="AD69" s="53"/>
      <c r="AE69" s="147" t="str">
        <f t="shared" si="0"/>
        <v>Aceptable</v>
      </c>
      <c r="AF69" s="53" t="s">
        <v>57</v>
      </c>
      <c r="AG69" s="53" t="s">
        <v>57</v>
      </c>
      <c r="AH69" s="53" t="s">
        <v>57</v>
      </c>
      <c r="AI69" s="53" t="s">
        <v>57</v>
      </c>
      <c r="AJ69" s="53" t="s">
        <v>57</v>
      </c>
      <c r="AK69" s="53" t="s">
        <v>57</v>
      </c>
      <c r="AL69" s="53" t="s">
        <v>57</v>
      </c>
      <c r="AM69" s="53" t="s">
        <v>57</v>
      </c>
      <c r="AN69" s="53" t="s">
        <v>57</v>
      </c>
      <c r="AO69" s="53" t="s">
        <v>57</v>
      </c>
      <c r="AP69" s="53" t="s">
        <v>57</v>
      </c>
      <c r="AQ69" s="53" t="s">
        <v>57</v>
      </c>
      <c r="AR69" s="53" t="s">
        <v>57</v>
      </c>
      <c r="AS69" s="53" t="s">
        <v>57</v>
      </c>
      <c r="AT69" s="53" t="s">
        <v>57</v>
      </c>
      <c r="AU69" s="53" t="s">
        <v>57</v>
      </c>
      <c r="AV69" s="53" t="s">
        <v>57</v>
      </c>
      <c r="AW69" s="85" t="str" cm="1">
        <f t="array" ref="AW69">IF(OR(AF69:AQ69="SI",AR69="SI",AS69="SI",AT69="SI",AU69="SI",AV69="SI"),"Crítico-Proceda a elaborar plan de acción","No crítico/Intermedio-Solicitar evaluación por parte del OAL")</f>
        <v>No crítico/Intermedio-Solicitar evaluación por parte del OAL</v>
      </c>
      <c r="AX69" s="86"/>
      <c r="AY69" s="74"/>
      <c r="AZ69" s="74"/>
      <c r="BA69" s="74"/>
      <c r="BB69" s="74"/>
      <c r="BC69" s="74"/>
      <c r="BE69">
        <f t="shared" si="1"/>
        <v>1</v>
      </c>
    </row>
    <row r="70" spans="2:57" ht="58.5" customHeight="1">
      <c r="B70" s="54">
        <v>54</v>
      </c>
      <c r="C70" s="55" t="str">
        <f>Hoja1!W58</f>
        <v>area 54</v>
      </c>
      <c r="D70" s="55" t="str">
        <f>Hoja1!X58</f>
        <v>puesto 54</v>
      </c>
      <c r="E70" s="55" t="str">
        <f>Hoja1!Y58</f>
        <v>tarea 54</v>
      </c>
      <c r="F70" s="55" t="str">
        <f>Hoja1!Z58</f>
        <v>tarea 54</v>
      </c>
      <c r="G70" s="55">
        <f>Hoja1!AA58</f>
        <v>0</v>
      </c>
      <c r="H70" s="55">
        <f>Hoja1!AB58</f>
        <v>0</v>
      </c>
      <c r="I70" s="55">
        <f>Hoja1!AC58</f>
        <v>0</v>
      </c>
      <c r="J70" s="55">
        <f>Hoja1!AD58</f>
        <v>0</v>
      </c>
      <c r="K70" s="137"/>
      <c r="L70" s="137"/>
      <c r="M70" s="53"/>
      <c r="N70" s="53"/>
      <c r="O70" s="53"/>
      <c r="P70" s="53"/>
      <c r="Q70" s="53"/>
      <c r="R70" s="77"/>
      <c r="S70" s="53"/>
      <c r="T70" s="53"/>
      <c r="U70" s="53"/>
      <c r="V70" s="53"/>
      <c r="W70" s="53"/>
      <c r="X70" s="53"/>
      <c r="Y70" s="77"/>
      <c r="Z70" s="53"/>
      <c r="AA70" s="53"/>
      <c r="AB70" s="53"/>
      <c r="AC70" s="53"/>
      <c r="AD70" s="53"/>
      <c r="AE70" s="147" t="str">
        <f t="shared" si="0"/>
        <v>Aceptable</v>
      </c>
      <c r="AF70" s="53" t="s">
        <v>57</v>
      </c>
      <c r="AG70" s="53" t="s">
        <v>57</v>
      </c>
      <c r="AH70" s="53" t="s">
        <v>57</v>
      </c>
      <c r="AI70" s="53" t="s">
        <v>57</v>
      </c>
      <c r="AJ70" s="53" t="s">
        <v>57</v>
      </c>
      <c r="AK70" s="53" t="s">
        <v>57</v>
      </c>
      <c r="AL70" s="53" t="s">
        <v>57</v>
      </c>
      <c r="AM70" s="53" t="s">
        <v>57</v>
      </c>
      <c r="AN70" s="53" t="s">
        <v>57</v>
      </c>
      <c r="AO70" s="53" t="s">
        <v>57</v>
      </c>
      <c r="AP70" s="53" t="s">
        <v>57</v>
      </c>
      <c r="AQ70" s="53" t="s">
        <v>57</v>
      </c>
      <c r="AR70" s="53" t="s">
        <v>57</v>
      </c>
      <c r="AS70" s="53" t="s">
        <v>57</v>
      </c>
      <c r="AT70" s="53" t="s">
        <v>57</v>
      </c>
      <c r="AU70" s="53" t="s">
        <v>57</v>
      </c>
      <c r="AV70" s="53" t="s">
        <v>57</v>
      </c>
      <c r="AW70" s="85" t="str" cm="1">
        <f t="array" ref="AW70">IF(OR(AF70:AQ70="SI",AR70="SI",AS70="SI",AT70="SI",AU70="SI",AV70="SI"),"Crítico-Proceda a elaborar plan de acción","No crítico/Intermedio-Solicitar evaluación por parte del OAL")</f>
        <v>No crítico/Intermedio-Solicitar evaluación por parte del OAL</v>
      </c>
      <c r="AX70" s="86"/>
      <c r="AY70" s="74"/>
      <c r="AZ70" s="74"/>
      <c r="BA70" s="74"/>
      <c r="BB70" s="74"/>
      <c r="BC70" s="74"/>
      <c r="BE70">
        <f t="shared" si="1"/>
        <v>1</v>
      </c>
    </row>
    <row r="71" spans="2:57" ht="58.5" customHeight="1">
      <c r="B71" s="54">
        <v>55</v>
      </c>
      <c r="C71" s="55" t="str">
        <f>Hoja1!W59</f>
        <v>area 55</v>
      </c>
      <c r="D71" s="55" t="str">
        <f>Hoja1!X59</f>
        <v>puesto 55</v>
      </c>
      <c r="E71" s="55" t="str">
        <f>Hoja1!Y59</f>
        <v>tarea 55</v>
      </c>
      <c r="F71" s="55" t="str">
        <f>Hoja1!Z59</f>
        <v>tarea 55</v>
      </c>
      <c r="G71" s="55">
        <f>Hoja1!AA59</f>
        <v>0</v>
      </c>
      <c r="H71" s="55">
        <f>Hoja1!AB59</f>
        <v>0</v>
      </c>
      <c r="I71" s="55">
        <f>Hoja1!AC59</f>
        <v>0</v>
      </c>
      <c r="J71" s="55">
        <f>Hoja1!AD59</f>
        <v>0</v>
      </c>
      <c r="K71" s="137"/>
      <c r="L71" s="137"/>
      <c r="M71" s="53"/>
      <c r="N71" s="53"/>
      <c r="O71" s="53"/>
      <c r="P71" s="53"/>
      <c r="Q71" s="53"/>
      <c r="R71" s="77"/>
      <c r="S71" s="53"/>
      <c r="T71" s="53"/>
      <c r="U71" s="53"/>
      <c r="V71" s="53"/>
      <c r="W71" s="53"/>
      <c r="X71" s="53"/>
      <c r="Y71" s="77"/>
      <c r="Z71" s="53"/>
      <c r="AA71" s="53"/>
      <c r="AB71" s="53"/>
      <c r="AC71" s="53"/>
      <c r="AD71" s="53"/>
      <c r="AE71" s="147" t="str">
        <f t="shared" si="0"/>
        <v>Aceptable</v>
      </c>
      <c r="AF71" s="53" t="s">
        <v>57</v>
      </c>
      <c r="AG71" s="53" t="s">
        <v>57</v>
      </c>
      <c r="AH71" s="53" t="s">
        <v>57</v>
      </c>
      <c r="AI71" s="53" t="s">
        <v>57</v>
      </c>
      <c r="AJ71" s="53" t="s">
        <v>57</v>
      </c>
      <c r="AK71" s="53" t="s">
        <v>57</v>
      </c>
      <c r="AL71" s="53" t="s">
        <v>57</v>
      </c>
      <c r="AM71" s="53" t="s">
        <v>57</v>
      </c>
      <c r="AN71" s="53" t="s">
        <v>57</v>
      </c>
      <c r="AO71" s="53" t="s">
        <v>57</v>
      </c>
      <c r="AP71" s="53" t="s">
        <v>57</v>
      </c>
      <c r="AQ71" s="53" t="s">
        <v>57</v>
      </c>
      <c r="AR71" s="53" t="s">
        <v>57</v>
      </c>
      <c r="AS71" s="53" t="s">
        <v>57</v>
      </c>
      <c r="AT71" s="53" t="s">
        <v>57</v>
      </c>
      <c r="AU71" s="53" t="s">
        <v>57</v>
      </c>
      <c r="AV71" s="53" t="s">
        <v>57</v>
      </c>
      <c r="AW71" s="85" t="str" cm="1">
        <f t="array" ref="AW71">IF(OR(AF71:AQ71="SI",AR71="SI",AS71="SI",AT71="SI",AU71="SI",AV71="SI"),"Crítico-Proceda a elaborar plan de acción","No crítico/Intermedio-Solicitar evaluación por parte del OAL")</f>
        <v>No crítico/Intermedio-Solicitar evaluación por parte del OAL</v>
      </c>
      <c r="AX71" s="86"/>
      <c r="AY71" s="74"/>
      <c r="AZ71" s="74"/>
      <c r="BA71" s="74"/>
      <c r="BB71" s="74"/>
      <c r="BC71" s="74"/>
      <c r="BE71">
        <f t="shared" si="1"/>
        <v>1</v>
      </c>
    </row>
    <row r="72" spans="2:57" ht="58.5" customHeight="1">
      <c r="B72" s="54">
        <v>56</v>
      </c>
      <c r="C72" s="55" t="str">
        <f>Hoja1!W60</f>
        <v>area 56</v>
      </c>
      <c r="D72" s="55" t="str">
        <f>Hoja1!X60</f>
        <v>puesto 56</v>
      </c>
      <c r="E72" s="55" t="str">
        <f>Hoja1!Y60</f>
        <v>tarea 56</v>
      </c>
      <c r="F72" s="55" t="str">
        <f>Hoja1!Z60</f>
        <v>tarea 56</v>
      </c>
      <c r="G72" s="55">
        <f>Hoja1!AA60</f>
        <v>0</v>
      </c>
      <c r="H72" s="55">
        <f>Hoja1!AB60</f>
        <v>0</v>
      </c>
      <c r="I72" s="55">
        <f>Hoja1!AC60</f>
        <v>0</v>
      </c>
      <c r="J72" s="55">
        <f>Hoja1!AD60</f>
        <v>0</v>
      </c>
      <c r="K72" s="137"/>
      <c r="L72" s="137"/>
      <c r="M72" s="53"/>
      <c r="N72" s="53"/>
      <c r="O72" s="53"/>
      <c r="P72" s="53"/>
      <c r="Q72" s="53"/>
      <c r="R72" s="77"/>
      <c r="S72" s="53"/>
      <c r="T72" s="53"/>
      <c r="U72" s="53"/>
      <c r="V72" s="53"/>
      <c r="W72" s="53"/>
      <c r="X72" s="53"/>
      <c r="Y72" s="77"/>
      <c r="Z72" s="53"/>
      <c r="AA72" s="53"/>
      <c r="AB72" s="53"/>
      <c r="AC72" s="53"/>
      <c r="AD72" s="53"/>
      <c r="AE72" s="147" t="str">
        <f t="shared" si="0"/>
        <v>Aceptable</v>
      </c>
      <c r="AF72" s="53" t="s">
        <v>57</v>
      </c>
      <c r="AG72" s="53" t="s">
        <v>57</v>
      </c>
      <c r="AH72" s="53" t="s">
        <v>57</v>
      </c>
      <c r="AI72" s="53" t="s">
        <v>57</v>
      </c>
      <c r="AJ72" s="53" t="s">
        <v>57</v>
      </c>
      <c r="AK72" s="53" t="s">
        <v>57</v>
      </c>
      <c r="AL72" s="53" t="s">
        <v>57</v>
      </c>
      <c r="AM72" s="53" t="s">
        <v>57</v>
      </c>
      <c r="AN72" s="53" t="s">
        <v>57</v>
      </c>
      <c r="AO72" s="53" t="s">
        <v>57</v>
      </c>
      <c r="AP72" s="53" t="s">
        <v>57</v>
      </c>
      <c r="AQ72" s="53" t="s">
        <v>57</v>
      </c>
      <c r="AR72" s="53" t="s">
        <v>57</v>
      </c>
      <c r="AS72" s="53" t="s">
        <v>57</v>
      </c>
      <c r="AT72" s="53" t="s">
        <v>57</v>
      </c>
      <c r="AU72" s="53" t="s">
        <v>57</v>
      </c>
      <c r="AV72" s="53" t="s">
        <v>57</v>
      </c>
      <c r="AW72" s="85" t="str" cm="1">
        <f t="array" ref="AW72">IF(OR(AF72:AQ72="SI",AR72="SI",AS72="SI",AT72="SI",AU72="SI",AV72="SI"),"Crítico-Proceda a elaborar plan de acción","No crítico/Intermedio-Solicitar evaluación por parte del OAL")</f>
        <v>No crítico/Intermedio-Solicitar evaluación por parte del OAL</v>
      </c>
      <c r="AX72" s="86"/>
      <c r="AY72" s="74"/>
      <c r="AZ72" s="74"/>
      <c r="BA72" s="74"/>
      <c r="BB72" s="74"/>
      <c r="BC72" s="74"/>
      <c r="BE72">
        <f t="shared" si="1"/>
        <v>1</v>
      </c>
    </row>
    <row r="73" spans="2:57" ht="58.5" customHeight="1">
      <c r="B73" s="54">
        <v>57</v>
      </c>
      <c r="C73" s="55" t="str">
        <f>Hoja1!W61</f>
        <v>area 57</v>
      </c>
      <c r="D73" s="55" t="str">
        <f>Hoja1!X61</f>
        <v>puesto 57</v>
      </c>
      <c r="E73" s="55" t="str">
        <f>Hoja1!Y61</f>
        <v>tarea 57</v>
      </c>
      <c r="F73" s="55" t="str">
        <f>Hoja1!Z61</f>
        <v>tarea 57</v>
      </c>
      <c r="G73" s="55">
        <f>Hoja1!AA61</f>
        <v>0</v>
      </c>
      <c r="H73" s="55">
        <f>Hoja1!AB61</f>
        <v>0</v>
      </c>
      <c r="I73" s="55">
        <f>Hoja1!AC61</f>
        <v>0</v>
      </c>
      <c r="J73" s="55">
        <f>Hoja1!AD61</f>
        <v>0</v>
      </c>
      <c r="K73" s="137"/>
      <c r="L73" s="137"/>
      <c r="M73" s="53"/>
      <c r="N73" s="53"/>
      <c r="O73" s="53"/>
      <c r="P73" s="53"/>
      <c r="Q73" s="53"/>
      <c r="R73" s="77"/>
      <c r="S73" s="53"/>
      <c r="T73" s="53"/>
      <c r="U73" s="53"/>
      <c r="V73" s="53"/>
      <c r="W73" s="53"/>
      <c r="X73" s="53"/>
      <c r="Y73" s="77"/>
      <c r="Z73" s="53"/>
      <c r="AA73" s="53"/>
      <c r="AB73" s="53"/>
      <c r="AC73" s="53"/>
      <c r="AD73" s="53"/>
      <c r="AE73" s="147" t="str">
        <f t="shared" si="0"/>
        <v>Aceptable</v>
      </c>
      <c r="AF73" s="53" t="s">
        <v>57</v>
      </c>
      <c r="AG73" s="53" t="s">
        <v>57</v>
      </c>
      <c r="AH73" s="53" t="s">
        <v>57</v>
      </c>
      <c r="AI73" s="53" t="s">
        <v>57</v>
      </c>
      <c r="AJ73" s="53" t="s">
        <v>57</v>
      </c>
      <c r="AK73" s="53" t="s">
        <v>57</v>
      </c>
      <c r="AL73" s="53" t="s">
        <v>57</v>
      </c>
      <c r="AM73" s="53" t="s">
        <v>57</v>
      </c>
      <c r="AN73" s="53" t="s">
        <v>57</v>
      </c>
      <c r="AO73" s="53" t="s">
        <v>57</v>
      </c>
      <c r="AP73" s="53" t="s">
        <v>57</v>
      </c>
      <c r="AQ73" s="53" t="s">
        <v>57</v>
      </c>
      <c r="AR73" s="53" t="s">
        <v>57</v>
      </c>
      <c r="AS73" s="53" t="s">
        <v>57</v>
      </c>
      <c r="AT73" s="53" t="s">
        <v>57</v>
      </c>
      <c r="AU73" s="53" t="s">
        <v>57</v>
      </c>
      <c r="AV73" s="53" t="s">
        <v>57</v>
      </c>
      <c r="AW73" s="85" t="str" cm="1">
        <f t="array" ref="AW73">IF(OR(AF73:AQ73="SI",AR73="SI",AS73="SI",AT73="SI",AU73="SI",AV73="SI"),"Crítico-Proceda a elaborar plan de acción","No crítico/Intermedio-Solicitar evaluación por parte del OAL")</f>
        <v>No crítico/Intermedio-Solicitar evaluación por parte del OAL</v>
      </c>
      <c r="AX73" s="86"/>
      <c r="AY73" s="74"/>
      <c r="AZ73" s="74"/>
      <c r="BA73" s="74"/>
      <c r="BB73" s="74"/>
      <c r="BC73" s="74"/>
      <c r="BE73">
        <f t="shared" si="1"/>
        <v>1</v>
      </c>
    </row>
    <row r="74" spans="2:57" ht="58.5" customHeight="1">
      <c r="B74" s="54">
        <v>58</v>
      </c>
      <c r="C74" s="55" t="str">
        <f>Hoja1!W62</f>
        <v>area 58</v>
      </c>
      <c r="D74" s="55" t="str">
        <f>Hoja1!X62</f>
        <v>puesto 58</v>
      </c>
      <c r="E74" s="55" t="str">
        <f>Hoja1!Y62</f>
        <v>tarea 58</v>
      </c>
      <c r="F74" s="55" t="str">
        <f>Hoja1!Z62</f>
        <v>tarea 58</v>
      </c>
      <c r="G74" s="55">
        <f>Hoja1!AA62</f>
        <v>0</v>
      </c>
      <c r="H74" s="55">
        <f>Hoja1!AB62</f>
        <v>0</v>
      </c>
      <c r="I74" s="55">
        <f>Hoja1!AC62</f>
        <v>0</v>
      </c>
      <c r="J74" s="55">
        <f>Hoja1!AD62</f>
        <v>0</v>
      </c>
      <c r="K74" s="137"/>
      <c r="L74" s="137"/>
      <c r="M74" s="53"/>
      <c r="N74" s="53"/>
      <c r="O74" s="53"/>
      <c r="P74" s="53"/>
      <c r="Q74" s="53"/>
      <c r="R74" s="77"/>
      <c r="S74" s="53"/>
      <c r="T74" s="53"/>
      <c r="U74" s="53"/>
      <c r="V74" s="53"/>
      <c r="W74" s="53"/>
      <c r="X74" s="53"/>
      <c r="Y74" s="77"/>
      <c r="Z74" s="53"/>
      <c r="AA74" s="53"/>
      <c r="AB74" s="53"/>
      <c r="AC74" s="53"/>
      <c r="AD74" s="53"/>
      <c r="AE74" s="147" t="str">
        <f t="shared" si="0"/>
        <v>Aceptable</v>
      </c>
      <c r="AF74" s="53" t="s">
        <v>57</v>
      </c>
      <c r="AG74" s="53" t="s">
        <v>57</v>
      </c>
      <c r="AH74" s="53" t="s">
        <v>57</v>
      </c>
      <c r="AI74" s="53" t="s">
        <v>57</v>
      </c>
      <c r="AJ74" s="53" t="s">
        <v>57</v>
      </c>
      <c r="AK74" s="53" t="s">
        <v>57</v>
      </c>
      <c r="AL74" s="53" t="s">
        <v>57</v>
      </c>
      <c r="AM74" s="53" t="s">
        <v>57</v>
      </c>
      <c r="AN74" s="53" t="s">
        <v>57</v>
      </c>
      <c r="AO74" s="53" t="s">
        <v>57</v>
      </c>
      <c r="AP74" s="53" t="s">
        <v>57</v>
      </c>
      <c r="AQ74" s="53" t="s">
        <v>57</v>
      </c>
      <c r="AR74" s="53" t="s">
        <v>57</v>
      </c>
      <c r="AS74" s="53" t="s">
        <v>57</v>
      </c>
      <c r="AT74" s="53" t="s">
        <v>57</v>
      </c>
      <c r="AU74" s="53" t="s">
        <v>57</v>
      </c>
      <c r="AV74" s="53" t="s">
        <v>57</v>
      </c>
      <c r="AW74" s="85" t="str" cm="1">
        <f t="array" ref="AW74">IF(OR(AF74:AQ74="SI",AR74="SI",AS74="SI",AT74="SI",AU74="SI",AV74="SI"),"Crítico-Proceda a elaborar plan de acción","No crítico/Intermedio-Solicitar evaluación por parte del OAL")</f>
        <v>No crítico/Intermedio-Solicitar evaluación por parte del OAL</v>
      </c>
      <c r="AX74" s="86"/>
      <c r="AY74" s="74"/>
      <c r="AZ74" s="74"/>
      <c r="BA74" s="74"/>
      <c r="BB74" s="74"/>
      <c r="BC74" s="74"/>
      <c r="BE74">
        <f t="shared" si="1"/>
        <v>1</v>
      </c>
    </row>
    <row r="75" spans="2:57" ht="58.5" customHeight="1">
      <c r="B75" s="54">
        <v>59</v>
      </c>
      <c r="C75" s="55" t="str">
        <f>Hoja1!W63</f>
        <v>area 59</v>
      </c>
      <c r="D75" s="55" t="str">
        <f>Hoja1!X63</f>
        <v>puesto 59</v>
      </c>
      <c r="E75" s="55" t="str">
        <f>Hoja1!Y63</f>
        <v>tarea 59</v>
      </c>
      <c r="F75" s="55" t="str">
        <f>Hoja1!Z63</f>
        <v>tarea 59</v>
      </c>
      <c r="G75" s="55">
        <f>Hoja1!AA63</f>
        <v>0</v>
      </c>
      <c r="H75" s="55">
        <f>Hoja1!AB63</f>
        <v>0</v>
      </c>
      <c r="I75" s="55">
        <f>Hoja1!AC63</f>
        <v>0</v>
      </c>
      <c r="J75" s="55">
        <f>Hoja1!AD63</f>
        <v>0</v>
      </c>
      <c r="K75" s="137"/>
      <c r="L75" s="137"/>
      <c r="M75" s="53"/>
      <c r="N75" s="53"/>
      <c r="O75" s="53"/>
      <c r="P75" s="53"/>
      <c r="Q75" s="53"/>
      <c r="R75" s="77"/>
      <c r="S75" s="53"/>
      <c r="T75" s="53"/>
      <c r="U75" s="53"/>
      <c r="V75" s="53"/>
      <c r="W75" s="53"/>
      <c r="X75" s="53"/>
      <c r="Y75" s="77"/>
      <c r="Z75" s="53"/>
      <c r="AA75" s="53"/>
      <c r="AB75" s="53"/>
      <c r="AC75" s="53"/>
      <c r="AD75" s="53"/>
      <c r="AE75" s="147" t="str">
        <f t="shared" si="0"/>
        <v>Aceptable</v>
      </c>
      <c r="AF75" s="53" t="s">
        <v>57</v>
      </c>
      <c r="AG75" s="53" t="s">
        <v>57</v>
      </c>
      <c r="AH75" s="53" t="s">
        <v>57</v>
      </c>
      <c r="AI75" s="53" t="s">
        <v>57</v>
      </c>
      <c r="AJ75" s="53" t="s">
        <v>57</v>
      </c>
      <c r="AK75" s="53" t="s">
        <v>57</v>
      </c>
      <c r="AL75" s="53" t="s">
        <v>57</v>
      </c>
      <c r="AM75" s="53" t="s">
        <v>57</v>
      </c>
      <c r="AN75" s="53" t="s">
        <v>57</v>
      </c>
      <c r="AO75" s="53" t="s">
        <v>57</v>
      </c>
      <c r="AP75" s="53" t="s">
        <v>57</v>
      </c>
      <c r="AQ75" s="53" t="s">
        <v>57</v>
      </c>
      <c r="AR75" s="53" t="s">
        <v>57</v>
      </c>
      <c r="AS75" s="53" t="s">
        <v>57</v>
      </c>
      <c r="AT75" s="53" t="s">
        <v>57</v>
      </c>
      <c r="AU75" s="53" t="s">
        <v>57</v>
      </c>
      <c r="AV75" s="53" t="s">
        <v>57</v>
      </c>
      <c r="AW75" s="85" t="str" cm="1">
        <f t="array" ref="AW75">IF(OR(AF75:AQ75="SI",AR75="SI",AS75="SI",AT75="SI",AU75="SI",AV75="SI"),"Crítico-Proceda a elaborar plan de acción","No crítico/Intermedio-Solicitar evaluación por parte del OAL")</f>
        <v>No crítico/Intermedio-Solicitar evaluación por parte del OAL</v>
      </c>
      <c r="AX75" s="86"/>
      <c r="AY75" s="74"/>
      <c r="AZ75" s="74"/>
      <c r="BA75" s="74"/>
      <c r="BB75" s="74"/>
      <c r="BC75" s="74"/>
      <c r="BE75">
        <f t="shared" si="1"/>
        <v>1</v>
      </c>
    </row>
    <row r="76" spans="2:57" ht="58.5" customHeight="1">
      <c r="B76" s="54">
        <v>60</v>
      </c>
      <c r="C76" s="55" t="str">
        <f>Hoja1!W64</f>
        <v>area 60</v>
      </c>
      <c r="D76" s="55" t="str">
        <f>Hoja1!X64</f>
        <v>puesto 60</v>
      </c>
      <c r="E76" s="55" t="str">
        <f>Hoja1!Y64</f>
        <v>tarea 60</v>
      </c>
      <c r="F76" s="55" t="str">
        <f>Hoja1!Z64</f>
        <v>tarea 60</v>
      </c>
      <c r="G76" s="55">
        <f>Hoja1!AA64</f>
        <v>0</v>
      </c>
      <c r="H76" s="55">
        <f>Hoja1!AB64</f>
        <v>0</v>
      </c>
      <c r="I76" s="55">
        <f>Hoja1!AC64</f>
        <v>0</v>
      </c>
      <c r="J76" s="55">
        <f>Hoja1!AD64</f>
        <v>0</v>
      </c>
      <c r="K76" s="137"/>
      <c r="L76" s="137"/>
      <c r="M76" s="53"/>
      <c r="N76" s="53"/>
      <c r="O76" s="53"/>
      <c r="P76" s="53"/>
      <c r="Q76" s="53"/>
      <c r="R76" s="77"/>
      <c r="S76" s="53"/>
      <c r="T76" s="53"/>
      <c r="U76" s="53"/>
      <c r="V76" s="53"/>
      <c r="W76" s="53"/>
      <c r="X76" s="53"/>
      <c r="Y76" s="77"/>
      <c r="Z76" s="53"/>
      <c r="AA76" s="53"/>
      <c r="AB76" s="53"/>
      <c r="AC76" s="53"/>
      <c r="AD76" s="53"/>
      <c r="AE76" s="147" t="str">
        <f t="shared" si="0"/>
        <v>Aceptable</v>
      </c>
      <c r="AF76" s="53" t="s">
        <v>57</v>
      </c>
      <c r="AG76" s="53" t="s">
        <v>57</v>
      </c>
      <c r="AH76" s="53" t="s">
        <v>57</v>
      </c>
      <c r="AI76" s="53" t="s">
        <v>57</v>
      </c>
      <c r="AJ76" s="53" t="s">
        <v>57</v>
      </c>
      <c r="AK76" s="53" t="s">
        <v>57</v>
      </c>
      <c r="AL76" s="53" t="s">
        <v>57</v>
      </c>
      <c r="AM76" s="53" t="s">
        <v>57</v>
      </c>
      <c r="AN76" s="53" t="s">
        <v>57</v>
      </c>
      <c r="AO76" s="53" t="s">
        <v>57</v>
      </c>
      <c r="AP76" s="53" t="s">
        <v>57</v>
      </c>
      <c r="AQ76" s="53" t="s">
        <v>57</v>
      </c>
      <c r="AR76" s="53" t="s">
        <v>57</v>
      </c>
      <c r="AS76" s="53" t="s">
        <v>57</v>
      </c>
      <c r="AT76" s="53" t="s">
        <v>57</v>
      </c>
      <c r="AU76" s="53" t="s">
        <v>57</v>
      </c>
      <c r="AV76" s="53" t="s">
        <v>57</v>
      </c>
      <c r="AW76" s="85" t="str" cm="1">
        <f t="array" ref="AW76">IF(OR(AF76:AQ76="SI",AR76="SI",AS76="SI",AT76="SI",AU76="SI",AV76="SI"),"Crítico-Proceda a elaborar plan de acción","No crítico/Intermedio-Solicitar evaluación por parte del OAL")</f>
        <v>No crítico/Intermedio-Solicitar evaluación por parte del OAL</v>
      </c>
      <c r="AX76" s="86"/>
      <c r="AY76" s="74"/>
      <c r="AZ76" s="74"/>
      <c r="BA76" s="74"/>
      <c r="BB76" s="74"/>
      <c r="BC76" s="74"/>
      <c r="BE76">
        <f t="shared" si="1"/>
        <v>1</v>
      </c>
    </row>
    <row r="77" spans="2:57" ht="58.5" customHeight="1">
      <c r="B77" s="54">
        <v>61</v>
      </c>
      <c r="C77" s="55" t="str">
        <f>Hoja1!W65</f>
        <v>area 61</v>
      </c>
      <c r="D77" s="55" t="str">
        <f>Hoja1!X65</f>
        <v>puesto 61</v>
      </c>
      <c r="E77" s="55" t="str">
        <f>Hoja1!Y65</f>
        <v>tarea 61</v>
      </c>
      <c r="F77" s="55" t="str">
        <f>Hoja1!Z65</f>
        <v>tarea 61</v>
      </c>
      <c r="G77" s="55">
        <f>Hoja1!AA65</f>
        <v>0</v>
      </c>
      <c r="H77" s="55">
        <f>Hoja1!AB65</f>
        <v>0</v>
      </c>
      <c r="I77" s="55">
        <f>Hoja1!AC65</f>
        <v>0</v>
      </c>
      <c r="J77" s="55">
        <f>Hoja1!AD65</f>
        <v>0</v>
      </c>
      <c r="K77" s="137"/>
      <c r="L77" s="137"/>
      <c r="M77" s="53"/>
      <c r="N77" s="53"/>
      <c r="O77" s="53"/>
      <c r="P77" s="53"/>
      <c r="Q77" s="53"/>
      <c r="R77" s="77"/>
      <c r="S77" s="53"/>
      <c r="T77" s="53"/>
      <c r="U77" s="53"/>
      <c r="V77" s="53"/>
      <c r="W77" s="53"/>
      <c r="X77" s="53"/>
      <c r="Y77" s="77"/>
      <c r="Z77" s="53"/>
      <c r="AA77" s="53"/>
      <c r="AB77" s="53"/>
      <c r="AC77" s="53"/>
      <c r="AD77" s="53"/>
      <c r="AE77" s="147" t="str">
        <f t="shared" si="0"/>
        <v>Aceptable</v>
      </c>
      <c r="AF77" s="53" t="s">
        <v>57</v>
      </c>
      <c r="AG77" s="53" t="s">
        <v>57</v>
      </c>
      <c r="AH77" s="53" t="s">
        <v>57</v>
      </c>
      <c r="AI77" s="53" t="s">
        <v>57</v>
      </c>
      <c r="AJ77" s="53" t="s">
        <v>57</v>
      </c>
      <c r="AK77" s="53" t="s">
        <v>57</v>
      </c>
      <c r="AL77" s="53" t="s">
        <v>57</v>
      </c>
      <c r="AM77" s="53" t="s">
        <v>57</v>
      </c>
      <c r="AN77" s="53" t="s">
        <v>57</v>
      </c>
      <c r="AO77" s="53" t="s">
        <v>57</v>
      </c>
      <c r="AP77" s="53" t="s">
        <v>57</v>
      </c>
      <c r="AQ77" s="53" t="s">
        <v>57</v>
      </c>
      <c r="AR77" s="53" t="s">
        <v>57</v>
      </c>
      <c r="AS77" s="53" t="s">
        <v>57</v>
      </c>
      <c r="AT77" s="53" t="s">
        <v>57</v>
      </c>
      <c r="AU77" s="53" t="s">
        <v>57</v>
      </c>
      <c r="AV77" s="53" t="s">
        <v>57</v>
      </c>
      <c r="AW77" s="85" t="str" cm="1">
        <f t="array" ref="AW77">IF(OR(AF77:AQ77="SI",AR77="SI",AS77="SI",AT77="SI",AU77="SI",AV77="SI"),"Crítico-Proceda a elaborar plan de acción","No crítico/Intermedio-Solicitar evaluación por parte del OAL")</f>
        <v>No crítico/Intermedio-Solicitar evaluación por parte del OAL</v>
      </c>
      <c r="AX77" s="86"/>
      <c r="AY77" s="74"/>
      <c r="AZ77" s="74"/>
      <c r="BA77" s="74"/>
      <c r="BB77" s="74"/>
      <c r="BC77" s="74"/>
      <c r="BE77">
        <f t="shared" si="1"/>
        <v>1</v>
      </c>
    </row>
    <row r="78" spans="2:57" ht="58.5" customHeight="1">
      <c r="B78" s="54">
        <v>62</v>
      </c>
      <c r="C78" s="55" t="str">
        <f>Hoja1!W66</f>
        <v>area 62</v>
      </c>
      <c r="D78" s="55" t="str">
        <f>Hoja1!X66</f>
        <v>puesto 62</v>
      </c>
      <c r="E78" s="55" t="str">
        <f>Hoja1!Y66</f>
        <v>tarea 62</v>
      </c>
      <c r="F78" s="55" t="str">
        <f>Hoja1!Z66</f>
        <v>tarea 62</v>
      </c>
      <c r="G78" s="55">
        <f>Hoja1!AA66</f>
        <v>0</v>
      </c>
      <c r="H78" s="55">
        <f>Hoja1!AB66</f>
        <v>0</v>
      </c>
      <c r="I78" s="55">
        <f>Hoja1!AC66</f>
        <v>0</v>
      </c>
      <c r="J78" s="55">
        <f>Hoja1!AD66</f>
        <v>0</v>
      </c>
      <c r="K78" s="137"/>
      <c r="L78" s="137"/>
      <c r="M78" s="53"/>
      <c r="N78" s="53"/>
      <c r="O78" s="53"/>
      <c r="P78" s="53"/>
      <c r="Q78" s="53"/>
      <c r="R78" s="77"/>
      <c r="S78" s="53"/>
      <c r="T78" s="53"/>
      <c r="U78" s="53"/>
      <c r="V78" s="53"/>
      <c r="W78" s="53"/>
      <c r="X78" s="53"/>
      <c r="Y78" s="77"/>
      <c r="Z78" s="53"/>
      <c r="AA78" s="53"/>
      <c r="AB78" s="53"/>
      <c r="AC78" s="53"/>
      <c r="AD78" s="53"/>
      <c r="AE78" s="147" t="str">
        <f t="shared" si="0"/>
        <v>Aceptable</v>
      </c>
      <c r="AF78" s="53" t="s">
        <v>57</v>
      </c>
      <c r="AG78" s="53" t="s">
        <v>57</v>
      </c>
      <c r="AH78" s="53" t="s">
        <v>57</v>
      </c>
      <c r="AI78" s="53" t="s">
        <v>57</v>
      </c>
      <c r="AJ78" s="53" t="s">
        <v>57</v>
      </c>
      <c r="AK78" s="53" t="s">
        <v>57</v>
      </c>
      <c r="AL78" s="53" t="s">
        <v>57</v>
      </c>
      <c r="AM78" s="53" t="s">
        <v>57</v>
      </c>
      <c r="AN78" s="53" t="s">
        <v>57</v>
      </c>
      <c r="AO78" s="53" t="s">
        <v>57</v>
      </c>
      <c r="AP78" s="53" t="s">
        <v>57</v>
      </c>
      <c r="AQ78" s="53" t="s">
        <v>57</v>
      </c>
      <c r="AR78" s="53" t="s">
        <v>57</v>
      </c>
      <c r="AS78" s="53" t="s">
        <v>57</v>
      </c>
      <c r="AT78" s="53" t="s">
        <v>57</v>
      </c>
      <c r="AU78" s="53" t="s">
        <v>57</v>
      </c>
      <c r="AV78" s="53" t="s">
        <v>57</v>
      </c>
      <c r="AW78" s="85" t="str" cm="1">
        <f t="array" ref="AW78">IF(OR(AF78:AQ78="SI",AR78="SI",AS78="SI",AT78="SI",AU78="SI",AV78="SI"),"Crítico-Proceda a elaborar plan de acción","No crítico/Intermedio-Solicitar evaluación por parte del OAL")</f>
        <v>No crítico/Intermedio-Solicitar evaluación por parte del OAL</v>
      </c>
      <c r="AX78" s="86"/>
      <c r="AY78" s="74"/>
      <c r="AZ78" s="74"/>
      <c r="BA78" s="74"/>
      <c r="BB78" s="74"/>
      <c r="BC78" s="74"/>
      <c r="BE78">
        <f t="shared" si="1"/>
        <v>1</v>
      </c>
    </row>
    <row r="79" spans="2:57" ht="58.5" customHeight="1">
      <c r="B79" s="54">
        <v>63</v>
      </c>
      <c r="C79" s="55" t="str">
        <f>Hoja1!W67</f>
        <v>area 63</v>
      </c>
      <c r="D79" s="55" t="str">
        <f>Hoja1!X67</f>
        <v>puesto 63</v>
      </c>
      <c r="E79" s="55" t="str">
        <f>Hoja1!Y67</f>
        <v>tarea 63</v>
      </c>
      <c r="F79" s="55" t="str">
        <f>Hoja1!Z67</f>
        <v>tarea 63</v>
      </c>
      <c r="G79" s="55">
        <f>Hoja1!AA67</f>
        <v>0</v>
      </c>
      <c r="H79" s="55">
        <f>Hoja1!AB67</f>
        <v>0</v>
      </c>
      <c r="I79" s="55">
        <f>Hoja1!AC67</f>
        <v>0</v>
      </c>
      <c r="J79" s="55">
        <f>Hoja1!AD67</f>
        <v>0</v>
      </c>
      <c r="K79" s="137"/>
      <c r="L79" s="137"/>
      <c r="M79" s="53"/>
      <c r="N79" s="53"/>
      <c r="O79" s="53"/>
      <c r="P79" s="53"/>
      <c r="Q79" s="53"/>
      <c r="R79" s="77"/>
      <c r="S79" s="53"/>
      <c r="T79" s="53"/>
      <c r="U79" s="53"/>
      <c r="V79" s="53"/>
      <c r="W79" s="53"/>
      <c r="X79" s="53"/>
      <c r="Y79" s="77"/>
      <c r="Z79" s="53"/>
      <c r="AA79" s="53"/>
      <c r="AB79" s="53"/>
      <c r="AC79" s="53"/>
      <c r="AD79" s="53"/>
      <c r="AE79" s="147" t="str">
        <f t="shared" si="0"/>
        <v>Aceptable</v>
      </c>
      <c r="AF79" s="53" t="s">
        <v>57</v>
      </c>
      <c r="AG79" s="53" t="s">
        <v>57</v>
      </c>
      <c r="AH79" s="53" t="s">
        <v>57</v>
      </c>
      <c r="AI79" s="53" t="s">
        <v>57</v>
      </c>
      <c r="AJ79" s="53" t="s">
        <v>57</v>
      </c>
      <c r="AK79" s="53" t="s">
        <v>57</v>
      </c>
      <c r="AL79" s="53" t="s">
        <v>57</v>
      </c>
      <c r="AM79" s="53" t="s">
        <v>57</v>
      </c>
      <c r="AN79" s="53" t="s">
        <v>57</v>
      </c>
      <c r="AO79" s="53" t="s">
        <v>57</v>
      </c>
      <c r="AP79" s="53" t="s">
        <v>57</v>
      </c>
      <c r="AQ79" s="53" t="s">
        <v>57</v>
      </c>
      <c r="AR79" s="53" t="s">
        <v>57</v>
      </c>
      <c r="AS79" s="53" t="s">
        <v>57</v>
      </c>
      <c r="AT79" s="53" t="s">
        <v>57</v>
      </c>
      <c r="AU79" s="53" t="s">
        <v>57</v>
      </c>
      <c r="AV79" s="53" t="s">
        <v>57</v>
      </c>
      <c r="AW79" s="85" t="str" cm="1">
        <f t="array" ref="AW79">IF(OR(AF79:AQ79="SI",AR79="SI",AS79="SI",AT79="SI",AU79="SI",AV79="SI"),"Crítico-Proceda a elaborar plan de acción","No crítico/Intermedio-Solicitar evaluación por parte del OAL")</f>
        <v>No crítico/Intermedio-Solicitar evaluación por parte del OAL</v>
      </c>
      <c r="AX79" s="86"/>
      <c r="AY79" s="74"/>
      <c r="AZ79" s="74"/>
      <c r="BA79" s="74"/>
      <c r="BB79" s="74"/>
      <c r="BC79" s="74"/>
      <c r="BE79">
        <f t="shared" si="1"/>
        <v>1</v>
      </c>
    </row>
    <row r="80" spans="2:57" ht="58.5" customHeight="1">
      <c r="B80" s="54">
        <v>64</v>
      </c>
      <c r="C80" s="55" t="str">
        <f>Hoja1!W68</f>
        <v>area 64</v>
      </c>
      <c r="D80" s="55" t="str">
        <f>Hoja1!X68</f>
        <v>puesto 64</v>
      </c>
      <c r="E80" s="55" t="str">
        <f>Hoja1!Y68</f>
        <v>tarea 64</v>
      </c>
      <c r="F80" s="55" t="str">
        <f>Hoja1!Z68</f>
        <v>tarea 64</v>
      </c>
      <c r="G80" s="55">
        <f>Hoja1!AA68</f>
        <v>0</v>
      </c>
      <c r="H80" s="55">
        <f>Hoja1!AB68</f>
        <v>0</v>
      </c>
      <c r="I80" s="55">
        <f>Hoja1!AC68</f>
        <v>0</v>
      </c>
      <c r="J80" s="55">
        <f>Hoja1!AD68</f>
        <v>0</v>
      </c>
      <c r="K80" s="137"/>
      <c r="L80" s="137"/>
      <c r="M80" s="53"/>
      <c r="N80" s="53"/>
      <c r="O80" s="53"/>
      <c r="P80" s="53"/>
      <c r="Q80" s="53"/>
      <c r="R80" s="77"/>
      <c r="S80" s="53"/>
      <c r="T80" s="53"/>
      <c r="U80" s="53"/>
      <c r="V80" s="53"/>
      <c r="W80" s="53"/>
      <c r="X80" s="53"/>
      <c r="Y80" s="77"/>
      <c r="Z80" s="53"/>
      <c r="AA80" s="53"/>
      <c r="AB80" s="53"/>
      <c r="AC80" s="53"/>
      <c r="AD80" s="53"/>
      <c r="AE80" s="147" t="str">
        <f t="shared" si="0"/>
        <v>Aceptable</v>
      </c>
      <c r="AF80" s="53" t="s">
        <v>57</v>
      </c>
      <c r="AG80" s="53" t="s">
        <v>57</v>
      </c>
      <c r="AH80" s="53" t="s">
        <v>57</v>
      </c>
      <c r="AI80" s="53" t="s">
        <v>57</v>
      </c>
      <c r="AJ80" s="53" t="s">
        <v>57</v>
      </c>
      <c r="AK80" s="53" t="s">
        <v>57</v>
      </c>
      <c r="AL80" s="53" t="s">
        <v>57</v>
      </c>
      <c r="AM80" s="53" t="s">
        <v>57</v>
      </c>
      <c r="AN80" s="53" t="s">
        <v>57</v>
      </c>
      <c r="AO80" s="53" t="s">
        <v>57</v>
      </c>
      <c r="AP80" s="53" t="s">
        <v>57</v>
      </c>
      <c r="AQ80" s="53" t="s">
        <v>57</v>
      </c>
      <c r="AR80" s="53" t="s">
        <v>57</v>
      </c>
      <c r="AS80" s="53" t="s">
        <v>57</v>
      </c>
      <c r="AT80" s="53" t="s">
        <v>57</v>
      </c>
      <c r="AU80" s="53" t="s">
        <v>57</v>
      </c>
      <c r="AV80" s="53" t="s">
        <v>57</v>
      </c>
      <c r="AW80" s="85" t="str" cm="1">
        <f t="array" ref="AW80">IF(OR(AF80:AQ80="SI",AR80="SI",AS80="SI",AT80="SI",AU80="SI",AV80="SI"),"Crítico-Proceda a elaborar plan de acción","No crítico/Intermedio-Solicitar evaluación por parte del OAL")</f>
        <v>No crítico/Intermedio-Solicitar evaluación por parte del OAL</v>
      </c>
      <c r="AX80" s="86"/>
      <c r="AY80" s="74"/>
      <c r="AZ80" s="74"/>
      <c r="BA80" s="74"/>
      <c r="BB80" s="74"/>
      <c r="BC80" s="74"/>
      <c r="BE80">
        <f t="shared" si="1"/>
        <v>1</v>
      </c>
    </row>
    <row r="81" spans="2:57" ht="58.5" customHeight="1">
      <c r="B81" s="54">
        <v>65</v>
      </c>
      <c r="C81" s="55" t="str">
        <f>Hoja1!W69</f>
        <v>area 65</v>
      </c>
      <c r="D81" s="55" t="str">
        <f>Hoja1!X69</f>
        <v>puesto 65</v>
      </c>
      <c r="E81" s="55" t="str">
        <f>Hoja1!Y69</f>
        <v>tarea 65</v>
      </c>
      <c r="F81" s="55" t="str">
        <f>Hoja1!Z69</f>
        <v>tarea 65</v>
      </c>
      <c r="G81" s="55">
        <f>Hoja1!AA69</f>
        <v>0</v>
      </c>
      <c r="H81" s="55">
        <f>Hoja1!AB69</f>
        <v>0</v>
      </c>
      <c r="I81" s="55">
        <f>Hoja1!AC69</f>
        <v>0</v>
      </c>
      <c r="J81" s="55">
        <f>Hoja1!AD69</f>
        <v>0</v>
      </c>
      <c r="K81" s="137"/>
      <c r="L81" s="137"/>
      <c r="M81" s="53"/>
      <c r="N81" s="53"/>
      <c r="O81" s="53"/>
      <c r="P81" s="53"/>
      <c r="Q81" s="53"/>
      <c r="R81" s="77"/>
      <c r="S81" s="53"/>
      <c r="T81" s="53"/>
      <c r="U81" s="53"/>
      <c r="V81" s="53"/>
      <c r="W81" s="53"/>
      <c r="X81" s="53"/>
      <c r="Y81" s="77"/>
      <c r="Z81" s="53"/>
      <c r="AA81" s="53"/>
      <c r="AB81" s="53"/>
      <c r="AC81" s="53"/>
      <c r="AD81" s="53"/>
      <c r="AE81" s="147" t="str">
        <f t="shared" si="0"/>
        <v>Aceptable</v>
      </c>
      <c r="AF81" s="53" t="s">
        <v>57</v>
      </c>
      <c r="AG81" s="53" t="s">
        <v>57</v>
      </c>
      <c r="AH81" s="53" t="s">
        <v>57</v>
      </c>
      <c r="AI81" s="53" t="s">
        <v>57</v>
      </c>
      <c r="AJ81" s="53" t="s">
        <v>57</v>
      </c>
      <c r="AK81" s="53" t="s">
        <v>57</v>
      </c>
      <c r="AL81" s="53" t="s">
        <v>57</v>
      </c>
      <c r="AM81" s="53" t="s">
        <v>57</v>
      </c>
      <c r="AN81" s="53" t="s">
        <v>57</v>
      </c>
      <c r="AO81" s="53" t="s">
        <v>57</v>
      </c>
      <c r="AP81" s="53" t="s">
        <v>57</v>
      </c>
      <c r="AQ81" s="53" t="s">
        <v>57</v>
      </c>
      <c r="AR81" s="53" t="s">
        <v>57</v>
      </c>
      <c r="AS81" s="53" t="s">
        <v>57</v>
      </c>
      <c r="AT81" s="53" t="s">
        <v>57</v>
      </c>
      <c r="AU81" s="53" t="s">
        <v>57</v>
      </c>
      <c r="AV81" s="53" t="s">
        <v>57</v>
      </c>
      <c r="AW81" s="85" t="str" cm="1">
        <f t="array" ref="AW81">IF(OR(AF81:AQ81="SI",AR81="SI",AS81="SI",AT81="SI",AU81="SI",AV81="SI"),"Crítico-Proceda a elaborar plan de acción","No crítico/Intermedio-Solicitar evaluación por parte del OAL")</f>
        <v>No crítico/Intermedio-Solicitar evaluación por parte del OAL</v>
      </c>
      <c r="AX81" s="86"/>
      <c r="AY81" s="74"/>
      <c r="AZ81" s="74"/>
      <c r="BA81" s="74"/>
      <c r="BB81" s="74"/>
      <c r="BC81" s="74"/>
      <c r="BE81">
        <f t="shared" si="1"/>
        <v>1</v>
      </c>
    </row>
    <row r="82" spans="2:57" ht="58.5" customHeight="1">
      <c r="B82" s="54">
        <v>66</v>
      </c>
      <c r="C82" s="55" t="str">
        <f>Hoja1!W70</f>
        <v>area 66</v>
      </c>
      <c r="D82" s="55" t="str">
        <f>Hoja1!X70</f>
        <v>puesto 66</v>
      </c>
      <c r="E82" s="55" t="str">
        <f>Hoja1!Y70</f>
        <v>tarea 66</v>
      </c>
      <c r="F82" s="55" t="str">
        <f>Hoja1!Z70</f>
        <v>tarea 66</v>
      </c>
      <c r="G82" s="55">
        <f>Hoja1!AA70</f>
        <v>0</v>
      </c>
      <c r="H82" s="55">
        <f>Hoja1!AB70</f>
        <v>0</v>
      </c>
      <c r="I82" s="55">
        <f>Hoja1!AC70</f>
        <v>0</v>
      </c>
      <c r="J82" s="55">
        <f>Hoja1!AD70</f>
        <v>0</v>
      </c>
      <c r="K82" s="137"/>
      <c r="L82" s="137"/>
      <c r="M82" s="53"/>
      <c r="N82" s="53"/>
      <c r="O82" s="53"/>
      <c r="P82" s="53"/>
      <c r="Q82" s="53"/>
      <c r="R82" s="77"/>
      <c r="S82" s="53"/>
      <c r="T82" s="53"/>
      <c r="U82" s="53"/>
      <c r="V82" s="53"/>
      <c r="W82" s="53"/>
      <c r="X82" s="53"/>
      <c r="Y82" s="77"/>
      <c r="Z82" s="53"/>
      <c r="AA82" s="53"/>
      <c r="AB82" s="53"/>
      <c r="AC82" s="53"/>
      <c r="AD82" s="53"/>
      <c r="AE82" s="147" t="str">
        <f t="shared" ref="AE82:AE145" si="2">IF(OR(K82="NO",L82="NO",M82="NO",N82="NO",O82="NO",P82="NO",Q82="NO",S82="NO",T82="NO",U82="NO",V82="NO", W82="NO",X82="NO",Z82="NO",AA82="NO",AB82="NO",AC82="NO",AD82="NO"),"No aceptable","Aceptable")</f>
        <v>Aceptable</v>
      </c>
      <c r="AF82" s="53" t="s">
        <v>57</v>
      </c>
      <c r="AG82" s="53" t="s">
        <v>57</v>
      </c>
      <c r="AH82" s="53" t="s">
        <v>57</v>
      </c>
      <c r="AI82" s="53" t="s">
        <v>57</v>
      </c>
      <c r="AJ82" s="53" t="s">
        <v>57</v>
      </c>
      <c r="AK82" s="53" t="s">
        <v>57</v>
      </c>
      <c r="AL82" s="53" t="s">
        <v>57</v>
      </c>
      <c r="AM82" s="53" t="s">
        <v>57</v>
      </c>
      <c r="AN82" s="53" t="s">
        <v>57</v>
      </c>
      <c r="AO82" s="53" t="s">
        <v>57</v>
      </c>
      <c r="AP82" s="53" t="s">
        <v>57</v>
      </c>
      <c r="AQ82" s="53" t="s">
        <v>57</v>
      </c>
      <c r="AR82" s="53" t="s">
        <v>57</v>
      </c>
      <c r="AS82" s="53" t="s">
        <v>57</v>
      </c>
      <c r="AT82" s="53" t="s">
        <v>57</v>
      </c>
      <c r="AU82" s="53" t="s">
        <v>57</v>
      </c>
      <c r="AV82" s="53" t="s">
        <v>57</v>
      </c>
      <c r="AW82" s="85" t="str" cm="1">
        <f t="array" ref="AW82">IF(OR(AF82:AQ82="SI",AR82="SI",AS82="SI",AT82="SI",AU82="SI",AV82="SI"),"Crítico-Proceda a elaborar plan de acción","No crítico/Intermedio-Solicitar evaluación por parte del OAL")</f>
        <v>No crítico/Intermedio-Solicitar evaluación por parte del OAL</v>
      </c>
      <c r="AX82" s="86"/>
      <c r="AY82" s="74"/>
      <c r="AZ82" s="74"/>
      <c r="BA82" s="74"/>
      <c r="BB82" s="74"/>
      <c r="BC82" s="74"/>
      <c r="BE82">
        <f t="shared" ref="BE82:BE145" si="3">IF(AE82="Aceptable",1,0)</f>
        <v>1</v>
      </c>
    </row>
    <row r="83" spans="2:57" ht="58.5" customHeight="1">
      <c r="B83" s="54">
        <v>67</v>
      </c>
      <c r="C83" s="55" t="str">
        <f>Hoja1!W71</f>
        <v>area 67</v>
      </c>
      <c r="D83" s="55" t="str">
        <f>Hoja1!X71</f>
        <v>puesto 67</v>
      </c>
      <c r="E83" s="55" t="str">
        <f>Hoja1!Y71</f>
        <v>tarea 67</v>
      </c>
      <c r="F83" s="55" t="str">
        <f>Hoja1!Z71</f>
        <v>tarea 67</v>
      </c>
      <c r="G83" s="55">
        <f>Hoja1!AA71</f>
        <v>0</v>
      </c>
      <c r="H83" s="55">
        <f>Hoja1!AB71</f>
        <v>0</v>
      </c>
      <c r="I83" s="55">
        <f>Hoja1!AC71</f>
        <v>0</v>
      </c>
      <c r="J83" s="55">
        <f>Hoja1!AD71</f>
        <v>0</v>
      </c>
      <c r="K83" s="137"/>
      <c r="L83" s="137"/>
      <c r="M83" s="53"/>
      <c r="N83" s="53"/>
      <c r="O83" s="53"/>
      <c r="P83" s="53"/>
      <c r="Q83" s="53"/>
      <c r="R83" s="77"/>
      <c r="S83" s="53"/>
      <c r="T83" s="53"/>
      <c r="U83" s="53"/>
      <c r="V83" s="53"/>
      <c r="W83" s="53"/>
      <c r="X83" s="53"/>
      <c r="Y83" s="77"/>
      <c r="Z83" s="53"/>
      <c r="AA83" s="53"/>
      <c r="AB83" s="53"/>
      <c r="AC83" s="53"/>
      <c r="AD83" s="53"/>
      <c r="AE83" s="147" t="str">
        <f t="shared" si="2"/>
        <v>Aceptable</v>
      </c>
      <c r="AF83" s="53" t="s">
        <v>57</v>
      </c>
      <c r="AG83" s="53" t="s">
        <v>57</v>
      </c>
      <c r="AH83" s="53" t="s">
        <v>57</v>
      </c>
      <c r="AI83" s="53" t="s">
        <v>57</v>
      </c>
      <c r="AJ83" s="53" t="s">
        <v>57</v>
      </c>
      <c r="AK83" s="53" t="s">
        <v>57</v>
      </c>
      <c r="AL83" s="53" t="s">
        <v>57</v>
      </c>
      <c r="AM83" s="53" t="s">
        <v>57</v>
      </c>
      <c r="AN83" s="53" t="s">
        <v>57</v>
      </c>
      <c r="AO83" s="53" t="s">
        <v>57</v>
      </c>
      <c r="AP83" s="53" t="s">
        <v>57</v>
      </c>
      <c r="AQ83" s="53" t="s">
        <v>57</v>
      </c>
      <c r="AR83" s="53" t="s">
        <v>57</v>
      </c>
      <c r="AS83" s="53" t="s">
        <v>57</v>
      </c>
      <c r="AT83" s="53" t="s">
        <v>57</v>
      </c>
      <c r="AU83" s="53" t="s">
        <v>57</v>
      </c>
      <c r="AV83" s="53" t="s">
        <v>57</v>
      </c>
      <c r="AW83" s="85" t="str" cm="1">
        <f t="array" ref="AW83">IF(OR(AF83:AQ83="SI",AR83="SI",AS83="SI",AT83="SI",AU83="SI",AV83="SI"),"Crítico-Proceda a elaborar plan de acción","No crítico/Intermedio-Solicitar evaluación por parte del OAL")</f>
        <v>No crítico/Intermedio-Solicitar evaluación por parte del OAL</v>
      </c>
      <c r="AX83" s="86"/>
      <c r="AY83" s="74"/>
      <c r="AZ83" s="74"/>
      <c r="BA83" s="74"/>
      <c r="BB83" s="74"/>
      <c r="BC83" s="74"/>
      <c r="BE83">
        <f t="shared" si="3"/>
        <v>1</v>
      </c>
    </row>
    <row r="84" spans="2:57" ht="58.5" customHeight="1">
      <c r="B84" s="54">
        <v>68</v>
      </c>
      <c r="C84" s="55" t="str">
        <f>Hoja1!W72</f>
        <v>area 68</v>
      </c>
      <c r="D84" s="55" t="str">
        <f>Hoja1!X72</f>
        <v>puesto 68</v>
      </c>
      <c r="E84" s="55" t="str">
        <f>Hoja1!Y72</f>
        <v>tarea 68</v>
      </c>
      <c r="F84" s="55" t="str">
        <f>Hoja1!Z72</f>
        <v>tarea 68</v>
      </c>
      <c r="G84" s="55">
        <f>Hoja1!AA72</f>
        <v>0</v>
      </c>
      <c r="H84" s="55">
        <f>Hoja1!AB72</f>
        <v>0</v>
      </c>
      <c r="I84" s="55">
        <f>Hoja1!AC72</f>
        <v>0</v>
      </c>
      <c r="J84" s="55">
        <f>Hoja1!AD72</f>
        <v>0</v>
      </c>
      <c r="K84" s="137"/>
      <c r="L84" s="137"/>
      <c r="M84" s="53"/>
      <c r="N84" s="53"/>
      <c r="O84" s="53"/>
      <c r="P84" s="53"/>
      <c r="Q84" s="53"/>
      <c r="R84" s="77"/>
      <c r="S84" s="53"/>
      <c r="T84" s="53"/>
      <c r="U84" s="53"/>
      <c r="V84" s="53"/>
      <c r="W84" s="53"/>
      <c r="X84" s="53"/>
      <c r="Y84" s="77"/>
      <c r="Z84" s="53"/>
      <c r="AA84" s="53"/>
      <c r="AB84" s="53"/>
      <c r="AC84" s="53"/>
      <c r="AD84" s="53"/>
      <c r="AE84" s="147" t="str">
        <f t="shared" si="2"/>
        <v>Aceptable</v>
      </c>
      <c r="AF84" s="53" t="s">
        <v>57</v>
      </c>
      <c r="AG84" s="53" t="s">
        <v>57</v>
      </c>
      <c r="AH84" s="53" t="s">
        <v>57</v>
      </c>
      <c r="AI84" s="53" t="s">
        <v>57</v>
      </c>
      <c r="AJ84" s="53" t="s">
        <v>57</v>
      </c>
      <c r="AK84" s="53" t="s">
        <v>57</v>
      </c>
      <c r="AL84" s="53" t="s">
        <v>57</v>
      </c>
      <c r="AM84" s="53" t="s">
        <v>57</v>
      </c>
      <c r="AN84" s="53" t="s">
        <v>57</v>
      </c>
      <c r="AO84" s="53" t="s">
        <v>57</v>
      </c>
      <c r="AP84" s="53" t="s">
        <v>57</v>
      </c>
      <c r="AQ84" s="53" t="s">
        <v>57</v>
      </c>
      <c r="AR84" s="53" t="s">
        <v>57</v>
      </c>
      <c r="AS84" s="53" t="s">
        <v>57</v>
      </c>
      <c r="AT84" s="53" t="s">
        <v>57</v>
      </c>
      <c r="AU84" s="53" t="s">
        <v>57</v>
      </c>
      <c r="AV84" s="53" t="s">
        <v>57</v>
      </c>
      <c r="AW84" s="85" t="str" cm="1">
        <f t="array" ref="AW84">IF(OR(AF84:AQ84="SI",AR84="SI",AS84="SI",AT84="SI",AU84="SI",AV84="SI"),"Crítico-Proceda a elaborar plan de acción","No crítico/Intermedio-Solicitar evaluación por parte del OAL")</f>
        <v>No crítico/Intermedio-Solicitar evaluación por parte del OAL</v>
      </c>
      <c r="AX84" s="86"/>
      <c r="AY84" s="74"/>
      <c r="AZ84" s="74"/>
      <c r="BA84" s="74"/>
      <c r="BB84" s="74"/>
      <c r="BC84" s="74"/>
      <c r="BE84">
        <f t="shared" si="3"/>
        <v>1</v>
      </c>
    </row>
    <row r="85" spans="2:57" ht="58.5" customHeight="1">
      <c r="B85" s="54">
        <v>69</v>
      </c>
      <c r="C85" s="55" t="str">
        <f>Hoja1!W73</f>
        <v>area 69</v>
      </c>
      <c r="D85" s="55" t="str">
        <f>Hoja1!X73</f>
        <v>puesto 69</v>
      </c>
      <c r="E85" s="55" t="str">
        <f>Hoja1!Y73</f>
        <v>tarea 69</v>
      </c>
      <c r="F85" s="55" t="str">
        <f>Hoja1!Z73</f>
        <v>tarea 69</v>
      </c>
      <c r="G85" s="55">
        <f>Hoja1!AA73</f>
        <v>0</v>
      </c>
      <c r="H85" s="55">
        <f>Hoja1!AB73</f>
        <v>0</v>
      </c>
      <c r="I85" s="55">
        <f>Hoja1!AC73</f>
        <v>0</v>
      </c>
      <c r="J85" s="55">
        <f>Hoja1!AD73</f>
        <v>0</v>
      </c>
      <c r="K85" s="137"/>
      <c r="L85" s="137"/>
      <c r="M85" s="53"/>
      <c r="N85" s="53"/>
      <c r="O85" s="53"/>
      <c r="P85" s="53"/>
      <c r="Q85" s="53"/>
      <c r="R85" s="77"/>
      <c r="S85" s="53"/>
      <c r="T85" s="53"/>
      <c r="U85" s="53"/>
      <c r="V85" s="53"/>
      <c r="W85" s="53"/>
      <c r="X85" s="53"/>
      <c r="Y85" s="77"/>
      <c r="Z85" s="53"/>
      <c r="AA85" s="53"/>
      <c r="AB85" s="53"/>
      <c r="AC85" s="53"/>
      <c r="AD85" s="53"/>
      <c r="AE85" s="147" t="str">
        <f t="shared" si="2"/>
        <v>Aceptable</v>
      </c>
      <c r="AF85" s="53" t="s">
        <v>57</v>
      </c>
      <c r="AG85" s="53" t="s">
        <v>57</v>
      </c>
      <c r="AH85" s="53" t="s">
        <v>57</v>
      </c>
      <c r="AI85" s="53" t="s">
        <v>57</v>
      </c>
      <c r="AJ85" s="53" t="s">
        <v>57</v>
      </c>
      <c r="AK85" s="53" t="s">
        <v>57</v>
      </c>
      <c r="AL85" s="53" t="s">
        <v>57</v>
      </c>
      <c r="AM85" s="53" t="s">
        <v>57</v>
      </c>
      <c r="AN85" s="53" t="s">
        <v>57</v>
      </c>
      <c r="AO85" s="53" t="s">
        <v>57</v>
      </c>
      <c r="AP85" s="53" t="s">
        <v>57</v>
      </c>
      <c r="AQ85" s="53" t="s">
        <v>57</v>
      </c>
      <c r="AR85" s="53" t="s">
        <v>57</v>
      </c>
      <c r="AS85" s="53" t="s">
        <v>57</v>
      </c>
      <c r="AT85" s="53" t="s">
        <v>57</v>
      </c>
      <c r="AU85" s="53" t="s">
        <v>57</v>
      </c>
      <c r="AV85" s="53" t="s">
        <v>57</v>
      </c>
      <c r="AW85" s="85" t="str" cm="1">
        <f t="array" ref="AW85">IF(OR(AF85:AQ85="SI",AR85="SI",AS85="SI",AT85="SI",AU85="SI",AV85="SI"),"Crítico-Proceda a elaborar plan de acción","No crítico/Intermedio-Solicitar evaluación por parte del OAL")</f>
        <v>No crítico/Intermedio-Solicitar evaluación por parte del OAL</v>
      </c>
      <c r="AX85" s="86"/>
      <c r="AY85" s="74"/>
      <c r="AZ85" s="74"/>
      <c r="BA85" s="74"/>
      <c r="BB85" s="74"/>
      <c r="BC85" s="74"/>
      <c r="BE85">
        <f t="shared" si="3"/>
        <v>1</v>
      </c>
    </row>
    <row r="86" spans="2:57" ht="58.5" customHeight="1">
      <c r="B86" s="54">
        <v>70</v>
      </c>
      <c r="C86" s="55" t="str">
        <f>Hoja1!W74</f>
        <v>area 70</v>
      </c>
      <c r="D86" s="55" t="str">
        <f>Hoja1!X74</f>
        <v>puesto 70</v>
      </c>
      <c r="E86" s="55" t="str">
        <f>Hoja1!Y74</f>
        <v>tarea 70</v>
      </c>
      <c r="F86" s="55" t="str">
        <f>Hoja1!Z74</f>
        <v>tarea 70</v>
      </c>
      <c r="G86" s="55">
        <f>Hoja1!AA74</f>
        <v>0</v>
      </c>
      <c r="H86" s="55">
        <f>Hoja1!AB74</f>
        <v>0</v>
      </c>
      <c r="I86" s="55">
        <f>Hoja1!AC74</f>
        <v>0</v>
      </c>
      <c r="J86" s="55">
        <f>Hoja1!AD74</f>
        <v>0</v>
      </c>
      <c r="K86" s="137"/>
      <c r="L86" s="137"/>
      <c r="M86" s="53"/>
      <c r="N86" s="53"/>
      <c r="O86" s="53"/>
      <c r="P86" s="53"/>
      <c r="Q86" s="53"/>
      <c r="R86" s="77"/>
      <c r="S86" s="53"/>
      <c r="T86" s="53"/>
      <c r="U86" s="53"/>
      <c r="V86" s="53"/>
      <c r="W86" s="53"/>
      <c r="X86" s="53"/>
      <c r="Y86" s="77"/>
      <c r="Z86" s="53"/>
      <c r="AA86" s="53"/>
      <c r="AB86" s="53"/>
      <c r="AC86" s="53"/>
      <c r="AD86" s="53"/>
      <c r="AE86" s="147" t="str">
        <f t="shared" si="2"/>
        <v>Aceptable</v>
      </c>
      <c r="AF86" s="53" t="s">
        <v>57</v>
      </c>
      <c r="AG86" s="53" t="s">
        <v>57</v>
      </c>
      <c r="AH86" s="53" t="s">
        <v>57</v>
      </c>
      <c r="AI86" s="53" t="s">
        <v>57</v>
      </c>
      <c r="AJ86" s="53" t="s">
        <v>57</v>
      </c>
      <c r="AK86" s="53" t="s">
        <v>57</v>
      </c>
      <c r="AL86" s="53" t="s">
        <v>57</v>
      </c>
      <c r="AM86" s="53" t="s">
        <v>57</v>
      </c>
      <c r="AN86" s="53" t="s">
        <v>57</v>
      </c>
      <c r="AO86" s="53" t="s">
        <v>57</v>
      </c>
      <c r="AP86" s="53" t="s">
        <v>57</v>
      </c>
      <c r="AQ86" s="53" t="s">
        <v>57</v>
      </c>
      <c r="AR86" s="53" t="s">
        <v>57</v>
      </c>
      <c r="AS86" s="53" t="s">
        <v>57</v>
      </c>
      <c r="AT86" s="53" t="s">
        <v>57</v>
      </c>
      <c r="AU86" s="53" t="s">
        <v>57</v>
      </c>
      <c r="AV86" s="53" t="s">
        <v>57</v>
      </c>
      <c r="AW86" s="85" t="str" cm="1">
        <f t="array" ref="AW86">IF(OR(AF86:AQ86="SI",AR86="SI",AS86="SI",AT86="SI",AU86="SI",AV86="SI"),"Crítico-Proceda a elaborar plan de acción","No crítico/Intermedio-Solicitar evaluación por parte del OAL")</f>
        <v>No crítico/Intermedio-Solicitar evaluación por parte del OAL</v>
      </c>
      <c r="AX86" s="86"/>
      <c r="AY86" s="74"/>
      <c r="AZ86" s="74"/>
      <c r="BA86" s="74"/>
      <c r="BB86" s="74"/>
      <c r="BC86" s="74"/>
      <c r="BE86">
        <f t="shared" si="3"/>
        <v>1</v>
      </c>
    </row>
    <row r="87" spans="2:57" ht="58.5" customHeight="1">
      <c r="B87" s="54">
        <v>71</v>
      </c>
      <c r="C87" s="55" t="str">
        <f>Hoja1!W75</f>
        <v>area 71</v>
      </c>
      <c r="D87" s="55" t="str">
        <f>Hoja1!X75</f>
        <v>puesto 71</v>
      </c>
      <c r="E87" s="55" t="str">
        <f>Hoja1!Y75</f>
        <v>tarea 71</v>
      </c>
      <c r="F87" s="55" t="str">
        <f>Hoja1!Z75</f>
        <v>tarea 71</v>
      </c>
      <c r="G87" s="55">
        <f>Hoja1!AA75</f>
        <v>0</v>
      </c>
      <c r="H87" s="55">
        <f>Hoja1!AB75</f>
        <v>0</v>
      </c>
      <c r="I87" s="55">
        <f>Hoja1!AC75</f>
        <v>0</v>
      </c>
      <c r="J87" s="55">
        <f>Hoja1!AD75</f>
        <v>0</v>
      </c>
      <c r="K87" s="137"/>
      <c r="L87" s="137"/>
      <c r="M87" s="53"/>
      <c r="N87" s="53"/>
      <c r="O87" s="53"/>
      <c r="P87" s="53"/>
      <c r="Q87" s="53"/>
      <c r="R87" s="77"/>
      <c r="S87" s="53"/>
      <c r="T87" s="53"/>
      <c r="U87" s="53"/>
      <c r="V87" s="53"/>
      <c r="W87" s="53"/>
      <c r="X87" s="53"/>
      <c r="Y87" s="77"/>
      <c r="Z87" s="53"/>
      <c r="AA87" s="53"/>
      <c r="AB87" s="53"/>
      <c r="AC87" s="53"/>
      <c r="AD87" s="53"/>
      <c r="AE87" s="147" t="str">
        <f t="shared" si="2"/>
        <v>Aceptable</v>
      </c>
      <c r="AF87" s="53" t="s">
        <v>57</v>
      </c>
      <c r="AG87" s="53" t="s">
        <v>57</v>
      </c>
      <c r="AH87" s="53" t="s">
        <v>57</v>
      </c>
      <c r="AI87" s="53" t="s">
        <v>57</v>
      </c>
      <c r="AJ87" s="53" t="s">
        <v>57</v>
      </c>
      <c r="AK87" s="53" t="s">
        <v>57</v>
      </c>
      <c r="AL87" s="53" t="s">
        <v>57</v>
      </c>
      <c r="AM87" s="53" t="s">
        <v>57</v>
      </c>
      <c r="AN87" s="53" t="s">
        <v>57</v>
      </c>
      <c r="AO87" s="53" t="s">
        <v>57</v>
      </c>
      <c r="AP87" s="53" t="s">
        <v>57</v>
      </c>
      <c r="AQ87" s="53" t="s">
        <v>57</v>
      </c>
      <c r="AR87" s="53" t="s">
        <v>57</v>
      </c>
      <c r="AS87" s="53" t="s">
        <v>57</v>
      </c>
      <c r="AT87" s="53" t="s">
        <v>57</v>
      </c>
      <c r="AU87" s="53" t="s">
        <v>57</v>
      </c>
      <c r="AV87" s="53" t="s">
        <v>57</v>
      </c>
      <c r="AW87" s="85" t="str" cm="1">
        <f t="array" ref="AW87">IF(OR(AF87:AQ87="SI",AR87="SI",AS87="SI",AT87="SI",AU87="SI",AV87="SI"),"Crítico-Proceda a elaborar plan de acción","No crítico/Intermedio-Solicitar evaluación por parte del OAL")</f>
        <v>No crítico/Intermedio-Solicitar evaluación por parte del OAL</v>
      </c>
      <c r="AX87" s="86"/>
      <c r="AY87" s="74"/>
      <c r="AZ87" s="74"/>
      <c r="BA87" s="74"/>
      <c r="BB87" s="74"/>
      <c r="BC87" s="74"/>
      <c r="BE87">
        <f t="shared" si="3"/>
        <v>1</v>
      </c>
    </row>
    <row r="88" spans="2:57" ht="58.5" customHeight="1">
      <c r="B88" s="54">
        <v>72</v>
      </c>
      <c r="C88" s="55" t="str">
        <f>Hoja1!W76</f>
        <v>area 72</v>
      </c>
      <c r="D88" s="55" t="str">
        <f>Hoja1!X76</f>
        <v>puesto 72</v>
      </c>
      <c r="E88" s="55" t="str">
        <f>Hoja1!Y76</f>
        <v>tarea 72</v>
      </c>
      <c r="F88" s="55" t="str">
        <f>Hoja1!Z76</f>
        <v>tarea 72</v>
      </c>
      <c r="G88" s="55">
        <f>Hoja1!AA76</f>
        <v>0</v>
      </c>
      <c r="H88" s="55">
        <f>Hoja1!AB76</f>
        <v>0</v>
      </c>
      <c r="I88" s="55">
        <f>Hoja1!AC76</f>
        <v>0</v>
      </c>
      <c r="J88" s="55">
        <f>Hoja1!AD76</f>
        <v>0</v>
      </c>
      <c r="K88" s="137"/>
      <c r="L88" s="137"/>
      <c r="M88" s="53"/>
      <c r="N88" s="53"/>
      <c r="O88" s="53"/>
      <c r="P88" s="53"/>
      <c r="Q88" s="53"/>
      <c r="R88" s="77"/>
      <c r="S88" s="53"/>
      <c r="T88" s="53"/>
      <c r="U88" s="53"/>
      <c r="V88" s="53"/>
      <c r="W88" s="53"/>
      <c r="X88" s="53"/>
      <c r="Y88" s="77"/>
      <c r="Z88" s="53"/>
      <c r="AA88" s="53"/>
      <c r="AB88" s="53"/>
      <c r="AC88" s="53"/>
      <c r="AD88" s="53"/>
      <c r="AE88" s="147" t="str">
        <f t="shared" si="2"/>
        <v>Aceptable</v>
      </c>
      <c r="AF88" s="53" t="s">
        <v>57</v>
      </c>
      <c r="AG88" s="53" t="s">
        <v>57</v>
      </c>
      <c r="AH88" s="53" t="s">
        <v>57</v>
      </c>
      <c r="AI88" s="53" t="s">
        <v>57</v>
      </c>
      <c r="AJ88" s="53" t="s">
        <v>57</v>
      </c>
      <c r="AK88" s="53" t="s">
        <v>57</v>
      </c>
      <c r="AL88" s="53" t="s">
        <v>57</v>
      </c>
      <c r="AM88" s="53" t="s">
        <v>57</v>
      </c>
      <c r="AN88" s="53" t="s">
        <v>57</v>
      </c>
      <c r="AO88" s="53" t="s">
        <v>57</v>
      </c>
      <c r="AP88" s="53" t="s">
        <v>57</v>
      </c>
      <c r="AQ88" s="53" t="s">
        <v>57</v>
      </c>
      <c r="AR88" s="53" t="s">
        <v>57</v>
      </c>
      <c r="AS88" s="53" t="s">
        <v>57</v>
      </c>
      <c r="AT88" s="53" t="s">
        <v>57</v>
      </c>
      <c r="AU88" s="53" t="s">
        <v>57</v>
      </c>
      <c r="AV88" s="53" t="s">
        <v>57</v>
      </c>
      <c r="AW88" s="85" t="str" cm="1">
        <f t="array" ref="AW88">IF(OR(AF88:AQ88="SI",AR88="SI",AS88="SI",AT88="SI",AU88="SI",AV88="SI"),"Crítico-Proceda a elaborar plan de acción","No crítico/Intermedio-Solicitar evaluación por parte del OAL")</f>
        <v>No crítico/Intermedio-Solicitar evaluación por parte del OAL</v>
      </c>
      <c r="AX88" s="86"/>
      <c r="AY88" s="74"/>
      <c r="AZ88" s="74"/>
      <c r="BA88" s="74"/>
      <c r="BB88" s="74"/>
      <c r="BC88" s="74"/>
      <c r="BE88">
        <f t="shared" si="3"/>
        <v>1</v>
      </c>
    </row>
    <row r="89" spans="2:57" ht="58.5" customHeight="1">
      <c r="B89" s="54">
        <v>73</v>
      </c>
      <c r="C89" s="55" t="str">
        <f>Hoja1!W77</f>
        <v>area 73</v>
      </c>
      <c r="D89" s="55" t="str">
        <f>Hoja1!X77</f>
        <v>puesto 73</v>
      </c>
      <c r="E89" s="55" t="str">
        <f>Hoja1!Y77</f>
        <v>tarea 73</v>
      </c>
      <c r="F89" s="55" t="str">
        <f>Hoja1!Z77</f>
        <v>tarea 73</v>
      </c>
      <c r="G89" s="55">
        <f>Hoja1!AA77</f>
        <v>0</v>
      </c>
      <c r="H89" s="55">
        <f>Hoja1!AB77</f>
        <v>0</v>
      </c>
      <c r="I89" s="55">
        <f>Hoja1!AC77</f>
        <v>0</v>
      </c>
      <c r="J89" s="55">
        <f>Hoja1!AD77</f>
        <v>0</v>
      </c>
      <c r="K89" s="137"/>
      <c r="L89" s="137"/>
      <c r="M89" s="53"/>
      <c r="N89" s="53"/>
      <c r="O89" s="53"/>
      <c r="P89" s="53"/>
      <c r="Q89" s="53"/>
      <c r="R89" s="77"/>
      <c r="S89" s="53"/>
      <c r="T89" s="53"/>
      <c r="U89" s="53"/>
      <c r="V89" s="53"/>
      <c r="W89" s="53"/>
      <c r="X89" s="53"/>
      <c r="Y89" s="77"/>
      <c r="Z89" s="53"/>
      <c r="AA89" s="53"/>
      <c r="AB89" s="53"/>
      <c r="AC89" s="53"/>
      <c r="AD89" s="53"/>
      <c r="AE89" s="147" t="str">
        <f t="shared" si="2"/>
        <v>Aceptable</v>
      </c>
      <c r="AF89" s="53" t="s">
        <v>57</v>
      </c>
      <c r="AG89" s="53" t="s">
        <v>57</v>
      </c>
      <c r="AH89" s="53" t="s">
        <v>57</v>
      </c>
      <c r="AI89" s="53" t="s">
        <v>57</v>
      </c>
      <c r="AJ89" s="53" t="s">
        <v>57</v>
      </c>
      <c r="AK89" s="53" t="s">
        <v>57</v>
      </c>
      <c r="AL89" s="53" t="s">
        <v>57</v>
      </c>
      <c r="AM89" s="53" t="s">
        <v>57</v>
      </c>
      <c r="AN89" s="53" t="s">
        <v>57</v>
      </c>
      <c r="AO89" s="53" t="s">
        <v>57</v>
      </c>
      <c r="AP89" s="53" t="s">
        <v>57</v>
      </c>
      <c r="AQ89" s="53" t="s">
        <v>57</v>
      </c>
      <c r="AR89" s="53" t="s">
        <v>57</v>
      </c>
      <c r="AS89" s="53" t="s">
        <v>57</v>
      </c>
      <c r="AT89" s="53" t="s">
        <v>57</v>
      </c>
      <c r="AU89" s="53" t="s">
        <v>57</v>
      </c>
      <c r="AV89" s="53" t="s">
        <v>57</v>
      </c>
      <c r="AW89" s="85" t="str" cm="1">
        <f t="array" ref="AW89">IF(OR(AF89:AQ89="SI",AR89="SI",AS89="SI",AT89="SI",AU89="SI",AV89="SI"),"Crítico-Proceda a elaborar plan de acción","No crítico/Intermedio-Solicitar evaluación por parte del OAL")</f>
        <v>No crítico/Intermedio-Solicitar evaluación por parte del OAL</v>
      </c>
      <c r="AX89" s="86"/>
      <c r="AY89" s="74"/>
      <c r="AZ89" s="74"/>
      <c r="BA89" s="74"/>
      <c r="BB89" s="74"/>
      <c r="BC89" s="74"/>
      <c r="BE89">
        <f t="shared" si="3"/>
        <v>1</v>
      </c>
    </row>
    <row r="90" spans="2:57" ht="58.5" customHeight="1">
      <c r="B90" s="54">
        <v>74</v>
      </c>
      <c r="C90" s="55" t="str">
        <f>Hoja1!W78</f>
        <v>area 74</v>
      </c>
      <c r="D90" s="55" t="str">
        <f>Hoja1!X78</f>
        <v>puesto 74</v>
      </c>
      <c r="E90" s="55" t="str">
        <f>Hoja1!Y78</f>
        <v>tarea 74</v>
      </c>
      <c r="F90" s="55" t="str">
        <f>Hoja1!Z78</f>
        <v>tarea 74</v>
      </c>
      <c r="G90" s="55">
        <f>Hoja1!AA78</f>
        <v>0</v>
      </c>
      <c r="H90" s="55">
        <f>Hoja1!AB78</f>
        <v>0</v>
      </c>
      <c r="I90" s="55">
        <f>Hoja1!AC78</f>
        <v>0</v>
      </c>
      <c r="J90" s="55">
        <f>Hoja1!AD78</f>
        <v>0</v>
      </c>
      <c r="K90" s="137"/>
      <c r="L90" s="137"/>
      <c r="M90" s="53"/>
      <c r="N90" s="53"/>
      <c r="O90" s="53"/>
      <c r="P90" s="53"/>
      <c r="Q90" s="53"/>
      <c r="R90" s="77"/>
      <c r="S90" s="53"/>
      <c r="T90" s="53"/>
      <c r="U90" s="53"/>
      <c r="V90" s="53"/>
      <c r="W90" s="53"/>
      <c r="X90" s="53"/>
      <c r="Y90" s="77"/>
      <c r="Z90" s="53"/>
      <c r="AA90" s="53"/>
      <c r="AB90" s="53"/>
      <c r="AC90" s="53"/>
      <c r="AD90" s="53"/>
      <c r="AE90" s="147" t="str">
        <f t="shared" si="2"/>
        <v>Aceptable</v>
      </c>
      <c r="AF90" s="53" t="s">
        <v>57</v>
      </c>
      <c r="AG90" s="53" t="s">
        <v>57</v>
      </c>
      <c r="AH90" s="53" t="s">
        <v>57</v>
      </c>
      <c r="AI90" s="53" t="s">
        <v>57</v>
      </c>
      <c r="AJ90" s="53" t="s">
        <v>57</v>
      </c>
      <c r="AK90" s="53" t="s">
        <v>57</v>
      </c>
      <c r="AL90" s="53" t="s">
        <v>57</v>
      </c>
      <c r="AM90" s="53" t="s">
        <v>57</v>
      </c>
      <c r="AN90" s="53" t="s">
        <v>57</v>
      </c>
      <c r="AO90" s="53" t="s">
        <v>57</v>
      </c>
      <c r="AP90" s="53" t="s">
        <v>57</v>
      </c>
      <c r="AQ90" s="53" t="s">
        <v>57</v>
      </c>
      <c r="AR90" s="53" t="s">
        <v>57</v>
      </c>
      <c r="AS90" s="53" t="s">
        <v>57</v>
      </c>
      <c r="AT90" s="53" t="s">
        <v>57</v>
      </c>
      <c r="AU90" s="53" t="s">
        <v>57</v>
      </c>
      <c r="AV90" s="53" t="s">
        <v>57</v>
      </c>
      <c r="AW90" s="85" t="str" cm="1">
        <f t="array" ref="AW90">IF(OR(AF90:AQ90="SI",AR90="SI",AS90="SI",AT90="SI",AU90="SI",AV90="SI"),"Crítico-Proceda a elaborar plan de acción","No crítico/Intermedio-Solicitar evaluación por parte del OAL")</f>
        <v>No crítico/Intermedio-Solicitar evaluación por parte del OAL</v>
      </c>
      <c r="AX90" s="86"/>
      <c r="AY90" s="74"/>
      <c r="AZ90" s="74"/>
      <c r="BA90" s="74"/>
      <c r="BB90" s="74"/>
      <c r="BC90" s="74"/>
      <c r="BE90">
        <f t="shared" si="3"/>
        <v>1</v>
      </c>
    </row>
    <row r="91" spans="2:57" ht="58.5" customHeight="1">
      <c r="B91" s="54">
        <v>75</v>
      </c>
      <c r="C91" s="55" t="str">
        <f>Hoja1!W79</f>
        <v>area 75</v>
      </c>
      <c r="D91" s="55" t="str">
        <f>Hoja1!X79</f>
        <v>puesto 75</v>
      </c>
      <c r="E91" s="55" t="str">
        <f>Hoja1!Y79</f>
        <v>tarea 75</v>
      </c>
      <c r="F91" s="55" t="str">
        <f>Hoja1!Z79</f>
        <v>tarea 75</v>
      </c>
      <c r="G91" s="55">
        <f>Hoja1!AA79</f>
        <v>0</v>
      </c>
      <c r="H91" s="55">
        <f>Hoja1!AB79</f>
        <v>0</v>
      </c>
      <c r="I91" s="55">
        <f>Hoja1!AC79</f>
        <v>0</v>
      </c>
      <c r="J91" s="55">
        <f>Hoja1!AD79</f>
        <v>0</v>
      </c>
      <c r="K91" s="137"/>
      <c r="L91" s="137"/>
      <c r="M91" s="53"/>
      <c r="N91" s="53"/>
      <c r="O91" s="53"/>
      <c r="P91" s="53"/>
      <c r="Q91" s="53"/>
      <c r="R91" s="77"/>
      <c r="S91" s="53"/>
      <c r="T91" s="53"/>
      <c r="U91" s="53"/>
      <c r="V91" s="53"/>
      <c r="W91" s="53"/>
      <c r="X91" s="53"/>
      <c r="Y91" s="77"/>
      <c r="Z91" s="53"/>
      <c r="AA91" s="53"/>
      <c r="AB91" s="53"/>
      <c r="AC91" s="53"/>
      <c r="AD91" s="53"/>
      <c r="AE91" s="147" t="str">
        <f t="shared" si="2"/>
        <v>Aceptable</v>
      </c>
      <c r="AF91" s="53" t="s">
        <v>57</v>
      </c>
      <c r="AG91" s="53" t="s">
        <v>57</v>
      </c>
      <c r="AH91" s="53" t="s">
        <v>57</v>
      </c>
      <c r="AI91" s="53" t="s">
        <v>57</v>
      </c>
      <c r="AJ91" s="53" t="s">
        <v>57</v>
      </c>
      <c r="AK91" s="53" t="s">
        <v>57</v>
      </c>
      <c r="AL91" s="53" t="s">
        <v>57</v>
      </c>
      <c r="AM91" s="53" t="s">
        <v>57</v>
      </c>
      <c r="AN91" s="53" t="s">
        <v>57</v>
      </c>
      <c r="AO91" s="53" t="s">
        <v>57</v>
      </c>
      <c r="AP91" s="53" t="s">
        <v>57</v>
      </c>
      <c r="AQ91" s="53" t="s">
        <v>57</v>
      </c>
      <c r="AR91" s="53" t="s">
        <v>57</v>
      </c>
      <c r="AS91" s="53" t="s">
        <v>57</v>
      </c>
      <c r="AT91" s="53" t="s">
        <v>57</v>
      </c>
      <c r="AU91" s="53" t="s">
        <v>57</v>
      </c>
      <c r="AV91" s="53" t="s">
        <v>57</v>
      </c>
      <c r="AW91" s="85" t="str" cm="1">
        <f t="array" ref="AW91">IF(OR(AF91:AQ91="SI",AR91="SI",AS91="SI",AT91="SI",AU91="SI",AV91="SI"),"Crítico-Proceda a elaborar plan de acción","No crítico/Intermedio-Solicitar evaluación por parte del OAL")</f>
        <v>No crítico/Intermedio-Solicitar evaluación por parte del OAL</v>
      </c>
      <c r="AX91" s="86"/>
      <c r="AY91" s="74"/>
      <c r="AZ91" s="74"/>
      <c r="BA91" s="74"/>
      <c r="BB91" s="74"/>
      <c r="BC91" s="74"/>
      <c r="BE91">
        <f t="shared" si="3"/>
        <v>1</v>
      </c>
    </row>
    <row r="92" spans="2:57" ht="58.5" customHeight="1">
      <c r="B92" s="54">
        <v>76</v>
      </c>
      <c r="C92" s="55" t="str">
        <f>Hoja1!W80</f>
        <v>area 76</v>
      </c>
      <c r="D92" s="55" t="str">
        <f>Hoja1!X80</f>
        <v>puesto 76</v>
      </c>
      <c r="E92" s="55" t="str">
        <f>Hoja1!Y80</f>
        <v>tarea 76</v>
      </c>
      <c r="F92" s="55" t="str">
        <f>Hoja1!Z80</f>
        <v>tarea 76</v>
      </c>
      <c r="G92" s="55">
        <f>Hoja1!AA80</f>
        <v>0</v>
      </c>
      <c r="H92" s="55">
        <f>Hoja1!AB80</f>
        <v>0</v>
      </c>
      <c r="I92" s="55">
        <f>Hoja1!AC80</f>
        <v>0</v>
      </c>
      <c r="J92" s="55">
        <f>Hoja1!AD80</f>
        <v>0</v>
      </c>
      <c r="K92" s="137"/>
      <c r="L92" s="137"/>
      <c r="M92" s="53"/>
      <c r="N92" s="53"/>
      <c r="O92" s="53"/>
      <c r="P92" s="53"/>
      <c r="Q92" s="53"/>
      <c r="R92" s="77"/>
      <c r="S92" s="53"/>
      <c r="T92" s="53"/>
      <c r="U92" s="53"/>
      <c r="V92" s="53"/>
      <c r="W92" s="53"/>
      <c r="X92" s="53"/>
      <c r="Y92" s="77"/>
      <c r="Z92" s="53"/>
      <c r="AA92" s="53"/>
      <c r="AB92" s="53"/>
      <c r="AC92" s="53"/>
      <c r="AD92" s="53"/>
      <c r="AE92" s="147" t="str">
        <f t="shared" si="2"/>
        <v>Aceptable</v>
      </c>
      <c r="AF92" s="53" t="s">
        <v>57</v>
      </c>
      <c r="AG92" s="53" t="s">
        <v>57</v>
      </c>
      <c r="AH92" s="53" t="s">
        <v>57</v>
      </c>
      <c r="AI92" s="53" t="s">
        <v>57</v>
      </c>
      <c r="AJ92" s="53" t="s">
        <v>57</v>
      </c>
      <c r="AK92" s="53" t="s">
        <v>57</v>
      </c>
      <c r="AL92" s="53" t="s">
        <v>57</v>
      </c>
      <c r="AM92" s="53" t="s">
        <v>57</v>
      </c>
      <c r="AN92" s="53" t="s">
        <v>57</v>
      </c>
      <c r="AO92" s="53" t="s">
        <v>57</v>
      </c>
      <c r="AP92" s="53" t="s">
        <v>57</v>
      </c>
      <c r="AQ92" s="53" t="s">
        <v>57</v>
      </c>
      <c r="AR92" s="53" t="s">
        <v>57</v>
      </c>
      <c r="AS92" s="53" t="s">
        <v>57</v>
      </c>
      <c r="AT92" s="53" t="s">
        <v>57</v>
      </c>
      <c r="AU92" s="53" t="s">
        <v>57</v>
      </c>
      <c r="AV92" s="53" t="s">
        <v>57</v>
      </c>
      <c r="AW92" s="85" t="str" cm="1">
        <f t="array" ref="AW92">IF(OR(AF92:AQ92="SI",AR92="SI",AS92="SI",AT92="SI",AU92="SI",AV92="SI"),"Crítico-Proceda a elaborar plan de acción","No crítico/Intermedio-Solicitar evaluación por parte del OAL")</f>
        <v>No crítico/Intermedio-Solicitar evaluación por parte del OAL</v>
      </c>
      <c r="AX92" s="86"/>
      <c r="AY92" s="74"/>
      <c r="AZ92" s="74"/>
      <c r="BA92" s="74"/>
      <c r="BB92" s="74"/>
      <c r="BC92" s="74"/>
      <c r="BE92">
        <f t="shared" si="3"/>
        <v>1</v>
      </c>
    </row>
    <row r="93" spans="2:57" ht="58.5" customHeight="1">
      <c r="B93" s="54">
        <v>77</v>
      </c>
      <c r="C93" s="55" t="str">
        <f>Hoja1!W81</f>
        <v>area 77</v>
      </c>
      <c r="D93" s="55" t="str">
        <f>Hoja1!X81</f>
        <v>puesto 77</v>
      </c>
      <c r="E93" s="55" t="str">
        <f>Hoja1!Y81</f>
        <v>tarea 77</v>
      </c>
      <c r="F93" s="55" t="str">
        <f>Hoja1!Z81</f>
        <v>tarea 77</v>
      </c>
      <c r="G93" s="55">
        <f>Hoja1!AA81</f>
        <v>0</v>
      </c>
      <c r="H93" s="55">
        <f>Hoja1!AB81</f>
        <v>0</v>
      </c>
      <c r="I93" s="55">
        <f>Hoja1!AC81</f>
        <v>0</v>
      </c>
      <c r="J93" s="55">
        <f>Hoja1!AD81</f>
        <v>0</v>
      </c>
      <c r="K93" s="137"/>
      <c r="L93" s="137"/>
      <c r="M93" s="53"/>
      <c r="N93" s="53"/>
      <c r="O93" s="53"/>
      <c r="P93" s="53"/>
      <c r="Q93" s="53"/>
      <c r="R93" s="77"/>
      <c r="S93" s="53"/>
      <c r="T93" s="53"/>
      <c r="U93" s="53"/>
      <c r="V93" s="53"/>
      <c r="W93" s="53"/>
      <c r="X93" s="53"/>
      <c r="Y93" s="77"/>
      <c r="Z93" s="53"/>
      <c r="AA93" s="53"/>
      <c r="AB93" s="53"/>
      <c r="AC93" s="53"/>
      <c r="AD93" s="53"/>
      <c r="AE93" s="147" t="str">
        <f t="shared" si="2"/>
        <v>Aceptable</v>
      </c>
      <c r="AF93" s="53" t="s">
        <v>57</v>
      </c>
      <c r="AG93" s="53" t="s">
        <v>57</v>
      </c>
      <c r="AH93" s="53" t="s">
        <v>57</v>
      </c>
      <c r="AI93" s="53" t="s">
        <v>57</v>
      </c>
      <c r="AJ93" s="53" t="s">
        <v>57</v>
      </c>
      <c r="AK93" s="53" t="s">
        <v>57</v>
      </c>
      <c r="AL93" s="53" t="s">
        <v>57</v>
      </c>
      <c r="AM93" s="53" t="s">
        <v>57</v>
      </c>
      <c r="AN93" s="53" t="s">
        <v>57</v>
      </c>
      <c r="AO93" s="53" t="s">
        <v>57</v>
      </c>
      <c r="AP93" s="53" t="s">
        <v>57</v>
      </c>
      <c r="AQ93" s="53" t="s">
        <v>57</v>
      </c>
      <c r="AR93" s="53" t="s">
        <v>57</v>
      </c>
      <c r="AS93" s="53" t="s">
        <v>57</v>
      </c>
      <c r="AT93" s="53" t="s">
        <v>57</v>
      </c>
      <c r="AU93" s="53" t="s">
        <v>57</v>
      </c>
      <c r="AV93" s="53" t="s">
        <v>57</v>
      </c>
      <c r="AW93" s="85" t="str" cm="1">
        <f t="array" ref="AW93">IF(OR(AF93:AQ93="SI",AR93="SI",AS93="SI",AT93="SI",AU93="SI",AV93="SI"),"Crítico-Proceda a elaborar plan de acción","No crítico/Intermedio-Solicitar evaluación por parte del OAL")</f>
        <v>No crítico/Intermedio-Solicitar evaluación por parte del OAL</v>
      </c>
      <c r="AX93" s="86"/>
      <c r="AY93" s="74"/>
      <c r="AZ93" s="74"/>
      <c r="BA93" s="74"/>
      <c r="BB93" s="74"/>
      <c r="BC93" s="74"/>
      <c r="BE93">
        <f t="shared" si="3"/>
        <v>1</v>
      </c>
    </row>
    <row r="94" spans="2:57" ht="58.5" customHeight="1">
      <c r="B94" s="54">
        <v>78</v>
      </c>
      <c r="C94" s="55" t="str">
        <f>Hoja1!W82</f>
        <v>area 78</v>
      </c>
      <c r="D94" s="55" t="str">
        <f>Hoja1!X82</f>
        <v>puesto 78</v>
      </c>
      <c r="E94" s="55" t="str">
        <f>Hoja1!Y82</f>
        <v>tarea 78</v>
      </c>
      <c r="F94" s="55" t="str">
        <f>Hoja1!Z82</f>
        <v>tarea 78</v>
      </c>
      <c r="G94" s="55">
        <f>Hoja1!AA82</f>
        <v>0</v>
      </c>
      <c r="H94" s="55">
        <f>Hoja1!AB82</f>
        <v>0</v>
      </c>
      <c r="I94" s="55">
        <f>Hoja1!AC82</f>
        <v>0</v>
      </c>
      <c r="J94" s="55">
        <f>Hoja1!AD82</f>
        <v>0</v>
      </c>
      <c r="K94" s="137"/>
      <c r="L94" s="137"/>
      <c r="M94" s="53"/>
      <c r="N94" s="53"/>
      <c r="O94" s="53"/>
      <c r="P94" s="53"/>
      <c r="Q94" s="53"/>
      <c r="R94" s="77"/>
      <c r="S94" s="53"/>
      <c r="T94" s="53"/>
      <c r="U94" s="53"/>
      <c r="V94" s="53"/>
      <c r="W94" s="53"/>
      <c r="X94" s="53"/>
      <c r="Y94" s="77"/>
      <c r="Z94" s="53"/>
      <c r="AA94" s="53"/>
      <c r="AB94" s="53"/>
      <c r="AC94" s="53"/>
      <c r="AD94" s="53"/>
      <c r="AE94" s="147" t="str">
        <f t="shared" si="2"/>
        <v>Aceptable</v>
      </c>
      <c r="AF94" s="53" t="s">
        <v>57</v>
      </c>
      <c r="AG94" s="53" t="s">
        <v>57</v>
      </c>
      <c r="AH94" s="53" t="s">
        <v>57</v>
      </c>
      <c r="AI94" s="53" t="s">
        <v>57</v>
      </c>
      <c r="AJ94" s="53" t="s">
        <v>57</v>
      </c>
      <c r="AK94" s="53" t="s">
        <v>57</v>
      </c>
      <c r="AL94" s="53" t="s">
        <v>57</v>
      </c>
      <c r="AM94" s="53" t="s">
        <v>57</v>
      </c>
      <c r="AN94" s="53" t="s">
        <v>57</v>
      </c>
      <c r="AO94" s="53" t="s">
        <v>57</v>
      </c>
      <c r="AP94" s="53" t="s">
        <v>57</v>
      </c>
      <c r="AQ94" s="53" t="s">
        <v>57</v>
      </c>
      <c r="AR94" s="53" t="s">
        <v>57</v>
      </c>
      <c r="AS94" s="53" t="s">
        <v>57</v>
      </c>
      <c r="AT94" s="53" t="s">
        <v>57</v>
      </c>
      <c r="AU94" s="53" t="s">
        <v>57</v>
      </c>
      <c r="AV94" s="53" t="s">
        <v>57</v>
      </c>
      <c r="AW94" s="85" t="str" cm="1">
        <f t="array" ref="AW94">IF(OR(AF94:AQ94="SI",AR94="SI",AS94="SI",AT94="SI",AU94="SI",AV94="SI"),"Crítico-Proceda a elaborar plan de acción","No crítico/Intermedio-Solicitar evaluación por parte del OAL")</f>
        <v>No crítico/Intermedio-Solicitar evaluación por parte del OAL</v>
      </c>
      <c r="AX94" s="86"/>
      <c r="AY94" s="74"/>
      <c r="AZ94" s="74"/>
      <c r="BA94" s="74"/>
      <c r="BB94" s="74"/>
      <c r="BC94" s="74"/>
      <c r="BE94">
        <f t="shared" si="3"/>
        <v>1</v>
      </c>
    </row>
    <row r="95" spans="2:57" ht="58.5" customHeight="1">
      <c r="B95" s="54">
        <v>79</v>
      </c>
      <c r="C95" s="55" t="str">
        <f>Hoja1!W83</f>
        <v>area 79</v>
      </c>
      <c r="D95" s="55" t="str">
        <f>Hoja1!X83</f>
        <v>puesto 79</v>
      </c>
      <c r="E95" s="55" t="str">
        <f>Hoja1!Y83</f>
        <v>tarea 79</v>
      </c>
      <c r="F95" s="55" t="str">
        <f>Hoja1!Z83</f>
        <v>tarea 79</v>
      </c>
      <c r="G95" s="55">
        <f>Hoja1!AA83</f>
        <v>0</v>
      </c>
      <c r="H95" s="55">
        <f>Hoja1!AB83</f>
        <v>0</v>
      </c>
      <c r="I95" s="55">
        <f>Hoja1!AC83</f>
        <v>0</v>
      </c>
      <c r="J95" s="55">
        <f>Hoja1!AD83</f>
        <v>0</v>
      </c>
      <c r="K95" s="137"/>
      <c r="L95" s="137"/>
      <c r="M95" s="53"/>
      <c r="N95" s="53"/>
      <c r="O95" s="53"/>
      <c r="P95" s="53"/>
      <c r="Q95" s="53"/>
      <c r="R95" s="77"/>
      <c r="S95" s="53"/>
      <c r="T95" s="53"/>
      <c r="U95" s="53"/>
      <c r="V95" s="53"/>
      <c r="W95" s="53"/>
      <c r="X95" s="53"/>
      <c r="Y95" s="77"/>
      <c r="Z95" s="53"/>
      <c r="AA95" s="53"/>
      <c r="AB95" s="53"/>
      <c r="AC95" s="53"/>
      <c r="AD95" s="53"/>
      <c r="AE95" s="147" t="str">
        <f t="shared" si="2"/>
        <v>Aceptable</v>
      </c>
      <c r="AF95" s="53" t="s">
        <v>57</v>
      </c>
      <c r="AG95" s="53" t="s">
        <v>57</v>
      </c>
      <c r="AH95" s="53" t="s">
        <v>57</v>
      </c>
      <c r="AI95" s="53" t="s">
        <v>57</v>
      </c>
      <c r="AJ95" s="53" t="s">
        <v>57</v>
      </c>
      <c r="AK95" s="53" t="s">
        <v>57</v>
      </c>
      <c r="AL95" s="53" t="s">
        <v>57</v>
      </c>
      <c r="AM95" s="53" t="s">
        <v>57</v>
      </c>
      <c r="AN95" s="53" t="s">
        <v>57</v>
      </c>
      <c r="AO95" s="53" t="s">
        <v>57</v>
      </c>
      <c r="AP95" s="53" t="s">
        <v>57</v>
      </c>
      <c r="AQ95" s="53" t="s">
        <v>57</v>
      </c>
      <c r="AR95" s="53" t="s">
        <v>57</v>
      </c>
      <c r="AS95" s="53" t="s">
        <v>57</v>
      </c>
      <c r="AT95" s="53" t="s">
        <v>57</v>
      </c>
      <c r="AU95" s="53" t="s">
        <v>57</v>
      </c>
      <c r="AV95" s="53" t="s">
        <v>57</v>
      </c>
      <c r="AW95" s="85" t="str" cm="1">
        <f t="array" ref="AW95">IF(OR(AF95:AQ95="SI",AR95="SI",AS95="SI",AT95="SI",AU95="SI",AV95="SI"),"Crítico-Proceda a elaborar plan de acción","No crítico/Intermedio-Solicitar evaluación por parte del OAL")</f>
        <v>No crítico/Intermedio-Solicitar evaluación por parte del OAL</v>
      </c>
      <c r="AX95" s="86"/>
      <c r="AY95" s="74"/>
      <c r="AZ95" s="74"/>
      <c r="BA95" s="74"/>
      <c r="BB95" s="74"/>
      <c r="BC95" s="74"/>
      <c r="BE95">
        <f t="shared" si="3"/>
        <v>1</v>
      </c>
    </row>
    <row r="96" spans="2:57" ht="58.5" customHeight="1">
      <c r="B96" s="54">
        <v>80</v>
      </c>
      <c r="C96" s="55" t="str">
        <f>Hoja1!W84</f>
        <v>area 80</v>
      </c>
      <c r="D96" s="55" t="str">
        <f>Hoja1!X84</f>
        <v>puesto 80</v>
      </c>
      <c r="E96" s="55" t="str">
        <f>Hoja1!Y84</f>
        <v>tarea 80</v>
      </c>
      <c r="F96" s="55" t="str">
        <f>Hoja1!Z84</f>
        <v>tarea 80</v>
      </c>
      <c r="G96" s="55">
        <f>Hoja1!AA84</f>
        <v>0</v>
      </c>
      <c r="H96" s="55">
        <f>Hoja1!AB84</f>
        <v>0</v>
      </c>
      <c r="I96" s="55">
        <f>Hoja1!AC84</f>
        <v>0</v>
      </c>
      <c r="J96" s="55">
        <f>Hoja1!AD84</f>
        <v>0</v>
      </c>
      <c r="K96" s="137"/>
      <c r="L96" s="137"/>
      <c r="M96" s="53"/>
      <c r="N96" s="53"/>
      <c r="O96" s="53"/>
      <c r="P96" s="53"/>
      <c r="Q96" s="53"/>
      <c r="R96" s="77"/>
      <c r="S96" s="53"/>
      <c r="T96" s="53"/>
      <c r="U96" s="53"/>
      <c r="V96" s="53"/>
      <c r="W96" s="53"/>
      <c r="X96" s="53"/>
      <c r="Y96" s="77"/>
      <c r="Z96" s="53"/>
      <c r="AA96" s="53"/>
      <c r="AB96" s="53"/>
      <c r="AC96" s="53"/>
      <c r="AD96" s="53"/>
      <c r="AE96" s="147" t="str">
        <f t="shared" si="2"/>
        <v>Aceptable</v>
      </c>
      <c r="AF96" s="53" t="s">
        <v>57</v>
      </c>
      <c r="AG96" s="53" t="s">
        <v>57</v>
      </c>
      <c r="AH96" s="53" t="s">
        <v>57</v>
      </c>
      <c r="AI96" s="53" t="s">
        <v>57</v>
      </c>
      <c r="AJ96" s="53" t="s">
        <v>57</v>
      </c>
      <c r="AK96" s="53" t="s">
        <v>57</v>
      </c>
      <c r="AL96" s="53" t="s">
        <v>57</v>
      </c>
      <c r="AM96" s="53" t="s">
        <v>57</v>
      </c>
      <c r="AN96" s="53" t="s">
        <v>57</v>
      </c>
      <c r="AO96" s="53" t="s">
        <v>57</v>
      </c>
      <c r="AP96" s="53" t="s">
        <v>57</v>
      </c>
      <c r="AQ96" s="53" t="s">
        <v>57</v>
      </c>
      <c r="AR96" s="53" t="s">
        <v>57</v>
      </c>
      <c r="AS96" s="53" t="s">
        <v>57</v>
      </c>
      <c r="AT96" s="53" t="s">
        <v>57</v>
      </c>
      <c r="AU96" s="53" t="s">
        <v>57</v>
      </c>
      <c r="AV96" s="53" t="s">
        <v>57</v>
      </c>
      <c r="AW96" s="85" t="str" cm="1">
        <f t="array" ref="AW96">IF(OR(AF96:AQ96="SI",AR96="SI",AS96="SI",AT96="SI",AU96="SI",AV96="SI"),"Crítico-Proceda a elaborar plan de acción","No crítico/Intermedio-Solicitar evaluación por parte del OAL")</f>
        <v>No crítico/Intermedio-Solicitar evaluación por parte del OAL</v>
      </c>
      <c r="AX96" s="86"/>
      <c r="AY96" s="74"/>
      <c r="AZ96" s="74"/>
      <c r="BA96" s="74"/>
      <c r="BB96" s="74"/>
      <c r="BC96" s="74"/>
      <c r="BE96">
        <f t="shared" si="3"/>
        <v>1</v>
      </c>
    </row>
    <row r="97" spans="2:57" ht="58.5" customHeight="1">
      <c r="B97" s="54">
        <v>81</v>
      </c>
      <c r="C97" s="55" t="str">
        <f>Hoja1!W85</f>
        <v>area 81</v>
      </c>
      <c r="D97" s="55" t="str">
        <f>Hoja1!X85</f>
        <v>puesto 81</v>
      </c>
      <c r="E97" s="55" t="str">
        <f>Hoja1!Y85</f>
        <v>tarea 81</v>
      </c>
      <c r="F97" s="55" t="str">
        <f>Hoja1!Z85</f>
        <v>tarea 81</v>
      </c>
      <c r="G97" s="55">
        <f>Hoja1!AA85</f>
        <v>0</v>
      </c>
      <c r="H97" s="55">
        <f>Hoja1!AB85</f>
        <v>0</v>
      </c>
      <c r="I97" s="55">
        <f>Hoja1!AC85</f>
        <v>0</v>
      </c>
      <c r="J97" s="55">
        <f>Hoja1!AD85</f>
        <v>0</v>
      </c>
      <c r="K97" s="137"/>
      <c r="L97" s="137"/>
      <c r="M97" s="53"/>
      <c r="N97" s="53"/>
      <c r="O97" s="53"/>
      <c r="P97" s="53"/>
      <c r="Q97" s="53"/>
      <c r="R97" s="77"/>
      <c r="S97" s="53"/>
      <c r="T97" s="53"/>
      <c r="U97" s="53"/>
      <c r="V97" s="53"/>
      <c r="W97" s="53"/>
      <c r="X97" s="53"/>
      <c r="Y97" s="77"/>
      <c r="Z97" s="53"/>
      <c r="AA97" s="53"/>
      <c r="AB97" s="53"/>
      <c r="AC97" s="53"/>
      <c r="AD97" s="53"/>
      <c r="AE97" s="147" t="str">
        <f t="shared" si="2"/>
        <v>Aceptable</v>
      </c>
      <c r="AF97" s="53" t="s">
        <v>57</v>
      </c>
      <c r="AG97" s="53" t="s">
        <v>57</v>
      </c>
      <c r="AH97" s="53" t="s">
        <v>57</v>
      </c>
      <c r="AI97" s="53" t="s">
        <v>57</v>
      </c>
      <c r="AJ97" s="53" t="s">
        <v>57</v>
      </c>
      <c r="AK97" s="53" t="s">
        <v>57</v>
      </c>
      <c r="AL97" s="53" t="s">
        <v>57</v>
      </c>
      <c r="AM97" s="53" t="s">
        <v>57</v>
      </c>
      <c r="AN97" s="53" t="s">
        <v>57</v>
      </c>
      <c r="AO97" s="53" t="s">
        <v>57</v>
      </c>
      <c r="AP97" s="53" t="s">
        <v>57</v>
      </c>
      <c r="AQ97" s="53" t="s">
        <v>57</v>
      </c>
      <c r="AR97" s="53" t="s">
        <v>57</v>
      </c>
      <c r="AS97" s="53" t="s">
        <v>57</v>
      </c>
      <c r="AT97" s="53" t="s">
        <v>57</v>
      </c>
      <c r="AU97" s="53" t="s">
        <v>57</v>
      </c>
      <c r="AV97" s="53" t="s">
        <v>57</v>
      </c>
      <c r="AW97" s="85" t="str" cm="1">
        <f t="array" ref="AW97">IF(OR(AF97:AQ97="SI",AR97="SI",AS97="SI",AT97="SI",AU97="SI",AV97="SI"),"Crítico-Proceda a elaborar plan de acción","No crítico/Intermedio-Solicitar evaluación por parte del OAL")</f>
        <v>No crítico/Intermedio-Solicitar evaluación por parte del OAL</v>
      </c>
      <c r="AX97" s="86"/>
      <c r="AY97" s="74"/>
      <c r="AZ97" s="74"/>
      <c r="BA97" s="74"/>
      <c r="BB97" s="74"/>
      <c r="BC97" s="74"/>
      <c r="BE97">
        <f t="shared" si="3"/>
        <v>1</v>
      </c>
    </row>
    <row r="98" spans="2:57" ht="58.5" customHeight="1">
      <c r="B98" s="54">
        <v>82</v>
      </c>
      <c r="C98" s="55" t="str">
        <f>Hoja1!W86</f>
        <v>area 82</v>
      </c>
      <c r="D98" s="55" t="str">
        <f>Hoja1!X86</f>
        <v>puesto 82</v>
      </c>
      <c r="E98" s="55" t="str">
        <f>Hoja1!Y86</f>
        <v>tarea 82</v>
      </c>
      <c r="F98" s="55" t="str">
        <f>Hoja1!Z86</f>
        <v>tarea 82</v>
      </c>
      <c r="G98" s="55">
        <f>Hoja1!AA86</f>
        <v>0</v>
      </c>
      <c r="H98" s="55">
        <f>Hoja1!AB86</f>
        <v>0</v>
      </c>
      <c r="I98" s="55">
        <f>Hoja1!AC86</f>
        <v>0</v>
      </c>
      <c r="J98" s="55">
        <f>Hoja1!AD86</f>
        <v>0</v>
      </c>
      <c r="K98" s="137"/>
      <c r="L98" s="137"/>
      <c r="M98" s="53"/>
      <c r="N98" s="53"/>
      <c r="O98" s="53"/>
      <c r="P98" s="53"/>
      <c r="Q98" s="53"/>
      <c r="R98" s="77"/>
      <c r="S98" s="53"/>
      <c r="T98" s="53"/>
      <c r="U98" s="53"/>
      <c r="V98" s="53"/>
      <c r="W98" s="53"/>
      <c r="X98" s="53"/>
      <c r="Y98" s="77"/>
      <c r="Z98" s="53"/>
      <c r="AA98" s="53"/>
      <c r="AB98" s="53"/>
      <c r="AC98" s="53"/>
      <c r="AD98" s="53"/>
      <c r="AE98" s="147" t="str">
        <f t="shared" si="2"/>
        <v>Aceptable</v>
      </c>
      <c r="AF98" s="53" t="s">
        <v>57</v>
      </c>
      <c r="AG98" s="53" t="s">
        <v>57</v>
      </c>
      <c r="AH98" s="53" t="s">
        <v>57</v>
      </c>
      <c r="AI98" s="53" t="s">
        <v>57</v>
      </c>
      <c r="AJ98" s="53" t="s">
        <v>57</v>
      </c>
      <c r="AK98" s="53" t="s">
        <v>57</v>
      </c>
      <c r="AL98" s="53" t="s">
        <v>57</v>
      </c>
      <c r="AM98" s="53" t="s">
        <v>57</v>
      </c>
      <c r="AN98" s="53" t="s">
        <v>57</v>
      </c>
      <c r="AO98" s="53" t="s">
        <v>57</v>
      </c>
      <c r="AP98" s="53" t="s">
        <v>57</v>
      </c>
      <c r="AQ98" s="53" t="s">
        <v>57</v>
      </c>
      <c r="AR98" s="53" t="s">
        <v>57</v>
      </c>
      <c r="AS98" s="53" t="s">
        <v>57</v>
      </c>
      <c r="AT98" s="53" t="s">
        <v>57</v>
      </c>
      <c r="AU98" s="53" t="s">
        <v>57</v>
      </c>
      <c r="AV98" s="53" t="s">
        <v>57</v>
      </c>
      <c r="AW98" s="85" t="str" cm="1">
        <f t="array" ref="AW98">IF(OR(AF98:AQ98="SI",AR98="SI",AS98="SI",AT98="SI",AU98="SI",AV98="SI"),"Crítico-Proceda a elaborar plan de acción","No crítico/Intermedio-Solicitar evaluación por parte del OAL")</f>
        <v>No crítico/Intermedio-Solicitar evaluación por parte del OAL</v>
      </c>
      <c r="AX98" s="86"/>
      <c r="AY98" s="74"/>
      <c r="AZ98" s="74"/>
      <c r="BA98" s="74"/>
      <c r="BB98" s="74"/>
      <c r="BC98" s="74"/>
      <c r="BE98">
        <f t="shared" si="3"/>
        <v>1</v>
      </c>
    </row>
    <row r="99" spans="2:57" ht="58.5" customHeight="1">
      <c r="B99" s="54">
        <v>83</v>
      </c>
      <c r="C99" s="55" t="str">
        <f>Hoja1!W87</f>
        <v>area 83</v>
      </c>
      <c r="D99" s="55" t="str">
        <f>Hoja1!X87</f>
        <v>puesto 83</v>
      </c>
      <c r="E99" s="55" t="str">
        <f>Hoja1!Y87</f>
        <v>tarea 83</v>
      </c>
      <c r="F99" s="55" t="str">
        <f>Hoja1!Z87</f>
        <v>tarea 83</v>
      </c>
      <c r="G99" s="55">
        <f>Hoja1!AA87</f>
        <v>0</v>
      </c>
      <c r="H99" s="55">
        <f>Hoja1!AB87</f>
        <v>0</v>
      </c>
      <c r="I99" s="55">
        <f>Hoja1!AC87</f>
        <v>0</v>
      </c>
      <c r="J99" s="55">
        <f>Hoja1!AD87</f>
        <v>0</v>
      </c>
      <c r="K99" s="137"/>
      <c r="L99" s="137"/>
      <c r="M99" s="53"/>
      <c r="N99" s="53"/>
      <c r="O99" s="53"/>
      <c r="P99" s="53"/>
      <c r="Q99" s="53"/>
      <c r="R99" s="77"/>
      <c r="S99" s="53"/>
      <c r="T99" s="53"/>
      <c r="U99" s="53"/>
      <c r="V99" s="53"/>
      <c r="W99" s="53"/>
      <c r="X99" s="53"/>
      <c r="Y99" s="77"/>
      <c r="Z99" s="53"/>
      <c r="AA99" s="53"/>
      <c r="AB99" s="53"/>
      <c r="AC99" s="53"/>
      <c r="AD99" s="53"/>
      <c r="AE99" s="147" t="str">
        <f t="shared" si="2"/>
        <v>Aceptable</v>
      </c>
      <c r="AF99" s="53" t="s">
        <v>57</v>
      </c>
      <c r="AG99" s="53" t="s">
        <v>57</v>
      </c>
      <c r="AH99" s="53" t="s">
        <v>57</v>
      </c>
      <c r="AI99" s="53" t="s">
        <v>57</v>
      </c>
      <c r="AJ99" s="53" t="s">
        <v>57</v>
      </c>
      <c r="AK99" s="53" t="s">
        <v>57</v>
      </c>
      <c r="AL99" s="53" t="s">
        <v>57</v>
      </c>
      <c r="AM99" s="53" t="s">
        <v>57</v>
      </c>
      <c r="AN99" s="53" t="s">
        <v>57</v>
      </c>
      <c r="AO99" s="53" t="s">
        <v>57</v>
      </c>
      <c r="AP99" s="53" t="s">
        <v>57</v>
      </c>
      <c r="AQ99" s="53" t="s">
        <v>57</v>
      </c>
      <c r="AR99" s="53" t="s">
        <v>57</v>
      </c>
      <c r="AS99" s="53" t="s">
        <v>57</v>
      </c>
      <c r="AT99" s="53" t="s">
        <v>57</v>
      </c>
      <c r="AU99" s="53" t="s">
        <v>57</v>
      </c>
      <c r="AV99" s="53" t="s">
        <v>57</v>
      </c>
      <c r="AW99" s="85" t="str" cm="1">
        <f t="array" ref="AW99">IF(OR(AF99:AQ99="SI",AR99="SI",AS99="SI",AT99="SI",AU99="SI",AV99="SI"),"Crítico-Proceda a elaborar plan de acción","No crítico/Intermedio-Solicitar evaluación por parte del OAL")</f>
        <v>No crítico/Intermedio-Solicitar evaluación por parte del OAL</v>
      </c>
      <c r="AX99" s="86"/>
      <c r="AY99" s="74"/>
      <c r="AZ99" s="74"/>
      <c r="BA99" s="74"/>
      <c r="BB99" s="74"/>
      <c r="BC99" s="74"/>
      <c r="BE99">
        <f t="shared" si="3"/>
        <v>1</v>
      </c>
    </row>
    <row r="100" spans="2:57" ht="58.5" customHeight="1">
      <c r="B100" s="54">
        <v>84</v>
      </c>
      <c r="C100" s="55" t="str">
        <f>Hoja1!W88</f>
        <v>area 84</v>
      </c>
      <c r="D100" s="55" t="str">
        <f>Hoja1!X88</f>
        <v>puesto 84</v>
      </c>
      <c r="E100" s="55" t="str">
        <f>Hoja1!Y88</f>
        <v>tarea 84</v>
      </c>
      <c r="F100" s="55" t="str">
        <f>Hoja1!Z88</f>
        <v>tarea 84</v>
      </c>
      <c r="G100" s="55">
        <f>Hoja1!AA88</f>
        <v>0</v>
      </c>
      <c r="H100" s="55">
        <f>Hoja1!AB88</f>
        <v>0</v>
      </c>
      <c r="I100" s="55">
        <f>Hoja1!AC88</f>
        <v>0</v>
      </c>
      <c r="J100" s="55">
        <f>Hoja1!AD88</f>
        <v>0</v>
      </c>
      <c r="K100" s="137"/>
      <c r="L100" s="137"/>
      <c r="M100" s="53"/>
      <c r="N100" s="53"/>
      <c r="O100" s="53"/>
      <c r="P100" s="53"/>
      <c r="Q100" s="53"/>
      <c r="R100" s="77"/>
      <c r="S100" s="53"/>
      <c r="T100" s="53"/>
      <c r="U100" s="53"/>
      <c r="V100" s="53"/>
      <c r="W100" s="53"/>
      <c r="X100" s="53"/>
      <c r="Y100" s="77"/>
      <c r="Z100" s="53"/>
      <c r="AA100" s="53"/>
      <c r="AB100" s="53"/>
      <c r="AC100" s="53"/>
      <c r="AD100" s="53"/>
      <c r="AE100" s="147" t="str">
        <f t="shared" si="2"/>
        <v>Aceptable</v>
      </c>
      <c r="AF100" s="53" t="s">
        <v>57</v>
      </c>
      <c r="AG100" s="53" t="s">
        <v>57</v>
      </c>
      <c r="AH100" s="53" t="s">
        <v>57</v>
      </c>
      <c r="AI100" s="53" t="s">
        <v>57</v>
      </c>
      <c r="AJ100" s="53" t="s">
        <v>57</v>
      </c>
      <c r="AK100" s="53" t="s">
        <v>57</v>
      </c>
      <c r="AL100" s="53" t="s">
        <v>57</v>
      </c>
      <c r="AM100" s="53" t="s">
        <v>57</v>
      </c>
      <c r="AN100" s="53" t="s">
        <v>57</v>
      </c>
      <c r="AO100" s="53" t="s">
        <v>57</v>
      </c>
      <c r="AP100" s="53" t="s">
        <v>57</v>
      </c>
      <c r="AQ100" s="53" t="s">
        <v>57</v>
      </c>
      <c r="AR100" s="53" t="s">
        <v>57</v>
      </c>
      <c r="AS100" s="53" t="s">
        <v>57</v>
      </c>
      <c r="AT100" s="53" t="s">
        <v>57</v>
      </c>
      <c r="AU100" s="53" t="s">
        <v>57</v>
      </c>
      <c r="AV100" s="53" t="s">
        <v>57</v>
      </c>
      <c r="AW100" s="85" t="str" cm="1">
        <f t="array" ref="AW100">IF(OR(AF100:AQ100="SI",AR100="SI",AS100="SI",AT100="SI",AU100="SI",AV100="SI"),"Crítico-Proceda a elaborar plan de acción","No crítico/Intermedio-Solicitar evaluación por parte del OAL")</f>
        <v>No crítico/Intermedio-Solicitar evaluación por parte del OAL</v>
      </c>
      <c r="AX100" s="86"/>
      <c r="AY100" s="74"/>
      <c r="AZ100" s="74"/>
      <c r="BA100" s="74"/>
      <c r="BB100" s="74"/>
      <c r="BC100" s="74"/>
      <c r="BE100">
        <f t="shared" si="3"/>
        <v>1</v>
      </c>
    </row>
    <row r="101" spans="2:57" ht="58.5" customHeight="1">
      <c r="B101" s="54">
        <v>85</v>
      </c>
      <c r="C101" s="55" t="str">
        <f>Hoja1!W89</f>
        <v>area 85</v>
      </c>
      <c r="D101" s="55" t="str">
        <f>Hoja1!X89</f>
        <v>puesto 85</v>
      </c>
      <c r="E101" s="55" t="str">
        <f>Hoja1!Y89</f>
        <v>tarea 85</v>
      </c>
      <c r="F101" s="55" t="str">
        <f>Hoja1!Z89</f>
        <v>tarea 85</v>
      </c>
      <c r="G101" s="55">
        <f>Hoja1!AA89</f>
        <v>0</v>
      </c>
      <c r="H101" s="55">
        <f>Hoja1!AB89</f>
        <v>0</v>
      </c>
      <c r="I101" s="55">
        <f>Hoja1!AC89</f>
        <v>0</v>
      </c>
      <c r="J101" s="55">
        <f>Hoja1!AD89</f>
        <v>0</v>
      </c>
      <c r="K101" s="137"/>
      <c r="L101" s="137"/>
      <c r="M101" s="53"/>
      <c r="N101" s="53"/>
      <c r="O101" s="53"/>
      <c r="P101" s="53"/>
      <c r="Q101" s="53"/>
      <c r="R101" s="77"/>
      <c r="S101" s="53"/>
      <c r="T101" s="53"/>
      <c r="U101" s="53"/>
      <c r="V101" s="53"/>
      <c r="W101" s="53"/>
      <c r="X101" s="53"/>
      <c r="Y101" s="77"/>
      <c r="Z101" s="53"/>
      <c r="AA101" s="53"/>
      <c r="AB101" s="53"/>
      <c r="AC101" s="53"/>
      <c r="AD101" s="53"/>
      <c r="AE101" s="147" t="str">
        <f t="shared" si="2"/>
        <v>Aceptable</v>
      </c>
      <c r="AF101" s="53" t="s">
        <v>57</v>
      </c>
      <c r="AG101" s="53" t="s">
        <v>57</v>
      </c>
      <c r="AH101" s="53" t="s">
        <v>57</v>
      </c>
      <c r="AI101" s="53" t="s">
        <v>57</v>
      </c>
      <c r="AJ101" s="53" t="s">
        <v>57</v>
      </c>
      <c r="AK101" s="53" t="s">
        <v>57</v>
      </c>
      <c r="AL101" s="53" t="s">
        <v>57</v>
      </c>
      <c r="AM101" s="53" t="s">
        <v>57</v>
      </c>
      <c r="AN101" s="53" t="s">
        <v>57</v>
      </c>
      <c r="AO101" s="53" t="s">
        <v>57</v>
      </c>
      <c r="AP101" s="53" t="s">
        <v>57</v>
      </c>
      <c r="AQ101" s="53" t="s">
        <v>57</v>
      </c>
      <c r="AR101" s="53" t="s">
        <v>57</v>
      </c>
      <c r="AS101" s="53" t="s">
        <v>57</v>
      </c>
      <c r="AT101" s="53" t="s">
        <v>57</v>
      </c>
      <c r="AU101" s="53" t="s">
        <v>57</v>
      </c>
      <c r="AV101" s="53" t="s">
        <v>57</v>
      </c>
      <c r="AW101" s="85" t="str" cm="1">
        <f t="array" ref="AW101">IF(OR(AF101:AQ101="SI",AR101="SI",AS101="SI",AT101="SI",AU101="SI",AV101="SI"),"Crítico-Proceda a elaborar plan de acción","No crítico/Intermedio-Solicitar evaluación por parte del OAL")</f>
        <v>No crítico/Intermedio-Solicitar evaluación por parte del OAL</v>
      </c>
      <c r="AX101" s="86"/>
      <c r="AY101" s="74"/>
      <c r="AZ101" s="74"/>
      <c r="BA101" s="74"/>
      <c r="BB101" s="74"/>
      <c r="BC101" s="74"/>
      <c r="BE101">
        <f t="shared" si="3"/>
        <v>1</v>
      </c>
    </row>
    <row r="102" spans="2:57" ht="58.5" customHeight="1">
      <c r="B102" s="54">
        <v>86</v>
      </c>
      <c r="C102" s="55" t="str">
        <f>Hoja1!W90</f>
        <v>area 86</v>
      </c>
      <c r="D102" s="55" t="str">
        <f>Hoja1!X90</f>
        <v>puesto 86</v>
      </c>
      <c r="E102" s="55" t="str">
        <f>Hoja1!Y90</f>
        <v>tarea 86</v>
      </c>
      <c r="F102" s="55" t="str">
        <f>Hoja1!Z90</f>
        <v>tarea 86</v>
      </c>
      <c r="G102" s="55">
        <f>Hoja1!AA90</f>
        <v>0</v>
      </c>
      <c r="H102" s="55">
        <f>Hoja1!AB90</f>
        <v>0</v>
      </c>
      <c r="I102" s="55">
        <f>Hoja1!AC90</f>
        <v>0</v>
      </c>
      <c r="J102" s="55">
        <f>Hoja1!AD90</f>
        <v>0</v>
      </c>
      <c r="K102" s="137"/>
      <c r="L102" s="137"/>
      <c r="M102" s="53"/>
      <c r="N102" s="53"/>
      <c r="O102" s="53"/>
      <c r="P102" s="53"/>
      <c r="Q102" s="53"/>
      <c r="R102" s="77"/>
      <c r="S102" s="53"/>
      <c r="T102" s="53"/>
      <c r="U102" s="53"/>
      <c r="V102" s="53"/>
      <c r="W102" s="53"/>
      <c r="X102" s="53"/>
      <c r="Y102" s="77"/>
      <c r="Z102" s="53"/>
      <c r="AA102" s="53"/>
      <c r="AB102" s="53"/>
      <c r="AC102" s="53"/>
      <c r="AD102" s="53"/>
      <c r="AE102" s="147" t="str">
        <f t="shared" si="2"/>
        <v>Aceptable</v>
      </c>
      <c r="AF102" s="53" t="s">
        <v>57</v>
      </c>
      <c r="AG102" s="53" t="s">
        <v>57</v>
      </c>
      <c r="AH102" s="53" t="s">
        <v>57</v>
      </c>
      <c r="AI102" s="53" t="s">
        <v>57</v>
      </c>
      <c r="AJ102" s="53" t="s">
        <v>57</v>
      </c>
      <c r="AK102" s="53" t="s">
        <v>57</v>
      </c>
      <c r="AL102" s="53" t="s">
        <v>57</v>
      </c>
      <c r="AM102" s="53" t="s">
        <v>57</v>
      </c>
      <c r="AN102" s="53" t="s">
        <v>57</v>
      </c>
      <c r="AO102" s="53" t="s">
        <v>57</v>
      </c>
      <c r="AP102" s="53" t="s">
        <v>57</v>
      </c>
      <c r="AQ102" s="53" t="s">
        <v>57</v>
      </c>
      <c r="AR102" s="53" t="s">
        <v>57</v>
      </c>
      <c r="AS102" s="53" t="s">
        <v>57</v>
      </c>
      <c r="AT102" s="53" t="s">
        <v>57</v>
      </c>
      <c r="AU102" s="53" t="s">
        <v>57</v>
      </c>
      <c r="AV102" s="53" t="s">
        <v>57</v>
      </c>
      <c r="AW102" s="85" t="str" cm="1">
        <f t="array" ref="AW102">IF(OR(AF102:AQ102="SI",AR102="SI",AS102="SI",AT102="SI",AU102="SI",AV102="SI"),"Crítico-Proceda a elaborar plan de acción","No crítico/Intermedio-Solicitar evaluación por parte del OAL")</f>
        <v>No crítico/Intermedio-Solicitar evaluación por parte del OAL</v>
      </c>
      <c r="AX102" s="86"/>
      <c r="AY102" s="74"/>
      <c r="AZ102" s="74"/>
      <c r="BA102" s="74"/>
      <c r="BB102" s="74"/>
      <c r="BC102" s="74"/>
      <c r="BE102">
        <f t="shared" si="3"/>
        <v>1</v>
      </c>
    </row>
    <row r="103" spans="2:57" ht="58.5" customHeight="1">
      <c r="B103" s="54">
        <v>87</v>
      </c>
      <c r="C103" s="55" t="str">
        <f>Hoja1!W91</f>
        <v>area 87</v>
      </c>
      <c r="D103" s="55" t="str">
        <f>Hoja1!X91</f>
        <v>puesto 87</v>
      </c>
      <c r="E103" s="55" t="str">
        <f>Hoja1!Y91</f>
        <v>tarea 87</v>
      </c>
      <c r="F103" s="55" t="str">
        <f>Hoja1!Z91</f>
        <v>tarea 87</v>
      </c>
      <c r="G103" s="55">
        <f>Hoja1!AA91</f>
        <v>0</v>
      </c>
      <c r="H103" s="55">
        <f>Hoja1!AB91</f>
        <v>0</v>
      </c>
      <c r="I103" s="55">
        <f>Hoja1!AC91</f>
        <v>0</v>
      </c>
      <c r="J103" s="55">
        <f>Hoja1!AD91</f>
        <v>0</v>
      </c>
      <c r="K103" s="137"/>
      <c r="L103" s="137"/>
      <c r="M103" s="53"/>
      <c r="N103" s="53"/>
      <c r="O103" s="53"/>
      <c r="P103" s="53"/>
      <c r="Q103" s="53"/>
      <c r="R103" s="77"/>
      <c r="S103" s="53"/>
      <c r="T103" s="53"/>
      <c r="U103" s="53"/>
      <c r="V103" s="53"/>
      <c r="W103" s="53"/>
      <c r="X103" s="53"/>
      <c r="Y103" s="77"/>
      <c r="Z103" s="53"/>
      <c r="AA103" s="53"/>
      <c r="AB103" s="53"/>
      <c r="AC103" s="53"/>
      <c r="AD103" s="53"/>
      <c r="AE103" s="147" t="str">
        <f t="shared" si="2"/>
        <v>Aceptable</v>
      </c>
      <c r="AF103" s="53" t="s">
        <v>57</v>
      </c>
      <c r="AG103" s="53" t="s">
        <v>57</v>
      </c>
      <c r="AH103" s="53" t="s">
        <v>57</v>
      </c>
      <c r="AI103" s="53" t="s">
        <v>57</v>
      </c>
      <c r="AJ103" s="53" t="s">
        <v>57</v>
      </c>
      <c r="AK103" s="53" t="s">
        <v>57</v>
      </c>
      <c r="AL103" s="53" t="s">
        <v>57</v>
      </c>
      <c r="AM103" s="53" t="s">
        <v>57</v>
      </c>
      <c r="AN103" s="53" t="s">
        <v>57</v>
      </c>
      <c r="AO103" s="53" t="s">
        <v>57</v>
      </c>
      <c r="AP103" s="53" t="s">
        <v>57</v>
      </c>
      <c r="AQ103" s="53" t="s">
        <v>57</v>
      </c>
      <c r="AR103" s="53" t="s">
        <v>57</v>
      </c>
      <c r="AS103" s="53" t="s">
        <v>57</v>
      </c>
      <c r="AT103" s="53" t="s">
        <v>57</v>
      </c>
      <c r="AU103" s="53" t="s">
        <v>57</v>
      </c>
      <c r="AV103" s="53" t="s">
        <v>57</v>
      </c>
      <c r="AW103" s="85" t="str" cm="1">
        <f t="array" ref="AW103">IF(OR(AF103:AQ103="SI",AR103="SI",AS103="SI",AT103="SI",AU103="SI",AV103="SI"),"Crítico-Proceda a elaborar plan de acción","No crítico/Intermedio-Solicitar evaluación por parte del OAL")</f>
        <v>No crítico/Intermedio-Solicitar evaluación por parte del OAL</v>
      </c>
      <c r="AX103" s="86"/>
      <c r="AY103" s="74"/>
      <c r="AZ103" s="74"/>
      <c r="BA103" s="74"/>
      <c r="BB103" s="74"/>
      <c r="BC103" s="74"/>
      <c r="BE103">
        <f t="shared" si="3"/>
        <v>1</v>
      </c>
    </row>
    <row r="104" spans="2:57" ht="58.5" customHeight="1">
      <c r="B104" s="54">
        <v>88</v>
      </c>
      <c r="C104" s="55" t="str">
        <f>Hoja1!W92</f>
        <v>area 88</v>
      </c>
      <c r="D104" s="55" t="str">
        <f>Hoja1!X92</f>
        <v>puesto 88</v>
      </c>
      <c r="E104" s="55" t="str">
        <f>Hoja1!Y92</f>
        <v>tarea 88</v>
      </c>
      <c r="F104" s="55" t="str">
        <f>Hoja1!Z92</f>
        <v>tarea 88</v>
      </c>
      <c r="G104" s="55">
        <f>Hoja1!AA92</f>
        <v>0</v>
      </c>
      <c r="H104" s="55">
        <f>Hoja1!AB92</f>
        <v>0</v>
      </c>
      <c r="I104" s="55">
        <f>Hoja1!AC92</f>
        <v>0</v>
      </c>
      <c r="J104" s="55">
        <f>Hoja1!AD92</f>
        <v>0</v>
      </c>
      <c r="K104" s="137"/>
      <c r="L104" s="137"/>
      <c r="M104" s="53"/>
      <c r="N104" s="53"/>
      <c r="O104" s="53"/>
      <c r="P104" s="53"/>
      <c r="Q104" s="53"/>
      <c r="R104" s="77"/>
      <c r="S104" s="53"/>
      <c r="T104" s="53"/>
      <c r="U104" s="53"/>
      <c r="V104" s="53"/>
      <c r="W104" s="53"/>
      <c r="X104" s="53"/>
      <c r="Y104" s="77"/>
      <c r="Z104" s="53"/>
      <c r="AA104" s="53"/>
      <c r="AB104" s="53"/>
      <c r="AC104" s="53"/>
      <c r="AD104" s="53"/>
      <c r="AE104" s="147" t="str">
        <f t="shared" si="2"/>
        <v>Aceptable</v>
      </c>
      <c r="AF104" s="53" t="s">
        <v>57</v>
      </c>
      <c r="AG104" s="53" t="s">
        <v>57</v>
      </c>
      <c r="AH104" s="53" t="s">
        <v>57</v>
      </c>
      <c r="AI104" s="53" t="s">
        <v>57</v>
      </c>
      <c r="AJ104" s="53" t="s">
        <v>57</v>
      </c>
      <c r="AK104" s="53" t="s">
        <v>57</v>
      </c>
      <c r="AL104" s="53" t="s">
        <v>57</v>
      </c>
      <c r="AM104" s="53" t="s">
        <v>57</v>
      </c>
      <c r="AN104" s="53" t="s">
        <v>57</v>
      </c>
      <c r="AO104" s="53" t="s">
        <v>57</v>
      </c>
      <c r="AP104" s="53" t="s">
        <v>57</v>
      </c>
      <c r="AQ104" s="53" t="s">
        <v>57</v>
      </c>
      <c r="AR104" s="53" t="s">
        <v>57</v>
      </c>
      <c r="AS104" s="53" t="s">
        <v>57</v>
      </c>
      <c r="AT104" s="53" t="s">
        <v>57</v>
      </c>
      <c r="AU104" s="53" t="s">
        <v>57</v>
      </c>
      <c r="AV104" s="53" t="s">
        <v>57</v>
      </c>
      <c r="AW104" s="85" t="str" cm="1">
        <f t="array" ref="AW104">IF(OR(AF104:AQ104="SI",AR104="SI",AS104="SI",AT104="SI",AU104="SI",AV104="SI"),"Crítico-Proceda a elaborar plan de acción","No crítico/Intermedio-Solicitar evaluación por parte del OAL")</f>
        <v>No crítico/Intermedio-Solicitar evaluación por parte del OAL</v>
      </c>
      <c r="AX104" s="86"/>
      <c r="AY104" s="74"/>
      <c r="AZ104" s="74"/>
      <c r="BA104" s="74"/>
      <c r="BB104" s="74"/>
      <c r="BC104" s="74"/>
      <c r="BE104">
        <f t="shared" si="3"/>
        <v>1</v>
      </c>
    </row>
    <row r="105" spans="2:57" ht="58.5" customHeight="1">
      <c r="B105" s="54">
        <v>89</v>
      </c>
      <c r="C105" s="55" t="str">
        <f>Hoja1!W93</f>
        <v>area 89</v>
      </c>
      <c r="D105" s="55" t="str">
        <f>Hoja1!X93</f>
        <v>puesto 89</v>
      </c>
      <c r="E105" s="55" t="str">
        <f>Hoja1!Y93</f>
        <v>tarea 89</v>
      </c>
      <c r="F105" s="55" t="str">
        <f>Hoja1!Z93</f>
        <v>tarea 89</v>
      </c>
      <c r="G105" s="55">
        <f>Hoja1!AA93</f>
        <v>0</v>
      </c>
      <c r="H105" s="55">
        <f>Hoja1!AB93</f>
        <v>0</v>
      </c>
      <c r="I105" s="55">
        <f>Hoja1!AC93</f>
        <v>0</v>
      </c>
      <c r="J105" s="55">
        <f>Hoja1!AD93</f>
        <v>0</v>
      </c>
      <c r="K105" s="137"/>
      <c r="L105" s="137"/>
      <c r="M105" s="53"/>
      <c r="N105" s="53"/>
      <c r="O105" s="53"/>
      <c r="P105" s="53"/>
      <c r="Q105" s="53"/>
      <c r="R105" s="77"/>
      <c r="S105" s="53"/>
      <c r="T105" s="53"/>
      <c r="U105" s="53"/>
      <c r="V105" s="53"/>
      <c r="W105" s="53"/>
      <c r="X105" s="53"/>
      <c r="Y105" s="77"/>
      <c r="Z105" s="53"/>
      <c r="AA105" s="53"/>
      <c r="AB105" s="53"/>
      <c r="AC105" s="53"/>
      <c r="AD105" s="53"/>
      <c r="AE105" s="147" t="str">
        <f t="shared" si="2"/>
        <v>Aceptable</v>
      </c>
      <c r="AF105" s="53" t="s">
        <v>57</v>
      </c>
      <c r="AG105" s="53" t="s">
        <v>57</v>
      </c>
      <c r="AH105" s="53" t="s">
        <v>57</v>
      </c>
      <c r="AI105" s="53" t="s">
        <v>57</v>
      </c>
      <c r="AJ105" s="53" t="s">
        <v>57</v>
      </c>
      <c r="AK105" s="53" t="s">
        <v>57</v>
      </c>
      <c r="AL105" s="53" t="s">
        <v>57</v>
      </c>
      <c r="AM105" s="53" t="s">
        <v>57</v>
      </c>
      <c r="AN105" s="53" t="s">
        <v>57</v>
      </c>
      <c r="AO105" s="53" t="s">
        <v>57</v>
      </c>
      <c r="AP105" s="53" t="s">
        <v>57</v>
      </c>
      <c r="AQ105" s="53" t="s">
        <v>57</v>
      </c>
      <c r="AR105" s="53" t="s">
        <v>57</v>
      </c>
      <c r="AS105" s="53" t="s">
        <v>57</v>
      </c>
      <c r="AT105" s="53" t="s">
        <v>57</v>
      </c>
      <c r="AU105" s="53" t="s">
        <v>57</v>
      </c>
      <c r="AV105" s="53" t="s">
        <v>57</v>
      </c>
      <c r="AW105" s="85" t="str" cm="1">
        <f t="array" ref="AW105">IF(OR(AF105:AQ105="SI",AR105="SI",AS105="SI",AT105="SI",AU105="SI",AV105="SI"),"Crítico-Proceda a elaborar plan de acción","No crítico/Intermedio-Solicitar evaluación por parte del OAL")</f>
        <v>No crítico/Intermedio-Solicitar evaluación por parte del OAL</v>
      </c>
      <c r="AX105" s="86"/>
      <c r="AY105" s="74"/>
      <c r="AZ105" s="74"/>
      <c r="BA105" s="74"/>
      <c r="BB105" s="74"/>
      <c r="BC105" s="74"/>
      <c r="BE105">
        <f t="shared" si="3"/>
        <v>1</v>
      </c>
    </row>
    <row r="106" spans="2:57" ht="58.5" customHeight="1">
      <c r="B106" s="54">
        <v>90</v>
      </c>
      <c r="C106" s="55" t="str">
        <f>Hoja1!W94</f>
        <v>area 90</v>
      </c>
      <c r="D106" s="55" t="str">
        <f>Hoja1!X94</f>
        <v>puesto 90</v>
      </c>
      <c r="E106" s="55" t="str">
        <f>Hoja1!Y94</f>
        <v>tarea 90</v>
      </c>
      <c r="F106" s="55" t="str">
        <f>Hoja1!Z94</f>
        <v>tarea 90</v>
      </c>
      <c r="G106" s="55">
        <f>Hoja1!AA94</f>
        <v>0</v>
      </c>
      <c r="H106" s="55">
        <f>Hoja1!AB94</f>
        <v>0</v>
      </c>
      <c r="I106" s="55">
        <f>Hoja1!AC94</f>
        <v>0</v>
      </c>
      <c r="J106" s="55">
        <f>Hoja1!AD94</f>
        <v>0</v>
      </c>
      <c r="K106" s="137"/>
      <c r="L106" s="137"/>
      <c r="M106" s="53"/>
      <c r="N106" s="53"/>
      <c r="O106" s="53"/>
      <c r="P106" s="53"/>
      <c r="Q106" s="53"/>
      <c r="R106" s="77"/>
      <c r="S106" s="53"/>
      <c r="T106" s="53"/>
      <c r="U106" s="53"/>
      <c r="V106" s="53"/>
      <c r="W106" s="53"/>
      <c r="X106" s="53"/>
      <c r="Y106" s="77"/>
      <c r="Z106" s="53"/>
      <c r="AA106" s="53"/>
      <c r="AB106" s="53"/>
      <c r="AC106" s="53"/>
      <c r="AD106" s="53"/>
      <c r="AE106" s="147" t="str">
        <f t="shared" si="2"/>
        <v>Aceptable</v>
      </c>
      <c r="AF106" s="53" t="s">
        <v>57</v>
      </c>
      <c r="AG106" s="53" t="s">
        <v>57</v>
      </c>
      <c r="AH106" s="53" t="s">
        <v>57</v>
      </c>
      <c r="AI106" s="53" t="s">
        <v>57</v>
      </c>
      <c r="AJ106" s="53" t="s">
        <v>57</v>
      </c>
      <c r="AK106" s="53" t="s">
        <v>57</v>
      </c>
      <c r="AL106" s="53" t="s">
        <v>57</v>
      </c>
      <c r="AM106" s="53" t="s">
        <v>57</v>
      </c>
      <c r="AN106" s="53" t="s">
        <v>57</v>
      </c>
      <c r="AO106" s="53" t="s">
        <v>57</v>
      </c>
      <c r="AP106" s="53" t="s">
        <v>57</v>
      </c>
      <c r="AQ106" s="53" t="s">
        <v>57</v>
      </c>
      <c r="AR106" s="53" t="s">
        <v>57</v>
      </c>
      <c r="AS106" s="53" t="s">
        <v>57</v>
      </c>
      <c r="AT106" s="53" t="s">
        <v>57</v>
      </c>
      <c r="AU106" s="53" t="s">
        <v>57</v>
      </c>
      <c r="AV106" s="53" t="s">
        <v>57</v>
      </c>
      <c r="AW106" s="85" t="str" cm="1">
        <f t="array" ref="AW106">IF(OR(AF106:AQ106="SI",AR106="SI",AS106="SI",AT106="SI",AU106="SI",AV106="SI"),"Crítico-Proceda a elaborar plan de acción","No crítico/Intermedio-Solicitar evaluación por parte del OAL")</f>
        <v>No crítico/Intermedio-Solicitar evaluación por parte del OAL</v>
      </c>
      <c r="AX106" s="86"/>
      <c r="AY106" s="74"/>
      <c r="AZ106" s="74"/>
      <c r="BA106" s="74"/>
      <c r="BB106" s="74"/>
      <c r="BC106" s="74"/>
      <c r="BE106">
        <f t="shared" si="3"/>
        <v>1</v>
      </c>
    </row>
    <row r="107" spans="2:57" ht="58.5" customHeight="1">
      <c r="B107" s="54">
        <v>91</v>
      </c>
      <c r="C107" s="55" t="str">
        <f>Hoja1!W95</f>
        <v>area 91</v>
      </c>
      <c r="D107" s="55" t="str">
        <f>Hoja1!X95</f>
        <v>puesto 91</v>
      </c>
      <c r="E107" s="55" t="str">
        <f>Hoja1!Y95</f>
        <v>tarea 91</v>
      </c>
      <c r="F107" s="55" t="str">
        <f>Hoja1!Z95</f>
        <v>tarea 91</v>
      </c>
      <c r="G107" s="55">
        <f>Hoja1!AA95</f>
        <v>0</v>
      </c>
      <c r="H107" s="55">
        <f>Hoja1!AB95</f>
        <v>0</v>
      </c>
      <c r="I107" s="55">
        <f>Hoja1!AC95</f>
        <v>0</v>
      </c>
      <c r="J107" s="55">
        <f>Hoja1!AD95</f>
        <v>0</v>
      </c>
      <c r="K107" s="137"/>
      <c r="L107" s="137"/>
      <c r="M107" s="53"/>
      <c r="N107" s="53"/>
      <c r="O107" s="53"/>
      <c r="P107" s="53"/>
      <c r="Q107" s="53"/>
      <c r="R107" s="77"/>
      <c r="S107" s="53"/>
      <c r="T107" s="53"/>
      <c r="U107" s="53"/>
      <c r="V107" s="53"/>
      <c r="W107" s="53"/>
      <c r="X107" s="53"/>
      <c r="Y107" s="77"/>
      <c r="Z107" s="53"/>
      <c r="AA107" s="53"/>
      <c r="AB107" s="53"/>
      <c r="AC107" s="53"/>
      <c r="AD107" s="53"/>
      <c r="AE107" s="147" t="str">
        <f t="shared" si="2"/>
        <v>Aceptable</v>
      </c>
      <c r="AF107" s="53" t="s">
        <v>57</v>
      </c>
      <c r="AG107" s="53" t="s">
        <v>57</v>
      </c>
      <c r="AH107" s="53" t="s">
        <v>57</v>
      </c>
      <c r="AI107" s="53" t="s">
        <v>57</v>
      </c>
      <c r="AJ107" s="53" t="s">
        <v>57</v>
      </c>
      <c r="AK107" s="53" t="s">
        <v>57</v>
      </c>
      <c r="AL107" s="53" t="s">
        <v>57</v>
      </c>
      <c r="AM107" s="53" t="s">
        <v>57</v>
      </c>
      <c r="AN107" s="53" t="s">
        <v>57</v>
      </c>
      <c r="AO107" s="53" t="s">
        <v>57</v>
      </c>
      <c r="AP107" s="53" t="s">
        <v>57</v>
      </c>
      <c r="AQ107" s="53" t="s">
        <v>57</v>
      </c>
      <c r="AR107" s="53" t="s">
        <v>57</v>
      </c>
      <c r="AS107" s="53" t="s">
        <v>57</v>
      </c>
      <c r="AT107" s="53" t="s">
        <v>57</v>
      </c>
      <c r="AU107" s="53" t="s">
        <v>57</v>
      </c>
      <c r="AV107" s="53" t="s">
        <v>57</v>
      </c>
      <c r="AW107" s="85" t="str" cm="1">
        <f t="array" ref="AW107">IF(OR(AF107:AQ107="SI",AR107="SI",AS107="SI",AT107="SI",AU107="SI",AV107="SI"),"Crítico-Proceda a elaborar plan de acción","No crítico/Intermedio-Solicitar evaluación por parte del OAL")</f>
        <v>No crítico/Intermedio-Solicitar evaluación por parte del OAL</v>
      </c>
      <c r="AX107" s="86"/>
      <c r="AY107" s="74"/>
      <c r="AZ107" s="74"/>
      <c r="BA107" s="74"/>
      <c r="BB107" s="74"/>
      <c r="BC107" s="74"/>
      <c r="BE107">
        <f t="shared" si="3"/>
        <v>1</v>
      </c>
    </row>
    <row r="108" spans="2:57" ht="58.5" customHeight="1">
      <c r="B108" s="54">
        <v>92</v>
      </c>
      <c r="C108" s="55" t="str">
        <f>Hoja1!W96</f>
        <v>area 92</v>
      </c>
      <c r="D108" s="55" t="str">
        <f>Hoja1!X96</f>
        <v>puesto 92</v>
      </c>
      <c r="E108" s="55" t="str">
        <f>Hoja1!Y96</f>
        <v>tarea 92</v>
      </c>
      <c r="F108" s="55" t="str">
        <f>Hoja1!Z96</f>
        <v>tarea 92</v>
      </c>
      <c r="G108" s="55">
        <f>Hoja1!AA96</f>
        <v>0</v>
      </c>
      <c r="H108" s="55">
        <f>Hoja1!AB96</f>
        <v>0</v>
      </c>
      <c r="I108" s="55">
        <f>Hoja1!AC96</f>
        <v>0</v>
      </c>
      <c r="J108" s="55">
        <f>Hoja1!AD96</f>
        <v>0</v>
      </c>
      <c r="K108" s="137"/>
      <c r="L108" s="137"/>
      <c r="M108" s="53"/>
      <c r="N108" s="53"/>
      <c r="O108" s="53"/>
      <c r="P108" s="53"/>
      <c r="Q108" s="53"/>
      <c r="R108" s="77"/>
      <c r="S108" s="53"/>
      <c r="T108" s="53"/>
      <c r="U108" s="53"/>
      <c r="V108" s="53"/>
      <c r="W108" s="53"/>
      <c r="X108" s="53"/>
      <c r="Y108" s="77"/>
      <c r="Z108" s="53"/>
      <c r="AA108" s="53"/>
      <c r="AB108" s="53"/>
      <c r="AC108" s="53"/>
      <c r="AD108" s="53"/>
      <c r="AE108" s="147" t="str">
        <f t="shared" si="2"/>
        <v>Aceptable</v>
      </c>
      <c r="AF108" s="53" t="s">
        <v>57</v>
      </c>
      <c r="AG108" s="53" t="s">
        <v>57</v>
      </c>
      <c r="AH108" s="53" t="s">
        <v>57</v>
      </c>
      <c r="AI108" s="53" t="s">
        <v>57</v>
      </c>
      <c r="AJ108" s="53" t="s">
        <v>57</v>
      </c>
      <c r="AK108" s="53" t="s">
        <v>57</v>
      </c>
      <c r="AL108" s="53" t="s">
        <v>57</v>
      </c>
      <c r="AM108" s="53" t="s">
        <v>57</v>
      </c>
      <c r="AN108" s="53" t="s">
        <v>57</v>
      </c>
      <c r="AO108" s="53" t="s">
        <v>57</v>
      </c>
      <c r="AP108" s="53" t="s">
        <v>57</v>
      </c>
      <c r="AQ108" s="53" t="s">
        <v>57</v>
      </c>
      <c r="AR108" s="53" t="s">
        <v>57</v>
      </c>
      <c r="AS108" s="53" t="s">
        <v>57</v>
      </c>
      <c r="AT108" s="53" t="s">
        <v>57</v>
      </c>
      <c r="AU108" s="53" t="s">
        <v>57</v>
      </c>
      <c r="AV108" s="53" t="s">
        <v>57</v>
      </c>
      <c r="AW108" s="85" t="str" cm="1">
        <f t="array" ref="AW108">IF(OR(AF108:AQ108="SI",AR108="SI",AS108="SI",AT108="SI",AU108="SI",AV108="SI"),"Crítico-Proceda a elaborar plan de acción","No crítico/Intermedio-Solicitar evaluación por parte del OAL")</f>
        <v>No crítico/Intermedio-Solicitar evaluación por parte del OAL</v>
      </c>
      <c r="AX108" s="86"/>
      <c r="AY108" s="74"/>
      <c r="AZ108" s="74"/>
      <c r="BA108" s="74"/>
      <c r="BB108" s="74"/>
      <c r="BC108" s="74"/>
      <c r="BE108">
        <f t="shared" si="3"/>
        <v>1</v>
      </c>
    </row>
    <row r="109" spans="2:57" ht="58.5" customHeight="1">
      <c r="B109" s="54">
        <v>93</v>
      </c>
      <c r="C109" s="55" t="str">
        <f>Hoja1!W97</f>
        <v>area 93</v>
      </c>
      <c r="D109" s="55" t="str">
        <f>Hoja1!X97</f>
        <v>puesto 93</v>
      </c>
      <c r="E109" s="55" t="str">
        <f>Hoja1!Y97</f>
        <v>tarea 93</v>
      </c>
      <c r="F109" s="55" t="str">
        <f>Hoja1!Z97</f>
        <v>tarea 93</v>
      </c>
      <c r="G109" s="55">
        <f>Hoja1!AA97</f>
        <v>0</v>
      </c>
      <c r="H109" s="55">
        <f>Hoja1!AB97</f>
        <v>0</v>
      </c>
      <c r="I109" s="55">
        <f>Hoja1!AC97</f>
        <v>0</v>
      </c>
      <c r="J109" s="55">
        <f>Hoja1!AD97</f>
        <v>0</v>
      </c>
      <c r="K109" s="137"/>
      <c r="L109" s="137"/>
      <c r="M109" s="53"/>
      <c r="N109" s="53"/>
      <c r="O109" s="53"/>
      <c r="P109" s="53"/>
      <c r="Q109" s="53"/>
      <c r="R109" s="77"/>
      <c r="S109" s="53"/>
      <c r="T109" s="53"/>
      <c r="U109" s="53"/>
      <c r="V109" s="53"/>
      <c r="W109" s="53"/>
      <c r="X109" s="53"/>
      <c r="Y109" s="77"/>
      <c r="Z109" s="53"/>
      <c r="AA109" s="53"/>
      <c r="AB109" s="53"/>
      <c r="AC109" s="53"/>
      <c r="AD109" s="53"/>
      <c r="AE109" s="147" t="str">
        <f t="shared" si="2"/>
        <v>Aceptable</v>
      </c>
      <c r="AF109" s="53" t="s">
        <v>57</v>
      </c>
      <c r="AG109" s="53" t="s">
        <v>57</v>
      </c>
      <c r="AH109" s="53" t="s">
        <v>57</v>
      </c>
      <c r="AI109" s="53" t="s">
        <v>57</v>
      </c>
      <c r="AJ109" s="53" t="s">
        <v>57</v>
      </c>
      <c r="AK109" s="53" t="s">
        <v>57</v>
      </c>
      <c r="AL109" s="53" t="s">
        <v>57</v>
      </c>
      <c r="AM109" s="53" t="s">
        <v>57</v>
      </c>
      <c r="AN109" s="53" t="s">
        <v>57</v>
      </c>
      <c r="AO109" s="53" t="s">
        <v>57</v>
      </c>
      <c r="AP109" s="53" t="s">
        <v>57</v>
      </c>
      <c r="AQ109" s="53" t="s">
        <v>57</v>
      </c>
      <c r="AR109" s="53" t="s">
        <v>57</v>
      </c>
      <c r="AS109" s="53" t="s">
        <v>57</v>
      </c>
      <c r="AT109" s="53" t="s">
        <v>57</v>
      </c>
      <c r="AU109" s="53" t="s">
        <v>57</v>
      </c>
      <c r="AV109" s="53" t="s">
        <v>57</v>
      </c>
      <c r="AW109" s="85" t="str" cm="1">
        <f t="array" ref="AW109">IF(OR(AF109:AQ109="SI",AR109="SI",AS109="SI",AT109="SI",AU109="SI",AV109="SI"),"Crítico-Proceda a elaborar plan de acción","No crítico/Intermedio-Solicitar evaluación por parte del OAL")</f>
        <v>No crítico/Intermedio-Solicitar evaluación por parte del OAL</v>
      </c>
      <c r="AX109" s="86"/>
      <c r="AY109" s="74"/>
      <c r="AZ109" s="74"/>
      <c r="BA109" s="74"/>
      <c r="BB109" s="74"/>
      <c r="BC109" s="74"/>
      <c r="BE109">
        <f t="shared" si="3"/>
        <v>1</v>
      </c>
    </row>
    <row r="110" spans="2:57" ht="58.5" customHeight="1">
      <c r="B110" s="54">
        <v>94</v>
      </c>
      <c r="C110" s="55" t="str">
        <f>Hoja1!W98</f>
        <v>area 94</v>
      </c>
      <c r="D110" s="55" t="str">
        <f>Hoja1!X98</f>
        <v>puesto 94</v>
      </c>
      <c r="E110" s="55" t="str">
        <f>Hoja1!Y98</f>
        <v>tarea 94</v>
      </c>
      <c r="F110" s="55" t="str">
        <f>Hoja1!Z98</f>
        <v>tarea 94</v>
      </c>
      <c r="G110" s="55">
        <f>Hoja1!AA98</f>
        <v>0</v>
      </c>
      <c r="H110" s="55">
        <f>Hoja1!AB98</f>
        <v>0</v>
      </c>
      <c r="I110" s="55">
        <f>Hoja1!AC98</f>
        <v>0</v>
      </c>
      <c r="J110" s="55">
        <f>Hoja1!AD98</f>
        <v>0</v>
      </c>
      <c r="K110" s="137"/>
      <c r="L110" s="137"/>
      <c r="M110" s="53"/>
      <c r="N110" s="53"/>
      <c r="O110" s="53"/>
      <c r="P110" s="53"/>
      <c r="Q110" s="53"/>
      <c r="R110" s="77"/>
      <c r="S110" s="53"/>
      <c r="T110" s="53"/>
      <c r="U110" s="53"/>
      <c r="V110" s="53"/>
      <c r="W110" s="53"/>
      <c r="X110" s="53"/>
      <c r="Y110" s="77"/>
      <c r="Z110" s="53"/>
      <c r="AA110" s="53"/>
      <c r="AB110" s="53"/>
      <c r="AC110" s="53"/>
      <c r="AD110" s="53"/>
      <c r="AE110" s="147" t="str">
        <f t="shared" si="2"/>
        <v>Aceptable</v>
      </c>
      <c r="AF110" s="53" t="s">
        <v>57</v>
      </c>
      <c r="AG110" s="53" t="s">
        <v>57</v>
      </c>
      <c r="AH110" s="53" t="s">
        <v>57</v>
      </c>
      <c r="AI110" s="53" t="s">
        <v>57</v>
      </c>
      <c r="AJ110" s="53" t="s">
        <v>57</v>
      </c>
      <c r="AK110" s="53" t="s">
        <v>57</v>
      </c>
      <c r="AL110" s="53" t="s">
        <v>57</v>
      </c>
      <c r="AM110" s="53" t="s">
        <v>57</v>
      </c>
      <c r="AN110" s="53" t="s">
        <v>57</v>
      </c>
      <c r="AO110" s="53" t="s">
        <v>57</v>
      </c>
      <c r="AP110" s="53" t="s">
        <v>57</v>
      </c>
      <c r="AQ110" s="53" t="s">
        <v>57</v>
      </c>
      <c r="AR110" s="53" t="s">
        <v>57</v>
      </c>
      <c r="AS110" s="53" t="s">
        <v>57</v>
      </c>
      <c r="AT110" s="53" t="s">
        <v>57</v>
      </c>
      <c r="AU110" s="53" t="s">
        <v>57</v>
      </c>
      <c r="AV110" s="53" t="s">
        <v>57</v>
      </c>
      <c r="AW110" s="85" t="str" cm="1">
        <f t="array" ref="AW110">IF(OR(AF110:AQ110="SI",AR110="SI",AS110="SI",AT110="SI",AU110="SI",AV110="SI"),"Crítico-Proceda a elaborar plan de acción","No crítico/Intermedio-Solicitar evaluación por parte del OAL")</f>
        <v>No crítico/Intermedio-Solicitar evaluación por parte del OAL</v>
      </c>
      <c r="AX110" s="86"/>
      <c r="AY110" s="74"/>
      <c r="AZ110" s="74"/>
      <c r="BA110" s="74"/>
      <c r="BB110" s="74"/>
      <c r="BC110" s="74"/>
      <c r="BE110">
        <f t="shared" si="3"/>
        <v>1</v>
      </c>
    </row>
    <row r="111" spans="2:57" ht="58.5" customHeight="1">
      <c r="B111" s="54">
        <v>95</v>
      </c>
      <c r="C111" s="55" t="str">
        <f>Hoja1!W99</f>
        <v>area 95</v>
      </c>
      <c r="D111" s="55" t="str">
        <f>Hoja1!X99</f>
        <v>puesto 95</v>
      </c>
      <c r="E111" s="55" t="str">
        <f>Hoja1!Y99</f>
        <v>tarea 95</v>
      </c>
      <c r="F111" s="55" t="str">
        <f>Hoja1!Z99</f>
        <v>tarea 95</v>
      </c>
      <c r="G111" s="55">
        <f>Hoja1!AA99</f>
        <v>0</v>
      </c>
      <c r="H111" s="55">
        <f>Hoja1!AB99</f>
        <v>0</v>
      </c>
      <c r="I111" s="55">
        <f>Hoja1!AC99</f>
        <v>0</v>
      </c>
      <c r="J111" s="55">
        <f>Hoja1!AD99</f>
        <v>0</v>
      </c>
      <c r="K111" s="137"/>
      <c r="L111" s="137"/>
      <c r="M111" s="53"/>
      <c r="N111" s="53"/>
      <c r="O111" s="53"/>
      <c r="P111" s="53"/>
      <c r="Q111" s="53"/>
      <c r="R111" s="77"/>
      <c r="S111" s="53"/>
      <c r="T111" s="53"/>
      <c r="U111" s="53"/>
      <c r="V111" s="53"/>
      <c r="W111" s="53"/>
      <c r="X111" s="53"/>
      <c r="Y111" s="77"/>
      <c r="Z111" s="53"/>
      <c r="AA111" s="53"/>
      <c r="AB111" s="53"/>
      <c r="AC111" s="53"/>
      <c r="AD111" s="53"/>
      <c r="AE111" s="147" t="str">
        <f t="shared" si="2"/>
        <v>Aceptable</v>
      </c>
      <c r="AF111" s="53" t="s">
        <v>57</v>
      </c>
      <c r="AG111" s="53" t="s">
        <v>57</v>
      </c>
      <c r="AH111" s="53" t="s">
        <v>57</v>
      </c>
      <c r="AI111" s="53" t="s">
        <v>57</v>
      </c>
      <c r="AJ111" s="53" t="s">
        <v>57</v>
      </c>
      <c r="AK111" s="53" t="s">
        <v>57</v>
      </c>
      <c r="AL111" s="53" t="s">
        <v>57</v>
      </c>
      <c r="AM111" s="53" t="s">
        <v>57</v>
      </c>
      <c r="AN111" s="53" t="s">
        <v>57</v>
      </c>
      <c r="AO111" s="53" t="s">
        <v>57</v>
      </c>
      <c r="AP111" s="53" t="s">
        <v>57</v>
      </c>
      <c r="AQ111" s="53" t="s">
        <v>57</v>
      </c>
      <c r="AR111" s="53" t="s">
        <v>57</v>
      </c>
      <c r="AS111" s="53" t="s">
        <v>57</v>
      </c>
      <c r="AT111" s="53" t="s">
        <v>57</v>
      </c>
      <c r="AU111" s="53" t="s">
        <v>57</v>
      </c>
      <c r="AV111" s="53" t="s">
        <v>57</v>
      </c>
      <c r="AW111" s="85" t="str" cm="1">
        <f t="array" ref="AW111">IF(OR(AF111:AQ111="SI",AR111="SI",AS111="SI",AT111="SI",AU111="SI",AV111="SI"),"Crítico-Proceda a elaborar plan de acción","No crítico/Intermedio-Solicitar evaluación por parte del OAL")</f>
        <v>No crítico/Intermedio-Solicitar evaluación por parte del OAL</v>
      </c>
      <c r="AX111" s="86"/>
      <c r="AY111" s="74"/>
      <c r="AZ111" s="74"/>
      <c r="BA111" s="74"/>
      <c r="BB111" s="74"/>
      <c r="BC111" s="74"/>
      <c r="BE111">
        <f t="shared" si="3"/>
        <v>1</v>
      </c>
    </row>
    <row r="112" spans="2:57" ht="58.5" customHeight="1">
      <c r="B112" s="54">
        <v>96</v>
      </c>
      <c r="C112" s="55" t="str">
        <f>Hoja1!W100</f>
        <v>area 96</v>
      </c>
      <c r="D112" s="55" t="str">
        <f>Hoja1!X100</f>
        <v>puesto 96</v>
      </c>
      <c r="E112" s="55" t="str">
        <f>Hoja1!Y100</f>
        <v>tarea 96</v>
      </c>
      <c r="F112" s="55" t="str">
        <f>Hoja1!Z100</f>
        <v>tarea 96</v>
      </c>
      <c r="G112" s="55">
        <f>Hoja1!AA100</f>
        <v>0</v>
      </c>
      <c r="H112" s="55">
        <f>Hoja1!AB100</f>
        <v>0</v>
      </c>
      <c r="I112" s="55">
        <f>Hoja1!AC100</f>
        <v>0</v>
      </c>
      <c r="J112" s="55">
        <f>Hoja1!AD100</f>
        <v>0</v>
      </c>
      <c r="K112" s="137"/>
      <c r="L112" s="137"/>
      <c r="M112" s="53"/>
      <c r="N112" s="53"/>
      <c r="O112" s="53"/>
      <c r="P112" s="53"/>
      <c r="Q112" s="53"/>
      <c r="R112" s="77"/>
      <c r="S112" s="53"/>
      <c r="T112" s="53"/>
      <c r="U112" s="53"/>
      <c r="V112" s="53"/>
      <c r="W112" s="53"/>
      <c r="X112" s="53"/>
      <c r="Y112" s="77"/>
      <c r="Z112" s="53"/>
      <c r="AA112" s="53"/>
      <c r="AB112" s="53"/>
      <c r="AC112" s="53"/>
      <c r="AD112" s="53"/>
      <c r="AE112" s="147" t="str">
        <f t="shared" si="2"/>
        <v>Aceptable</v>
      </c>
      <c r="AF112" s="53" t="s">
        <v>57</v>
      </c>
      <c r="AG112" s="53" t="s">
        <v>57</v>
      </c>
      <c r="AH112" s="53" t="s">
        <v>57</v>
      </c>
      <c r="AI112" s="53" t="s">
        <v>57</v>
      </c>
      <c r="AJ112" s="53" t="s">
        <v>57</v>
      </c>
      <c r="AK112" s="53" t="s">
        <v>57</v>
      </c>
      <c r="AL112" s="53" t="s">
        <v>57</v>
      </c>
      <c r="AM112" s="53" t="s">
        <v>57</v>
      </c>
      <c r="AN112" s="53" t="s">
        <v>57</v>
      </c>
      <c r="AO112" s="53" t="s">
        <v>57</v>
      </c>
      <c r="AP112" s="53" t="s">
        <v>57</v>
      </c>
      <c r="AQ112" s="53" t="s">
        <v>57</v>
      </c>
      <c r="AR112" s="53" t="s">
        <v>57</v>
      </c>
      <c r="AS112" s="53" t="s">
        <v>57</v>
      </c>
      <c r="AT112" s="53" t="s">
        <v>57</v>
      </c>
      <c r="AU112" s="53" t="s">
        <v>57</v>
      </c>
      <c r="AV112" s="53" t="s">
        <v>57</v>
      </c>
      <c r="AW112" s="85" t="str" cm="1">
        <f t="array" ref="AW112">IF(OR(AF112:AQ112="SI",AR112="SI",AS112="SI",AT112="SI",AU112="SI",AV112="SI"),"Crítico-Proceda a elaborar plan de acción","No crítico/Intermedio-Solicitar evaluación por parte del OAL")</f>
        <v>No crítico/Intermedio-Solicitar evaluación por parte del OAL</v>
      </c>
      <c r="AX112" s="86"/>
      <c r="AY112" s="74"/>
      <c r="AZ112" s="74"/>
      <c r="BA112" s="74"/>
      <c r="BB112" s="74"/>
      <c r="BC112" s="74"/>
      <c r="BE112">
        <f t="shared" si="3"/>
        <v>1</v>
      </c>
    </row>
    <row r="113" spans="2:57" ht="58.5" customHeight="1">
      <c r="B113" s="54">
        <v>97</v>
      </c>
      <c r="C113" s="55" t="str">
        <f>Hoja1!W101</f>
        <v>area 97</v>
      </c>
      <c r="D113" s="55" t="str">
        <f>Hoja1!X101</f>
        <v>puesto 97</v>
      </c>
      <c r="E113" s="55" t="str">
        <f>Hoja1!Y101</f>
        <v>tarea 97</v>
      </c>
      <c r="F113" s="55" t="str">
        <f>Hoja1!Z101</f>
        <v>tarea 97</v>
      </c>
      <c r="G113" s="55">
        <f>Hoja1!AA101</f>
        <v>0</v>
      </c>
      <c r="H113" s="55">
        <f>Hoja1!AB101</f>
        <v>0</v>
      </c>
      <c r="I113" s="55">
        <f>Hoja1!AC101</f>
        <v>0</v>
      </c>
      <c r="J113" s="55">
        <f>Hoja1!AD101</f>
        <v>0</v>
      </c>
      <c r="K113" s="137"/>
      <c r="L113" s="137"/>
      <c r="M113" s="53"/>
      <c r="N113" s="53"/>
      <c r="O113" s="53"/>
      <c r="P113" s="53"/>
      <c r="Q113" s="53"/>
      <c r="R113" s="77"/>
      <c r="S113" s="53"/>
      <c r="T113" s="53"/>
      <c r="U113" s="53"/>
      <c r="V113" s="53"/>
      <c r="W113" s="53"/>
      <c r="X113" s="53"/>
      <c r="Y113" s="77"/>
      <c r="Z113" s="53"/>
      <c r="AA113" s="53"/>
      <c r="AB113" s="53"/>
      <c r="AC113" s="53"/>
      <c r="AD113" s="53"/>
      <c r="AE113" s="147" t="str">
        <f t="shared" si="2"/>
        <v>Aceptable</v>
      </c>
      <c r="AF113" s="53" t="s">
        <v>57</v>
      </c>
      <c r="AG113" s="53" t="s">
        <v>57</v>
      </c>
      <c r="AH113" s="53" t="s">
        <v>57</v>
      </c>
      <c r="AI113" s="53" t="s">
        <v>57</v>
      </c>
      <c r="AJ113" s="53" t="s">
        <v>57</v>
      </c>
      <c r="AK113" s="53" t="s">
        <v>57</v>
      </c>
      <c r="AL113" s="53" t="s">
        <v>57</v>
      </c>
      <c r="AM113" s="53" t="s">
        <v>57</v>
      </c>
      <c r="AN113" s="53" t="s">
        <v>57</v>
      </c>
      <c r="AO113" s="53" t="s">
        <v>57</v>
      </c>
      <c r="AP113" s="53" t="s">
        <v>57</v>
      </c>
      <c r="AQ113" s="53" t="s">
        <v>57</v>
      </c>
      <c r="AR113" s="53" t="s">
        <v>57</v>
      </c>
      <c r="AS113" s="53" t="s">
        <v>57</v>
      </c>
      <c r="AT113" s="53" t="s">
        <v>57</v>
      </c>
      <c r="AU113" s="53" t="s">
        <v>57</v>
      </c>
      <c r="AV113" s="53" t="s">
        <v>57</v>
      </c>
      <c r="AW113" s="85" t="str" cm="1">
        <f t="array" ref="AW113">IF(OR(AF113:AQ113="SI",AR113="SI",AS113="SI",AT113="SI",AU113="SI",AV113="SI"),"Crítico-Proceda a elaborar plan de acción","No crítico/Intermedio-Solicitar evaluación por parte del OAL")</f>
        <v>No crítico/Intermedio-Solicitar evaluación por parte del OAL</v>
      </c>
      <c r="AX113" s="86"/>
      <c r="AY113" s="74"/>
      <c r="AZ113" s="74"/>
      <c r="BA113" s="74"/>
      <c r="BB113" s="74"/>
      <c r="BC113" s="74"/>
      <c r="BE113">
        <f t="shared" si="3"/>
        <v>1</v>
      </c>
    </row>
    <row r="114" spans="2:57" ht="58.5" customHeight="1">
      <c r="B114" s="54">
        <v>98</v>
      </c>
      <c r="C114" s="55" t="str">
        <f>Hoja1!W102</f>
        <v>area 98</v>
      </c>
      <c r="D114" s="55" t="str">
        <f>Hoja1!X102</f>
        <v>puesto 98</v>
      </c>
      <c r="E114" s="55" t="str">
        <f>Hoja1!Y102</f>
        <v>tarea 98</v>
      </c>
      <c r="F114" s="55" t="str">
        <f>Hoja1!Z102</f>
        <v>tarea 98</v>
      </c>
      <c r="G114" s="55">
        <f>Hoja1!AA102</f>
        <v>0</v>
      </c>
      <c r="H114" s="55">
        <f>Hoja1!AB102</f>
        <v>0</v>
      </c>
      <c r="I114" s="55">
        <f>Hoja1!AC102</f>
        <v>0</v>
      </c>
      <c r="J114" s="55">
        <f>Hoja1!AD102</f>
        <v>0</v>
      </c>
      <c r="K114" s="137"/>
      <c r="L114" s="137"/>
      <c r="M114" s="53"/>
      <c r="N114" s="53"/>
      <c r="O114" s="53"/>
      <c r="P114" s="53"/>
      <c r="Q114" s="53"/>
      <c r="R114" s="77"/>
      <c r="S114" s="53"/>
      <c r="T114" s="53"/>
      <c r="U114" s="53"/>
      <c r="V114" s="53"/>
      <c r="W114" s="53"/>
      <c r="X114" s="53"/>
      <c r="Y114" s="77"/>
      <c r="Z114" s="53"/>
      <c r="AA114" s="53"/>
      <c r="AB114" s="53"/>
      <c r="AC114" s="53"/>
      <c r="AD114" s="53"/>
      <c r="AE114" s="147" t="str">
        <f t="shared" si="2"/>
        <v>Aceptable</v>
      </c>
      <c r="AF114" s="53" t="s">
        <v>57</v>
      </c>
      <c r="AG114" s="53" t="s">
        <v>57</v>
      </c>
      <c r="AH114" s="53" t="s">
        <v>57</v>
      </c>
      <c r="AI114" s="53" t="s">
        <v>57</v>
      </c>
      <c r="AJ114" s="53" t="s">
        <v>57</v>
      </c>
      <c r="AK114" s="53" t="s">
        <v>57</v>
      </c>
      <c r="AL114" s="53" t="s">
        <v>57</v>
      </c>
      <c r="AM114" s="53" t="s">
        <v>57</v>
      </c>
      <c r="AN114" s="53" t="s">
        <v>57</v>
      </c>
      <c r="AO114" s="53" t="s">
        <v>57</v>
      </c>
      <c r="AP114" s="53" t="s">
        <v>57</v>
      </c>
      <c r="AQ114" s="53" t="s">
        <v>57</v>
      </c>
      <c r="AR114" s="53" t="s">
        <v>57</v>
      </c>
      <c r="AS114" s="53" t="s">
        <v>57</v>
      </c>
      <c r="AT114" s="53" t="s">
        <v>57</v>
      </c>
      <c r="AU114" s="53" t="s">
        <v>57</v>
      </c>
      <c r="AV114" s="53" t="s">
        <v>57</v>
      </c>
      <c r="AW114" s="85" t="str" cm="1">
        <f t="array" ref="AW114">IF(OR(AF114:AQ114="SI",AR114="SI",AS114="SI",AT114="SI",AU114="SI",AV114="SI"),"Crítico-Proceda a elaborar plan de acción","No crítico/Intermedio-Solicitar evaluación por parte del OAL")</f>
        <v>No crítico/Intermedio-Solicitar evaluación por parte del OAL</v>
      </c>
      <c r="AX114" s="86"/>
      <c r="AY114" s="74"/>
      <c r="AZ114" s="74"/>
      <c r="BA114" s="74"/>
      <c r="BB114" s="74"/>
      <c r="BC114" s="74"/>
      <c r="BE114">
        <f t="shared" si="3"/>
        <v>1</v>
      </c>
    </row>
    <row r="115" spans="2:57" ht="58.5" customHeight="1">
      <c r="B115" s="54">
        <v>99</v>
      </c>
      <c r="C115" s="55" t="str">
        <f>Hoja1!W103</f>
        <v>area 99</v>
      </c>
      <c r="D115" s="55" t="str">
        <f>Hoja1!X103</f>
        <v>puesto 99</v>
      </c>
      <c r="E115" s="55" t="str">
        <f>Hoja1!Y103</f>
        <v>tarea 99</v>
      </c>
      <c r="F115" s="55" t="str">
        <f>Hoja1!Z103</f>
        <v>tarea 99</v>
      </c>
      <c r="G115" s="55">
        <f>Hoja1!AA103</f>
        <v>0</v>
      </c>
      <c r="H115" s="55">
        <f>Hoja1!AB103</f>
        <v>0</v>
      </c>
      <c r="I115" s="55">
        <f>Hoja1!AC103</f>
        <v>0</v>
      </c>
      <c r="J115" s="55">
        <f>Hoja1!AD103</f>
        <v>0</v>
      </c>
      <c r="K115" s="137"/>
      <c r="L115" s="137"/>
      <c r="M115" s="53"/>
      <c r="N115" s="53"/>
      <c r="O115" s="53"/>
      <c r="P115" s="53"/>
      <c r="Q115" s="53"/>
      <c r="R115" s="77"/>
      <c r="S115" s="53"/>
      <c r="T115" s="53"/>
      <c r="U115" s="53"/>
      <c r="V115" s="53"/>
      <c r="W115" s="53"/>
      <c r="X115" s="53"/>
      <c r="Y115" s="77"/>
      <c r="Z115" s="53"/>
      <c r="AA115" s="53"/>
      <c r="AB115" s="53"/>
      <c r="AC115" s="53"/>
      <c r="AD115" s="53"/>
      <c r="AE115" s="147" t="str">
        <f t="shared" si="2"/>
        <v>Aceptable</v>
      </c>
      <c r="AF115" s="53" t="s">
        <v>57</v>
      </c>
      <c r="AG115" s="53" t="s">
        <v>57</v>
      </c>
      <c r="AH115" s="53" t="s">
        <v>57</v>
      </c>
      <c r="AI115" s="53" t="s">
        <v>57</v>
      </c>
      <c r="AJ115" s="53" t="s">
        <v>57</v>
      </c>
      <c r="AK115" s="53" t="s">
        <v>57</v>
      </c>
      <c r="AL115" s="53" t="s">
        <v>57</v>
      </c>
      <c r="AM115" s="53" t="s">
        <v>57</v>
      </c>
      <c r="AN115" s="53" t="s">
        <v>57</v>
      </c>
      <c r="AO115" s="53" t="s">
        <v>57</v>
      </c>
      <c r="AP115" s="53" t="s">
        <v>57</v>
      </c>
      <c r="AQ115" s="53" t="s">
        <v>57</v>
      </c>
      <c r="AR115" s="53" t="s">
        <v>57</v>
      </c>
      <c r="AS115" s="53" t="s">
        <v>57</v>
      </c>
      <c r="AT115" s="53" t="s">
        <v>57</v>
      </c>
      <c r="AU115" s="53" t="s">
        <v>57</v>
      </c>
      <c r="AV115" s="53" t="s">
        <v>57</v>
      </c>
      <c r="AW115" s="85" t="str" cm="1">
        <f t="array" ref="AW115">IF(OR(AF115:AQ115="SI",AR115="SI",AS115="SI",AT115="SI",AU115="SI",AV115="SI"),"Crítico-Proceda a elaborar plan de acción","No crítico/Intermedio-Solicitar evaluación por parte del OAL")</f>
        <v>No crítico/Intermedio-Solicitar evaluación por parte del OAL</v>
      </c>
      <c r="AX115" s="86"/>
      <c r="AY115" s="74"/>
      <c r="AZ115" s="74"/>
      <c r="BA115" s="74"/>
      <c r="BB115" s="74"/>
      <c r="BC115" s="74"/>
      <c r="BE115">
        <f t="shared" si="3"/>
        <v>1</v>
      </c>
    </row>
    <row r="116" spans="2:57" ht="58.5" customHeight="1">
      <c r="B116" s="54">
        <v>100</v>
      </c>
      <c r="C116" s="55" t="str">
        <f>Hoja1!W104</f>
        <v>area 100</v>
      </c>
      <c r="D116" s="55" t="str">
        <f>Hoja1!X104</f>
        <v>puesto 100</v>
      </c>
      <c r="E116" s="55" t="str">
        <f>Hoja1!Y104</f>
        <v>tarea 100</v>
      </c>
      <c r="F116" s="55" t="str">
        <f>Hoja1!Z104</f>
        <v>tarea 100</v>
      </c>
      <c r="G116" s="55">
        <f>Hoja1!AA104</f>
        <v>0</v>
      </c>
      <c r="H116" s="55">
        <f>Hoja1!AB104</f>
        <v>0</v>
      </c>
      <c r="I116" s="55">
        <f>Hoja1!AC104</f>
        <v>0</v>
      </c>
      <c r="J116" s="55">
        <f>Hoja1!AD104</f>
        <v>0</v>
      </c>
      <c r="K116" s="137"/>
      <c r="L116" s="137"/>
      <c r="M116" s="53"/>
      <c r="N116" s="53"/>
      <c r="O116" s="53"/>
      <c r="P116" s="53"/>
      <c r="Q116" s="53"/>
      <c r="R116" s="77"/>
      <c r="S116" s="53"/>
      <c r="T116" s="53"/>
      <c r="U116" s="53"/>
      <c r="V116" s="53"/>
      <c r="W116" s="53"/>
      <c r="X116" s="53"/>
      <c r="Y116" s="77"/>
      <c r="Z116" s="53"/>
      <c r="AA116" s="53"/>
      <c r="AB116" s="53"/>
      <c r="AC116" s="53"/>
      <c r="AD116" s="53"/>
      <c r="AE116" s="147" t="str">
        <f t="shared" si="2"/>
        <v>Aceptable</v>
      </c>
      <c r="AF116" s="53" t="s">
        <v>57</v>
      </c>
      <c r="AG116" s="53" t="s">
        <v>57</v>
      </c>
      <c r="AH116" s="53" t="s">
        <v>57</v>
      </c>
      <c r="AI116" s="53" t="s">
        <v>57</v>
      </c>
      <c r="AJ116" s="53" t="s">
        <v>57</v>
      </c>
      <c r="AK116" s="53" t="s">
        <v>57</v>
      </c>
      <c r="AL116" s="53" t="s">
        <v>57</v>
      </c>
      <c r="AM116" s="53" t="s">
        <v>57</v>
      </c>
      <c r="AN116" s="53" t="s">
        <v>57</v>
      </c>
      <c r="AO116" s="53" t="s">
        <v>57</v>
      </c>
      <c r="AP116" s="53" t="s">
        <v>57</v>
      </c>
      <c r="AQ116" s="53" t="s">
        <v>57</v>
      </c>
      <c r="AR116" s="53" t="s">
        <v>57</v>
      </c>
      <c r="AS116" s="53" t="s">
        <v>57</v>
      </c>
      <c r="AT116" s="53" t="s">
        <v>57</v>
      </c>
      <c r="AU116" s="53" t="s">
        <v>57</v>
      </c>
      <c r="AV116" s="53" t="s">
        <v>57</v>
      </c>
      <c r="AW116" s="85" t="str" cm="1">
        <f t="array" ref="AW116">IF(OR(AF116:AQ116="SI",AR116="SI",AS116="SI",AT116="SI",AU116="SI",AV116="SI"),"Crítico-Proceda a elaborar plan de acción","No crítico/Intermedio-Solicitar evaluación por parte del OAL")</f>
        <v>No crítico/Intermedio-Solicitar evaluación por parte del OAL</v>
      </c>
      <c r="AX116" s="86"/>
      <c r="AY116" s="74"/>
      <c r="AZ116" s="74"/>
      <c r="BA116" s="74"/>
      <c r="BB116" s="74"/>
      <c r="BC116" s="74"/>
      <c r="BE116">
        <f t="shared" si="3"/>
        <v>1</v>
      </c>
    </row>
    <row r="117" spans="2:57" ht="58.5" customHeight="1">
      <c r="B117" s="54">
        <v>101</v>
      </c>
      <c r="C117" s="55" t="str">
        <f>Hoja1!W105</f>
        <v>area 101</v>
      </c>
      <c r="D117" s="55" t="str">
        <f>Hoja1!X105</f>
        <v>puesto 101</v>
      </c>
      <c r="E117" s="55" t="str">
        <f>Hoja1!Y105</f>
        <v>tarea 101</v>
      </c>
      <c r="F117" s="55" t="str">
        <f>Hoja1!Z105</f>
        <v>tarea 101</v>
      </c>
      <c r="G117" s="55">
        <f>Hoja1!AA105</f>
        <v>0</v>
      </c>
      <c r="H117" s="55">
        <f>Hoja1!AB105</f>
        <v>0</v>
      </c>
      <c r="I117" s="55">
        <f>Hoja1!AC105</f>
        <v>0</v>
      </c>
      <c r="J117" s="55">
        <f>Hoja1!AD105</f>
        <v>0</v>
      </c>
      <c r="K117" s="137"/>
      <c r="L117" s="137"/>
      <c r="M117" s="53"/>
      <c r="N117" s="53"/>
      <c r="O117" s="53"/>
      <c r="P117" s="53"/>
      <c r="Q117" s="53"/>
      <c r="R117" s="77"/>
      <c r="S117" s="53"/>
      <c r="T117" s="53"/>
      <c r="U117" s="53"/>
      <c r="V117" s="53"/>
      <c r="W117" s="53"/>
      <c r="X117" s="53"/>
      <c r="Y117" s="77"/>
      <c r="Z117" s="53"/>
      <c r="AA117" s="53"/>
      <c r="AB117" s="53"/>
      <c r="AC117" s="53"/>
      <c r="AD117" s="53"/>
      <c r="AE117" s="147" t="str">
        <f t="shared" si="2"/>
        <v>Aceptable</v>
      </c>
      <c r="AF117" s="53" t="s">
        <v>57</v>
      </c>
      <c r="AG117" s="53" t="s">
        <v>57</v>
      </c>
      <c r="AH117" s="53" t="s">
        <v>57</v>
      </c>
      <c r="AI117" s="53" t="s">
        <v>57</v>
      </c>
      <c r="AJ117" s="53" t="s">
        <v>57</v>
      </c>
      <c r="AK117" s="53" t="s">
        <v>57</v>
      </c>
      <c r="AL117" s="53" t="s">
        <v>57</v>
      </c>
      <c r="AM117" s="53" t="s">
        <v>57</v>
      </c>
      <c r="AN117" s="53" t="s">
        <v>57</v>
      </c>
      <c r="AO117" s="53" t="s">
        <v>57</v>
      </c>
      <c r="AP117" s="53" t="s">
        <v>57</v>
      </c>
      <c r="AQ117" s="53" t="s">
        <v>57</v>
      </c>
      <c r="AR117" s="53" t="s">
        <v>57</v>
      </c>
      <c r="AS117" s="53" t="s">
        <v>57</v>
      </c>
      <c r="AT117" s="53" t="s">
        <v>57</v>
      </c>
      <c r="AU117" s="53" t="s">
        <v>57</v>
      </c>
      <c r="AV117" s="53" t="s">
        <v>57</v>
      </c>
      <c r="AW117" s="85" t="str" cm="1">
        <f t="array" ref="AW117">IF(OR(AF117:AQ117="SI",AR117="SI",AS117="SI",AT117="SI",AU117="SI",AV117="SI"),"Crítico-Proceda a elaborar plan de acción","No crítico/Intermedio-Solicitar evaluación por parte del OAL")</f>
        <v>No crítico/Intermedio-Solicitar evaluación por parte del OAL</v>
      </c>
      <c r="AX117" s="86"/>
      <c r="AY117" s="74"/>
      <c r="AZ117" s="74"/>
      <c r="BA117" s="74"/>
      <c r="BB117" s="74"/>
      <c r="BC117" s="74"/>
      <c r="BE117">
        <f t="shared" si="3"/>
        <v>1</v>
      </c>
    </row>
    <row r="118" spans="2:57" ht="58.5" customHeight="1">
      <c r="B118" s="54">
        <v>102</v>
      </c>
      <c r="C118" s="55" t="str">
        <f>Hoja1!W106</f>
        <v>area 102</v>
      </c>
      <c r="D118" s="55" t="str">
        <f>Hoja1!X106</f>
        <v>puesto 102</v>
      </c>
      <c r="E118" s="55" t="str">
        <f>Hoja1!Y106</f>
        <v>tarea 102</v>
      </c>
      <c r="F118" s="55" t="str">
        <f>Hoja1!Z106</f>
        <v>tarea 102</v>
      </c>
      <c r="G118" s="55">
        <f>Hoja1!AA106</f>
        <v>0</v>
      </c>
      <c r="H118" s="55">
        <f>Hoja1!AB106</f>
        <v>0</v>
      </c>
      <c r="I118" s="55">
        <f>Hoja1!AC106</f>
        <v>0</v>
      </c>
      <c r="J118" s="55">
        <f>Hoja1!AD106</f>
        <v>0</v>
      </c>
      <c r="K118" s="137"/>
      <c r="L118" s="137"/>
      <c r="M118" s="53"/>
      <c r="N118" s="53"/>
      <c r="O118" s="53"/>
      <c r="P118" s="53"/>
      <c r="Q118" s="53"/>
      <c r="R118" s="77"/>
      <c r="S118" s="53"/>
      <c r="T118" s="53"/>
      <c r="U118" s="53"/>
      <c r="V118" s="53"/>
      <c r="W118" s="53"/>
      <c r="X118" s="53"/>
      <c r="Y118" s="77"/>
      <c r="Z118" s="53"/>
      <c r="AA118" s="53"/>
      <c r="AB118" s="53"/>
      <c r="AC118" s="53"/>
      <c r="AD118" s="53"/>
      <c r="AE118" s="147" t="str">
        <f t="shared" si="2"/>
        <v>Aceptable</v>
      </c>
      <c r="AF118" s="53" t="s">
        <v>57</v>
      </c>
      <c r="AG118" s="53" t="s">
        <v>57</v>
      </c>
      <c r="AH118" s="53" t="s">
        <v>57</v>
      </c>
      <c r="AI118" s="53" t="s">
        <v>57</v>
      </c>
      <c r="AJ118" s="53" t="s">
        <v>57</v>
      </c>
      <c r="AK118" s="53" t="s">
        <v>57</v>
      </c>
      <c r="AL118" s="53" t="s">
        <v>57</v>
      </c>
      <c r="AM118" s="53" t="s">
        <v>57</v>
      </c>
      <c r="AN118" s="53" t="s">
        <v>57</v>
      </c>
      <c r="AO118" s="53" t="s">
        <v>57</v>
      </c>
      <c r="AP118" s="53" t="s">
        <v>57</v>
      </c>
      <c r="AQ118" s="53" t="s">
        <v>57</v>
      </c>
      <c r="AR118" s="53" t="s">
        <v>57</v>
      </c>
      <c r="AS118" s="53" t="s">
        <v>57</v>
      </c>
      <c r="AT118" s="53" t="s">
        <v>57</v>
      </c>
      <c r="AU118" s="53" t="s">
        <v>57</v>
      </c>
      <c r="AV118" s="53" t="s">
        <v>57</v>
      </c>
      <c r="AW118" s="85" t="str" cm="1">
        <f t="array" ref="AW118">IF(OR(AF118:AQ118="SI",AR118="SI",AS118="SI",AT118="SI",AU118="SI",AV118="SI"),"Crítico-Proceda a elaborar plan de acción","No crítico/Intermedio-Solicitar evaluación por parte del OAL")</f>
        <v>No crítico/Intermedio-Solicitar evaluación por parte del OAL</v>
      </c>
      <c r="AX118" s="86"/>
      <c r="AY118" s="74"/>
      <c r="AZ118" s="74"/>
      <c r="BA118" s="74"/>
      <c r="BB118" s="74"/>
      <c r="BC118" s="74"/>
      <c r="BE118">
        <f t="shared" si="3"/>
        <v>1</v>
      </c>
    </row>
    <row r="119" spans="2:57" ht="58.5" customHeight="1">
      <c r="B119" s="54">
        <v>103</v>
      </c>
      <c r="C119" s="55" t="str">
        <f>Hoja1!W107</f>
        <v>area 103</v>
      </c>
      <c r="D119" s="55" t="str">
        <f>Hoja1!X107</f>
        <v>puesto 103</v>
      </c>
      <c r="E119" s="55" t="str">
        <f>Hoja1!Y107</f>
        <v>tarea 103</v>
      </c>
      <c r="F119" s="55" t="str">
        <f>Hoja1!Z107</f>
        <v>tarea 103</v>
      </c>
      <c r="G119" s="55">
        <f>Hoja1!AA107</f>
        <v>0</v>
      </c>
      <c r="H119" s="55">
        <f>Hoja1!AB107</f>
        <v>0</v>
      </c>
      <c r="I119" s="55">
        <f>Hoja1!AC107</f>
        <v>0</v>
      </c>
      <c r="J119" s="55">
        <f>Hoja1!AD107</f>
        <v>0</v>
      </c>
      <c r="K119" s="137"/>
      <c r="L119" s="137"/>
      <c r="M119" s="53"/>
      <c r="N119" s="53"/>
      <c r="O119" s="53"/>
      <c r="P119" s="53"/>
      <c r="Q119" s="53"/>
      <c r="R119" s="77"/>
      <c r="S119" s="53"/>
      <c r="T119" s="53"/>
      <c r="U119" s="53"/>
      <c r="V119" s="53"/>
      <c r="W119" s="53"/>
      <c r="X119" s="53"/>
      <c r="Y119" s="77"/>
      <c r="Z119" s="53"/>
      <c r="AA119" s="53"/>
      <c r="AB119" s="53"/>
      <c r="AC119" s="53"/>
      <c r="AD119" s="53"/>
      <c r="AE119" s="147" t="str">
        <f t="shared" si="2"/>
        <v>Aceptable</v>
      </c>
      <c r="AF119" s="53" t="s">
        <v>57</v>
      </c>
      <c r="AG119" s="53" t="s">
        <v>57</v>
      </c>
      <c r="AH119" s="53" t="s">
        <v>57</v>
      </c>
      <c r="AI119" s="53" t="s">
        <v>57</v>
      </c>
      <c r="AJ119" s="53" t="s">
        <v>57</v>
      </c>
      <c r="AK119" s="53" t="s">
        <v>57</v>
      </c>
      <c r="AL119" s="53" t="s">
        <v>57</v>
      </c>
      <c r="AM119" s="53" t="s">
        <v>57</v>
      </c>
      <c r="AN119" s="53" t="s">
        <v>57</v>
      </c>
      <c r="AO119" s="53" t="s">
        <v>57</v>
      </c>
      <c r="AP119" s="53" t="s">
        <v>57</v>
      </c>
      <c r="AQ119" s="53" t="s">
        <v>57</v>
      </c>
      <c r="AR119" s="53" t="s">
        <v>57</v>
      </c>
      <c r="AS119" s="53" t="s">
        <v>57</v>
      </c>
      <c r="AT119" s="53" t="s">
        <v>57</v>
      </c>
      <c r="AU119" s="53" t="s">
        <v>57</v>
      </c>
      <c r="AV119" s="53" t="s">
        <v>57</v>
      </c>
      <c r="AW119" s="85" t="str" cm="1">
        <f t="array" ref="AW119">IF(OR(AF119:AQ119="SI",AR119="SI",AS119="SI",AT119="SI",AU119="SI",AV119="SI"),"Crítico-Proceda a elaborar plan de acción","No crítico/Intermedio-Solicitar evaluación por parte del OAL")</f>
        <v>No crítico/Intermedio-Solicitar evaluación por parte del OAL</v>
      </c>
      <c r="AX119" s="86"/>
      <c r="AY119" s="74"/>
      <c r="AZ119" s="74"/>
      <c r="BA119" s="74"/>
      <c r="BB119" s="74"/>
      <c r="BC119" s="74"/>
      <c r="BE119">
        <f t="shared" si="3"/>
        <v>1</v>
      </c>
    </row>
    <row r="120" spans="2:57" ht="58.5" customHeight="1">
      <c r="B120" s="54">
        <v>104</v>
      </c>
      <c r="C120" s="55" t="str">
        <f>Hoja1!W108</f>
        <v>area 104</v>
      </c>
      <c r="D120" s="55" t="str">
        <f>Hoja1!X108</f>
        <v>puesto 104</v>
      </c>
      <c r="E120" s="55" t="str">
        <f>Hoja1!Y108</f>
        <v>tarea 104</v>
      </c>
      <c r="F120" s="55" t="str">
        <f>Hoja1!Z108</f>
        <v>tarea 104</v>
      </c>
      <c r="G120" s="55">
        <f>Hoja1!AA108</f>
        <v>0</v>
      </c>
      <c r="H120" s="55">
        <f>Hoja1!AB108</f>
        <v>0</v>
      </c>
      <c r="I120" s="55">
        <f>Hoja1!AC108</f>
        <v>0</v>
      </c>
      <c r="J120" s="55">
        <f>Hoja1!AD108</f>
        <v>0</v>
      </c>
      <c r="K120" s="137"/>
      <c r="L120" s="137"/>
      <c r="M120" s="53"/>
      <c r="N120" s="53"/>
      <c r="O120" s="53"/>
      <c r="P120" s="53"/>
      <c r="Q120" s="53"/>
      <c r="R120" s="77"/>
      <c r="S120" s="53"/>
      <c r="T120" s="53"/>
      <c r="U120" s="53"/>
      <c r="V120" s="53"/>
      <c r="W120" s="53"/>
      <c r="X120" s="53"/>
      <c r="Y120" s="77"/>
      <c r="Z120" s="53"/>
      <c r="AA120" s="53"/>
      <c r="AB120" s="53"/>
      <c r="AC120" s="53"/>
      <c r="AD120" s="53"/>
      <c r="AE120" s="147" t="str">
        <f t="shared" si="2"/>
        <v>Aceptable</v>
      </c>
      <c r="AF120" s="53" t="s">
        <v>57</v>
      </c>
      <c r="AG120" s="53" t="s">
        <v>57</v>
      </c>
      <c r="AH120" s="53" t="s">
        <v>57</v>
      </c>
      <c r="AI120" s="53" t="s">
        <v>57</v>
      </c>
      <c r="AJ120" s="53" t="s">
        <v>57</v>
      </c>
      <c r="AK120" s="53" t="s">
        <v>57</v>
      </c>
      <c r="AL120" s="53" t="s">
        <v>57</v>
      </c>
      <c r="AM120" s="53" t="s">
        <v>57</v>
      </c>
      <c r="AN120" s="53" t="s">
        <v>57</v>
      </c>
      <c r="AO120" s="53" t="s">
        <v>57</v>
      </c>
      <c r="AP120" s="53" t="s">
        <v>57</v>
      </c>
      <c r="AQ120" s="53" t="s">
        <v>57</v>
      </c>
      <c r="AR120" s="53" t="s">
        <v>57</v>
      </c>
      <c r="AS120" s="53" t="s">
        <v>57</v>
      </c>
      <c r="AT120" s="53" t="s">
        <v>57</v>
      </c>
      <c r="AU120" s="53" t="s">
        <v>57</v>
      </c>
      <c r="AV120" s="53" t="s">
        <v>57</v>
      </c>
      <c r="AW120" s="85" t="str" cm="1">
        <f t="array" ref="AW120">IF(OR(AF120:AQ120="SI",AR120="SI",AS120="SI",AT120="SI",AU120="SI",AV120="SI"),"Crítico-Proceda a elaborar plan de acción","No crítico/Intermedio-Solicitar evaluación por parte del OAL")</f>
        <v>No crítico/Intermedio-Solicitar evaluación por parte del OAL</v>
      </c>
      <c r="AX120" s="86"/>
      <c r="AY120" s="74"/>
      <c r="AZ120" s="74"/>
      <c r="BA120" s="74"/>
      <c r="BB120" s="74"/>
      <c r="BC120" s="74"/>
      <c r="BE120">
        <f t="shared" si="3"/>
        <v>1</v>
      </c>
    </row>
    <row r="121" spans="2:57" ht="58.5" customHeight="1">
      <c r="B121" s="54">
        <v>105</v>
      </c>
      <c r="C121" s="55" t="str">
        <f>Hoja1!W109</f>
        <v>area 105</v>
      </c>
      <c r="D121" s="55" t="str">
        <f>Hoja1!X109</f>
        <v>puesto 105</v>
      </c>
      <c r="E121" s="55" t="str">
        <f>Hoja1!Y109</f>
        <v>tarea 105</v>
      </c>
      <c r="F121" s="55" t="str">
        <f>Hoja1!Z109</f>
        <v>tarea 105</v>
      </c>
      <c r="G121" s="55">
        <f>Hoja1!AA109</f>
        <v>0</v>
      </c>
      <c r="H121" s="55">
        <f>Hoja1!AB109</f>
        <v>0</v>
      </c>
      <c r="I121" s="55">
        <f>Hoja1!AC109</f>
        <v>0</v>
      </c>
      <c r="J121" s="55">
        <f>Hoja1!AD109</f>
        <v>0</v>
      </c>
      <c r="K121" s="137"/>
      <c r="L121" s="137"/>
      <c r="M121" s="53"/>
      <c r="N121" s="53"/>
      <c r="O121" s="53"/>
      <c r="P121" s="53"/>
      <c r="Q121" s="53"/>
      <c r="R121" s="77"/>
      <c r="S121" s="53"/>
      <c r="T121" s="53"/>
      <c r="U121" s="53"/>
      <c r="V121" s="53"/>
      <c r="W121" s="53"/>
      <c r="X121" s="53"/>
      <c r="Y121" s="77"/>
      <c r="Z121" s="53"/>
      <c r="AA121" s="53"/>
      <c r="AB121" s="53"/>
      <c r="AC121" s="53"/>
      <c r="AD121" s="53"/>
      <c r="AE121" s="147" t="str">
        <f t="shared" si="2"/>
        <v>Aceptable</v>
      </c>
      <c r="AF121" s="53" t="s">
        <v>57</v>
      </c>
      <c r="AG121" s="53" t="s">
        <v>57</v>
      </c>
      <c r="AH121" s="53" t="s">
        <v>57</v>
      </c>
      <c r="AI121" s="53" t="s">
        <v>57</v>
      </c>
      <c r="AJ121" s="53" t="s">
        <v>57</v>
      </c>
      <c r="AK121" s="53" t="s">
        <v>57</v>
      </c>
      <c r="AL121" s="53" t="s">
        <v>57</v>
      </c>
      <c r="AM121" s="53" t="s">
        <v>57</v>
      </c>
      <c r="AN121" s="53" t="s">
        <v>57</v>
      </c>
      <c r="AO121" s="53" t="s">
        <v>57</v>
      </c>
      <c r="AP121" s="53" t="s">
        <v>57</v>
      </c>
      <c r="AQ121" s="53" t="s">
        <v>57</v>
      </c>
      <c r="AR121" s="53" t="s">
        <v>57</v>
      </c>
      <c r="AS121" s="53" t="s">
        <v>57</v>
      </c>
      <c r="AT121" s="53" t="s">
        <v>57</v>
      </c>
      <c r="AU121" s="53" t="s">
        <v>57</v>
      </c>
      <c r="AV121" s="53" t="s">
        <v>57</v>
      </c>
      <c r="AW121" s="85" t="str" cm="1">
        <f t="array" ref="AW121">IF(OR(AF121:AQ121="SI",AR121="SI",AS121="SI",AT121="SI",AU121="SI",AV121="SI"),"Crítico-Proceda a elaborar plan de acción","No crítico/Intermedio-Solicitar evaluación por parte del OAL")</f>
        <v>No crítico/Intermedio-Solicitar evaluación por parte del OAL</v>
      </c>
      <c r="AX121" s="86"/>
      <c r="AY121" s="74"/>
      <c r="AZ121" s="74"/>
      <c r="BA121" s="74"/>
      <c r="BB121" s="74"/>
      <c r="BC121" s="74"/>
      <c r="BE121">
        <f t="shared" si="3"/>
        <v>1</v>
      </c>
    </row>
    <row r="122" spans="2:57" ht="58.5" customHeight="1">
      <c r="B122" s="54">
        <v>106</v>
      </c>
      <c r="C122" s="55" t="str">
        <f>Hoja1!W110</f>
        <v>area 106</v>
      </c>
      <c r="D122" s="55" t="str">
        <f>Hoja1!X110</f>
        <v>puesto 106</v>
      </c>
      <c r="E122" s="55" t="str">
        <f>Hoja1!Y110</f>
        <v>tarea 106</v>
      </c>
      <c r="F122" s="55" t="str">
        <f>Hoja1!Z110</f>
        <v>tarea 106</v>
      </c>
      <c r="G122" s="55">
        <f>Hoja1!AA110</f>
        <v>0</v>
      </c>
      <c r="H122" s="55">
        <f>Hoja1!AB110</f>
        <v>0</v>
      </c>
      <c r="I122" s="55">
        <f>Hoja1!AC110</f>
        <v>0</v>
      </c>
      <c r="J122" s="55">
        <f>Hoja1!AD110</f>
        <v>0</v>
      </c>
      <c r="K122" s="137"/>
      <c r="L122" s="137"/>
      <c r="M122" s="53"/>
      <c r="N122" s="53"/>
      <c r="O122" s="53"/>
      <c r="P122" s="53"/>
      <c r="Q122" s="53"/>
      <c r="R122" s="77"/>
      <c r="S122" s="53"/>
      <c r="T122" s="53"/>
      <c r="U122" s="53"/>
      <c r="V122" s="53"/>
      <c r="W122" s="53"/>
      <c r="X122" s="53"/>
      <c r="Y122" s="77"/>
      <c r="Z122" s="53"/>
      <c r="AA122" s="53"/>
      <c r="AB122" s="53"/>
      <c r="AC122" s="53"/>
      <c r="AD122" s="53"/>
      <c r="AE122" s="147" t="str">
        <f t="shared" si="2"/>
        <v>Aceptable</v>
      </c>
      <c r="AF122" s="53" t="s">
        <v>57</v>
      </c>
      <c r="AG122" s="53" t="s">
        <v>57</v>
      </c>
      <c r="AH122" s="53" t="s">
        <v>57</v>
      </c>
      <c r="AI122" s="53" t="s">
        <v>57</v>
      </c>
      <c r="AJ122" s="53" t="s">
        <v>57</v>
      </c>
      <c r="AK122" s="53" t="s">
        <v>57</v>
      </c>
      <c r="AL122" s="53" t="s">
        <v>57</v>
      </c>
      <c r="AM122" s="53" t="s">
        <v>57</v>
      </c>
      <c r="AN122" s="53" t="s">
        <v>57</v>
      </c>
      <c r="AO122" s="53" t="s">
        <v>57</v>
      </c>
      <c r="AP122" s="53" t="s">
        <v>57</v>
      </c>
      <c r="AQ122" s="53" t="s">
        <v>57</v>
      </c>
      <c r="AR122" s="53" t="s">
        <v>57</v>
      </c>
      <c r="AS122" s="53" t="s">
        <v>57</v>
      </c>
      <c r="AT122" s="53" t="s">
        <v>57</v>
      </c>
      <c r="AU122" s="53" t="s">
        <v>57</v>
      </c>
      <c r="AV122" s="53" t="s">
        <v>57</v>
      </c>
      <c r="AW122" s="85" t="str" cm="1">
        <f t="array" ref="AW122">IF(OR(AF122:AQ122="SI",AR122="SI",AS122="SI",AT122="SI",AU122="SI",AV122="SI"),"Crítico-Proceda a elaborar plan de acción","No crítico/Intermedio-Solicitar evaluación por parte del OAL")</f>
        <v>No crítico/Intermedio-Solicitar evaluación por parte del OAL</v>
      </c>
      <c r="AX122" s="86"/>
      <c r="AY122" s="74"/>
      <c r="AZ122" s="74"/>
      <c r="BA122" s="74"/>
      <c r="BB122" s="74"/>
      <c r="BC122" s="74"/>
      <c r="BE122">
        <f t="shared" si="3"/>
        <v>1</v>
      </c>
    </row>
    <row r="123" spans="2:57" ht="58.5" customHeight="1">
      <c r="B123" s="54">
        <v>107</v>
      </c>
      <c r="C123" s="55" t="str">
        <f>Hoja1!W111</f>
        <v>area 107</v>
      </c>
      <c r="D123" s="55" t="str">
        <f>Hoja1!X111</f>
        <v>puesto 107</v>
      </c>
      <c r="E123" s="55" t="str">
        <f>Hoja1!Y111</f>
        <v>tarea 107</v>
      </c>
      <c r="F123" s="55" t="str">
        <f>Hoja1!Z111</f>
        <v>tarea 107</v>
      </c>
      <c r="G123" s="55">
        <f>Hoja1!AA111</f>
        <v>0</v>
      </c>
      <c r="H123" s="55">
        <f>Hoja1!AB111</f>
        <v>0</v>
      </c>
      <c r="I123" s="55">
        <f>Hoja1!AC111</f>
        <v>0</v>
      </c>
      <c r="J123" s="55">
        <f>Hoja1!AD111</f>
        <v>0</v>
      </c>
      <c r="K123" s="137"/>
      <c r="L123" s="137"/>
      <c r="M123" s="53"/>
      <c r="N123" s="53"/>
      <c r="O123" s="53"/>
      <c r="P123" s="53"/>
      <c r="Q123" s="53"/>
      <c r="R123" s="77"/>
      <c r="S123" s="53"/>
      <c r="T123" s="53"/>
      <c r="U123" s="53"/>
      <c r="V123" s="53"/>
      <c r="W123" s="53"/>
      <c r="X123" s="53"/>
      <c r="Y123" s="77"/>
      <c r="Z123" s="53"/>
      <c r="AA123" s="53"/>
      <c r="AB123" s="53"/>
      <c r="AC123" s="53"/>
      <c r="AD123" s="53"/>
      <c r="AE123" s="147" t="str">
        <f t="shared" si="2"/>
        <v>Aceptable</v>
      </c>
      <c r="AF123" s="53" t="s">
        <v>57</v>
      </c>
      <c r="AG123" s="53" t="s">
        <v>57</v>
      </c>
      <c r="AH123" s="53" t="s">
        <v>57</v>
      </c>
      <c r="AI123" s="53" t="s">
        <v>57</v>
      </c>
      <c r="AJ123" s="53" t="s">
        <v>57</v>
      </c>
      <c r="AK123" s="53" t="s">
        <v>57</v>
      </c>
      <c r="AL123" s="53" t="s">
        <v>57</v>
      </c>
      <c r="AM123" s="53" t="s">
        <v>57</v>
      </c>
      <c r="AN123" s="53" t="s">
        <v>57</v>
      </c>
      <c r="AO123" s="53" t="s">
        <v>57</v>
      </c>
      <c r="AP123" s="53" t="s">
        <v>57</v>
      </c>
      <c r="AQ123" s="53" t="s">
        <v>57</v>
      </c>
      <c r="AR123" s="53" t="s">
        <v>57</v>
      </c>
      <c r="AS123" s="53" t="s">
        <v>57</v>
      </c>
      <c r="AT123" s="53" t="s">
        <v>57</v>
      </c>
      <c r="AU123" s="53" t="s">
        <v>57</v>
      </c>
      <c r="AV123" s="53" t="s">
        <v>57</v>
      </c>
      <c r="AW123" s="85" t="str" cm="1">
        <f t="array" ref="AW123">IF(OR(AF123:AQ123="SI",AR123="SI",AS123="SI",AT123="SI",AU123="SI",AV123="SI"),"Crítico-Proceda a elaborar plan de acción","No crítico/Intermedio-Solicitar evaluación por parte del OAL")</f>
        <v>No crítico/Intermedio-Solicitar evaluación por parte del OAL</v>
      </c>
      <c r="AX123" s="86"/>
      <c r="AY123" s="74"/>
      <c r="AZ123" s="74"/>
      <c r="BA123" s="74"/>
      <c r="BB123" s="74"/>
      <c r="BC123" s="74"/>
      <c r="BE123">
        <f t="shared" si="3"/>
        <v>1</v>
      </c>
    </row>
    <row r="124" spans="2:57" ht="58.5" customHeight="1">
      <c r="B124" s="54">
        <v>108</v>
      </c>
      <c r="C124" s="55" t="str">
        <f>Hoja1!W112</f>
        <v>area 108</v>
      </c>
      <c r="D124" s="55" t="str">
        <f>Hoja1!X112</f>
        <v>puesto 108</v>
      </c>
      <c r="E124" s="55" t="str">
        <f>Hoja1!Y112</f>
        <v>tarea 108</v>
      </c>
      <c r="F124" s="55" t="str">
        <f>Hoja1!Z112</f>
        <v>tarea 108</v>
      </c>
      <c r="G124" s="55">
        <f>Hoja1!AA112</f>
        <v>0</v>
      </c>
      <c r="H124" s="55">
        <f>Hoja1!AB112</f>
        <v>0</v>
      </c>
      <c r="I124" s="55">
        <f>Hoja1!AC112</f>
        <v>0</v>
      </c>
      <c r="J124" s="55">
        <f>Hoja1!AD112</f>
        <v>0</v>
      </c>
      <c r="K124" s="137"/>
      <c r="L124" s="137"/>
      <c r="M124" s="53"/>
      <c r="N124" s="53"/>
      <c r="O124" s="53"/>
      <c r="P124" s="53"/>
      <c r="Q124" s="53"/>
      <c r="R124" s="77"/>
      <c r="S124" s="53"/>
      <c r="T124" s="53"/>
      <c r="U124" s="53"/>
      <c r="V124" s="53"/>
      <c r="W124" s="53"/>
      <c r="X124" s="53"/>
      <c r="Y124" s="77"/>
      <c r="Z124" s="53"/>
      <c r="AA124" s="53"/>
      <c r="AB124" s="53"/>
      <c r="AC124" s="53"/>
      <c r="AD124" s="53"/>
      <c r="AE124" s="147" t="str">
        <f t="shared" si="2"/>
        <v>Aceptable</v>
      </c>
      <c r="AF124" s="53" t="s">
        <v>57</v>
      </c>
      <c r="AG124" s="53" t="s">
        <v>57</v>
      </c>
      <c r="AH124" s="53" t="s">
        <v>57</v>
      </c>
      <c r="AI124" s="53" t="s">
        <v>57</v>
      </c>
      <c r="AJ124" s="53" t="s">
        <v>57</v>
      </c>
      <c r="AK124" s="53" t="s">
        <v>57</v>
      </c>
      <c r="AL124" s="53" t="s">
        <v>57</v>
      </c>
      <c r="AM124" s="53" t="s">
        <v>57</v>
      </c>
      <c r="AN124" s="53" t="s">
        <v>57</v>
      </c>
      <c r="AO124" s="53" t="s">
        <v>57</v>
      </c>
      <c r="AP124" s="53" t="s">
        <v>57</v>
      </c>
      <c r="AQ124" s="53" t="s">
        <v>57</v>
      </c>
      <c r="AR124" s="53" t="s">
        <v>57</v>
      </c>
      <c r="AS124" s="53" t="s">
        <v>57</v>
      </c>
      <c r="AT124" s="53" t="s">
        <v>57</v>
      </c>
      <c r="AU124" s="53" t="s">
        <v>57</v>
      </c>
      <c r="AV124" s="53" t="s">
        <v>57</v>
      </c>
      <c r="AW124" s="85" t="str" cm="1">
        <f t="array" ref="AW124">IF(OR(AF124:AQ124="SI",AR124="SI",AS124="SI",AT124="SI",AU124="SI",AV124="SI"),"Crítico-Proceda a elaborar plan de acción","No crítico/Intermedio-Solicitar evaluación por parte del OAL")</f>
        <v>No crítico/Intermedio-Solicitar evaluación por parte del OAL</v>
      </c>
      <c r="AX124" s="86"/>
      <c r="AY124" s="74"/>
      <c r="AZ124" s="74"/>
      <c r="BA124" s="74"/>
      <c r="BB124" s="74"/>
      <c r="BC124" s="74"/>
      <c r="BE124">
        <f t="shared" si="3"/>
        <v>1</v>
      </c>
    </row>
    <row r="125" spans="2:57" ht="58.5" customHeight="1">
      <c r="B125" s="54">
        <v>109</v>
      </c>
      <c r="C125" s="55" t="str">
        <f>Hoja1!W113</f>
        <v>area 109</v>
      </c>
      <c r="D125" s="55" t="str">
        <f>Hoja1!X113</f>
        <v>puesto 109</v>
      </c>
      <c r="E125" s="55" t="str">
        <f>Hoja1!Y113</f>
        <v>tarea 109</v>
      </c>
      <c r="F125" s="55" t="str">
        <f>Hoja1!Z113</f>
        <v>tarea 109</v>
      </c>
      <c r="G125" s="55">
        <f>Hoja1!AA113</f>
        <v>0</v>
      </c>
      <c r="H125" s="55">
        <f>Hoja1!AB113</f>
        <v>0</v>
      </c>
      <c r="I125" s="55">
        <f>Hoja1!AC113</f>
        <v>0</v>
      </c>
      <c r="J125" s="55">
        <f>Hoja1!AD113</f>
        <v>0</v>
      </c>
      <c r="K125" s="137"/>
      <c r="L125" s="137"/>
      <c r="M125" s="53"/>
      <c r="N125" s="53"/>
      <c r="O125" s="53"/>
      <c r="P125" s="53"/>
      <c r="Q125" s="53"/>
      <c r="R125" s="77"/>
      <c r="S125" s="53"/>
      <c r="T125" s="53"/>
      <c r="U125" s="53"/>
      <c r="V125" s="53"/>
      <c r="W125" s="53"/>
      <c r="X125" s="53"/>
      <c r="Y125" s="77"/>
      <c r="Z125" s="53"/>
      <c r="AA125" s="53"/>
      <c r="AB125" s="53"/>
      <c r="AC125" s="53"/>
      <c r="AD125" s="53"/>
      <c r="AE125" s="147" t="str">
        <f t="shared" si="2"/>
        <v>Aceptable</v>
      </c>
      <c r="AF125" s="53" t="s">
        <v>57</v>
      </c>
      <c r="AG125" s="53" t="s">
        <v>57</v>
      </c>
      <c r="AH125" s="53" t="s">
        <v>57</v>
      </c>
      <c r="AI125" s="53" t="s">
        <v>57</v>
      </c>
      <c r="AJ125" s="53" t="s">
        <v>57</v>
      </c>
      <c r="AK125" s="53" t="s">
        <v>57</v>
      </c>
      <c r="AL125" s="53" t="s">
        <v>57</v>
      </c>
      <c r="AM125" s="53" t="s">
        <v>57</v>
      </c>
      <c r="AN125" s="53" t="s">
        <v>57</v>
      </c>
      <c r="AO125" s="53" t="s">
        <v>57</v>
      </c>
      <c r="AP125" s="53" t="s">
        <v>57</v>
      </c>
      <c r="AQ125" s="53" t="s">
        <v>57</v>
      </c>
      <c r="AR125" s="53" t="s">
        <v>57</v>
      </c>
      <c r="AS125" s="53" t="s">
        <v>57</v>
      </c>
      <c r="AT125" s="53" t="s">
        <v>57</v>
      </c>
      <c r="AU125" s="53" t="s">
        <v>57</v>
      </c>
      <c r="AV125" s="53" t="s">
        <v>57</v>
      </c>
      <c r="AW125" s="85" t="str" cm="1">
        <f t="array" ref="AW125">IF(OR(AF125:AQ125="SI",AR125="SI",AS125="SI",AT125="SI",AU125="SI",AV125="SI"),"Crítico-Proceda a elaborar plan de acción","No crítico/Intermedio-Solicitar evaluación por parte del OAL")</f>
        <v>No crítico/Intermedio-Solicitar evaluación por parte del OAL</v>
      </c>
      <c r="AX125" s="86"/>
      <c r="AY125" s="74"/>
      <c r="AZ125" s="74"/>
      <c r="BA125" s="74"/>
      <c r="BB125" s="74"/>
      <c r="BC125" s="74"/>
      <c r="BE125">
        <f t="shared" si="3"/>
        <v>1</v>
      </c>
    </row>
    <row r="126" spans="2:57" ht="58.5" customHeight="1">
      <c r="B126" s="54">
        <v>110</v>
      </c>
      <c r="C126" s="55" t="str">
        <f>Hoja1!W114</f>
        <v>area 110</v>
      </c>
      <c r="D126" s="55" t="str">
        <f>Hoja1!X114</f>
        <v>puesto 110</v>
      </c>
      <c r="E126" s="55" t="str">
        <f>Hoja1!Y114</f>
        <v>tarea 110</v>
      </c>
      <c r="F126" s="55" t="str">
        <f>Hoja1!Z114</f>
        <v>tarea 110</v>
      </c>
      <c r="G126" s="55">
        <f>Hoja1!AA114</f>
        <v>0</v>
      </c>
      <c r="H126" s="55">
        <f>Hoja1!AB114</f>
        <v>0</v>
      </c>
      <c r="I126" s="55">
        <f>Hoja1!AC114</f>
        <v>0</v>
      </c>
      <c r="J126" s="55">
        <f>Hoja1!AD114</f>
        <v>0</v>
      </c>
      <c r="K126" s="137"/>
      <c r="L126" s="137"/>
      <c r="M126" s="53"/>
      <c r="N126" s="53"/>
      <c r="O126" s="53"/>
      <c r="P126" s="53"/>
      <c r="Q126" s="53"/>
      <c r="R126" s="77"/>
      <c r="S126" s="53"/>
      <c r="T126" s="53"/>
      <c r="U126" s="53"/>
      <c r="V126" s="53"/>
      <c r="W126" s="53"/>
      <c r="X126" s="53"/>
      <c r="Y126" s="77"/>
      <c r="Z126" s="53"/>
      <c r="AA126" s="53"/>
      <c r="AB126" s="53"/>
      <c r="AC126" s="53"/>
      <c r="AD126" s="53"/>
      <c r="AE126" s="147" t="str">
        <f t="shared" si="2"/>
        <v>Aceptable</v>
      </c>
      <c r="AF126" s="53" t="s">
        <v>57</v>
      </c>
      <c r="AG126" s="53" t="s">
        <v>57</v>
      </c>
      <c r="AH126" s="53" t="s">
        <v>57</v>
      </c>
      <c r="AI126" s="53" t="s">
        <v>57</v>
      </c>
      <c r="AJ126" s="53" t="s">
        <v>57</v>
      </c>
      <c r="AK126" s="53" t="s">
        <v>57</v>
      </c>
      <c r="AL126" s="53" t="s">
        <v>57</v>
      </c>
      <c r="AM126" s="53" t="s">
        <v>57</v>
      </c>
      <c r="AN126" s="53" t="s">
        <v>57</v>
      </c>
      <c r="AO126" s="53" t="s">
        <v>57</v>
      </c>
      <c r="AP126" s="53" t="s">
        <v>57</v>
      </c>
      <c r="AQ126" s="53" t="s">
        <v>57</v>
      </c>
      <c r="AR126" s="53" t="s">
        <v>57</v>
      </c>
      <c r="AS126" s="53" t="s">
        <v>57</v>
      </c>
      <c r="AT126" s="53" t="s">
        <v>57</v>
      </c>
      <c r="AU126" s="53" t="s">
        <v>57</v>
      </c>
      <c r="AV126" s="53" t="s">
        <v>57</v>
      </c>
      <c r="AW126" s="85" t="str" cm="1">
        <f t="array" ref="AW126">IF(OR(AF126:AQ126="SI",AR126="SI",AS126="SI",AT126="SI",AU126="SI",AV126="SI"),"Crítico-Proceda a elaborar plan de acción","No crítico/Intermedio-Solicitar evaluación por parte del OAL")</f>
        <v>No crítico/Intermedio-Solicitar evaluación por parte del OAL</v>
      </c>
      <c r="AX126" s="86"/>
      <c r="AY126" s="74"/>
      <c r="AZ126" s="74"/>
      <c r="BA126" s="74"/>
      <c r="BB126" s="74"/>
      <c r="BC126" s="74"/>
      <c r="BE126">
        <f t="shared" si="3"/>
        <v>1</v>
      </c>
    </row>
    <row r="127" spans="2:57" ht="58.5" customHeight="1">
      <c r="B127" s="54">
        <v>111</v>
      </c>
      <c r="C127" s="55" t="str">
        <f>Hoja1!W115</f>
        <v>area 111</v>
      </c>
      <c r="D127" s="55" t="str">
        <f>Hoja1!X115</f>
        <v>puesto 111</v>
      </c>
      <c r="E127" s="55" t="str">
        <f>Hoja1!Y115</f>
        <v>tarea 111</v>
      </c>
      <c r="F127" s="55" t="str">
        <f>Hoja1!Z115</f>
        <v>tarea 111</v>
      </c>
      <c r="G127" s="55">
        <f>Hoja1!AA115</f>
        <v>0</v>
      </c>
      <c r="H127" s="55">
        <f>Hoja1!AB115</f>
        <v>0</v>
      </c>
      <c r="I127" s="55">
        <f>Hoja1!AC115</f>
        <v>0</v>
      </c>
      <c r="J127" s="55">
        <f>Hoja1!AD115</f>
        <v>0</v>
      </c>
      <c r="K127" s="137"/>
      <c r="L127" s="137"/>
      <c r="M127" s="53"/>
      <c r="N127" s="53"/>
      <c r="O127" s="53"/>
      <c r="P127" s="53"/>
      <c r="Q127" s="53"/>
      <c r="R127" s="77"/>
      <c r="S127" s="53"/>
      <c r="T127" s="53"/>
      <c r="U127" s="53"/>
      <c r="V127" s="53"/>
      <c r="W127" s="53"/>
      <c r="X127" s="53"/>
      <c r="Y127" s="77"/>
      <c r="Z127" s="53"/>
      <c r="AA127" s="53"/>
      <c r="AB127" s="53"/>
      <c r="AC127" s="53"/>
      <c r="AD127" s="53"/>
      <c r="AE127" s="147" t="str">
        <f t="shared" si="2"/>
        <v>Aceptable</v>
      </c>
      <c r="AF127" s="53" t="s">
        <v>57</v>
      </c>
      <c r="AG127" s="53" t="s">
        <v>57</v>
      </c>
      <c r="AH127" s="53" t="s">
        <v>57</v>
      </c>
      <c r="AI127" s="53" t="s">
        <v>57</v>
      </c>
      <c r="AJ127" s="53" t="s">
        <v>57</v>
      </c>
      <c r="AK127" s="53" t="s">
        <v>57</v>
      </c>
      <c r="AL127" s="53" t="s">
        <v>57</v>
      </c>
      <c r="AM127" s="53" t="s">
        <v>57</v>
      </c>
      <c r="AN127" s="53" t="s">
        <v>57</v>
      </c>
      <c r="AO127" s="53" t="s">
        <v>57</v>
      </c>
      <c r="AP127" s="53" t="s">
        <v>57</v>
      </c>
      <c r="AQ127" s="53" t="s">
        <v>57</v>
      </c>
      <c r="AR127" s="53" t="s">
        <v>57</v>
      </c>
      <c r="AS127" s="53" t="s">
        <v>57</v>
      </c>
      <c r="AT127" s="53" t="s">
        <v>57</v>
      </c>
      <c r="AU127" s="53" t="s">
        <v>57</v>
      </c>
      <c r="AV127" s="53" t="s">
        <v>57</v>
      </c>
      <c r="AW127" s="85" t="str" cm="1">
        <f t="array" ref="AW127">IF(OR(AF127:AQ127="SI",AR127="SI",AS127="SI",AT127="SI",AU127="SI",AV127="SI"),"Crítico-Proceda a elaborar plan de acción","No crítico/Intermedio-Solicitar evaluación por parte del OAL")</f>
        <v>No crítico/Intermedio-Solicitar evaluación por parte del OAL</v>
      </c>
      <c r="AX127" s="86"/>
      <c r="AY127" s="74"/>
      <c r="AZ127" s="74"/>
      <c r="BA127" s="74"/>
      <c r="BB127" s="74"/>
      <c r="BC127" s="74"/>
      <c r="BE127">
        <f t="shared" si="3"/>
        <v>1</v>
      </c>
    </row>
    <row r="128" spans="2:57" ht="58.5" customHeight="1">
      <c r="B128" s="54">
        <v>112</v>
      </c>
      <c r="C128" s="55" t="str">
        <f>Hoja1!W116</f>
        <v>area 112</v>
      </c>
      <c r="D128" s="55" t="str">
        <f>Hoja1!X116</f>
        <v>puesto 112</v>
      </c>
      <c r="E128" s="55" t="str">
        <f>Hoja1!Y116</f>
        <v>tarea 112</v>
      </c>
      <c r="F128" s="55" t="str">
        <f>Hoja1!Z116</f>
        <v>tarea 112</v>
      </c>
      <c r="G128" s="55">
        <f>Hoja1!AA116</f>
        <v>0</v>
      </c>
      <c r="H128" s="55">
        <f>Hoja1!AB116</f>
        <v>0</v>
      </c>
      <c r="I128" s="55">
        <f>Hoja1!AC116</f>
        <v>0</v>
      </c>
      <c r="J128" s="55">
        <f>Hoja1!AD116</f>
        <v>0</v>
      </c>
      <c r="K128" s="137"/>
      <c r="L128" s="137"/>
      <c r="M128" s="53"/>
      <c r="N128" s="53"/>
      <c r="O128" s="53"/>
      <c r="P128" s="53"/>
      <c r="Q128" s="53"/>
      <c r="R128" s="77"/>
      <c r="S128" s="53"/>
      <c r="T128" s="53"/>
      <c r="U128" s="53"/>
      <c r="V128" s="53"/>
      <c r="W128" s="53"/>
      <c r="X128" s="53"/>
      <c r="Y128" s="77"/>
      <c r="Z128" s="53"/>
      <c r="AA128" s="53"/>
      <c r="AB128" s="53"/>
      <c r="AC128" s="53"/>
      <c r="AD128" s="53"/>
      <c r="AE128" s="147" t="str">
        <f t="shared" si="2"/>
        <v>Aceptable</v>
      </c>
      <c r="AF128" s="53" t="s">
        <v>57</v>
      </c>
      <c r="AG128" s="53" t="s">
        <v>57</v>
      </c>
      <c r="AH128" s="53" t="s">
        <v>57</v>
      </c>
      <c r="AI128" s="53" t="s">
        <v>57</v>
      </c>
      <c r="AJ128" s="53" t="s">
        <v>57</v>
      </c>
      <c r="AK128" s="53" t="s">
        <v>57</v>
      </c>
      <c r="AL128" s="53" t="s">
        <v>57</v>
      </c>
      <c r="AM128" s="53" t="s">
        <v>57</v>
      </c>
      <c r="AN128" s="53" t="s">
        <v>57</v>
      </c>
      <c r="AO128" s="53" t="s">
        <v>57</v>
      </c>
      <c r="AP128" s="53" t="s">
        <v>57</v>
      </c>
      <c r="AQ128" s="53" t="s">
        <v>57</v>
      </c>
      <c r="AR128" s="53" t="s">
        <v>57</v>
      </c>
      <c r="AS128" s="53" t="s">
        <v>57</v>
      </c>
      <c r="AT128" s="53" t="s">
        <v>57</v>
      </c>
      <c r="AU128" s="53" t="s">
        <v>57</v>
      </c>
      <c r="AV128" s="53" t="s">
        <v>57</v>
      </c>
      <c r="AW128" s="85" t="str" cm="1">
        <f t="array" ref="AW128">IF(OR(AF128:AQ128="SI",AR128="SI",AS128="SI",AT128="SI",AU128="SI",AV128="SI"),"Crítico-Proceda a elaborar plan de acción","No crítico/Intermedio-Solicitar evaluación por parte del OAL")</f>
        <v>No crítico/Intermedio-Solicitar evaluación por parte del OAL</v>
      </c>
      <c r="AX128" s="86"/>
      <c r="AY128" s="74"/>
      <c r="AZ128" s="74"/>
      <c r="BA128" s="74"/>
      <c r="BB128" s="74"/>
      <c r="BC128" s="74"/>
      <c r="BE128">
        <f t="shared" si="3"/>
        <v>1</v>
      </c>
    </row>
    <row r="129" spans="2:57" ht="58.5" customHeight="1">
      <c r="B129" s="54">
        <v>113</v>
      </c>
      <c r="C129" s="55" t="str">
        <f>Hoja1!W117</f>
        <v>area 113</v>
      </c>
      <c r="D129" s="55" t="str">
        <f>Hoja1!X117</f>
        <v>puesto 113</v>
      </c>
      <c r="E129" s="55" t="str">
        <f>Hoja1!Y117</f>
        <v>tarea 113</v>
      </c>
      <c r="F129" s="55" t="str">
        <f>Hoja1!Z117</f>
        <v>tarea 113</v>
      </c>
      <c r="G129" s="55">
        <f>Hoja1!AA117</f>
        <v>0</v>
      </c>
      <c r="H129" s="55">
        <f>Hoja1!AB117</f>
        <v>0</v>
      </c>
      <c r="I129" s="55">
        <f>Hoja1!AC117</f>
        <v>0</v>
      </c>
      <c r="J129" s="55">
        <f>Hoja1!AD117</f>
        <v>0</v>
      </c>
      <c r="K129" s="137"/>
      <c r="L129" s="137"/>
      <c r="M129" s="53"/>
      <c r="N129" s="53"/>
      <c r="O129" s="53"/>
      <c r="P129" s="53"/>
      <c r="Q129" s="53"/>
      <c r="R129" s="77"/>
      <c r="S129" s="53"/>
      <c r="T129" s="53"/>
      <c r="U129" s="53"/>
      <c r="V129" s="53"/>
      <c r="W129" s="53"/>
      <c r="X129" s="53"/>
      <c r="Y129" s="77"/>
      <c r="Z129" s="53"/>
      <c r="AA129" s="53"/>
      <c r="AB129" s="53"/>
      <c r="AC129" s="53"/>
      <c r="AD129" s="53"/>
      <c r="AE129" s="147" t="str">
        <f t="shared" si="2"/>
        <v>Aceptable</v>
      </c>
      <c r="AF129" s="53" t="s">
        <v>57</v>
      </c>
      <c r="AG129" s="53" t="s">
        <v>57</v>
      </c>
      <c r="AH129" s="53" t="s">
        <v>57</v>
      </c>
      <c r="AI129" s="53" t="s">
        <v>57</v>
      </c>
      <c r="AJ129" s="53" t="s">
        <v>57</v>
      </c>
      <c r="AK129" s="53" t="s">
        <v>57</v>
      </c>
      <c r="AL129" s="53" t="s">
        <v>57</v>
      </c>
      <c r="AM129" s="53" t="s">
        <v>57</v>
      </c>
      <c r="AN129" s="53" t="s">
        <v>57</v>
      </c>
      <c r="AO129" s="53" t="s">
        <v>57</v>
      </c>
      <c r="AP129" s="53" t="s">
        <v>57</v>
      </c>
      <c r="AQ129" s="53" t="s">
        <v>57</v>
      </c>
      <c r="AR129" s="53" t="s">
        <v>57</v>
      </c>
      <c r="AS129" s="53" t="s">
        <v>57</v>
      </c>
      <c r="AT129" s="53" t="s">
        <v>57</v>
      </c>
      <c r="AU129" s="53" t="s">
        <v>57</v>
      </c>
      <c r="AV129" s="53" t="s">
        <v>57</v>
      </c>
      <c r="AW129" s="85" t="str" cm="1">
        <f t="array" ref="AW129">IF(OR(AF129:AQ129="SI",AR129="SI",AS129="SI",AT129="SI",AU129="SI",AV129="SI"),"Crítico-Proceda a elaborar plan de acción","No crítico/Intermedio-Solicitar evaluación por parte del OAL")</f>
        <v>No crítico/Intermedio-Solicitar evaluación por parte del OAL</v>
      </c>
      <c r="AX129" s="86"/>
      <c r="AY129" s="74"/>
      <c r="AZ129" s="74"/>
      <c r="BA129" s="74"/>
      <c r="BB129" s="74"/>
      <c r="BC129" s="74"/>
      <c r="BE129">
        <f t="shared" si="3"/>
        <v>1</v>
      </c>
    </row>
    <row r="130" spans="2:57" ht="58.5" customHeight="1">
      <c r="B130" s="54">
        <v>114</v>
      </c>
      <c r="C130" s="55" t="str">
        <f>Hoja1!W118</f>
        <v>area 114</v>
      </c>
      <c r="D130" s="55" t="str">
        <f>Hoja1!X118</f>
        <v>puesto 114</v>
      </c>
      <c r="E130" s="55" t="str">
        <f>Hoja1!Y118</f>
        <v>tarea 114</v>
      </c>
      <c r="F130" s="55" t="str">
        <f>Hoja1!Z118</f>
        <v>tarea 114</v>
      </c>
      <c r="G130" s="55">
        <f>Hoja1!AA118</f>
        <v>0</v>
      </c>
      <c r="H130" s="55">
        <f>Hoja1!AB118</f>
        <v>0</v>
      </c>
      <c r="I130" s="55">
        <f>Hoja1!AC118</f>
        <v>0</v>
      </c>
      <c r="J130" s="55">
        <f>Hoja1!AD118</f>
        <v>0</v>
      </c>
      <c r="K130" s="137"/>
      <c r="L130" s="137"/>
      <c r="M130" s="53"/>
      <c r="N130" s="53"/>
      <c r="O130" s="53"/>
      <c r="P130" s="53"/>
      <c r="Q130" s="53"/>
      <c r="R130" s="77"/>
      <c r="S130" s="53"/>
      <c r="T130" s="53"/>
      <c r="U130" s="53"/>
      <c r="V130" s="53"/>
      <c r="W130" s="53"/>
      <c r="X130" s="53"/>
      <c r="Y130" s="77"/>
      <c r="Z130" s="53"/>
      <c r="AA130" s="53"/>
      <c r="AB130" s="53"/>
      <c r="AC130" s="53"/>
      <c r="AD130" s="53"/>
      <c r="AE130" s="147" t="str">
        <f t="shared" si="2"/>
        <v>Aceptable</v>
      </c>
      <c r="AF130" s="53" t="s">
        <v>57</v>
      </c>
      <c r="AG130" s="53" t="s">
        <v>57</v>
      </c>
      <c r="AH130" s="53" t="s">
        <v>57</v>
      </c>
      <c r="AI130" s="53" t="s">
        <v>57</v>
      </c>
      <c r="AJ130" s="53" t="s">
        <v>57</v>
      </c>
      <c r="AK130" s="53" t="s">
        <v>57</v>
      </c>
      <c r="AL130" s="53" t="s">
        <v>57</v>
      </c>
      <c r="AM130" s="53" t="s">
        <v>57</v>
      </c>
      <c r="AN130" s="53" t="s">
        <v>57</v>
      </c>
      <c r="AO130" s="53" t="s">
        <v>57</v>
      </c>
      <c r="AP130" s="53" t="s">
        <v>57</v>
      </c>
      <c r="AQ130" s="53" t="s">
        <v>57</v>
      </c>
      <c r="AR130" s="53" t="s">
        <v>57</v>
      </c>
      <c r="AS130" s="53" t="s">
        <v>57</v>
      </c>
      <c r="AT130" s="53" t="s">
        <v>57</v>
      </c>
      <c r="AU130" s="53" t="s">
        <v>57</v>
      </c>
      <c r="AV130" s="53" t="s">
        <v>57</v>
      </c>
      <c r="AW130" s="85" t="str" cm="1">
        <f t="array" ref="AW130">IF(OR(AF130:AQ130="SI",AR130="SI",AS130="SI",AT130="SI",AU130="SI",AV130="SI"),"Crítico-Proceda a elaborar plan de acción","No crítico/Intermedio-Solicitar evaluación por parte del OAL")</f>
        <v>No crítico/Intermedio-Solicitar evaluación por parte del OAL</v>
      </c>
      <c r="AX130" s="86"/>
      <c r="AY130" s="74"/>
      <c r="AZ130" s="74"/>
      <c r="BA130" s="74"/>
      <c r="BB130" s="74"/>
      <c r="BC130" s="74"/>
      <c r="BE130">
        <f t="shared" si="3"/>
        <v>1</v>
      </c>
    </row>
    <row r="131" spans="2:57" ht="58.5" customHeight="1">
      <c r="B131" s="54">
        <v>115</v>
      </c>
      <c r="C131" s="55" t="str">
        <f>Hoja1!W119</f>
        <v>area 115</v>
      </c>
      <c r="D131" s="55" t="str">
        <f>Hoja1!X119</f>
        <v>puesto 115</v>
      </c>
      <c r="E131" s="55" t="str">
        <f>Hoja1!Y119</f>
        <v>tarea 115</v>
      </c>
      <c r="F131" s="55" t="str">
        <f>Hoja1!Z119</f>
        <v>tarea 115</v>
      </c>
      <c r="G131" s="55">
        <f>Hoja1!AA119</f>
        <v>0</v>
      </c>
      <c r="H131" s="55">
        <f>Hoja1!AB119</f>
        <v>0</v>
      </c>
      <c r="I131" s="55">
        <f>Hoja1!AC119</f>
        <v>0</v>
      </c>
      <c r="J131" s="55">
        <f>Hoja1!AD119</f>
        <v>0</v>
      </c>
      <c r="K131" s="137"/>
      <c r="L131" s="137"/>
      <c r="M131" s="53"/>
      <c r="N131" s="53"/>
      <c r="O131" s="53"/>
      <c r="P131" s="53"/>
      <c r="Q131" s="53"/>
      <c r="R131" s="77"/>
      <c r="S131" s="53"/>
      <c r="T131" s="53"/>
      <c r="U131" s="53"/>
      <c r="V131" s="53"/>
      <c r="W131" s="53"/>
      <c r="X131" s="53"/>
      <c r="Y131" s="77"/>
      <c r="Z131" s="53"/>
      <c r="AA131" s="53"/>
      <c r="AB131" s="53"/>
      <c r="AC131" s="53"/>
      <c r="AD131" s="53"/>
      <c r="AE131" s="147" t="str">
        <f t="shared" si="2"/>
        <v>Aceptable</v>
      </c>
      <c r="AF131" s="53" t="s">
        <v>57</v>
      </c>
      <c r="AG131" s="53" t="s">
        <v>57</v>
      </c>
      <c r="AH131" s="53" t="s">
        <v>57</v>
      </c>
      <c r="AI131" s="53" t="s">
        <v>57</v>
      </c>
      <c r="AJ131" s="53" t="s">
        <v>57</v>
      </c>
      <c r="AK131" s="53" t="s">
        <v>57</v>
      </c>
      <c r="AL131" s="53" t="s">
        <v>57</v>
      </c>
      <c r="AM131" s="53" t="s">
        <v>57</v>
      </c>
      <c r="AN131" s="53" t="s">
        <v>57</v>
      </c>
      <c r="AO131" s="53" t="s">
        <v>57</v>
      </c>
      <c r="AP131" s="53" t="s">
        <v>57</v>
      </c>
      <c r="AQ131" s="53" t="s">
        <v>57</v>
      </c>
      <c r="AR131" s="53" t="s">
        <v>57</v>
      </c>
      <c r="AS131" s="53" t="s">
        <v>57</v>
      </c>
      <c r="AT131" s="53" t="s">
        <v>57</v>
      </c>
      <c r="AU131" s="53" t="s">
        <v>57</v>
      </c>
      <c r="AV131" s="53" t="s">
        <v>57</v>
      </c>
      <c r="AW131" s="85" t="str" cm="1">
        <f t="array" ref="AW131">IF(OR(AF131:AQ131="SI",AR131="SI",AS131="SI",AT131="SI",AU131="SI",AV131="SI"),"Crítico-Proceda a elaborar plan de acción","No crítico/Intermedio-Solicitar evaluación por parte del OAL")</f>
        <v>No crítico/Intermedio-Solicitar evaluación por parte del OAL</v>
      </c>
      <c r="AX131" s="86"/>
      <c r="AY131" s="74"/>
      <c r="AZ131" s="74"/>
      <c r="BA131" s="74"/>
      <c r="BB131" s="74"/>
      <c r="BC131" s="74"/>
      <c r="BE131">
        <f t="shared" si="3"/>
        <v>1</v>
      </c>
    </row>
    <row r="132" spans="2:57" ht="58.5" customHeight="1">
      <c r="B132" s="54">
        <v>116</v>
      </c>
      <c r="C132" s="55" t="str">
        <f>Hoja1!W120</f>
        <v>area 116</v>
      </c>
      <c r="D132" s="55" t="str">
        <f>Hoja1!X120</f>
        <v>puesto 116</v>
      </c>
      <c r="E132" s="55" t="str">
        <f>Hoja1!Y120</f>
        <v>tarea 116</v>
      </c>
      <c r="F132" s="55" t="str">
        <f>Hoja1!Z120</f>
        <v>tarea 116</v>
      </c>
      <c r="G132" s="55">
        <f>Hoja1!AA120</f>
        <v>0</v>
      </c>
      <c r="H132" s="55">
        <f>Hoja1!AB120</f>
        <v>0</v>
      </c>
      <c r="I132" s="55">
        <f>Hoja1!AC120</f>
        <v>0</v>
      </c>
      <c r="J132" s="55">
        <f>Hoja1!AD120</f>
        <v>0</v>
      </c>
      <c r="K132" s="137"/>
      <c r="L132" s="137"/>
      <c r="M132" s="53"/>
      <c r="N132" s="53"/>
      <c r="O132" s="53"/>
      <c r="P132" s="53"/>
      <c r="Q132" s="53"/>
      <c r="R132" s="77"/>
      <c r="S132" s="53"/>
      <c r="T132" s="53"/>
      <c r="U132" s="53"/>
      <c r="V132" s="53"/>
      <c r="W132" s="53"/>
      <c r="X132" s="53"/>
      <c r="Y132" s="77"/>
      <c r="Z132" s="53"/>
      <c r="AA132" s="53"/>
      <c r="AB132" s="53"/>
      <c r="AC132" s="53"/>
      <c r="AD132" s="53"/>
      <c r="AE132" s="147" t="str">
        <f t="shared" si="2"/>
        <v>Aceptable</v>
      </c>
      <c r="AF132" s="53" t="s">
        <v>57</v>
      </c>
      <c r="AG132" s="53" t="s">
        <v>57</v>
      </c>
      <c r="AH132" s="53" t="s">
        <v>57</v>
      </c>
      <c r="AI132" s="53" t="s">
        <v>57</v>
      </c>
      <c r="AJ132" s="53" t="s">
        <v>57</v>
      </c>
      <c r="AK132" s="53" t="s">
        <v>57</v>
      </c>
      <c r="AL132" s="53" t="s">
        <v>57</v>
      </c>
      <c r="AM132" s="53" t="s">
        <v>57</v>
      </c>
      <c r="AN132" s="53" t="s">
        <v>57</v>
      </c>
      <c r="AO132" s="53" t="s">
        <v>57</v>
      </c>
      <c r="AP132" s="53" t="s">
        <v>57</v>
      </c>
      <c r="AQ132" s="53" t="s">
        <v>57</v>
      </c>
      <c r="AR132" s="53" t="s">
        <v>57</v>
      </c>
      <c r="AS132" s="53" t="s">
        <v>57</v>
      </c>
      <c r="AT132" s="53" t="s">
        <v>57</v>
      </c>
      <c r="AU132" s="53" t="s">
        <v>57</v>
      </c>
      <c r="AV132" s="53" t="s">
        <v>57</v>
      </c>
      <c r="AW132" s="85" t="str" cm="1">
        <f t="array" ref="AW132">IF(OR(AF132:AQ132="SI",AR132="SI",AS132="SI",AT132="SI",AU132="SI",AV132="SI"),"Crítico-Proceda a elaborar plan de acción","No crítico/Intermedio-Solicitar evaluación por parte del OAL")</f>
        <v>No crítico/Intermedio-Solicitar evaluación por parte del OAL</v>
      </c>
      <c r="AX132" s="86"/>
      <c r="AY132" s="74"/>
      <c r="AZ132" s="74"/>
      <c r="BA132" s="74"/>
      <c r="BB132" s="74"/>
      <c r="BC132" s="74"/>
      <c r="BE132">
        <f t="shared" si="3"/>
        <v>1</v>
      </c>
    </row>
    <row r="133" spans="2:57" ht="58.5" customHeight="1">
      <c r="B133" s="54">
        <v>117</v>
      </c>
      <c r="C133" s="55" t="str">
        <f>Hoja1!W121</f>
        <v>area 117</v>
      </c>
      <c r="D133" s="55" t="str">
        <f>Hoja1!X121</f>
        <v>puesto 117</v>
      </c>
      <c r="E133" s="55" t="str">
        <f>Hoja1!Y121</f>
        <v>tarea 117</v>
      </c>
      <c r="F133" s="55" t="str">
        <f>Hoja1!Z121</f>
        <v>tarea 117</v>
      </c>
      <c r="G133" s="55">
        <f>Hoja1!AA121</f>
        <v>0</v>
      </c>
      <c r="H133" s="55">
        <f>Hoja1!AB121</f>
        <v>0</v>
      </c>
      <c r="I133" s="55">
        <f>Hoja1!AC121</f>
        <v>0</v>
      </c>
      <c r="J133" s="55">
        <f>Hoja1!AD121</f>
        <v>0</v>
      </c>
      <c r="K133" s="137"/>
      <c r="L133" s="137"/>
      <c r="M133" s="53"/>
      <c r="N133" s="53"/>
      <c r="O133" s="53"/>
      <c r="P133" s="53"/>
      <c r="Q133" s="53"/>
      <c r="R133" s="77"/>
      <c r="S133" s="53"/>
      <c r="T133" s="53"/>
      <c r="U133" s="53"/>
      <c r="V133" s="53"/>
      <c r="W133" s="53"/>
      <c r="X133" s="53"/>
      <c r="Y133" s="77"/>
      <c r="Z133" s="53"/>
      <c r="AA133" s="53"/>
      <c r="AB133" s="53"/>
      <c r="AC133" s="53"/>
      <c r="AD133" s="53"/>
      <c r="AE133" s="147" t="str">
        <f t="shared" si="2"/>
        <v>Aceptable</v>
      </c>
      <c r="AF133" s="53" t="s">
        <v>57</v>
      </c>
      <c r="AG133" s="53" t="s">
        <v>57</v>
      </c>
      <c r="AH133" s="53" t="s">
        <v>57</v>
      </c>
      <c r="AI133" s="53" t="s">
        <v>57</v>
      </c>
      <c r="AJ133" s="53" t="s">
        <v>57</v>
      </c>
      <c r="AK133" s="53" t="s">
        <v>57</v>
      </c>
      <c r="AL133" s="53" t="s">
        <v>57</v>
      </c>
      <c r="AM133" s="53" t="s">
        <v>57</v>
      </c>
      <c r="AN133" s="53" t="s">
        <v>57</v>
      </c>
      <c r="AO133" s="53" t="s">
        <v>57</v>
      </c>
      <c r="AP133" s="53" t="s">
        <v>57</v>
      </c>
      <c r="AQ133" s="53" t="s">
        <v>57</v>
      </c>
      <c r="AR133" s="53" t="s">
        <v>57</v>
      </c>
      <c r="AS133" s="53" t="s">
        <v>57</v>
      </c>
      <c r="AT133" s="53" t="s">
        <v>57</v>
      </c>
      <c r="AU133" s="53" t="s">
        <v>57</v>
      </c>
      <c r="AV133" s="53" t="s">
        <v>57</v>
      </c>
      <c r="AW133" s="85" t="str" cm="1">
        <f t="array" ref="AW133">IF(OR(AF133:AQ133="SI",AR133="SI",AS133="SI",AT133="SI",AU133="SI",AV133="SI"),"Crítico-Proceda a elaborar plan de acción","No crítico/Intermedio-Solicitar evaluación por parte del OAL")</f>
        <v>No crítico/Intermedio-Solicitar evaluación por parte del OAL</v>
      </c>
      <c r="AX133" s="86"/>
      <c r="AY133" s="74"/>
      <c r="AZ133" s="74"/>
      <c r="BA133" s="74"/>
      <c r="BB133" s="74"/>
      <c r="BC133" s="74"/>
      <c r="BE133">
        <f t="shared" si="3"/>
        <v>1</v>
      </c>
    </row>
    <row r="134" spans="2:57" ht="58.5" customHeight="1">
      <c r="B134" s="54">
        <v>118</v>
      </c>
      <c r="C134" s="55" t="str">
        <f>Hoja1!W122</f>
        <v>area 118</v>
      </c>
      <c r="D134" s="55" t="str">
        <f>Hoja1!X122</f>
        <v>puesto 118</v>
      </c>
      <c r="E134" s="55" t="str">
        <f>Hoja1!Y122</f>
        <v>tarea 118</v>
      </c>
      <c r="F134" s="55" t="str">
        <f>Hoja1!Z122</f>
        <v>tarea 118</v>
      </c>
      <c r="G134" s="55">
        <f>Hoja1!AA122</f>
        <v>0</v>
      </c>
      <c r="H134" s="55">
        <f>Hoja1!AB122</f>
        <v>0</v>
      </c>
      <c r="I134" s="55">
        <f>Hoja1!AC122</f>
        <v>0</v>
      </c>
      <c r="J134" s="55">
        <f>Hoja1!AD122</f>
        <v>0</v>
      </c>
      <c r="K134" s="137"/>
      <c r="L134" s="137"/>
      <c r="M134" s="53"/>
      <c r="N134" s="53"/>
      <c r="O134" s="53"/>
      <c r="P134" s="53"/>
      <c r="Q134" s="53"/>
      <c r="R134" s="77"/>
      <c r="S134" s="53"/>
      <c r="T134" s="53"/>
      <c r="U134" s="53"/>
      <c r="V134" s="53"/>
      <c r="W134" s="53"/>
      <c r="X134" s="53"/>
      <c r="Y134" s="77"/>
      <c r="Z134" s="53"/>
      <c r="AA134" s="53"/>
      <c r="AB134" s="53"/>
      <c r="AC134" s="53"/>
      <c r="AD134" s="53"/>
      <c r="AE134" s="147" t="str">
        <f t="shared" si="2"/>
        <v>Aceptable</v>
      </c>
      <c r="AF134" s="53" t="s">
        <v>57</v>
      </c>
      <c r="AG134" s="53" t="s">
        <v>57</v>
      </c>
      <c r="AH134" s="53" t="s">
        <v>57</v>
      </c>
      <c r="AI134" s="53" t="s">
        <v>57</v>
      </c>
      <c r="AJ134" s="53" t="s">
        <v>57</v>
      </c>
      <c r="AK134" s="53" t="s">
        <v>57</v>
      </c>
      <c r="AL134" s="53" t="s">
        <v>57</v>
      </c>
      <c r="AM134" s="53" t="s">
        <v>57</v>
      </c>
      <c r="AN134" s="53" t="s">
        <v>57</v>
      </c>
      <c r="AO134" s="53" t="s">
        <v>57</v>
      </c>
      <c r="AP134" s="53" t="s">
        <v>57</v>
      </c>
      <c r="AQ134" s="53" t="s">
        <v>57</v>
      </c>
      <c r="AR134" s="53" t="s">
        <v>57</v>
      </c>
      <c r="AS134" s="53" t="s">
        <v>57</v>
      </c>
      <c r="AT134" s="53" t="s">
        <v>57</v>
      </c>
      <c r="AU134" s="53" t="s">
        <v>57</v>
      </c>
      <c r="AV134" s="53" t="s">
        <v>57</v>
      </c>
      <c r="AW134" s="85" t="str" cm="1">
        <f t="array" ref="AW134">IF(OR(AF134:AQ134="SI",AR134="SI",AS134="SI",AT134="SI",AU134="SI",AV134="SI"),"Crítico-Proceda a elaborar plan de acción","No crítico/Intermedio-Solicitar evaluación por parte del OAL")</f>
        <v>No crítico/Intermedio-Solicitar evaluación por parte del OAL</v>
      </c>
      <c r="AX134" s="86"/>
      <c r="AY134" s="74"/>
      <c r="AZ134" s="74"/>
      <c r="BA134" s="74"/>
      <c r="BB134" s="74"/>
      <c r="BC134" s="74"/>
      <c r="BE134">
        <f t="shared" si="3"/>
        <v>1</v>
      </c>
    </row>
    <row r="135" spans="2:57" ht="58.5" customHeight="1">
      <c r="B135" s="54">
        <v>119</v>
      </c>
      <c r="C135" s="55" t="str">
        <f>Hoja1!W123</f>
        <v>area 119</v>
      </c>
      <c r="D135" s="55" t="str">
        <f>Hoja1!X123</f>
        <v>puesto 119</v>
      </c>
      <c r="E135" s="55" t="str">
        <f>Hoja1!Y123</f>
        <v>tarea 119</v>
      </c>
      <c r="F135" s="55" t="str">
        <f>Hoja1!Z123</f>
        <v>tarea 119</v>
      </c>
      <c r="G135" s="55">
        <f>Hoja1!AA123</f>
        <v>0</v>
      </c>
      <c r="H135" s="55">
        <f>Hoja1!AB123</f>
        <v>0</v>
      </c>
      <c r="I135" s="55">
        <f>Hoja1!AC123</f>
        <v>0</v>
      </c>
      <c r="J135" s="55">
        <f>Hoja1!AD123</f>
        <v>0</v>
      </c>
      <c r="K135" s="137"/>
      <c r="L135" s="137"/>
      <c r="M135" s="53"/>
      <c r="N135" s="53"/>
      <c r="O135" s="53"/>
      <c r="P135" s="53"/>
      <c r="Q135" s="53"/>
      <c r="R135" s="77"/>
      <c r="S135" s="53"/>
      <c r="T135" s="53"/>
      <c r="U135" s="53"/>
      <c r="V135" s="53"/>
      <c r="W135" s="53"/>
      <c r="X135" s="53"/>
      <c r="Y135" s="77"/>
      <c r="Z135" s="53"/>
      <c r="AA135" s="53"/>
      <c r="AB135" s="53"/>
      <c r="AC135" s="53"/>
      <c r="AD135" s="53"/>
      <c r="AE135" s="147" t="str">
        <f t="shared" si="2"/>
        <v>Aceptable</v>
      </c>
      <c r="AF135" s="53" t="s">
        <v>57</v>
      </c>
      <c r="AG135" s="53" t="s">
        <v>57</v>
      </c>
      <c r="AH135" s="53" t="s">
        <v>57</v>
      </c>
      <c r="AI135" s="53" t="s">
        <v>57</v>
      </c>
      <c r="AJ135" s="53" t="s">
        <v>57</v>
      </c>
      <c r="AK135" s="53" t="s">
        <v>57</v>
      </c>
      <c r="AL135" s="53" t="s">
        <v>57</v>
      </c>
      <c r="AM135" s="53" t="s">
        <v>57</v>
      </c>
      <c r="AN135" s="53" t="s">
        <v>57</v>
      </c>
      <c r="AO135" s="53" t="s">
        <v>57</v>
      </c>
      <c r="AP135" s="53" t="s">
        <v>57</v>
      </c>
      <c r="AQ135" s="53" t="s">
        <v>57</v>
      </c>
      <c r="AR135" s="53" t="s">
        <v>57</v>
      </c>
      <c r="AS135" s="53" t="s">
        <v>57</v>
      </c>
      <c r="AT135" s="53" t="s">
        <v>57</v>
      </c>
      <c r="AU135" s="53" t="s">
        <v>57</v>
      </c>
      <c r="AV135" s="53" t="s">
        <v>57</v>
      </c>
      <c r="AW135" s="85" t="str" cm="1">
        <f t="array" ref="AW135">IF(OR(AF135:AQ135="SI",AR135="SI",AS135="SI",AT135="SI",AU135="SI",AV135="SI"),"Crítico-Proceda a elaborar plan de acción","No crítico/Intermedio-Solicitar evaluación por parte del OAL")</f>
        <v>No crítico/Intermedio-Solicitar evaluación por parte del OAL</v>
      </c>
      <c r="AX135" s="86"/>
      <c r="AY135" s="74"/>
      <c r="AZ135" s="74"/>
      <c r="BA135" s="74"/>
      <c r="BB135" s="74"/>
      <c r="BC135" s="74"/>
      <c r="BE135">
        <f t="shared" si="3"/>
        <v>1</v>
      </c>
    </row>
    <row r="136" spans="2:57" ht="58.5" customHeight="1">
      <c r="B136" s="54">
        <v>120</v>
      </c>
      <c r="C136" s="55" t="str">
        <f>Hoja1!W124</f>
        <v>area 120</v>
      </c>
      <c r="D136" s="55" t="str">
        <f>Hoja1!X124</f>
        <v>puesto 120</v>
      </c>
      <c r="E136" s="55" t="str">
        <f>Hoja1!Y124</f>
        <v>tarea 120</v>
      </c>
      <c r="F136" s="55" t="str">
        <f>Hoja1!Z124</f>
        <v>tarea 120</v>
      </c>
      <c r="G136" s="55">
        <f>Hoja1!AA124</f>
        <v>0</v>
      </c>
      <c r="H136" s="55">
        <f>Hoja1!AB124</f>
        <v>0</v>
      </c>
      <c r="I136" s="55">
        <f>Hoja1!AC124</f>
        <v>0</v>
      </c>
      <c r="J136" s="55">
        <f>Hoja1!AD124</f>
        <v>0</v>
      </c>
      <c r="K136" s="137"/>
      <c r="L136" s="137"/>
      <c r="M136" s="53"/>
      <c r="N136" s="53"/>
      <c r="O136" s="53"/>
      <c r="P136" s="53"/>
      <c r="Q136" s="53"/>
      <c r="R136" s="77"/>
      <c r="S136" s="53"/>
      <c r="T136" s="53"/>
      <c r="U136" s="53"/>
      <c r="V136" s="53"/>
      <c r="W136" s="53"/>
      <c r="X136" s="53"/>
      <c r="Y136" s="77"/>
      <c r="Z136" s="53"/>
      <c r="AA136" s="53"/>
      <c r="AB136" s="53"/>
      <c r="AC136" s="53"/>
      <c r="AD136" s="53"/>
      <c r="AE136" s="147" t="str">
        <f t="shared" si="2"/>
        <v>Aceptable</v>
      </c>
      <c r="AF136" s="53" t="s">
        <v>57</v>
      </c>
      <c r="AG136" s="53" t="s">
        <v>57</v>
      </c>
      <c r="AH136" s="53" t="s">
        <v>57</v>
      </c>
      <c r="AI136" s="53" t="s">
        <v>57</v>
      </c>
      <c r="AJ136" s="53" t="s">
        <v>57</v>
      </c>
      <c r="AK136" s="53" t="s">
        <v>57</v>
      </c>
      <c r="AL136" s="53" t="s">
        <v>57</v>
      </c>
      <c r="AM136" s="53" t="s">
        <v>57</v>
      </c>
      <c r="AN136" s="53" t="s">
        <v>57</v>
      </c>
      <c r="AO136" s="53" t="s">
        <v>57</v>
      </c>
      <c r="AP136" s="53" t="s">
        <v>57</v>
      </c>
      <c r="AQ136" s="53" t="s">
        <v>57</v>
      </c>
      <c r="AR136" s="53" t="s">
        <v>57</v>
      </c>
      <c r="AS136" s="53" t="s">
        <v>57</v>
      </c>
      <c r="AT136" s="53" t="s">
        <v>57</v>
      </c>
      <c r="AU136" s="53" t="s">
        <v>57</v>
      </c>
      <c r="AV136" s="53" t="s">
        <v>57</v>
      </c>
      <c r="AW136" s="85" t="str" cm="1">
        <f t="array" ref="AW136">IF(OR(AF136:AQ136="SI",AR136="SI",AS136="SI",AT136="SI",AU136="SI",AV136="SI"),"Crítico-Proceda a elaborar plan de acción","No crítico/Intermedio-Solicitar evaluación por parte del OAL")</f>
        <v>No crítico/Intermedio-Solicitar evaluación por parte del OAL</v>
      </c>
      <c r="AX136" s="86"/>
      <c r="AY136" s="74"/>
      <c r="AZ136" s="74"/>
      <c r="BA136" s="74"/>
      <c r="BB136" s="74"/>
      <c r="BC136" s="74"/>
      <c r="BE136">
        <f t="shared" si="3"/>
        <v>1</v>
      </c>
    </row>
    <row r="137" spans="2:57" ht="58.5" customHeight="1">
      <c r="B137" s="54">
        <v>121</v>
      </c>
      <c r="C137" s="55" t="str">
        <f>Hoja1!W125</f>
        <v>area 121</v>
      </c>
      <c r="D137" s="55" t="str">
        <f>Hoja1!X125</f>
        <v>puesto 121</v>
      </c>
      <c r="E137" s="55" t="str">
        <f>Hoja1!Y125</f>
        <v>tarea 121</v>
      </c>
      <c r="F137" s="55" t="str">
        <f>Hoja1!Z125</f>
        <v>tarea 121</v>
      </c>
      <c r="G137" s="55">
        <f>Hoja1!AA125</f>
        <v>0</v>
      </c>
      <c r="H137" s="55">
        <f>Hoja1!AB125</f>
        <v>0</v>
      </c>
      <c r="I137" s="55">
        <f>Hoja1!AC125</f>
        <v>0</v>
      </c>
      <c r="J137" s="55">
        <f>Hoja1!AD125</f>
        <v>0</v>
      </c>
      <c r="K137" s="137"/>
      <c r="L137" s="137"/>
      <c r="M137" s="53"/>
      <c r="N137" s="53"/>
      <c r="O137" s="53"/>
      <c r="P137" s="53"/>
      <c r="Q137" s="53"/>
      <c r="R137" s="77"/>
      <c r="S137" s="53"/>
      <c r="T137" s="53"/>
      <c r="U137" s="53"/>
      <c r="V137" s="53"/>
      <c r="W137" s="53"/>
      <c r="X137" s="53"/>
      <c r="Y137" s="77"/>
      <c r="Z137" s="53"/>
      <c r="AA137" s="53"/>
      <c r="AB137" s="53"/>
      <c r="AC137" s="53"/>
      <c r="AD137" s="53"/>
      <c r="AE137" s="147" t="str">
        <f t="shared" si="2"/>
        <v>Aceptable</v>
      </c>
      <c r="AF137" s="53" t="s">
        <v>57</v>
      </c>
      <c r="AG137" s="53" t="s">
        <v>57</v>
      </c>
      <c r="AH137" s="53" t="s">
        <v>57</v>
      </c>
      <c r="AI137" s="53" t="s">
        <v>57</v>
      </c>
      <c r="AJ137" s="53" t="s">
        <v>57</v>
      </c>
      <c r="AK137" s="53" t="s">
        <v>57</v>
      </c>
      <c r="AL137" s="53" t="s">
        <v>57</v>
      </c>
      <c r="AM137" s="53" t="s">
        <v>57</v>
      </c>
      <c r="AN137" s="53" t="s">
        <v>57</v>
      </c>
      <c r="AO137" s="53" t="s">
        <v>57</v>
      </c>
      <c r="AP137" s="53" t="s">
        <v>57</v>
      </c>
      <c r="AQ137" s="53" t="s">
        <v>57</v>
      </c>
      <c r="AR137" s="53" t="s">
        <v>57</v>
      </c>
      <c r="AS137" s="53" t="s">
        <v>57</v>
      </c>
      <c r="AT137" s="53" t="s">
        <v>57</v>
      </c>
      <c r="AU137" s="53" t="s">
        <v>57</v>
      </c>
      <c r="AV137" s="53" t="s">
        <v>57</v>
      </c>
      <c r="AW137" s="85" t="str" cm="1">
        <f t="array" ref="AW137">IF(OR(AF137:AQ137="SI",AR137="SI",AS137="SI",AT137="SI",AU137="SI",AV137="SI"),"Crítico-Proceda a elaborar plan de acción","No crítico/Intermedio-Solicitar evaluación por parte del OAL")</f>
        <v>No crítico/Intermedio-Solicitar evaluación por parte del OAL</v>
      </c>
      <c r="AX137" s="86"/>
      <c r="AY137" s="74"/>
      <c r="AZ137" s="74"/>
      <c r="BA137" s="74"/>
      <c r="BB137" s="74"/>
      <c r="BC137" s="74"/>
      <c r="BE137">
        <f t="shared" si="3"/>
        <v>1</v>
      </c>
    </row>
    <row r="138" spans="2:57" ht="58.5" customHeight="1">
      <c r="B138" s="54">
        <v>122</v>
      </c>
      <c r="C138" s="55" t="str">
        <f>Hoja1!W126</f>
        <v>area 122</v>
      </c>
      <c r="D138" s="55" t="str">
        <f>Hoja1!X126</f>
        <v>puesto 122</v>
      </c>
      <c r="E138" s="55" t="str">
        <f>Hoja1!Y126</f>
        <v>tarea 122</v>
      </c>
      <c r="F138" s="55" t="str">
        <f>Hoja1!Z126</f>
        <v>tarea 122</v>
      </c>
      <c r="G138" s="55">
        <f>Hoja1!AA126</f>
        <v>0</v>
      </c>
      <c r="H138" s="55">
        <f>Hoja1!AB126</f>
        <v>0</v>
      </c>
      <c r="I138" s="55">
        <f>Hoja1!AC126</f>
        <v>0</v>
      </c>
      <c r="J138" s="55">
        <f>Hoja1!AD126</f>
        <v>0</v>
      </c>
      <c r="K138" s="137"/>
      <c r="L138" s="137"/>
      <c r="M138" s="53"/>
      <c r="N138" s="53"/>
      <c r="O138" s="53"/>
      <c r="P138" s="53"/>
      <c r="Q138" s="53"/>
      <c r="R138" s="77"/>
      <c r="S138" s="53"/>
      <c r="T138" s="53"/>
      <c r="U138" s="53"/>
      <c r="V138" s="53"/>
      <c r="W138" s="53"/>
      <c r="X138" s="53"/>
      <c r="Y138" s="77"/>
      <c r="Z138" s="53"/>
      <c r="AA138" s="53"/>
      <c r="AB138" s="53"/>
      <c r="AC138" s="53"/>
      <c r="AD138" s="53"/>
      <c r="AE138" s="147" t="str">
        <f t="shared" si="2"/>
        <v>Aceptable</v>
      </c>
      <c r="AF138" s="53" t="s">
        <v>57</v>
      </c>
      <c r="AG138" s="53" t="s">
        <v>57</v>
      </c>
      <c r="AH138" s="53" t="s">
        <v>57</v>
      </c>
      <c r="AI138" s="53" t="s">
        <v>57</v>
      </c>
      <c r="AJ138" s="53" t="s">
        <v>57</v>
      </c>
      <c r="AK138" s="53" t="s">
        <v>57</v>
      </c>
      <c r="AL138" s="53" t="s">
        <v>57</v>
      </c>
      <c r="AM138" s="53" t="s">
        <v>57</v>
      </c>
      <c r="AN138" s="53" t="s">
        <v>57</v>
      </c>
      <c r="AO138" s="53" t="s">
        <v>57</v>
      </c>
      <c r="AP138" s="53" t="s">
        <v>57</v>
      </c>
      <c r="AQ138" s="53" t="s">
        <v>57</v>
      </c>
      <c r="AR138" s="53" t="s">
        <v>57</v>
      </c>
      <c r="AS138" s="53" t="s">
        <v>57</v>
      </c>
      <c r="AT138" s="53" t="s">
        <v>57</v>
      </c>
      <c r="AU138" s="53" t="s">
        <v>57</v>
      </c>
      <c r="AV138" s="53" t="s">
        <v>57</v>
      </c>
      <c r="AW138" s="85" t="str" cm="1">
        <f t="array" ref="AW138">IF(OR(AF138:AQ138="SI",AR138="SI",AS138="SI",AT138="SI",AU138="SI",AV138="SI"),"Crítico-Proceda a elaborar plan de acción","No crítico/Intermedio-Solicitar evaluación por parte del OAL")</f>
        <v>No crítico/Intermedio-Solicitar evaluación por parte del OAL</v>
      </c>
      <c r="AX138" s="86"/>
      <c r="AY138" s="74"/>
      <c r="AZ138" s="74"/>
      <c r="BA138" s="74"/>
      <c r="BB138" s="74"/>
      <c r="BC138" s="74"/>
      <c r="BE138">
        <f t="shared" si="3"/>
        <v>1</v>
      </c>
    </row>
    <row r="139" spans="2:57" ht="58.5" customHeight="1">
      <c r="B139" s="54">
        <v>123</v>
      </c>
      <c r="C139" s="55" t="str">
        <f>Hoja1!W127</f>
        <v>area 123</v>
      </c>
      <c r="D139" s="55" t="str">
        <f>Hoja1!X127</f>
        <v>puesto 123</v>
      </c>
      <c r="E139" s="55" t="str">
        <f>Hoja1!Y127</f>
        <v>tarea 123</v>
      </c>
      <c r="F139" s="55" t="str">
        <f>Hoja1!Z127</f>
        <v>tarea 123</v>
      </c>
      <c r="G139" s="55">
        <f>Hoja1!AA127</f>
        <v>0</v>
      </c>
      <c r="H139" s="55">
        <f>Hoja1!AB127</f>
        <v>0</v>
      </c>
      <c r="I139" s="55">
        <f>Hoja1!AC127</f>
        <v>0</v>
      </c>
      <c r="J139" s="55">
        <f>Hoja1!AD127</f>
        <v>0</v>
      </c>
      <c r="K139" s="137"/>
      <c r="L139" s="137"/>
      <c r="M139" s="53"/>
      <c r="N139" s="53"/>
      <c r="O139" s="53"/>
      <c r="P139" s="53"/>
      <c r="Q139" s="53"/>
      <c r="R139" s="77"/>
      <c r="S139" s="53"/>
      <c r="T139" s="53"/>
      <c r="U139" s="53"/>
      <c r="V139" s="53"/>
      <c r="W139" s="53"/>
      <c r="X139" s="53"/>
      <c r="Y139" s="77"/>
      <c r="Z139" s="53"/>
      <c r="AA139" s="53"/>
      <c r="AB139" s="53"/>
      <c r="AC139" s="53"/>
      <c r="AD139" s="53"/>
      <c r="AE139" s="147" t="str">
        <f t="shared" si="2"/>
        <v>Aceptable</v>
      </c>
      <c r="AF139" s="53" t="s">
        <v>57</v>
      </c>
      <c r="AG139" s="53" t="s">
        <v>57</v>
      </c>
      <c r="AH139" s="53" t="s">
        <v>57</v>
      </c>
      <c r="AI139" s="53" t="s">
        <v>57</v>
      </c>
      <c r="AJ139" s="53" t="s">
        <v>57</v>
      </c>
      <c r="AK139" s="53" t="s">
        <v>57</v>
      </c>
      <c r="AL139" s="53" t="s">
        <v>57</v>
      </c>
      <c r="AM139" s="53" t="s">
        <v>57</v>
      </c>
      <c r="AN139" s="53" t="s">
        <v>57</v>
      </c>
      <c r="AO139" s="53" t="s">
        <v>57</v>
      </c>
      <c r="AP139" s="53" t="s">
        <v>57</v>
      </c>
      <c r="AQ139" s="53" t="s">
        <v>57</v>
      </c>
      <c r="AR139" s="53" t="s">
        <v>57</v>
      </c>
      <c r="AS139" s="53" t="s">
        <v>57</v>
      </c>
      <c r="AT139" s="53" t="s">
        <v>57</v>
      </c>
      <c r="AU139" s="53" t="s">
        <v>57</v>
      </c>
      <c r="AV139" s="53" t="s">
        <v>57</v>
      </c>
      <c r="AW139" s="85" t="str" cm="1">
        <f t="array" ref="AW139">IF(OR(AF139:AQ139="SI",AR139="SI",AS139="SI",AT139="SI",AU139="SI",AV139="SI"),"Crítico-Proceda a elaborar plan de acción","No crítico/Intermedio-Solicitar evaluación por parte del OAL")</f>
        <v>No crítico/Intermedio-Solicitar evaluación por parte del OAL</v>
      </c>
      <c r="AX139" s="86"/>
      <c r="AY139" s="74"/>
      <c r="AZ139" s="74"/>
      <c r="BA139" s="74"/>
      <c r="BB139" s="74"/>
      <c r="BC139" s="74"/>
      <c r="BE139">
        <f t="shared" si="3"/>
        <v>1</v>
      </c>
    </row>
    <row r="140" spans="2:57" ht="58.5" customHeight="1">
      <c r="B140" s="54">
        <v>124</v>
      </c>
      <c r="C140" s="55" t="str">
        <f>Hoja1!W128</f>
        <v>area 124</v>
      </c>
      <c r="D140" s="55" t="str">
        <f>Hoja1!X128</f>
        <v>puesto 124</v>
      </c>
      <c r="E140" s="55" t="str">
        <f>Hoja1!Y128</f>
        <v>tarea 124</v>
      </c>
      <c r="F140" s="55" t="str">
        <f>Hoja1!Z128</f>
        <v>tarea 124</v>
      </c>
      <c r="G140" s="55">
        <f>Hoja1!AA128</f>
        <v>0</v>
      </c>
      <c r="H140" s="55">
        <f>Hoja1!AB128</f>
        <v>0</v>
      </c>
      <c r="I140" s="55">
        <f>Hoja1!AC128</f>
        <v>0</v>
      </c>
      <c r="J140" s="55">
        <f>Hoja1!AD128</f>
        <v>0</v>
      </c>
      <c r="K140" s="137"/>
      <c r="L140" s="137"/>
      <c r="M140" s="53"/>
      <c r="N140" s="53"/>
      <c r="O140" s="53"/>
      <c r="P140" s="53"/>
      <c r="Q140" s="53"/>
      <c r="R140" s="77"/>
      <c r="S140" s="53"/>
      <c r="T140" s="53"/>
      <c r="U140" s="53"/>
      <c r="V140" s="53"/>
      <c r="W140" s="53"/>
      <c r="X140" s="53"/>
      <c r="Y140" s="77"/>
      <c r="Z140" s="53"/>
      <c r="AA140" s="53"/>
      <c r="AB140" s="53"/>
      <c r="AC140" s="53"/>
      <c r="AD140" s="53"/>
      <c r="AE140" s="147" t="str">
        <f t="shared" si="2"/>
        <v>Aceptable</v>
      </c>
      <c r="AF140" s="53" t="s">
        <v>57</v>
      </c>
      <c r="AG140" s="53" t="s">
        <v>57</v>
      </c>
      <c r="AH140" s="53" t="s">
        <v>57</v>
      </c>
      <c r="AI140" s="53" t="s">
        <v>57</v>
      </c>
      <c r="AJ140" s="53" t="s">
        <v>57</v>
      </c>
      <c r="AK140" s="53" t="s">
        <v>57</v>
      </c>
      <c r="AL140" s="53" t="s">
        <v>57</v>
      </c>
      <c r="AM140" s="53" t="s">
        <v>57</v>
      </c>
      <c r="AN140" s="53" t="s">
        <v>57</v>
      </c>
      <c r="AO140" s="53" t="s">
        <v>57</v>
      </c>
      <c r="AP140" s="53" t="s">
        <v>57</v>
      </c>
      <c r="AQ140" s="53" t="s">
        <v>57</v>
      </c>
      <c r="AR140" s="53" t="s">
        <v>57</v>
      </c>
      <c r="AS140" s="53" t="s">
        <v>57</v>
      </c>
      <c r="AT140" s="53" t="s">
        <v>57</v>
      </c>
      <c r="AU140" s="53" t="s">
        <v>57</v>
      </c>
      <c r="AV140" s="53" t="s">
        <v>57</v>
      </c>
      <c r="AW140" s="85" t="str" cm="1">
        <f t="array" ref="AW140">IF(OR(AF140:AQ140="SI",AR140="SI",AS140="SI",AT140="SI",AU140="SI",AV140="SI"),"Crítico-Proceda a elaborar plan de acción","No crítico/Intermedio-Solicitar evaluación por parte del OAL")</f>
        <v>No crítico/Intermedio-Solicitar evaluación por parte del OAL</v>
      </c>
      <c r="AX140" s="86"/>
      <c r="AY140" s="74"/>
      <c r="AZ140" s="74"/>
      <c r="BA140" s="74"/>
      <c r="BB140" s="74"/>
      <c r="BC140" s="74"/>
      <c r="BE140">
        <f t="shared" si="3"/>
        <v>1</v>
      </c>
    </row>
    <row r="141" spans="2:57" ht="58.5" customHeight="1">
      <c r="B141" s="54">
        <v>125</v>
      </c>
      <c r="C141" s="55" t="str">
        <f>Hoja1!W129</f>
        <v>area 125</v>
      </c>
      <c r="D141" s="55" t="str">
        <f>Hoja1!X129</f>
        <v>puesto 125</v>
      </c>
      <c r="E141" s="55" t="str">
        <f>Hoja1!Y129</f>
        <v>tarea 125</v>
      </c>
      <c r="F141" s="55" t="str">
        <f>Hoja1!Z129</f>
        <v>tarea 125</v>
      </c>
      <c r="G141" s="55">
        <f>Hoja1!AA129</f>
        <v>0</v>
      </c>
      <c r="H141" s="55">
        <f>Hoja1!AB129</f>
        <v>0</v>
      </c>
      <c r="I141" s="55">
        <f>Hoja1!AC129</f>
        <v>0</v>
      </c>
      <c r="J141" s="55">
        <f>Hoja1!AD129</f>
        <v>0</v>
      </c>
      <c r="K141" s="137"/>
      <c r="L141" s="137"/>
      <c r="M141" s="53"/>
      <c r="N141" s="53"/>
      <c r="O141" s="53"/>
      <c r="P141" s="53"/>
      <c r="Q141" s="53"/>
      <c r="R141" s="77"/>
      <c r="S141" s="53"/>
      <c r="T141" s="53"/>
      <c r="U141" s="53"/>
      <c r="V141" s="53"/>
      <c r="W141" s="53"/>
      <c r="X141" s="53"/>
      <c r="Y141" s="77"/>
      <c r="Z141" s="53"/>
      <c r="AA141" s="53"/>
      <c r="AB141" s="53"/>
      <c r="AC141" s="53"/>
      <c r="AD141" s="53"/>
      <c r="AE141" s="147" t="str">
        <f t="shared" si="2"/>
        <v>Aceptable</v>
      </c>
      <c r="AF141" s="53" t="s">
        <v>57</v>
      </c>
      <c r="AG141" s="53" t="s">
        <v>57</v>
      </c>
      <c r="AH141" s="53" t="s">
        <v>57</v>
      </c>
      <c r="AI141" s="53" t="s">
        <v>57</v>
      </c>
      <c r="AJ141" s="53" t="s">
        <v>57</v>
      </c>
      <c r="AK141" s="53" t="s">
        <v>57</v>
      </c>
      <c r="AL141" s="53" t="s">
        <v>57</v>
      </c>
      <c r="AM141" s="53" t="s">
        <v>57</v>
      </c>
      <c r="AN141" s="53" t="s">
        <v>57</v>
      </c>
      <c r="AO141" s="53" t="s">
        <v>57</v>
      </c>
      <c r="AP141" s="53" t="s">
        <v>57</v>
      </c>
      <c r="AQ141" s="53" t="s">
        <v>57</v>
      </c>
      <c r="AR141" s="53" t="s">
        <v>57</v>
      </c>
      <c r="AS141" s="53" t="s">
        <v>57</v>
      </c>
      <c r="AT141" s="53" t="s">
        <v>57</v>
      </c>
      <c r="AU141" s="53" t="s">
        <v>57</v>
      </c>
      <c r="AV141" s="53" t="s">
        <v>57</v>
      </c>
      <c r="AW141" s="85" t="str" cm="1">
        <f t="array" ref="AW141">IF(OR(AF141:AQ141="SI",AR141="SI",AS141="SI",AT141="SI",AU141="SI",AV141="SI"),"Crítico-Proceda a elaborar plan de acción","No crítico/Intermedio-Solicitar evaluación por parte del OAL")</f>
        <v>No crítico/Intermedio-Solicitar evaluación por parte del OAL</v>
      </c>
      <c r="AX141" s="86"/>
      <c r="AY141" s="74"/>
      <c r="AZ141" s="74"/>
      <c r="BA141" s="74"/>
      <c r="BB141" s="74"/>
      <c r="BC141" s="74"/>
      <c r="BE141">
        <f t="shared" si="3"/>
        <v>1</v>
      </c>
    </row>
    <row r="142" spans="2:57" ht="58.5" customHeight="1">
      <c r="B142" s="54">
        <v>126</v>
      </c>
      <c r="C142" s="55" t="str">
        <f>Hoja1!W130</f>
        <v>area 126</v>
      </c>
      <c r="D142" s="55" t="str">
        <f>Hoja1!X130</f>
        <v>puesto 126</v>
      </c>
      <c r="E142" s="55" t="str">
        <f>Hoja1!Y130</f>
        <v>tarea 126</v>
      </c>
      <c r="F142" s="55" t="str">
        <f>Hoja1!Z130</f>
        <v>tarea 126</v>
      </c>
      <c r="G142" s="55">
        <f>Hoja1!AA130</f>
        <v>0</v>
      </c>
      <c r="H142" s="55">
        <f>Hoja1!AB130</f>
        <v>0</v>
      </c>
      <c r="I142" s="55">
        <f>Hoja1!AC130</f>
        <v>0</v>
      </c>
      <c r="J142" s="55">
        <f>Hoja1!AD130</f>
        <v>0</v>
      </c>
      <c r="K142" s="137"/>
      <c r="L142" s="137"/>
      <c r="M142" s="53"/>
      <c r="N142" s="53"/>
      <c r="O142" s="53"/>
      <c r="P142" s="53"/>
      <c r="Q142" s="53"/>
      <c r="R142" s="77"/>
      <c r="S142" s="53"/>
      <c r="T142" s="53"/>
      <c r="U142" s="53"/>
      <c r="V142" s="53"/>
      <c r="W142" s="53"/>
      <c r="X142" s="53"/>
      <c r="Y142" s="77"/>
      <c r="Z142" s="53"/>
      <c r="AA142" s="53"/>
      <c r="AB142" s="53"/>
      <c r="AC142" s="53"/>
      <c r="AD142" s="53"/>
      <c r="AE142" s="147" t="str">
        <f t="shared" si="2"/>
        <v>Aceptable</v>
      </c>
      <c r="AF142" s="53" t="s">
        <v>57</v>
      </c>
      <c r="AG142" s="53" t="s">
        <v>57</v>
      </c>
      <c r="AH142" s="53" t="s">
        <v>57</v>
      </c>
      <c r="AI142" s="53" t="s">
        <v>57</v>
      </c>
      <c r="AJ142" s="53" t="s">
        <v>57</v>
      </c>
      <c r="AK142" s="53" t="s">
        <v>57</v>
      </c>
      <c r="AL142" s="53" t="s">
        <v>57</v>
      </c>
      <c r="AM142" s="53" t="s">
        <v>57</v>
      </c>
      <c r="AN142" s="53" t="s">
        <v>57</v>
      </c>
      <c r="AO142" s="53" t="s">
        <v>57</v>
      </c>
      <c r="AP142" s="53" t="s">
        <v>57</v>
      </c>
      <c r="AQ142" s="53" t="s">
        <v>57</v>
      </c>
      <c r="AR142" s="53" t="s">
        <v>57</v>
      </c>
      <c r="AS142" s="53" t="s">
        <v>57</v>
      </c>
      <c r="AT142" s="53" t="s">
        <v>57</v>
      </c>
      <c r="AU142" s="53" t="s">
        <v>57</v>
      </c>
      <c r="AV142" s="53" t="s">
        <v>57</v>
      </c>
      <c r="AW142" s="85" t="str" cm="1">
        <f t="array" ref="AW142">IF(OR(AF142:AQ142="SI",AR142="SI",AS142="SI",AT142="SI",AU142="SI",AV142="SI"),"Crítico-Proceda a elaborar plan de acción","No crítico/Intermedio-Solicitar evaluación por parte del OAL")</f>
        <v>No crítico/Intermedio-Solicitar evaluación por parte del OAL</v>
      </c>
      <c r="AX142" s="86"/>
      <c r="AY142" s="74"/>
      <c r="AZ142" s="74"/>
      <c r="BA142" s="74"/>
      <c r="BB142" s="74"/>
      <c r="BC142" s="74"/>
      <c r="BE142">
        <f t="shared" si="3"/>
        <v>1</v>
      </c>
    </row>
    <row r="143" spans="2:57" ht="58.5" customHeight="1">
      <c r="B143" s="54">
        <v>127</v>
      </c>
      <c r="C143" s="55" t="str">
        <f>Hoja1!W131</f>
        <v>area 127</v>
      </c>
      <c r="D143" s="55" t="str">
        <f>Hoja1!X131</f>
        <v>puesto 127</v>
      </c>
      <c r="E143" s="55" t="str">
        <f>Hoja1!Y131</f>
        <v>tarea 127</v>
      </c>
      <c r="F143" s="55" t="str">
        <f>Hoja1!Z131</f>
        <v>tarea 127</v>
      </c>
      <c r="G143" s="55">
        <f>Hoja1!AA131</f>
        <v>0</v>
      </c>
      <c r="H143" s="55">
        <f>Hoja1!AB131</f>
        <v>0</v>
      </c>
      <c r="I143" s="55">
        <f>Hoja1!AC131</f>
        <v>0</v>
      </c>
      <c r="J143" s="55">
        <f>Hoja1!AD131</f>
        <v>0</v>
      </c>
      <c r="K143" s="137"/>
      <c r="L143" s="137"/>
      <c r="M143" s="53"/>
      <c r="N143" s="53"/>
      <c r="O143" s="53"/>
      <c r="P143" s="53"/>
      <c r="Q143" s="53"/>
      <c r="R143" s="77"/>
      <c r="S143" s="53"/>
      <c r="T143" s="53"/>
      <c r="U143" s="53"/>
      <c r="V143" s="53"/>
      <c r="W143" s="53"/>
      <c r="X143" s="53"/>
      <c r="Y143" s="77"/>
      <c r="Z143" s="53"/>
      <c r="AA143" s="53"/>
      <c r="AB143" s="53"/>
      <c r="AC143" s="53"/>
      <c r="AD143" s="53"/>
      <c r="AE143" s="147" t="str">
        <f t="shared" si="2"/>
        <v>Aceptable</v>
      </c>
      <c r="AF143" s="53" t="s">
        <v>57</v>
      </c>
      <c r="AG143" s="53" t="s">
        <v>57</v>
      </c>
      <c r="AH143" s="53" t="s">
        <v>57</v>
      </c>
      <c r="AI143" s="53" t="s">
        <v>57</v>
      </c>
      <c r="AJ143" s="53" t="s">
        <v>57</v>
      </c>
      <c r="AK143" s="53" t="s">
        <v>57</v>
      </c>
      <c r="AL143" s="53" t="s">
        <v>57</v>
      </c>
      <c r="AM143" s="53" t="s">
        <v>57</v>
      </c>
      <c r="AN143" s="53" t="s">
        <v>57</v>
      </c>
      <c r="AO143" s="53" t="s">
        <v>57</v>
      </c>
      <c r="AP143" s="53" t="s">
        <v>57</v>
      </c>
      <c r="AQ143" s="53" t="s">
        <v>57</v>
      </c>
      <c r="AR143" s="53" t="s">
        <v>57</v>
      </c>
      <c r="AS143" s="53" t="s">
        <v>57</v>
      </c>
      <c r="AT143" s="53" t="s">
        <v>57</v>
      </c>
      <c r="AU143" s="53" t="s">
        <v>57</v>
      </c>
      <c r="AV143" s="53" t="s">
        <v>57</v>
      </c>
      <c r="AW143" s="85" t="str" cm="1">
        <f t="array" ref="AW143">IF(OR(AF143:AQ143="SI",AR143="SI",AS143="SI",AT143="SI",AU143="SI",AV143="SI"),"Crítico-Proceda a elaborar plan de acción","No crítico/Intermedio-Solicitar evaluación por parte del OAL")</f>
        <v>No crítico/Intermedio-Solicitar evaluación por parte del OAL</v>
      </c>
      <c r="AX143" s="86"/>
      <c r="AY143" s="74"/>
      <c r="AZ143" s="74"/>
      <c r="BA143" s="74"/>
      <c r="BB143" s="74"/>
      <c r="BC143" s="74"/>
      <c r="BE143">
        <f t="shared" si="3"/>
        <v>1</v>
      </c>
    </row>
    <row r="144" spans="2:57" ht="58.5" customHeight="1">
      <c r="B144" s="54">
        <v>128</v>
      </c>
      <c r="C144" s="55" t="str">
        <f>Hoja1!W132</f>
        <v>area 128</v>
      </c>
      <c r="D144" s="55" t="str">
        <f>Hoja1!X132</f>
        <v>puesto 128</v>
      </c>
      <c r="E144" s="55" t="str">
        <f>Hoja1!Y132</f>
        <v>tarea 128</v>
      </c>
      <c r="F144" s="55" t="str">
        <f>Hoja1!Z132</f>
        <v>tarea 128</v>
      </c>
      <c r="G144" s="55">
        <f>Hoja1!AA132</f>
        <v>0</v>
      </c>
      <c r="H144" s="55">
        <f>Hoja1!AB132</f>
        <v>0</v>
      </c>
      <c r="I144" s="55">
        <f>Hoja1!AC132</f>
        <v>0</v>
      </c>
      <c r="J144" s="55">
        <f>Hoja1!AD132</f>
        <v>0</v>
      </c>
      <c r="K144" s="137"/>
      <c r="L144" s="137"/>
      <c r="M144" s="53"/>
      <c r="N144" s="53"/>
      <c r="O144" s="53"/>
      <c r="P144" s="53"/>
      <c r="Q144" s="53"/>
      <c r="R144" s="77"/>
      <c r="S144" s="53"/>
      <c r="T144" s="53"/>
      <c r="U144" s="53"/>
      <c r="V144" s="53"/>
      <c r="W144" s="53"/>
      <c r="X144" s="53"/>
      <c r="Y144" s="77"/>
      <c r="Z144" s="53"/>
      <c r="AA144" s="53"/>
      <c r="AB144" s="53"/>
      <c r="AC144" s="53"/>
      <c r="AD144" s="53"/>
      <c r="AE144" s="147" t="str">
        <f t="shared" si="2"/>
        <v>Aceptable</v>
      </c>
      <c r="AF144" s="53" t="s">
        <v>57</v>
      </c>
      <c r="AG144" s="53" t="s">
        <v>57</v>
      </c>
      <c r="AH144" s="53" t="s">
        <v>57</v>
      </c>
      <c r="AI144" s="53" t="s">
        <v>57</v>
      </c>
      <c r="AJ144" s="53" t="s">
        <v>57</v>
      </c>
      <c r="AK144" s="53" t="s">
        <v>57</v>
      </c>
      <c r="AL144" s="53" t="s">
        <v>57</v>
      </c>
      <c r="AM144" s="53" t="s">
        <v>57</v>
      </c>
      <c r="AN144" s="53" t="s">
        <v>57</v>
      </c>
      <c r="AO144" s="53" t="s">
        <v>57</v>
      </c>
      <c r="AP144" s="53" t="s">
        <v>57</v>
      </c>
      <c r="AQ144" s="53" t="s">
        <v>57</v>
      </c>
      <c r="AR144" s="53" t="s">
        <v>57</v>
      </c>
      <c r="AS144" s="53" t="s">
        <v>57</v>
      </c>
      <c r="AT144" s="53" t="s">
        <v>57</v>
      </c>
      <c r="AU144" s="53" t="s">
        <v>57</v>
      </c>
      <c r="AV144" s="53" t="s">
        <v>57</v>
      </c>
      <c r="AW144" s="85" t="str" cm="1">
        <f t="array" ref="AW144">IF(OR(AF144:AQ144="SI",AR144="SI",AS144="SI",AT144="SI",AU144="SI",AV144="SI"),"Crítico-Proceda a elaborar plan de acción","No crítico/Intermedio-Solicitar evaluación por parte del OAL")</f>
        <v>No crítico/Intermedio-Solicitar evaluación por parte del OAL</v>
      </c>
      <c r="AX144" s="86"/>
      <c r="AY144" s="74"/>
      <c r="AZ144" s="74"/>
      <c r="BA144" s="74"/>
      <c r="BB144" s="74"/>
      <c r="BC144" s="74"/>
      <c r="BE144">
        <f t="shared" si="3"/>
        <v>1</v>
      </c>
    </row>
    <row r="145" spans="2:57" ht="58.5" customHeight="1">
      <c r="B145" s="54">
        <v>129</v>
      </c>
      <c r="C145" s="55" t="str">
        <f>Hoja1!W133</f>
        <v>area 129</v>
      </c>
      <c r="D145" s="55" t="str">
        <f>Hoja1!X133</f>
        <v>puesto 129</v>
      </c>
      <c r="E145" s="55" t="str">
        <f>Hoja1!Y133</f>
        <v>tarea 129</v>
      </c>
      <c r="F145" s="55" t="str">
        <f>Hoja1!Z133</f>
        <v>tarea 129</v>
      </c>
      <c r="G145" s="55">
        <f>Hoja1!AA133</f>
        <v>0</v>
      </c>
      <c r="H145" s="55">
        <f>Hoja1!AB133</f>
        <v>0</v>
      </c>
      <c r="I145" s="55">
        <f>Hoja1!AC133</f>
        <v>0</v>
      </c>
      <c r="J145" s="55">
        <f>Hoja1!AD133</f>
        <v>0</v>
      </c>
      <c r="K145" s="137"/>
      <c r="L145" s="137"/>
      <c r="M145" s="53"/>
      <c r="N145" s="53"/>
      <c r="O145" s="53"/>
      <c r="P145" s="53"/>
      <c r="Q145" s="53"/>
      <c r="R145" s="77"/>
      <c r="S145" s="53"/>
      <c r="T145" s="53"/>
      <c r="U145" s="53"/>
      <c r="V145" s="53"/>
      <c r="W145" s="53"/>
      <c r="X145" s="53"/>
      <c r="Y145" s="77"/>
      <c r="Z145" s="53"/>
      <c r="AA145" s="53"/>
      <c r="AB145" s="53"/>
      <c r="AC145" s="53"/>
      <c r="AD145" s="53"/>
      <c r="AE145" s="147" t="str">
        <f t="shared" si="2"/>
        <v>Aceptable</v>
      </c>
      <c r="AF145" s="53" t="s">
        <v>57</v>
      </c>
      <c r="AG145" s="53" t="s">
        <v>57</v>
      </c>
      <c r="AH145" s="53" t="s">
        <v>57</v>
      </c>
      <c r="AI145" s="53" t="s">
        <v>57</v>
      </c>
      <c r="AJ145" s="53" t="s">
        <v>57</v>
      </c>
      <c r="AK145" s="53" t="s">
        <v>57</v>
      </c>
      <c r="AL145" s="53" t="s">
        <v>57</v>
      </c>
      <c r="AM145" s="53" t="s">
        <v>57</v>
      </c>
      <c r="AN145" s="53" t="s">
        <v>57</v>
      </c>
      <c r="AO145" s="53" t="s">
        <v>57</v>
      </c>
      <c r="AP145" s="53" t="s">
        <v>57</v>
      </c>
      <c r="AQ145" s="53" t="s">
        <v>57</v>
      </c>
      <c r="AR145" s="53" t="s">
        <v>57</v>
      </c>
      <c r="AS145" s="53" t="s">
        <v>57</v>
      </c>
      <c r="AT145" s="53" t="s">
        <v>57</v>
      </c>
      <c r="AU145" s="53" t="s">
        <v>57</v>
      </c>
      <c r="AV145" s="53" t="s">
        <v>57</v>
      </c>
      <c r="AW145" s="85" t="str" cm="1">
        <f t="array" ref="AW145">IF(OR(AF145:AQ145="SI",AR145="SI",AS145="SI",AT145="SI",AU145="SI",AV145="SI"),"Crítico-Proceda a elaborar plan de acción","No crítico/Intermedio-Solicitar evaluación por parte del OAL")</f>
        <v>No crítico/Intermedio-Solicitar evaluación por parte del OAL</v>
      </c>
      <c r="AX145" s="86"/>
      <c r="AY145" s="74"/>
      <c r="AZ145" s="74"/>
      <c r="BA145" s="74"/>
      <c r="BB145" s="74"/>
      <c r="BC145" s="74"/>
      <c r="BE145">
        <f t="shared" si="3"/>
        <v>1</v>
      </c>
    </row>
    <row r="146" spans="2:57" ht="58.5" customHeight="1">
      <c r="B146" s="54">
        <v>130</v>
      </c>
      <c r="C146" s="55" t="str">
        <f>Hoja1!W134</f>
        <v>area 130</v>
      </c>
      <c r="D146" s="55" t="str">
        <f>Hoja1!X134</f>
        <v>puesto 130</v>
      </c>
      <c r="E146" s="55" t="str">
        <f>Hoja1!Y134</f>
        <v>tarea 130</v>
      </c>
      <c r="F146" s="55" t="str">
        <f>Hoja1!Z134</f>
        <v>tarea 130</v>
      </c>
      <c r="G146" s="55">
        <f>Hoja1!AA134</f>
        <v>0</v>
      </c>
      <c r="H146" s="55">
        <f>Hoja1!AB134</f>
        <v>0</v>
      </c>
      <c r="I146" s="55">
        <f>Hoja1!AC134</f>
        <v>0</v>
      </c>
      <c r="J146" s="55">
        <f>Hoja1!AD134</f>
        <v>0</v>
      </c>
      <c r="K146" s="137"/>
      <c r="L146" s="137"/>
      <c r="M146" s="53"/>
      <c r="N146" s="53"/>
      <c r="O146" s="53"/>
      <c r="P146" s="53"/>
      <c r="Q146" s="53"/>
      <c r="R146" s="77"/>
      <c r="S146" s="53"/>
      <c r="T146" s="53"/>
      <c r="U146" s="53"/>
      <c r="V146" s="53"/>
      <c r="W146" s="53"/>
      <c r="X146" s="53"/>
      <c r="Y146" s="77"/>
      <c r="Z146" s="53"/>
      <c r="AA146" s="53"/>
      <c r="AB146" s="53"/>
      <c r="AC146" s="53"/>
      <c r="AD146" s="53"/>
      <c r="AE146" s="147" t="str">
        <f t="shared" ref="AE146:AE209" si="4">IF(OR(K146="NO",L146="NO",M146="NO",N146="NO",O146="NO",P146="NO",Q146="NO",S146="NO",T146="NO",U146="NO",V146="NO", W146="NO",X146="NO",Z146="NO",AA146="NO",AB146="NO",AC146="NO",AD146="NO"),"No aceptable","Aceptable")</f>
        <v>Aceptable</v>
      </c>
      <c r="AF146" s="53" t="s">
        <v>57</v>
      </c>
      <c r="AG146" s="53" t="s">
        <v>57</v>
      </c>
      <c r="AH146" s="53" t="s">
        <v>57</v>
      </c>
      <c r="AI146" s="53" t="s">
        <v>57</v>
      </c>
      <c r="AJ146" s="53" t="s">
        <v>57</v>
      </c>
      <c r="AK146" s="53" t="s">
        <v>57</v>
      </c>
      <c r="AL146" s="53" t="s">
        <v>57</v>
      </c>
      <c r="AM146" s="53" t="s">
        <v>57</v>
      </c>
      <c r="AN146" s="53" t="s">
        <v>57</v>
      </c>
      <c r="AO146" s="53" t="s">
        <v>57</v>
      </c>
      <c r="AP146" s="53" t="s">
        <v>57</v>
      </c>
      <c r="AQ146" s="53" t="s">
        <v>57</v>
      </c>
      <c r="AR146" s="53" t="s">
        <v>57</v>
      </c>
      <c r="AS146" s="53" t="s">
        <v>57</v>
      </c>
      <c r="AT146" s="53" t="s">
        <v>57</v>
      </c>
      <c r="AU146" s="53" t="s">
        <v>57</v>
      </c>
      <c r="AV146" s="53" t="s">
        <v>57</v>
      </c>
      <c r="AW146" s="85" t="str" cm="1">
        <f t="array" ref="AW146">IF(OR(AF146:AQ146="SI",AR146="SI",AS146="SI",AT146="SI",AU146="SI",AV146="SI"),"Crítico-Proceda a elaborar plan de acción","No crítico/Intermedio-Solicitar evaluación por parte del OAL")</f>
        <v>No crítico/Intermedio-Solicitar evaluación por parte del OAL</v>
      </c>
      <c r="AX146" s="86"/>
      <c r="AY146" s="74"/>
      <c r="AZ146" s="74"/>
      <c r="BA146" s="74"/>
      <c r="BB146" s="74"/>
      <c r="BC146" s="74"/>
      <c r="BE146">
        <f t="shared" ref="BE146:BE209" si="5">IF(AE146="Aceptable",1,0)</f>
        <v>1</v>
      </c>
    </row>
    <row r="147" spans="2:57" ht="58.5" customHeight="1">
      <c r="B147" s="54">
        <v>131</v>
      </c>
      <c r="C147" s="55" t="str">
        <f>Hoja1!W135</f>
        <v>area 131</v>
      </c>
      <c r="D147" s="55" t="str">
        <f>Hoja1!X135</f>
        <v>puesto 131</v>
      </c>
      <c r="E147" s="55" t="str">
        <f>Hoja1!Y135</f>
        <v>tarea 131</v>
      </c>
      <c r="F147" s="55" t="str">
        <f>Hoja1!Z135</f>
        <v>tarea 131</v>
      </c>
      <c r="G147" s="55">
        <f>Hoja1!AA135</f>
        <v>0</v>
      </c>
      <c r="H147" s="55">
        <f>Hoja1!AB135</f>
        <v>0</v>
      </c>
      <c r="I147" s="55">
        <f>Hoja1!AC135</f>
        <v>0</v>
      </c>
      <c r="J147" s="55">
        <f>Hoja1!AD135</f>
        <v>0</v>
      </c>
      <c r="K147" s="137"/>
      <c r="L147" s="137"/>
      <c r="M147" s="53"/>
      <c r="N147" s="53"/>
      <c r="O147" s="53"/>
      <c r="P147" s="53"/>
      <c r="Q147" s="53"/>
      <c r="R147" s="77"/>
      <c r="S147" s="53"/>
      <c r="T147" s="53"/>
      <c r="U147" s="53"/>
      <c r="V147" s="53"/>
      <c r="W147" s="53"/>
      <c r="X147" s="53"/>
      <c r="Y147" s="77"/>
      <c r="Z147" s="53"/>
      <c r="AA147" s="53"/>
      <c r="AB147" s="53"/>
      <c r="AC147" s="53"/>
      <c r="AD147" s="53"/>
      <c r="AE147" s="147" t="str">
        <f t="shared" si="4"/>
        <v>Aceptable</v>
      </c>
      <c r="AF147" s="53" t="s">
        <v>57</v>
      </c>
      <c r="AG147" s="53" t="s">
        <v>57</v>
      </c>
      <c r="AH147" s="53" t="s">
        <v>57</v>
      </c>
      <c r="AI147" s="53" t="s">
        <v>57</v>
      </c>
      <c r="AJ147" s="53" t="s">
        <v>57</v>
      </c>
      <c r="AK147" s="53" t="s">
        <v>57</v>
      </c>
      <c r="AL147" s="53" t="s">
        <v>57</v>
      </c>
      <c r="AM147" s="53" t="s">
        <v>57</v>
      </c>
      <c r="AN147" s="53" t="s">
        <v>57</v>
      </c>
      <c r="AO147" s="53" t="s">
        <v>57</v>
      </c>
      <c r="AP147" s="53" t="s">
        <v>57</v>
      </c>
      <c r="AQ147" s="53" t="s">
        <v>57</v>
      </c>
      <c r="AR147" s="53" t="s">
        <v>57</v>
      </c>
      <c r="AS147" s="53" t="s">
        <v>57</v>
      </c>
      <c r="AT147" s="53" t="s">
        <v>57</v>
      </c>
      <c r="AU147" s="53" t="s">
        <v>57</v>
      </c>
      <c r="AV147" s="53" t="s">
        <v>57</v>
      </c>
      <c r="AW147" s="85" t="str" cm="1">
        <f t="array" ref="AW147">IF(OR(AF147:AQ147="SI",AR147="SI",AS147="SI",AT147="SI",AU147="SI",AV147="SI"),"Crítico-Proceda a elaborar plan de acción","No crítico/Intermedio-Solicitar evaluación por parte del OAL")</f>
        <v>No crítico/Intermedio-Solicitar evaluación por parte del OAL</v>
      </c>
      <c r="AX147" s="86"/>
      <c r="AY147" s="74"/>
      <c r="AZ147" s="74"/>
      <c r="BA147" s="74"/>
      <c r="BB147" s="74"/>
      <c r="BC147" s="74"/>
      <c r="BE147">
        <f t="shared" si="5"/>
        <v>1</v>
      </c>
    </row>
    <row r="148" spans="2:57" ht="58.5" customHeight="1">
      <c r="B148" s="54">
        <v>132</v>
      </c>
      <c r="C148" s="55" t="str">
        <f>Hoja1!W136</f>
        <v>area 132</v>
      </c>
      <c r="D148" s="55" t="str">
        <f>Hoja1!X136</f>
        <v>puesto 132</v>
      </c>
      <c r="E148" s="55" t="str">
        <f>Hoja1!Y136</f>
        <v>tarea 132</v>
      </c>
      <c r="F148" s="55" t="str">
        <f>Hoja1!Z136</f>
        <v>tarea 132</v>
      </c>
      <c r="G148" s="55">
        <f>Hoja1!AA136</f>
        <v>0</v>
      </c>
      <c r="H148" s="55">
        <f>Hoja1!AB136</f>
        <v>0</v>
      </c>
      <c r="I148" s="55">
        <f>Hoja1!AC136</f>
        <v>0</v>
      </c>
      <c r="J148" s="55">
        <f>Hoja1!AD136</f>
        <v>0</v>
      </c>
      <c r="K148" s="137"/>
      <c r="L148" s="137"/>
      <c r="M148" s="53"/>
      <c r="N148" s="53"/>
      <c r="O148" s="53"/>
      <c r="P148" s="53"/>
      <c r="Q148" s="53"/>
      <c r="R148" s="77"/>
      <c r="S148" s="53"/>
      <c r="T148" s="53"/>
      <c r="U148" s="53"/>
      <c r="V148" s="53"/>
      <c r="W148" s="53"/>
      <c r="X148" s="53"/>
      <c r="Y148" s="77"/>
      <c r="Z148" s="53"/>
      <c r="AA148" s="53"/>
      <c r="AB148" s="53"/>
      <c r="AC148" s="53"/>
      <c r="AD148" s="53"/>
      <c r="AE148" s="147" t="str">
        <f t="shared" si="4"/>
        <v>Aceptable</v>
      </c>
      <c r="AF148" s="53" t="s">
        <v>57</v>
      </c>
      <c r="AG148" s="53" t="s">
        <v>57</v>
      </c>
      <c r="AH148" s="53" t="s">
        <v>57</v>
      </c>
      <c r="AI148" s="53" t="s">
        <v>57</v>
      </c>
      <c r="AJ148" s="53" t="s">
        <v>57</v>
      </c>
      <c r="AK148" s="53" t="s">
        <v>57</v>
      </c>
      <c r="AL148" s="53" t="s">
        <v>57</v>
      </c>
      <c r="AM148" s="53" t="s">
        <v>57</v>
      </c>
      <c r="AN148" s="53" t="s">
        <v>57</v>
      </c>
      <c r="AO148" s="53" t="s">
        <v>57</v>
      </c>
      <c r="AP148" s="53" t="s">
        <v>57</v>
      </c>
      <c r="AQ148" s="53" t="s">
        <v>57</v>
      </c>
      <c r="AR148" s="53" t="s">
        <v>57</v>
      </c>
      <c r="AS148" s="53" t="s">
        <v>57</v>
      </c>
      <c r="AT148" s="53" t="s">
        <v>57</v>
      </c>
      <c r="AU148" s="53" t="s">
        <v>57</v>
      </c>
      <c r="AV148" s="53" t="s">
        <v>57</v>
      </c>
      <c r="AW148" s="85" t="str" cm="1">
        <f t="array" ref="AW148">IF(OR(AF148:AQ148="SI",AR148="SI",AS148="SI",AT148="SI",AU148="SI",AV148="SI"),"Crítico-Proceda a elaborar plan de acción","No crítico/Intermedio-Solicitar evaluación por parte del OAL")</f>
        <v>No crítico/Intermedio-Solicitar evaluación por parte del OAL</v>
      </c>
      <c r="AX148" s="86"/>
      <c r="AY148" s="74"/>
      <c r="AZ148" s="74"/>
      <c r="BA148" s="74"/>
      <c r="BB148" s="74"/>
      <c r="BC148" s="74"/>
      <c r="BE148">
        <f t="shared" si="5"/>
        <v>1</v>
      </c>
    </row>
    <row r="149" spans="2:57" ht="58.5" customHeight="1">
      <c r="B149" s="54">
        <v>133</v>
      </c>
      <c r="C149" s="55" t="str">
        <f>Hoja1!W137</f>
        <v>area 133</v>
      </c>
      <c r="D149" s="55" t="str">
        <f>Hoja1!X137</f>
        <v>puesto 133</v>
      </c>
      <c r="E149" s="55" t="str">
        <f>Hoja1!Y137</f>
        <v>tarea 133</v>
      </c>
      <c r="F149" s="55" t="str">
        <f>Hoja1!Z137</f>
        <v>tarea 133</v>
      </c>
      <c r="G149" s="55">
        <f>Hoja1!AA137</f>
        <v>0</v>
      </c>
      <c r="H149" s="55">
        <f>Hoja1!AB137</f>
        <v>0</v>
      </c>
      <c r="I149" s="55">
        <f>Hoja1!AC137</f>
        <v>0</v>
      </c>
      <c r="J149" s="55">
        <f>Hoja1!AD137</f>
        <v>0</v>
      </c>
      <c r="K149" s="137"/>
      <c r="L149" s="137"/>
      <c r="M149" s="53"/>
      <c r="N149" s="53"/>
      <c r="O149" s="53"/>
      <c r="P149" s="53"/>
      <c r="Q149" s="53"/>
      <c r="R149" s="77"/>
      <c r="S149" s="53"/>
      <c r="T149" s="53"/>
      <c r="U149" s="53"/>
      <c r="V149" s="53"/>
      <c r="W149" s="53"/>
      <c r="X149" s="53"/>
      <c r="Y149" s="77"/>
      <c r="Z149" s="53"/>
      <c r="AA149" s="53"/>
      <c r="AB149" s="53"/>
      <c r="AC149" s="53"/>
      <c r="AD149" s="53"/>
      <c r="AE149" s="147" t="str">
        <f t="shared" si="4"/>
        <v>Aceptable</v>
      </c>
      <c r="AF149" s="53" t="s">
        <v>57</v>
      </c>
      <c r="AG149" s="53" t="s">
        <v>57</v>
      </c>
      <c r="AH149" s="53" t="s">
        <v>57</v>
      </c>
      <c r="AI149" s="53" t="s">
        <v>57</v>
      </c>
      <c r="AJ149" s="53" t="s">
        <v>57</v>
      </c>
      <c r="AK149" s="53" t="s">
        <v>57</v>
      </c>
      <c r="AL149" s="53" t="s">
        <v>57</v>
      </c>
      <c r="AM149" s="53" t="s">
        <v>57</v>
      </c>
      <c r="AN149" s="53" t="s">
        <v>57</v>
      </c>
      <c r="AO149" s="53" t="s">
        <v>57</v>
      </c>
      <c r="AP149" s="53" t="s">
        <v>57</v>
      </c>
      <c r="AQ149" s="53" t="s">
        <v>57</v>
      </c>
      <c r="AR149" s="53" t="s">
        <v>57</v>
      </c>
      <c r="AS149" s="53" t="s">
        <v>57</v>
      </c>
      <c r="AT149" s="53" t="s">
        <v>57</v>
      </c>
      <c r="AU149" s="53" t="s">
        <v>57</v>
      </c>
      <c r="AV149" s="53" t="s">
        <v>57</v>
      </c>
      <c r="AW149" s="85" t="str" cm="1">
        <f t="array" ref="AW149">IF(OR(AF149:AQ149="SI",AR149="SI",AS149="SI",AT149="SI",AU149="SI",AV149="SI"),"Crítico-Proceda a elaborar plan de acción","No crítico/Intermedio-Solicitar evaluación por parte del OAL")</f>
        <v>No crítico/Intermedio-Solicitar evaluación por parte del OAL</v>
      </c>
      <c r="AX149" s="86"/>
      <c r="AY149" s="74"/>
      <c r="AZ149" s="74"/>
      <c r="BA149" s="74"/>
      <c r="BB149" s="74"/>
      <c r="BC149" s="74"/>
      <c r="BE149">
        <f t="shared" si="5"/>
        <v>1</v>
      </c>
    </row>
    <row r="150" spans="2:57" ht="58.5" customHeight="1">
      <c r="B150" s="54">
        <v>134</v>
      </c>
      <c r="C150" s="55" t="str">
        <f>Hoja1!W138</f>
        <v>area 134</v>
      </c>
      <c r="D150" s="55" t="str">
        <f>Hoja1!X138</f>
        <v>puesto 134</v>
      </c>
      <c r="E150" s="55" t="str">
        <f>Hoja1!Y138</f>
        <v>tarea 134</v>
      </c>
      <c r="F150" s="55" t="str">
        <f>Hoja1!Z138</f>
        <v>tarea 134</v>
      </c>
      <c r="G150" s="55">
        <f>Hoja1!AA138</f>
        <v>0</v>
      </c>
      <c r="H150" s="55">
        <f>Hoja1!AB138</f>
        <v>0</v>
      </c>
      <c r="I150" s="55">
        <f>Hoja1!AC138</f>
        <v>0</v>
      </c>
      <c r="J150" s="55">
        <f>Hoja1!AD138</f>
        <v>0</v>
      </c>
      <c r="K150" s="137"/>
      <c r="L150" s="137"/>
      <c r="M150" s="53"/>
      <c r="N150" s="53"/>
      <c r="O150" s="53"/>
      <c r="P150" s="53"/>
      <c r="Q150" s="53"/>
      <c r="R150" s="77"/>
      <c r="S150" s="53"/>
      <c r="T150" s="53"/>
      <c r="U150" s="53"/>
      <c r="V150" s="53"/>
      <c r="W150" s="53"/>
      <c r="X150" s="53"/>
      <c r="Y150" s="77"/>
      <c r="Z150" s="53"/>
      <c r="AA150" s="53"/>
      <c r="AB150" s="53"/>
      <c r="AC150" s="53"/>
      <c r="AD150" s="53"/>
      <c r="AE150" s="147" t="str">
        <f t="shared" si="4"/>
        <v>Aceptable</v>
      </c>
      <c r="AF150" s="53" t="s">
        <v>57</v>
      </c>
      <c r="AG150" s="53" t="s">
        <v>57</v>
      </c>
      <c r="AH150" s="53" t="s">
        <v>57</v>
      </c>
      <c r="AI150" s="53" t="s">
        <v>57</v>
      </c>
      <c r="AJ150" s="53" t="s">
        <v>57</v>
      </c>
      <c r="AK150" s="53" t="s">
        <v>57</v>
      </c>
      <c r="AL150" s="53" t="s">
        <v>57</v>
      </c>
      <c r="AM150" s="53" t="s">
        <v>57</v>
      </c>
      <c r="AN150" s="53" t="s">
        <v>57</v>
      </c>
      <c r="AO150" s="53" t="s">
        <v>57</v>
      </c>
      <c r="AP150" s="53" t="s">
        <v>57</v>
      </c>
      <c r="AQ150" s="53" t="s">
        <v>57</v>
      </c>
      <c r="AR150" s="53" t="s">
        <v>57</v>
      </c>
      <c r="AS150" s="53" t="s">
        <v>57</v>
      </c>
      <c r="AT150" s="53" t="s">
        <v>57</v>
      </c>
      <c r="AU150" s="53" t="s">
        <v>57</v>
      </c>
      <c r="AV150" s="53" t="s">
        <v>57</v>
      </c>
      <c r="AW150" s="85" t="str" cm="1">
        <f t="array" ref="AW150">IF(OR(AF150:AQ150="SI",AR150="SI",AS150="SI",AT150="SI",AU150="SI",AV150="SI"),"Crítico-Proceda a elaborar plan de acción","No crítico/Intermedio-Solicitar evaluación por parte del OAL")</f>
        <v>No crítico/Intermedio-Solicitar evaluación por parte del OAL</v>
      </c>
      <c r="AX150" s="86"/>
      <c r="AY150" s="74"/>
      <c r="AZ150" s="74"/>
      <c r="BA150" s="74"/>
      <c r="BB150" s="74"/>
      <c r="BC150" s="74"/>
      <c r="BE150">
        <f t="shared" si="5"/>
        <v>1</v>
      </c>
    </row>
    <row r="151" spans="2:57" ht="58.5" customHeight="1">
      <c r="B151" s="54">
        <v>135</v>
      </c>
      <c r="C151" s="55" t="str">
        <f>Hoja1!W139</f>
        <v>area 135</v>
      </c>
      <c r="D151" s="55" t="str">
        <f>Hoja1!X139</f>
        <v>puesto 135</v>
      </c>
      <c r="E151" s="55" t="str">
        <f>Hoja1!Y139</f>
        <v>tarea 135</v>
      </c>
      <c r="F151" s="55" t="str">
        <f>Hoja1!Z139</f>
        <v>tarea 135</v>
      </c>
      <c r="G151" s="55">
        <f>Hoja1!AA139</f>
        <v>0</v>
      </c>
      <c r="H151" s="55">
        <f>Hoja1!AB139</f>
        <v>0</v>
      </c>
      <c r="I151" s="55">
        <f>Hoja1!AC139</f>
        <v>0</v>
      </c>
      <c r="J151" s="55">
        <f>Hoja1!AD139</f>
        <v>0</v>
      </c>
      <c r="K151" s="137"/>
      <c r="L151" s="137"/>
      <c r="M151" s="53"/>
      <c r="N151" s="53"/>
      <c r="O151" s="53"/>
      <c r="P151" s="53"/>
      <c r="Q151" s="53"/>
      <c r="R151" s="77"/>
      <c r="S151" s="53"/>
      <c r="T151" s="53"/>
      <c r="U151" s="53"/>
      <c r="V151" s="53"/>
      <c r="W151" s="53"/>
      <c r="X151" s="53"/>
      <c r="Y151" s="77"/>
      <c r="Z151" s="53"/>
      <c r="AA151" s="53"/>
      <c r="AB151" s="53"/>
      <c r="AC151" s="53"/>
      <c r="AD151" s="53"/>
      <c r="AE151" s="147" t="str">
        <f t="shared" si="4"/>
        <v>Aceptable</v>
      </c>
      <c r="AF151" s="53" t="s">
        <v>57</v>
      </c>
      <c r="AG151" s="53" t="s">
        <v>57</v>
      </c>
      <c r="AH151" s="53" t="s">
        <v>57</v>
      </c>
      <c r="AI151" s="53" t="s">
        <v>57</v>
      </c>
      <c r="AJ151" s="53" t="s">
        <v>57</v>
      </c>
      <c r="AK151" s="53" t="s">
        <v>57</v>
      </c>
      <c r="AL151" s="53" t="s">
        <v>57</v>
      </c>
      <c r="AM151" s="53" t="s">
        <v>57</v>
      </c>
      <c r="AN151" s="53" t="s">
        <v>57</v>
      </c>
      <c r="AO151" s="53" t="s">
        <v>57</v>
      </c>
      <c r="AP151" s="53" t="s">
        <v>57</v>
      </c>
      <c r="AQ151" s="53" t="s">
        <v>57</v>
      </c>
      <c r="AR151" s="53" t="s">
        <v>57</v>
      </c>
      <c r="AS151" s="53" t="s">
        <v>57</v>
      </c>
      <c r="AT151" s="53" t="s">
        <v>57</v>
      </c>
      <c r="AU151" s="53" t="s">
        <v>57</v>
      </c>
      <c r="AV151" s="53" t="s">
        <v>57</v>
      </c>
      <c r="AW151" s="85" t="str" cm="1">
        <f t="array" ref="AW151">IF(OR(AF151:AQ151="SI",AR151="SI",AS151="SI",AT151="SI",AU151="SI",AV151="SI"),"Crítico-Proceda a elaborar plan de acción","No crítico/Intermedio-Solicitar evaluación por parte del OAL")</f>
        <v>No crítico/Intermedio-Solicitar evaluación por parte del OAL</v>
      </c>
      <c r="AX151" s="86"/>
      <c r="AY151" s="74"/>
      <c r="AZ151" s="74"/>
      <c r="BA151" s="74"/>
      <c r="BB151" s="74"/>
      <c r="BC151" s="74"/>
      <c r="BE151">
        <f t="shared" si="5"/>
        <v>1</v>
      </c>
    </row>
    <row r="152" spans="2:57" ht="58.5" customHeight="1">
      <c r="B152" s="54">
        <v>136</v>
      </c>
      <c r="C152" s="55" t="str">
        <f>Hoja1!W140</f>
        <v>area 136</v>
      </c>
      <c r="D152" s="55" t="str">
        <f>Hoja1!X140</f>
        <v>puesto 136</v>
      </c>
      <c r="E152" s="55" t="str">
        <f>Hoja1!Y140</f>
        <v>tarea 136</v>
      </c>
      <c r="F152" s="55" t="str">
        <f>Hoja1!Z140</f>
        <v>tarea 136</v>
      </c>
      <c r="G152" s="55">
        <f>Hoja1!AA140</f>
        <v>0</v>
      </c>
      <c r="H152" s="55">
        <f>Hoja1!AB140</f>
        <v>0</v>
      </c>
      <c r="I152" s="55">
        <f>Hoja1!AC140</f>
        <v>0</v>
      </c>
      <c r="J152" s="55">
        <f>Hoja1!AD140</f>
        <v>0</v>
      </c>
      <c r="K152" s="137"/>
      <c r="L152" s="137"/>
      <c r="M152" s="53"/>
      <c r="N152" s="53"/>
      <c r="O152" s="53"/>
      <c r="P152" s="53"/>
      <c r="Q152" s="53"/>
      <c r="R152" s="77"/>
      <c r="S152" s="53"/>
      <c r="T152" s="53"/>
      <c r="U152" s="53"/>
      <c r="V152" s="53"/>
      <c r="W152" s="53"/>
      <c r="X152" s="53"/>
      <c r="Y152" s="77"/>
      <c r="Z152" s="53"/>
      <c r="AA152" s="53"/>
      <c r="AB152" s="53"/>
      <c r="AC152" s="53"/>
      <c r="AD152" s="53"/>
      <c r="AE152" s="147" t="str">
        <f t="shared" si="4"/>
        <v>Aceptable</v>
      </c>
      <c r="AF152" s="53" t="s">
        <v>57</v>
      </c>
      <c r="AG152" s="53" t="s">
        <v>57</v>
      </c>
      <c r="AH152" s="53" t="s">
        <v>57</v>
      </c>
      <c r="AI152" s="53" t="s">
        <v>57</v>
      </c>
      <c r="AJ152" s="53" t="s">
        <v>57</v>
      </c>
      <c r="AK152" s="53" t="s">
        <v>57</v>
      </c>
      <c r="AL152" s="53" t="s">
        <v>57</v>
      </c>
      <c r="AM152" s="53" t="s">
        <v>57</v>
      </c>
      <c r="AN152" s="53" t="s">
        <v>57</v>
      </c>
      <c r="AO152" s="53" t="s">
        <v>57</v>
      </c>
      <c r="AP152" s="53" t="s">
        <v>57</v>
      </c>
      <c r="AQ152" s="53" t="s">
        <v>57</v>
      </c>
      <c r="AR152" s="53" t="s">
        <v>57</v>
      </c>
      <c r="AS152" s="53" t="s">
        <v>57</v>
      </c>
      <c r="AT152" s="53" t="s">
        <v>57</v>
      </c>
      <c r="AU152" s="53" t="s">
        <v>57</v>
      </c>
      <c r="AV152" s="53" t="s">
        <v>57</v>
      </c>
      <c r="AW152" s="85" t="str" cm="1">
        <f t="array" ref="AW152">IF(OR(AF152:AQ152="SI",AR152="SI",AS152="SI",AT152="SI",AU152="SI",AV152="SI"),"Crítico-Proceda a elaborar plan de acción","No crítico/Intermedio-Solicitar evaluación por parte del OAL")</f>
        <v>No crítico/Intermedio-Solicitar evaluación por parte del OAL</v>
      </c>
      <c r="AX152" s="86"/>
      <c r="AY152" s="74"/>
      <c r="AZ152" s="74"/>
      <c r="BA152" s="74"/>
      <c r="BB152" s="74"/>
      <c r="BC152" s="74"/>
      <c r="BE152">
        <f t="shared" si="5"/>
        <v>1</v>
      </c>
    </row>
    <row r="153" spans="2:57" ht="58.5" customHeight="1">
      <c r="B153" s="54">
        <v>137</v>
      </c>
      <c r="C153" s="55" t="str">
        <f>Hoja1!W141</f>
        <v>area 137</v>
      </c>
      <c r="D153" s="55" t="str">
        <f>Hoja1!X141</f>
        <v>puesto 137</v>
      </c>
      <c r="E153" s="55" t="str">
        <f>Hoja1!Y141</f>
        <v>tarea 137</v>
      </c>
      <c r="F153" s="55" t="str">
        <f>Hoja1!Z141</f>
        <v>tarea 137</v>
      </c>
      <c r="G153" s="55">
        <f>Hoja1!AA141</f>
        <v>0</v>
      </c>
      <c r="H153" s="55">
        <f>Hoja1!AB141</f>
        <v>0</v>
      </c>
      <c r="I153" s="55">
        <f>Hoja1!AC141</f>
        <v>0</v>
      </c>
      <c r="J153" s="55">
        <f>Hoja1!AD141</f>
        <v>0</v>
      </c>
      <c r="K153" s="137"/>
      <c r="L153" s="137"/>
      <c r="M153" s="53"/>
      <c r="N153" s="53"/>
      <c r="O153" s="53"/>
      <c r="P153" s="53"/>
      <c r="Q153" s="53"/>
      <c r="R153" s="77"/>
      <c r="S153" s="53"/>
      <c r="T153" s="53"/>
      <c r="U153" s="53"/>
      <c r="V153" s="53"/>
      <c r="W153" s="53"/>
      <c r="X153" s="53"/>
      <c r="Y153" s="77"/>
      <c r="Z153" s="53"/>
      <c r="AA153" s="53"/>
      <c r="AB153" s="53"/>
      <c r="AC153" s="53"/>
      <c r="AD153" s="53"/>
      <c r="AE153" s="147" t="str">
        <f t="shared" si="4"/>
        <v>Aceptable</v>
      </c>
      <c r="AF153" s="53" t="s">
        <v>57</v>
      </c>
      <c r="AG153" s="53" t="s">
        <v>57</v>
      </c>
      <c r="AH153" s="53" t="s">
        <v>57</v>
      </c>
      <c r="AI153" s="53" t="s">
        <v>57</v>
      </c>
      <c r="AJ153" s="53" t="s">
        <v>57</v>
      </c>
      <c r="AK153" s="53" t="s">
        <v>57</v>
      </c>
      <c r="AL153" s="53" t="s">
        <v>57</v>
      </c>
      <c r="AM153" s="53" t="s">
        <v>57</v>
      </c>
      <c r="AN153" s="53" t="s">
        <v>57</v>
      </c>
      <c r="AO153" s="53" t="s">
        <v>57</v>
      </c>
      <c r="AP153" s="53" t="s">
        <v>57</v>
      </c>
      <c r="AQ153" s="53" t="s">
        <v>57</v>
      </c>
      <c r="AR153" s="53" t="s">
        <v>57</v>
      </c>
      <c r="AS153" s="53" t="s">
        <v>57</v>
      </c>
      <c r="AT153" s="53" t="s">
        <v>57</v>
      </c>
      <c r="AU153" s="53" t="s">
        <v>57</v>
      </c>
      <c r="AV153" s="53" t="s">
        <v>57</v>
      </c>
      <c r="AW153" s="85" t="str" cm="1">
        <f t="array" ref="AW153">IF(OR(AF153:AQ153="SI",AR153="SI",AS153="SI",AT153="SI",AU153="SI",AV153="SI"),"Crítico-Proceda a elaborar plan de acción","No crítico/Intermedio-Solicitar evaluación por parte del OAL")</f>
        <v>No crítico/Intermedio-Solicitar evaluación por parte del OAL</v>
      </c>
      <c r="AX153" s="86"/>
      <c r="AY153" s="74"/>
      <c r="AZ153" s="74"/>
      <c r="BA153" s="74"/>
      <c r="BB153" s="74"/>
      <c r="BC153" s="74"/>
      <c r="BE153">
        <f t="shared" si="5"/>
        <v>1</v>
      </c>
    </row>
    <row r="154" spans="2:57" ht="58.5" customHeight="1">
      <c r="B154" s="54">
        <v>138</v>
      </c>
      <c r="C154" s="55" t="str">
        <f>Hoja1!W142</f>
        <v>area 138</v>
      </c>
      <c r="D154" s="55" t="str">
        <f>Hoja1!X142</f>
        <v>puesto 138</v>
      </c>
      <c r="E154" s="55" t="str">
        <f>Hoja1!Y142</f>
        <v>tarea 138</v>
      </c>
      <c r="F154" s="55" t="str">
        <f>Hoja1!Z142</f>
        <v>tarea 138</v>
      </c>
      <c r="G154" s="55">
        <f>Hoja1!AA142</f>
        <v>0</v>
      </c>
      <c r="H154" s="55">
        <f>Hoja1!AB142</f>
        <v>0</v>
      </c>
      <c r="I154" s="55">
        <f>Hoja1!AC142</f>
        <v>0</v>
      </c>
      <c r="J154" s="55">
        <f>Hoja1!AD142</f>
        <v>0</v>
      </c>
      <c r="K154" s="137"/>
      <c r="L154" s="137"/>
      <c r="M154" s="53"/>
      <c r="N154" s="53"/>
      <c r="O154" s="53"/>
      <c r="P154" s="53"/>
      <c r="Q154" s="53"/>
      <c r="R154" s="77"/>
      <c r="S154" s="53"/>
      <c r="T154" s="53"/>
      <c r="U154" s="53"/>
      <c r="V154" s="53"/>
      <c r="W154" s="53"/>
      <c r="X154" s="53"/>
      <c r="Y154" s="77"/>
      <c r="Z154" s="53"/>
      <c r="AA154" s="53"/>
      <c r="AB154" s="53"/>
      <c r="AC154" s="53"/>
      <c r="AD154" s="53"/>
      <c r="AE154" s="147" t="str">
        <f t="shared" si="4"/>
        <v>Aceptable</v>
      </c>
      <c r="AF154" s="53" t="s">
        <v>57</v>
      </c>
      <c r="AG154" s="53" t="s">
        <v>57</v>
      </c>
      <c r="AH154" s="53" t="s">
        <v>57</v>
      </c>
      <c r="AI154" s="53" t="s">
        <v>57</v>
      </c>
      <c r="AJ154" s="53" t="s">
        <v>57</v>
      </c>
      <c r="AK154" s="53" t="s">
        <v>57</v>
      </c>
      <c r="AL154" s="53" t="s">
        <v>57</v>
      </c>
      <c r="AM154" s="53" t="s">
        <v>57</v>
      </c>
      <c r="AN154" s="53" t="s">
        <v>57</v>
      </c>
      <c r="AO154" s="53" t="s">
        <v>57</v>
      </c>
      <c r="AP154" s="53" t="s">
        <v>57</v>
      </c>
      <c r="AQ154" s="53" t="s">
        <v>57</v>
      </c>
      <c r="AR154" s="53" t="s">
        <v>57</v>
      </c>
      <c r="AS154" s="53" t="s">
        <v>57</v>
      </c>
      <c r="AT154" s="53" t="s">
        <v>57</v>
      </c>
      <c r="AU154" s="53" t="s">
        <v>57</v>
      </c>
      <c r="AV154" s="53" t="s">
        <v>57</v>
      </c>
      <c r="AW154" s="85" t="str" cm="1">
        <f t="array" ref="AW154">IF(OR(AF154:AQ154="SI",AR154="SI",AS154="SI",AT154="SI",AU154="SI",AV154="SI"),"Crítico-Proceda a elaborar plan de acción","No crítico/Intermedio-Solicitar evaluación por parte del OAL")</f>
        <v>No crítico/Intermedio-Solicitar evaluación por parte del OAL</v>
      </c>
      <c r="AX154" s="86"/>
      <c r="AY154" s="74"/>
      <c r="AZ154" s="74"/>
      <c r="BA154" s="74"/>
      <c r="BB154" s="74"/>
      <c r="BC154" s="74"/>
      <c r="BE154">
        <f t="shared" si="5"/>
        <v>1</v>
      </c>
    </row>
    <row r="155" spans="2:57" ht="58.5" customHeight="1">
      <c r="B155" s="54">
        <v>139</v>
      </c>
      <c r="C155" s="55" t="str">
        <f>Hoja1!W143</f>
        <v>area 139</v>
      </c>
      <c r="D155" s="55" t="str">
        <f>Hoja1!X143</f>
        <v>puesto 139</v>
      </c>
      <c r="E155" s="55" t="str">
        <f>Hoja1!Y143</f>
        <v>tarea 139</v>
      </c>
      <c r="F155" s="55" t="str">
        <f>Hoja1!Z143</f>
        <v>tarea 139</v>
      </c>
      <c r="G155" s="55">
        <f>Hoja1!AA143</f>
        <v>0</v>
      </c>
      <c r="H155" s="55">
        <f>Hoja1!AB143</f>
        <v>0</v>
      </c>
      <c r="I155" s="55">
        <f>Hoja1!AC143</f>
        <v>0</v>
      </c>
      <c r="J155" s="55">
        <f>Hoja1!AD143</f>
        <v>0</v>
      </c>
      <c r="K155" s="137"/>
      <c r="L155" s="137"/>
      <c r="M155" s="53"/>
      <c r="N155" s="53"/>
      <c r="O155" s="53"/>
      <c r="P155" s="53"/>
      <c r="Q155" s="53"/>
      <c r="R155" s="77"/>
      <c r="S155" s="53"/>
      <c r="T155" s="53"/>
      <c r="U155" s="53"/>
      <c r="V155" s="53"/>
      <c r="W155" s="53"/>
      <c r="X155" s="53"/>
      <c r="Y155" s="77"/>
      <c r="Z155" s="53"/>
      <c r="AA155" s="53"/>
      <c r="AB155" s="53"/>
      <c r="AC155" s="53"/>
      <c r="AD155" s="53"/>
      <c r="AE155" s="147" t="str">
        <f t="shared" si="4"/>
        <v>Aceptable</v>
      </c>
      <c r="AF155" s="53" t="s">
        <v>57</v>
      </c>
      <c r="AG155" s="53" t="s">
        <v>57</v>
      </c>
      <c r="AH155" s="53" t="s">
        <v>57</v>
      </c>
      <c r="AI155" s="53" t="s">
        <v>57</v>
      </c>
      <c r="AJ155" s="53" t="s">
        <v>57</v>
      </c>
      <c r="AK155" s="53" t="s">
        <v>57</v>
      </c>
      <c r="AL155" s="53" t="s">
        <v>57</v>
      </c>
      <c r="AM155" s="53" t="s">
        <v>57</v>
      </c>
      <c r="AN155" s="53" t="s">
        <v>57</v>
      </c>
      <c r="AO155" s="53" t="s">
        <v>57</v>
      </c>
      <c r="AP155" s="53" t="s">
        <v>57</v>
      </c>
      <c r="AQ155" s="53" t="s">
        <v>57</v>
      </c>
      <c r="AR155" s="53" t="s">
        <v>57</v>
      </c>
      <c r="AS155" s="53" t="s">
        <v>57</v>
      </c>
      <c r="AT155" s="53" t="s">
        <v>57</v>
      </c>
      <c r="AU155" s="53" t="s">
        <v>57</v>
      </c>
      <c r="AV155" s="53" t="s">
        <v>57</v>
      </c>
      <c r="AW155" s="85" t="str" cm="1">
        <f t="array" ref="AW155">IF(OR(AF155:AQ155="SI",AR155="SI",AS155="SI",AT155="SI",AU155="SI",AV155="SI"),"Crítico-Proceda a elaborar plan de acción","No crítico/Intermedio-Solicitar evaluación por parte del OAL")</f>
        <v>No crítico/Intermedio-Solicitar evaluación por parte del OAL</v>
      </c>
      <c r="AX155" s="86"/>
      <c r="AY155" s="74"/>
      <c r="AZ155" s="74"/>
      <c r="BA155" s="74"/>
      <c r="BB155" s="74"/>
      <c r="BC155" s="74"/>
      <c r="BE155">
        <f t="shared" si="5"/>
        <v>1</v>
      </c>
    </row>
    <row r="156" spans="2:57" ht="58.5" customHeight="1">
      <c r="B156" s="54">
        <v>140</v>
      </c>
      <c r="C156" s="55" t="str">
        <f>Hoja1!W144</f>
        <v>area 140</v>
      </c>
      <c r="D156" s="55" t="str">
        <f>Hoja1!X144</f>
        <v>puesto 140</v>
      </c>
      <c r="E156" s="55" t="str">
        <f>Hoja1!Y144</f>
        <v>tarea 140</v>
      </c>
      <c r="F156" s="55" t="str">
        <f>Hoja1!Z144</f>
        <v>tarea 140</v>
      </c>
      <c r="G156" s="55">
        <f>Hoja1!AA144</f>
        <v>0</v>
      </c>
      <c r="H156" s="55">
        <f>Hoja1!AB144</f>
        <v>0</v>
      </c>
      <c r="I156" s="55">
        <f>Hoja1!AC144</f>
        <v>0</v>
      </c>
      <c r="J156" s="55">
        <f>Hoja1!AD144</f>
        <v>0</v>
      </c>
      <c r="K156" s="137"/>
      <c r="L156" s="137"/>
      <c r="M156" s="53"/>
      <c r="N156" s="53"/>
      <c r="O156" s="53"/>
      <c r="P156" s="53"/>
      <c r="Q156" s="53"/>
      <c r="R156" s="77"/>
      <c r="S156" s="53"/>
      <c r="T156" s="53"/>
      <c r="U156" s="53"/>
      <c r="V156" s="53"/>
      <c r="W156" s="53"/>
      <c r="X156" s="53"/>
      <c r="Y156" s="77"/>
      <c r="Z156" s="53"/>
      <c r="AA156" s="53"/>
      <c r="AB156" s="53"/>
      <c r="AC156" s="53"/>
      <c r="AD156" s="53"/>
      <c r="AE156" s="147" t="str">
        <f t="shared" si="4"/>
        <v>Aceptable</v>
      </c>
      <c r="AF156" s="53" t="s">
        <v>57</v>
      </c>
      <c r="AG156" s="53" t="s">
        <v>57</v>
      </c>
      <c r="AH156" s="53" t="s">
        <v>57</v>
      </c>
      <c r="AI156" s="53" t="s">
        <v>57</v>
      </c>
      <c r="AJ156" s="53" t="s">
        <v>57</v>
      </c>
      <c r="AK156" s="53" t="s">
        <v>57</v>
      </c>
      <c r="AL156" s="53" t="s">
        <v>57</v>
      </c>
      <c r="AM156" s="53" t="s">
        <v>57</v>
      </c>
      <c r="AN156" s="53" t="s">
        <v>57</v>
      </c>
      <c r="AO156" s="53" t="s">
        <v>57</v>
      </c>
      <c r="AP156" s="53" t="s">
        <v>57</v>
      </c>
      <c r="AQ156" s="53" t="s">
        <v>57</v>
      </c>
      <c r="AR156" s="53" t="s">
        <v>57</v>
      </c>
      <c r="AS156" s="53" t="s">
        <v>57</v>
      </c>
      <c r="AT156" s="53" t="s">
        <v>57</v>
      </c>
      <c r="AU156" s="53" t="s">
        <v>57</v>
      </c>
      <c r="AV156" s="53" t="s">
        <v>57</v>
      </c>
      <c r="AW156" s="85" t="str" cm="1">
        <f t="array" ref="AW156">IF(OR(AF156:AQ156="SI",AR156="SI",AS156="SI",AT156="SI",AU156="SI",AV156="SI"),"Crítico-Proceda a elaborar plan de acción","No crítico/Intermedio-Solicitar evaluación por parte del OAL")</f>
        <v>No crítico/Intermedio-Solicitar evaluación por parte del OAL</v>
      </c>
      <c r="AX156" s="86"/>
      <c r="AY156" s="74"/>
      <c r="AZ156" s="74"/>
      <c r="BA156" s="74"/>
      <c r="BB156" s="74"/>
      <c r="BC156" s="74"/>
      <c r="BE156">
        <f t="shared" si="5"/>
        <v>1</v>
      </c>
    </row>
    <row r="157" spans="2:57" ht="58.5" customHeight="1">
      <c r="B157" s="54">
        <v>141</v>
      </c>
      <c r="C157" s="55" t="str">
        <f>Hoja1!W145</f>
        <v>area 141</v>
      </c>
      <c r="D157" s="55" t="str">
        <f>Hoja1!X145</f>
        <v>puesto 141</v>
      </c>
      <c r="E157" s="55" t="str">
        <f>Hoja1!Y145</f>
        <v>tarea 141</v>
      </c>
      <c r="F157" s="55" t="str">
        <f>Hoja1!Z145</f>
        <v>tarea 141</v>
      </c>
      <c r="G157" s="55">
        <f>Hoja1!AA145</f>
        <v>0</v>
      </c>
      <c r="H157" s="55">
        <f>Hoja1!AB145</f>
        <v>0</v>
      </c>
      <c r="I157" s="55">
        <f>Hoja1!AC145</f>
        <v>0</v>
      </c>
      <c r="J157" s="55">
        <f>Hoja1!AD145</f>
        <v>0</v>
      </c>
      <c r="K157" s="137"/>
      <c r="L157" s="137"/>
      <c r="M157" s="53"/>
      <c r="N157" s="53"/>
      <c r="O157" s="53"/>
      <c r="P157" s="53"/>
      <c r="Q157" s="53"/>
      <c r="R157" s="77"/>
      <c r="S157" s="53"/>
      <c r="T157" s="53"/>
      <c r="U157" s="53"/>
      <c r="V157" s="53"/>
      <c r="W157" s="53"/>
      <c r="X157" s="53"/>
      <c r="Y157" s="77"/>
      <c r="Z157" s="53"/>
      <c r="AA157" s="53"/>
      <c r="AB157" s="53"/>
      <c r="AC157" s="53"/>
      <c r="AD157" s="53"/>
      <c r="AE157" s="147" t="str">
        <f t="shared" si="4"/>
        <v>Aceptable</v>
      </c>
      <c r="AF157" s="53" t="s">
        <v>57</v>
      </c>
      <c r="AG157" s="53" t="s">
        <v>57</v>
      </c>
      <c r="AH157" s="53" t="s">
        <v>57</v>
      </c>
      <c r="AI157" s="53" t="s">
        <v>57</v>
      </c>
      <c r="AJ157" s="53" t="s">
        <v>57</v>
      </c>
      <c r="AK157" s="53" t="s">
        <v>57</v>
      </c>
      <c r="AL157" s="53" t="s">
        <v>57</v>
      </c>
      <c r="AM157" s="53" t="s">
        <v>57</v>
      </c>
      <c r="AN157" s="53" t="s">
        <v>57</v>
      </c>
      <c r="AO157" s="53" t="s">
        <v>57</v>
      </c>
      <c r="AP157" s="53" t="s">
        <v>57</v>
      </c>
      <c r="AQ157" s="53" t="s">
        <v>57</v>
      </c>
      <c r="AR157" s="53" t="s">
        <v>57</v>
      </c>
      <c r="AS157" s="53" t="s">
        <v>57</v>
      </c>
      <c r="AT157" s="53" t="s">
        <v>57</v>
      </c>
      <c r="AU157" s="53" t="s">
        <v>57</v>
      </c>
      <c r="AV157" s="53" t="s">
        <v>57</v>
      </c>
      <c r="AW157" s="85" t="str" cm="1">
        <f t="array" ref="AW157">IF(OR(AF157:AQ157="SI",AR157="SI",AS157="SI",AT157="SI",AU157="SI",AV157="SI"),"Crítico-Proceda a elaborar plan de acción","No crítico/Intermedio-Solicitar evaluación por parte del OAL")</f>
        <v>No crítico/Intermedio-Solicitar evaluación por parte del OAL</v>
      </c>
      <c r="AX157" s="86"/>
      <c r="AY157" s="74"/>
      <c r="AZ157" s="74"/>
      <c r="BA157" s="74"/>
      <c r="BB157" s="74"/>
      <c r="BC157" s="74"/>
      <c r="BE157">
        <f t="shared" si="5"/>
        <v>1</v>
      </c>
    </row>
    <row r="158" spans="2:57" ht="58.5" customHeight="1">
      <c r="B158" s="54">
        <v>142</v>
      </c>
      <c r="C158" s="55" t="str">
        <f>Hoja1!W146</f>
        <v>area 142</v>
      </c>
      <c r="D158" s="55" t="str">
        <f>Hoja1!X146</f>
        <v>puesto 142</v>
      </c>
      <c r="E158" s="55" t="str">
        <f>Hoja1!Y146</f>
        <v>tarea 142</v>
      </c>
      <c r="F158" s="55" t="str">
        <f>Hoja1!Z146</f>
        <v>tarea 142</v>
      </c>
      <c r="G158" s="55">
        <f>Hoja1!AA146</f>
        <v>0</v>
      </c>
      <c r="H158" s="55">
        <f>Hoja1!AB146</f>
        <v>0</v>
      </c>
      <c r="I158" s="55">
        <f>Hoja1!AC146</f>
        <v>0</v>
      </c>
      <c r="J158" s="55">
        <f>Hoja1!AD146</f>
        <v>0</v>
      </c>
      <c r="K158" s="137"/>
      <c r="L158" s="137"/>
      <c r="M158" s="53"/>
      <c r="N158" s="53"/>
      <c r="O158" s="53"/>
      <c r="P158" s="53"/>
      <c r="Q158" s="53"/>
      <c r="R158" s="77"/>
      <c r="S158" s="53"/>
      <c r="T158" s="53"/>
      <c r="U158" s="53"/>
      <c r="V158" s="53"/>
      <c r="W158" s="53"/>
      <c r="X158" s="53"/>
      <c r="Y158" s="77"/>
      <c r="Z158" s="53"/>
      <c r="AA158" s="53"/>
      <c r="AB158" s="53"/>
      <c r="AC158" s="53"/>
      <c r="AD158" s="53"/>
      <c r="AE158" s="147" t="str">
        <f t="shared" si="4"/>
        <v>Aceptable</v>
      </c>
      <c r="AF158" s="53" t="s">
        <v>57</v>
      </c>
      <c r="AG158" s="53" t="s">
        <v>57</v>
      </c>
      <c r="AH158" s="53" t="s">
        <v>57</v>
      </c>
      <c r="AI158" s="53" t="s">
        <v>57</v>
      </c>
      <c r="AJ158" s="53" t="s">
        <v>57</v>
      </c>
      <c r="AK158" s="53" t="s">
        <v>57</v>
      </c>
      <c r="AL158" s="53" t="s">
        <v>57</v>
      </c>
      <c r="AM158" s="53" t="s">
        <v>57</v>
      </c>
      <c r="AN158" s="53" t="s">
        <v>57</v>
      </c>
      <c r="AO158" s="53" t="s">
        <v>57</v>
      </c>
      <c r="AP158" s="53" t="s">
        <v>57</v>
      </c>
      <c r="AQ158" s="53" t="s">
        <v>57</v>
      </c>
      <c r="AR158" s="53" t="s">
        <v>57</v>
      </c>
      <c r="AS158" s="53" t="s">
        <v>57</v>
      </c>
      <c r="AT158" s="53" t="s">
        <v>57</v>
      </c>
      <c r="AU158" s="53" t="s">
        <v>57</v>
      </c>
      <c r="AV158" s="53" t="s">
        <v>57</v>
      </c>
      <c r="AW158" s="85" t="str" cm="1">
        <f t="array" ref="AW158">IF(OR(AF158:AQ158="SI",AR158="SI",AS158="SI",AT158="SI",AU158="SI",AV158="SI"),"Crítico-Proceda a elaborar plan de acción","No crítico/Intermedio-Solicitar evaluación por parte del OAL")</f>
        <v>No crítico/Intermedio-Solicitar evaluación por parte del OAL</v>
      </c>
      <c r="AX158" s="86"/>
      <c r="AY158" s="74"/>
      <c r="AZ158" s="74"/>
      <c r="BA158" s="74"/>
      <c r="BB158" s="74"/>
      <c r="BC158" s="74"/>
      <c r="BE158">
        <f t="shared" si="5"/>
        <v>1</v>
      </c>
    </row>
    <row r="159" spans="2:57" ht="58.5" customHeight="1">
      <c r="B159" s="54">
        <v>143</v>
      </c>
      <c r="C159" s="55" t="str">
        <f>Hoja1!W147</f>
        <v>area 143</v>
      </c>
      <c r="D159" s="55" t="str">
        <f>Hoja1!X147</f>
        <v>puesto 143</v>
      </c>
      <c r="E159" s="55" t="str">
        <f>Hoja1!Y147</f>
        <v>tarea 143</v>
      </c>
      <c r="F159" s="55" t="str">
        <f>Hoja1!Z147</f>
        <v>tarea 143</v>
      </c>
      <c r="G159" s="55">
        <f>Hoja1!AA147</f>
        <v>0</v>
      </c>
      <c r="H159" s="55">
        <f>Hoja1!AB147</f>
        <v>0</v>
      </c>
      <c r="I159" s="55">
        <f>Hoja1!AC147</f>
        <v>0</v>
      </c>
      <c r="J159" s="55">
        <f>Hoja1!AD147</f>
        <v>0</v>
      </c>
      <c r="K159" s="137"/>
      <c r="L159" s="137"/>
      <c r="M159" s="53"/>
      <c r="N159" s="53"/>
      <c r="O159" s="53"/>
      <c r="P159" s="53"/>
      <c r="Q159" s="53"/>
      <c r="R159" s="77"/>
      <c r="S159" s="53"/>
      <c r="T159" s="53"/>
      <c r="U159" s="53"/>
      <c r="V159" s="53"/>
      <c r="W159" s="53"/>
      <c r="X159" s="53"/>
      <c r="Y159" s="77"/>
      <c r="Z159" s="53"/>
      <c r="AA159" s="53"/>
      <c r="AB159" s="53"/>
      <c r="AC159" s="53"/>
      <c r="AD159" s="53"/>
      <c r="AE159" s="147" t="str">
        <f t="shared" si="4"/>
        <v>Aceptable</v>
      </c>
      <c r="AF159" s="53" t="s">
        <v>57</v>
      </c>
      <c r="AG159" s="53" t="s">
        <v>57</v>
      </c>
      <c r="AH159" s="53" t="s">
        <v>57</v>
      </c>
      <c r="AI159" s="53" t="s">
        <v>57</v>
      </c>
      <c r="AJ159" s="53" t="s">
        <v>57</v>
      </c>
      <c r="AK159" s="53" t="s">
        <v>57</v>
      </c>
      <c r="AL159" s="53" t="s">
        <v>57</v>
      </c>
      <c r="AM159" s="53" t="s">
        <v>57</v>
      </c>
      <c r="AN159" s="53" t="s">
        <v>57</v>
      </c>
      <c r="AO159" s="53" t="s">
        <v>57</v>
      </c>
      <c r="AP159" s="53" t="s">
        <v>57</v>
      </c>
      <c r="AQ159" s="53" t="s">
        <v>57</v>
      </c>
      <c r="AR159" s="53" t="s">
        <v>57</v>
      </c>
      <c r="AS159" s="53" t="s">
        <v>57</v>
      </c>
      <c r="AT159" s="53" t="s">
        <v>57</v>
      </c>
      <c r="AU159" s="53" t="s">
        <v>57</v>
      </c>
      <c r="AV159" s="53" t="s">
        <v>57</v>
      </c>
      <c r="AW159" s="85" t="str" cm="1">
        <f t="array" ref="AW159">IF(OR(AF159:AQ159="SI",AR159="SI",AS159="SI",AT159="SI",AU159="SI",AV159="SI"),"Crítico-Proceda a elaborar plan de acción","No crítico/Intermedio-Solicitar evaluación por parte del OAL")</f>
        <v>No crítico/Intermedio-Solicitar evaluación por parte del OAL</v>
      </c>
      <c r="AX159" s="86"/>
      <c r="AY159" s="74"/>
      <c r="AZ159" s="74"/>
      <c r="BA159" s="74"/>
      <c r="BB159" s="74"/>
      <c r="BC159" s="74"/>
      <c r="BE159">
        <f t="shared" si="5"/>
        <v>1</v>
      </c>
    </row>
    <row r="160" spans="2:57" ht="58.5" customHeight="1">
      <c r="B160" s="54">
        <v>144</v>
      </c>
      <c r="C160" s="55" t="str">
        <f>Hoja1!W148</f>
        <v>area 144</v>
      </c>
      <c r="D160" s="55" t="str">
        <f>Hoja1!X148</f>
        <v>puesto 144</v>
      </c>
      <c r="E160" s="55" t="str">
        <f>Hoja1!Y148</f>
        <v>tarea 144</v>
      </c>
      <c r="F160" s="55" t="str">
        <f>Hoja1!Z148</f>
        <v>tarea 144</v>
      </c>
      <c r="G160" s="55">
        <f>Hoja1!AA148</f>
        <v>0</v>
      </c>
      <c r="H160" s="55">
        <f>Hoja1!AB148</f>
        <v>0</v>
      </c>
      <c r="I160" s="55">
        <f>Hoja1!AC148</f>
        <v>0</v>
      </c>
      <c r="J160" s="55">
        <f>Hoja1!AD148</f>
        <v>0</v>
      </c>
      <c r="K160" s="137"/>
      <c r="L160" s="137"/>
      <c r="M160" s="53"/>
      <c r="N160" s="53"/>
      <c r="O160" s="53"/>
      <c r="P160" s="53"/>
      <c r="Q160" s="53"/>
      <c r="R160" s="77"/>
      <c r="S160" s="53"/>
      <c r="T160" s="53"/>
      <c r="U160" s="53"/>
      <c r="V160" s="53"/>
      <c r="W160" s="53"/>
      <c r="X160" s="53"/>
      <c r="Y160" s="77"/>
      <c r="Z160" s="53"/>
      <c r="AA160" s="53"/>
      <c r="AB160" s="53"/>
      <c r="AC160" s="53"/>
      <c r="AD160" s="53"/>
      <c r="AE160" s="147" t="str">
        <f t="shared" si="4"/>
        <v>Aceptable</v>
      </c>
      <c r="AF160" s="53" t="s">
        <v>57</v>
      </c>
      <c r="AG160" s="53" t="s">
        <v>57</v>
      </c>
      <c r="AH160" s="53" t="s">
        <v>57</v>
      </c>
      <c r="AI160" s="53" t="s">
        <v>57</v>
      </c>
      <c r="AJ160" s="53" t="s">
        <v>57</v>
      </c>
      <c r="AK160" s="53" t="s">
        <v>57</v>
      </c>
      <c r="AL160" s="53" t="s">
        <v>57</v>
      </c>
      <c r="AM160" s="53" t="s">
        <v>57</v>
      </c>
      <c r="AN160" s="53" t="s">
        <v>57</v>
      </c>
      <c r="AO160" s="53" t="s">
        <v>57</v>
      </c>
      <c r="AP160" s="53" t="s">
        <v>57</v>
      </c>
      <c r="AQ160" s="53" t="s">
        <v>57</v>
      </c>
      <c r="AR160" s="53" t="s">
        <v>57</v>
      </c>
      <c r="AS160" s="53" t="s">
        <v>57</v>
      </c>
      <c r="AT160" s="53" t="s">
        <v>57</v>
      </c>
      <c r="AU160" s="53" t="s">
        <v>57</v>
      </c>
      <c r="AV160" s="53" t="s">
        <v>57</v>
      </c>
      <c r="AW160" s="85" t="str" cm="1">
        <f t="array" ref="AW160">IF(OR(AF160:AQ160="SI",AR160="SI",AS160="SI",AT160="SI",AU160="SI",AV160="SI"),"Crítico-Proceda a elaborar plan de acción","No crítico/Intermedio-Solicitar evaluación por parte del OAL")</f>
        <v>No crítico/Intermedio-Solicitar evaluación por parte del OAL</v>
      </c>
      <c r="AX160" s="86"/>
      <c r="AY160" s="74"/>
      <c r="AZ160" s="74"/>
      <c r="BA160" s="74"/>
      <c r="BB160" s="74"/>
      <c r="BC160" s="74"/>
      <c r="BE160">
        <f t="shared" si="5"/>
        <v>1</v>
      </c>
    </row>
    <row r="161" spans="2:57" ht="58.5" customHeight="1">
      <c r="B161" s="54">
        <v>145</v>
      </c>
      <c r="C161" s="55" t="str">
        <f>Hoja1!W149</f>
        <v>area 145</v>
      </c>
      <c r="D161" s="55" t="str">
        <f>Hoja1!X149</f>
        <v>puesto 145</v>
      </c>
      <c r="E161" s="55" t="str">
        <f>Hoja1!Y149</f>
        <v>tarea 145</v>
      </c>
      <c r="F161" s="55" t="str">
        <f>Hoja1!Z149</f>
        <v>tarea 145</v>
      </c>
      <c r="G161" s="55">
        <f>Hoja1!AA149</f>
        <v>0</v>
      </c>
      <c r="H161" s="55">
        <f>Hoja1!AB149</f>
        <v>0</v>
      </c>
      <c r="I161" s="55">
        <f>Hoja1!AC149</f>
        <v>0</v>
      </c>
      <c r="J161" s="55">
        <f>Hoja1!AD149</f>
        <v>0</v>
      </c>
      <c r="K161" s="137"/>
      <c r="L161" s="137"/>
      <c r="M161" s="53"/>
      <c r="N161" s="53"/>
      <c r="O161" s="53"/>
      <c r="P161" s="53"/>
      <c r="Q161" s="53"/>
      <c r="R161" s="77"/>
      <c r="S161" s="53"/>
      <c r="T161" s="53"/>
      <c r="U161" s="53"/>
      <c r="V161" s="53"/>
      <c r="W161" s="53"/>
      <c r="X161" s="53"/>
      <c r="Y161" s="77"/>
      <c r="Z161" s="53"/>
      <c r="AA161" s="53"/>
      <c r="AB161" s="53"/>
      <c r="AC161" s="53"/>
      <c r="AD161" s="53"/>
      <c r="AE161" s="147" t="str">
        <f t="shared" si="4"/>
        <v>Aceptable</v>
      </c>
      <c r="AF161" s="53" t="s">
        <v>57</v>
      </c>
      <c r="AG161" s="53" t="s">
        <v>57</v>
      </c>
      <c r="AH161" s="53" t="s">
        <v>57</v>
      </c>
      <c r="AI161" s="53" t="s">
        <v>57</v>
      </c>
      <c r="AJ161" s="53" t="s">
        <v>57</v>
      </c>
      <c r="AK161" s="53" t="s">
        <v>57</v>
      </c>
      <c r="AL161" s="53" t="s">
        <v>57</v>
      </c>
      <c r="AM161" s="53" t="s">
        <v>57</v>
      </c>
      <c r="AN161" s="53" t="s">
        <v>57</v>
      </c>
      <c r="AO161" s="53" t="s">
        <v>57</v>
      </c>
      <c r="AP161" s="53" t="s">
        <v>57</v>
      </c>
      <c r="AQ161" s="53" t="s">
        <v>57</v>
      </c>
      <c r="AR161" s="53" t="s">
        <v>57</v>
      </c>
      <c r="AS161" s="53" t="s">
        <v>57</v>
      </c>
      <c r="AT161" s="53" t="s">
        <v>57</v>
      </c>
      <c r="AU161" s="53" t="s">
        <v>57</v>
      </c>
      <c r="AV161" s="53" t="s">
        <v>57</v>
      </c>
      <c r="AW161" s="85" t="str" cm="1">
        <f t="array" ref="AW161">IF(OR(AF161:AQ161="SI",AR161="SI",AS161="SI",AT161="SI",AU161="SI",AV161="SI"),"Crítico-Proceda a elaborar plan de acción","No crítico/Intermedio-Solicitar evaluación por parte del OAL")</f>
        <v>No crítico/Intermedio-Solicitar evaluación por parte del OAL</v>
      </c>
      <c r="AX161" s="86"/>
      <c r="AY161" s="74"/>
      <c r="AZ161" s="74"/>
      <c r="BA161" s="74"/>
      <c r="BB161" s="74"/>
      <c r="BC161" s="74"/>
      <c r="BE161">
        <f t="shared" si="5"/>
        <v>1</v>
      </c>
    </row>
    <row r="162" spans="2:57" ht="58.5" customHeight="1">
      <c r="B162" s="54">
        <v>146</v>
      </c>
      <c r="C162" s="55" t="str">
        <f>Hoja1!W150</f>
        <v>area 146</v>
      </c>
      <c r="D162" s="55" t="str">
        <f>Hoja1!X150</f>
        <v>puesto 146</v>
      </c>
      <c r="E162" s="55" t="str">
        <f>Hoja1!Y150</f>
        <v>tarea 146</v>
      </c>
      <c r="F162" s="55" t="str">
        <f>Hoja1!Z150</f>
        <v>tarea 146</v>
      </c>
      <c r="G162" s="55">
        <f>Hoja1!AA150</f>
        <v>0</v>
      </c>
      <c r="H162" s="55">
        <f>Hoja1!AB150</f>
        <v>0</v>
      </c>
      <c r="I162" s="55">
        <f>Hoja1!AC150</f>
        <v>0</v>
      </c>
      <c r="J162" s="55">
        <f>Hoja1!AD150</f>
        <v>0</v>
      </c>
      <c r="K162" s="137"/>
      <c r="L162" s="137"/>
      <c r="M162" s="53"/>
      <c r="N162" s="53"/>
      <c r="O162" s="53"/>
      <c r="P162" s="53"/>
      <c r="Q162" s="53"/>
      <c r="R162" s="77"/>
      <c r="S162" s="53"/>
      <c r="T162" s="53"/>
      <c r="U162" s="53"/>
      <c r="V162" s="53"/>
      <c r="W162" s="53"/>
      <c r="X162" s="53"/>
      <c r="Y162" s="77"/>
      <c r="Z162" s="53"/>
      <c r="AA162" s="53"/>
      <c r="AB162" s="53"/>
      <c r="AC162" s="53"/>
      <c r="AD162" s="53"/>
      <c r="AE162" s="147" t="str">
        <f t="shared" si="4"/>
        <v>Aceptable</v>
      </c>
      <c r="AF162" s="53" t="s">
        <v>57</v>
      </c>
      <c r="AG162" s="53" t="s">
        <v>57</v>
      </c>
      <c r="AH162" s="53" t="s">
        <v>57</v>
      </c>
      <c r="AI162" s="53" t="s">
        <v>57</v>
      </c>
      <c r="AJ162" s="53" t="s">
        <v>57</v>
      </c>
      <c r="AK162" s="53" t="s">
        <v>57</v>
      </c>
      <c r="AL162" s="53" t="s">
        <v>57</v>
      </c>
      <c r="AM162" s="53" t="s">
        <v>57</v>
      </c>
      <c r="AN162" s="53" t="s">
        <v>57</v>
      </c>
      <c r="AO162" s="53" t="s">
        <v>57</v>
      </c>
      <c r="AP162" s="53" t="s">
        <v>57</v>
      </c>
      <c r="AQ162" s="53" t="s">
        <v>57</v>
      </c>
      <c r="AR162" s="53" t="s">
        <v>57</v>
      </c>
      <c r="AS162" s="53" t="s">
        <v>57</v>
      </c>
      <c r="AT162" s="53" t="s">
        <v>57</v>
      </c>
      <c r="AU162" s="53" t="s">
        <v>57</v>
      </c>
      <c r="AV162" s="53" t="s">
        <v>57</v>
      </c>
      <c r="AW162" s="85" t="str" cm="1">
        <f t="array" ref="AW162">IF(OR(AF162:AQ162="SI",AR162="SI",AS162="SI",AT162="SI",AU162="SI",AV162="SI"),"Crítico-Proceda a elaborar plan de acción","No crítico/Intermedio-Solicitar evaluación por parte del OAL")</f>
        <v>No crítico/Intermedio-Solicitar evaluación por parte del OAL</v>
      </c>
      <c r="AX162" s="86"/>
      <c r="AY162" s="74"/>
      <c r="AZ162" s="74"/>
      <c r="BA162" s="74"/>
      <c r="BB162" s="74"/>
      <c r="BC162" s="74"/>
      <c r="BE162">
        <f t="shared" si="5"/>
        <v>1</v>
      </c>
    </row>
    <row r="163" spans="2:57" ht="58.5" customHeight="1">
      <c r="B163" s="54">
        <v>147</v>
      </c>
      <c r="C163" s="55" t="str">
        <f>Hoja1!W151</f>
        <v>area 147</v>
      </c>
      <c r="D163" s="55" t="str">
        <f>Hoja1!X151</f>
        <v>puesto 147</v>
      </c>
      <c r="E163" s="55" t="str">
        <f>Hoja1!Y151</f>
        <v>tarea 147</v>
      </c>
      <c r="F163" s="55" t="str">
        <f>Hoja1!Z151</f>
        <v>tarea 147</v>
      </c>
      <c r="G163" s="55">
        <f>Hoja1!AA151</f>
        <v>0</v>
      </c>
      <c r="H163" s="55">
        <f>Hoja1!AB151</f>
        <v>0</v>
      </c>
      <c r="I163" s="55">
        <f>Hoja1!AC151</f>
        <v>0</v>
      </c>
      <c r="J163" s="55">
        <f>Hoja1!AD151</f>
        <v>0</v>
      </c>
      <c r="K163" s="137"/>
      <c r="L163" s="137"/>
      <c r="M163" s="53"/>
      <c r="N163" s="53"/>
      <c r="O163" s="53"/>
      <c r="P163" s="53"/>
      <c r="Q163" s="53"/>
      <c r="R163" s="77"/>
      <c r="S163" s="53"/>
      <c r="T163" s="53"/>
      <c r="U163" s="53"/>
      <c r="V163" s="53"/>
      <c r="W163" s="53"/>
      <c r="X163" s="53"/>
      <c r="Y163" s="77"/>
      <c r="Z163" s="53"/>
      <c r="AA163" s="53"/>
      <c r="AB163" s="53"/>
      <c r="AC163" s="53"/>
      <c r="AD163" s="53"/>
      <c r="AE163" s="147" t="str">
        <f t="shared" si="4"/>
        <v>Aceptable</v>
      </c>
      <c r="AF163" s="53" t="s">
        <v>57</v>
      </c>
      <c r="AG163" s="53" t="s">
        <v>57</v>
      </c>
      <c r="AH163" s="53" t="s">
        <v>57</v>
      </c>
      <c r="AI163" s="53" t="s">
        <v>57</v>
      </c>
      <c r="AJ163" s="53" t="s">
        <v>57</v>
      </c>
      <c r="AK163" s="53" t="s">
        <v>57</v>
      </c>
      <c r="AL163" s="53" t="s">
        <v>57</v>
      </c>
      <c r="AM163" s="53" t="s">
        <v>57</v>
      </c>
      <c r="AN163" s="53" t="s">
        <v>57</v>
      </c>
      <c r="AO163" s="53" t="s">
        <v>57</v>
      </c>
      <c r="AP163" s="53" t="s">
        <v>57</v>
      </c>
      <c r="AQ163" s="53" t="s">
        <v>57</v>
      </c>
      <c r="AR163" s="53" t="s">
        <v>57</v>
      </c>
      <c r="AS163" s="53" t="s">
        <v>57</v>
      </c>
      <c r="AT163" s="53" t="s">
        <v>57</v>
      </c>
      <c r="AU163" s="53" t="s">
        <v>57</v>
      </c>
      <c r="AV163" s="53" t="s">
        <v>57</v>
      </c>
      <c r="AW163" s="85" t="str" cm="1">
        <f t="array" ref="AW163">IF(OR(AF163:AQ163="SI",AR163="SI",AS163="SI",AT163="SI",AU163="SI",AV163="SI"),"Crítico-Proceda a elaborar plan de acción","No crítico/Intermedio-Solicitar evaluación por parte del OAL")</f>
        <v>No crítico/Intermedio-Solicitar evaluación por parte del OAL</v>
      </c>
      <c r="AX163" s="86"/>
      <c r="AY163" s="74"/>
      <c r="AZ163" s="74"/>
      <c r="BA163" s="74"/>
      <c r="BB163" s="74"/>
      <c r="BC163" s="74"/>
      <c r="BE163">
        <f t="shared" si="5"/>
        <v>1</v>
      </c>
    </row>
    <row r="164" spans="2:57" ht="58.5" customHeight="1">
      <c r="B164" s="54">
        <v>148</v>
      </c>
      <c r="C164" s="55" t="str">
        <f>Hoja1!W152</f>
        <v>area 148</v>
      </c>
      <c r="D164" s="55" t="str">
        <f>Hoja1!X152</f>
        <v>puesto 148</v>
      </c>
      <c r="E164" s="55" t="str">
        <f>Hoja1!Y152</f>
        <v>tarea 148</v>
      </c>
      <c r="F164" s="55" t="str">
        <f>Hoja1!Z152</f>
        <v>tarea 148</v>
      </c>
      <c r="G164" s="55">
        <f>Hoja1!AA152</f>
        <v>0</v>
      </c>
      <c r="H164" s="55">
        <f>Hoja1!AB152</f>
        <v>0</v>
      </c>
      <c r="I164" s="55">
        <f>Hoja1!AC152</f>
        <v>0</v>
      </c>
      <c r="J164" s="55">
        <f>Hoja1!AD152</f>
        <v>0</v>
      </c>
      <c r="K164" s="137"/>
      <c r="L164" s="137"/>
      <c r="M164" s="53"/>
      <c r="N164" s="53"/>
      <c r="O164" s="53"/>
      <c r="P164" s="53"/>
      <c r="Q164" s="53"/>
      <c r="R164" s="77"/>
      <c r="S164" s="53"/>
      <c r="T164" s="53"/>
      <c r="U164" s="53"/>
      <c r="V164" s="53"/>
      <c r="W164" s="53"/>
      <c r="X164" s="53"/>
      <c r="Y164" s="77"/>
      <c r="Z164" s="53"/>
      <c r="AA164" s="53"/>
      <c r="AB164" s="53"/>
      <c r="AC164" s="53"/>
      <c r="AD164" s="53"/>
      <c r="AE164" s="147" t="str">
        <f t="shared" si="4"/>
        <v>Aceptable</v>
      </c>
      <c r="AF164" s="53" t="s">
        <v>57</v>
      </c>
      <c r="AG164" s="53" t="s">
        <v>57</v>
      </c>
      <c r="AH164" s="53" t="s">
        <v>57</v>
      </c>
      <c r="AI164" s="53" t="s">
        <v>57</v>
      </c>
      <c r="AJ164" s="53" t="s">
        <v>57</v>
      </c>
      <c r="AK164" s="53" t="s">
        <v>57</v>
      </c>
      <c r="AL164" s="53" t="s">
        <v>57</v>
      </c>
      <c r="AM164" s="53" t="s">
        <v>57</v>
      </c>
      <c r="AN164" s="53" t="s">
        <v>57</v>
      </c>
      <c r="AO164" s="53" t="s">
        <v>57</v>
      </c>
      <c r="AP164" s="53" t="s">
        <v>57</v>
      </c>
      <c r="AQ164" s="53" t="s">
        <v>57</v>
      </c>
      <c r="AR164" s="53" t="s">
        <v>57</v>
      </c>
      <c r="AS164" s="53" t="s">
        <v>57</v>
      </c>
      <c r="AT164" s="53" t="s">
        <v>57</v>
      </c>
      <c r="AU164" s="53" t="s">
        <v>57</v>
      </c>
      <c r="AV164" s="53" t="s">
        <v>57</v>
      </c>
      <c r="AW164" s="85" t="str" cm="1">
        <f t="array" ref="AW164">IF(OR(AF164:AQ164="SI",AR164="SI",AS164="SI",AT164="SI",AU164="SI",AV164="SI"),"Crítico-Proceda a elaborar plan de acción","No crítico/Intermedio-Solicitar evaluación por parte del OAL")</f>
        <v>No crítico/Intermedio-Solicitar evaluación por parte del OAL</v>
      </c>
      <c r="AX164" s="86"/>
      <c r="AY164" s="74"/>
      <c r="AZ164" s="74"/>
      <c r="BA164" s="74"/>
      <c r="BB164" s="74"/>
      <c r="BC164" s="74"/>
      <c r="BE164">
        <f t="shared" si="5"/>
        <v>1</v>
      </c>
    </row>
    <row r="165" spans="2:57" ht="58.5" customHeight="1">
      <c r="B165" s="54">
        <v>149</v>
      </c>
      <c r="C165" s="55" t="str">
        <f>Hoja1!W153</f>
        <v>area 149</v>
      </c>
      <c r="D165" s="55" t="str">
        <f>Hoja1!X153</f>
        <v>puesto 149</v>
      </c>
      <c r="E165" s="55" t="str">
        <f>Hoja1!Y153</f>
        <v>tarea 149</v>
      </c>
      <c r="F165" s="55" t="str">
        <f>Hoja1!Z153</f>
        <v>tarea 149</v>
      </c>
      <c r="G165" s="55">
        <f>Hoja1!AA153</f>
        <v>0</v>
      </c>
      <c r="H165" s="55">
        <f>Hoja1!AB153</f>
        <v>0</v>
      </c>
      <c r="I165" s="55">
        <f>Hoja1!AC153</f>
        <v>0</v>
      </c>
      <c r="J165" s="55">
        <f>Hoja1!AD153</f>
        <v>0</v>
      </c>
      <c r="K165" s="137"/>
      <c r="L165" s="137"/>
      <c r="M165" s="53"/>
      <c r="N165" s="53"/>
      <c r="O165" s="53"/>
      <c r="P165" s="53"/>
      <c r="Q165" s="53"/>
      <c r="R165" s="77"/>
      <c r="S165" s="53"/>
      <c r="T165" s="53"/>
      <c r="U165" s="53"/>
      <c r="V165" s="53"/>
      <c r="W165" s="53"/>
      <c r="X165" s="53"/>
      <c r="Y165" s="77"/>
      <c r="Z165" s="53"/>
      <c r="AA165" s="53"/>
      <c r="AB165" s="53"/>
      <c r="AC165" s="53"/>
      <c r="AD165" s="53"/>
      <c r="AE165" s="147" t="str">
        <f t="shared" si="4"/>
        <v>Aceptable</v>
      </c>
      <c r="AF165" s="53" t="s">
        <v>57</v>
      </c>
      <c r="AG165" s="53" t="s">
        <v>57</v>
      </c>
      <c r="AH165" s="53" t="s">
        <v>57</v>
      </c>
      <c r="AI165" s="53" t="s">
        <v>57</v>
      </c>
      <c r="AJ165" s="53" t="s">
        <v>57</v>
      </c>
      <c r="AK165" s="53" t="s">
        <v>57</v>
      </c>
      <c r="AL165" s="53" t="s">
        <v>57</v>
      </c>
      <c r="AM165" s="53" t="s">
        <v>57</v>
      </c>
      <c r="AN165" s="53" t="s">
        <v>57</v>
      </c>
      <c r="AO165" s="53" t="s">
        <v>57</v>
      </c>
      <c r="AP165" s="53" t="s">
        <v>57</v>
      </c>
      <c r="AQ165" s="53" t="s">
        <v>57</v>
      </c>
      <c r="AR165" s="53" t="s">
        <v>57</v>
      </c>
      <c r="AS165" s="53" t="s">
        <v>57</v>
      </c>
      <c r="AT165" s="53" t="s">
        <v>57</v>
      </c>
      <c r="AU165" s="53" t="s">
        <v>57</v>
      </c>
      <c r="AV165" s="53" t="s">
        <v>57</v>
      </c>
      <c r="AW165" s="85" t="str" cm="1">
        <f t="array" ref="AW165">IF(OR(AF165:AQ165="SI",AR165="SI",AS165="SI",AT165="SI",AU165="SI",AV165="SI"),"Crítico-Proceda a elaborar plan de acción","No crítico/Intermedio-Solicitar evaluación por parte del OAL")</f>
        <v>No crítico/Intermedio-Solicitar evaluación por parte del OAL</v>
      </c>
      <c r="AX165" s="86"/>
      <c r="AY165" s="74"/>
      <c r="AZ165" s="74"/>
      <c r="BA165" s="74"/>
      <c r="BB165" s="74"/>
      <c r="BC165" s="74"/>
      <c r="BE165">
        <f t="shared" si="5"/>
        <v>1</v>
      </c>
    </row>
    <row r="166" spans="2:57" ht="58.5" customHeight="1">
      <c r="B166" s="54">
        <v>150</v>
      </c>
      <c r="C166" s="55" t="str">
        <f>Hoja1!W154</f>
        <v>area 150</v>
      </c>
      <c r="D166" s="55" t="str">
        <f>Hoja1!X154</f>
        <v>puesto 150</v>
      </c>
      <c r="E166" s="55" t="str">
        <f>Hoja1!Y154</f>
        <v>tarea 150</v>
      </c>
      <c r="F166" s="55" t="str">
        <f>Hoja1!Z154</f>
        <v>tarea 150</v>
      </c>
      <c r="G166" s="55">
        <f>Hoja1!AA154</f>
        <v>0</v>
      </c>
      <c r="H166" s="55">
        <f>Hoja1!AB154</f>
        <v>0</v>
      </c>
      <c r="I166" s="55">
        <f>Hoja1!AC154</f>
        <v>0</v>
      </c>
      <c r="J166" s="55">
        <f>Hoja1!AD154</f>
        <v>0</v>
      </c>
      <c r="K166" s="137"/>
      <c r="L166" s="137"/>
      <c r="M166" s="53"/>
      <c r="N166" s="53"/>
      <c r="O166" s="53"/>
      <c r="P166" s="53"/>
      <c r="Q166" s="53"/>
      <c r="R166" s="77"/>
      <c r="S166" s="53"/>
      <c r="T166" s="53"/>
      <c r="U166" s="53"/>
      <c r="V166" s="53"/>
      <c r="W166" s="53"/>
      <c r="X166" s="53"/>
      <c r="Y166" s="77"/>
      <c r="Z166" s="53"/>
      <c r="AA166" s="53"/>
      <c r="AB166" s="53"/>
      <c r="AC166" s="53"/>
      <c r="AD166" s="53"/>
      <c r="AE166" s="147" t="str">
        <f t="shared" si="4"/>
        <v>Aceptable</v>
      </c>
      <c r="AF166" s="53" t="s">
        <v>57</v>
      </c>
      <c r="AG166" s="53" t="s">
        <v>57</v>
      </c>
      <c r="AH166" s="53" t="s">
        <v>57</v>
      </c>
      <c r="AI166" s="53" t="s">
        <v>57</v>
      </c>
      <c r="AJ166" s="53" t="s">
        <v>57</v>
      </c>
      <c r="AK166" s="53" t="s">
        <v>57</v>
      </c>
      <c r="AL166" s="53" t="s">
        <v>57</v>
      </c>
      <c r="AM166" s="53" t="s">
        <v>57</v>
      </c>
      <c r="AN166" s="53" t="s">
        <v>57</v>
      </c>
      <c r="AO166" s="53" t="s">
        <v>57</v>
      </c>
      <c r="AP166" s="53" t="s">
        <v>57</v>
      </c>
      <c r="AQ166" s="53" t="s">
        <v>57</v>
      </c>
      <c r="AR166" s="53" t="s">
        <v>57</v>
      </c>
      <c r="AS166" s="53" t="s">
        <v>57</v>
      </c>
      <c r="AT166" s="53" t="s">
        <v>57</v>
      </c>
      <c r="AU166" s="53" t="s">
        <v>57</v>
      </c>
      <c r="AV166" s="53" t="s">
        <v>57</v>
      </c>
      <c r="AW166" s="85" t="str" cm="1">
        <f t="array" ref="AW166">IF(OR(AF166:AQ166="SI",AR166="SI",AS166="SI",AT166="SI",AU166="SI",AV166="SI"),"Crítico-Proceda a elaborar plan de acción","No crítico/Intermedio-Solicitar evaluación por parte del OAL")</f>
        <v>No crítico/Intermedio-Solicitar evaluación por parte del OAL</v>
      </c>
      <c r="AX166" s="86"/>
      <c r="AY166" s="74"/>
      <c r="AZ166" s="74"/>
      <c r="BA166" s="74"/>
      <c r="BB166" s="74"/>
      <c r="BC166" s="74"/>
      <c r="BE166">
        <f t="shared" si="5"/>
        <v>1</v>
      </c>
    </row>
    <row r="167" spans="2:57" ht="58.5" customHeight="1">
      <c r="B167" s="54">
        <v>151</v>
      </c>
      <c r="C167" s="55" t="str">
        <f>Hoja1!W155</f>
        <v xml:space="preserve"> </v>
      </c>
      <c r="D167" s="55" t="str">
        <f>Hoja1!X155</f>
        <v xml:space="preserve"> </v>
      </c>
      <c r="E167" s="55" t="str">
        <f>Hoja1!Y155</f>
        <v xml:space="preserve"> </v>
      </c>
      <c r="F167" s="55" t="str">
        <f>Hoja1!Z155</f>
        <v xml:space="preserve"> </v>
      </c>
      <c r="G167" s="55" t="str">
        <f>Hoja1!AA155</f>
        <v xml:space="preserve"> </v>
      </c>
      <c r="H167" s="55" t="str">
        <f>Hoja1!AB155</f>
        <v xml:space="preserve"> </v>
      </c>
      <c r="I167" s="55" t="str">
        <f>Hoja1!AC155</f>
        <v xml:space="preserve"> </v>
      </c>
      <c r="J167" s="55" t="str">
        <f>Hoja1!AD155</f>
        <v xml:space="preserve"> </v>
      </c>
      <c r="K167" s="137"/>
      <c r="L167" s="137"/>
      <c r="M167" s="53"/>
      <c r="N167" s="53"/>
      <c r="O167" s="53"/>
      <c r="P167" s="53"/>
      <c r="Q167" s="53"/>
      <c r="R167" s="77"/>
      <c r="S167" s="53"/>
      <c r="T167" s="53"/>
      <c r="U167" s="53"/>
      <c r="V167" s="53"/>
      <c r="W167" s="53"/>
      <c r="X167" s="53"/>
      <c r="Y167" s="77"/>
      <c r="Z167" s="53"/>
      <c r="AA167" s="53"/>
      <c r="AB167" s="53"/>
      <c r="AC167" s="53"/>
      <c r="AD167" s="53"/>
      <c r="AE167" s="147" t="str">
        <f t="shared" si="4"/>
        <v>Aceptable</v>
      </c>
      <c r="AF167" s="53" t="s">
        <v>57</v>
      </c>
      <c r="AG167" s="53" t="s">
        <v>57</v>
      </c>
      <c r="AH167" s="53" t="s">
        <v>57</v>
      </c>
      <c r="AI167" s="53" t="s">
        <v>57</v>
      </c>
      <c r="AJ167" s="53" t="s">
        <v>57</v>
      </c>
      <c r="AK167" s="53" t="s">
        <v>57</v>
      </c>
      <c r="AL167" s="53" t="s">
        <v>57</v>
      </c>
      <c r="AM167" s="53" t="s">
        <v>57</v>
      </c>
      <c r="AN167" s="53" t="s">
        <v>57</v>
      </c>
      <c r="AO167" s="53" t="s">
        <v>57</v>
      </c>
      <c r="AP167" s="53" t="s">
        <v>57</v>
      </c>
      <c r="AQ167" s="53" t="s">
        <v>57</v>
      </c>
      <c r="AR167" s="53" t="s">
        <v>57</v>
      </c>
      <c r="AS167" s="53" t="s">
        <v>57</v>
      </c>
      <c r="AT167" s="53" t="s">
        <v>57</v>
      </c>
      <c r="AU167" s="53" t="s">
        <v>57</v>
      </c>
      <c r="AV167" s="53" t="s">
        <v>57</v>
      </c>
      <c r="AW167" s="85" t="str" cm="1">
        <f t="array" ref="AW167">IF(OR(AF167:AQ167="SI",AR167="SI",AS167="SI",AT167="SI",AU167="SI",AV167="SI"),"Crítico-Proceda a elaborar plan de acción","No crítico/Intermedio-Solicitar evaluación por parte del OAL")</f>
        <v>No crítico/Intermedio-Solicitar evaluación por parte del OAL</v>
      </c>
      <c r="AX167" s="86"/>
      <c r="AY167" s="74"/>
      <c r="AZ167" s="74"/>
      <c r="BA167" s="74"/>
      <c r="BB167" s="74"/>
      <c r="BC167" s="74"/>
      <c r="BE167">
        <f t="shared" si="5"/>
        <v>1</v>
      </c>
    </row>
    <row r="168" spans="2:57" ht="58.5" customHeight="1">
      <c r="B168" s="54">
        <v>152</v>
      </c>
      <c r="C168" s="55" t="str">
        <f>Hoja1!W156</f>
        <v xml:space="preserve"> </v>
      </c>
      <c r="D168" s="55" t="str">
        <f>Hoja1!X156</f>
        <v xml:space="preserve"> </v>
      </c>
      <c r="E168" s="55" t="str">
        <f>Hoja1!Y156</f>
        <v xml:space="preserve"> </v>
      </c>
      <c r="F168" s="55" t="str">
        <f>Hoja1!Z156</f>
        <v xml:space="preserve"> </v>
      </c>
      <c r="G168" s="55" t="str">
        <f>Hoja1!AA156</f>
        <v xml:space="preserve"> </v>
      </c>
      <c r="H168" s="55" t="str">
        <f>Hoja1!AB156</f>
        <v xml:space="preserve"> </v>
      </c>
      <c r="I168" s="55" t="str">
        <f>Hoja1!AC156</f>
        <v xml:space="preserve"> </v>
      </c>
      <c r="J168" s="55" t="str">
        <f>Hoja1!AD156</f>
        <v xml:space="preserve"> </v>
      </c>
      <c r="K168" s="137"/>
      <c r="L168" s="137"/>
      <c r="M168" s="53"/>
      <c r="N168" s="53"/>
      <c r="O168" s="53"/>
      <c r="P168" s="53"/>
      <c r="Q168" s="53"/>
      <c r="R168" s="77"/>
      <c r="S168" s="53"/>
      <c r="T168" s="53"/>
      <c r="U168" s="53"/>
      <c r="V168" s="53"/>
      <c r="W168" s="53"/>
      <c r="X168" s="53"/>
      <c r="Y168" s="77"/>
      <c r="Z168" s="53"/>
      <c r="AA168" s="53"/>
      <c r="AB168" s="53"/>
      <c r="AC168" s="53"/>
      <c r="AD168" s="53"/>
      <c r="AE168" s="147" t="str">
        <f t="shared" si="4"/>
        <v>Aceptable</v>
      </c>
      <c r="AF168" s="53" t="s">
        <v>57</v>
      </c>
      <c r="AG168" s="53" t="s">
        <v>57</v>
      </c>
      <c r="AH168" s="53" t="s">
        <v>57</v>
      </c>
      <c r="AI168" s="53" t="s">
        <v>57</v>
      </c>
      <c r="AJ168" s="53" t="s">
        <v>57</v>
      </c>
      <c r="AK168" s="53" t="s">
        <v>57</v>
      </c>
      <c r="AL168" s="53" t="s">
        <v>57</v>
      </c>
      <c r="AM168" s="53" t="s">
        <v>57</v>
      </c>
      <c r="AN168" s="53" t="s">
        <v>57</v>
      </c>
      <c r="AO168" s="53" t="s">
        <v>57</v>
      </c>
      <c r="AP168" s="53" t="s">
        <v>57</v>
      </c>
      <c r="AQ168" s="53" t="s">
        <v>57</v>
      </c>
      <c r="AR168" s="53" t="s">
        <v>57</v>
      </c>
      <c r="AS168" s="53" t="s">
        <v>57</v>
      </c>
      <c r="AT168" s="53" t="s">
        <v>57</v>
      </c>
      <c r="AU168" s="53" t="s">
        <v>57</v>
      </c>
      <c r="AV168" s="53" t="s">
        <v>57</v>
      </c>
      <c r="AW168" s="85" t="str" cm="1">
        <f t="array" ref="AW168">IF(OR(AF168:AQ168="SI",AR168="SI",AS168="SI",AT168="SI",AU168="SI",AV168="SI"),"Crítico-Proceda a elaborar plan de acción","No crítico/Intermedio-Solicitar evaluación por parte del OAL")</f>
        <v>No crítico/Intermedio-Solicitar evaluación por parte del OAL</v>
      </c>
      <c r="AX168" s="86"/>
      <c r="AY168" s="74"/>
      <c r="AZ168" s="74"/>
      <c r="BA168" s="74"/>
      <c r="BB168" s="74"/>
      <c r="BC168" s="74"/>
      <c r="BE168">
        <f t="shared" si="5"/>
        <v>1</v>
      </c>
    </row>
    <row r="169" spans="2:57" ht="58.5" customHeight="1">
      <c r="B169" s="54">
        <v>153</v>
      </c>
      <c r="C169" s="55" t="str">
        <f>Hoja1!W157</f>
        <v xml:space="preserve"> </v>
      </c>
      <c r="D169" s="55" t="str">
        <f>Hoja1!X157</f>
        <v xml:space="preserve"> </v>
      </c>
      <c r="E169" s="55" t="str">
        <f>Hoja1!Y157</f>
        <v xml:space="preserve"> </v>
      </c>
      <c r="F169" s="55" t="str">
        <f>Hoja1!Z157</f>
        <v xml:space="preserve"> </v>
      </c>
      <c r="G169" s="55" t="str">
        <f>Hoja1!AA157</f>
        <v xml:space="preserve"> </v>
      </c>
      <c r="H169" s="55" t="str">
        <f>Hoja1!AB157</f>
        <v xml:space="preserve"> </v>
      </c>
      <c r="I169" s="55" t="str">
        <f>Hoja1!AC157</f>
        <v xml:space="preserve"> </v>
      </c>
      <c r="J169" s="55" t="str">
        <f>Hoja1!AD157</f>
        <v xml:space="preserve"> </v>
      </c>
      <c r="K169" s="137"/>
      <c r="L169" s="137"/>
      <c r="M169" s="53"/>
      <c r="N169" s="53"/>
      <c r="O169" s="53"/>
      <c r="P169" s="53"/>
      <c r="Q169" s="53"/>
      <c r="R169" s="77"/>
      <c r="S169" s="53"/>
      <c r="T169" s="53"/>
      <c r="U169" s="53"/>
      <c r="V169" s="53"/>
      <c r="W169" s="53"/>
      <c r="X169" s="53"/>
      <c r="Y169" s="77"/>
      <c r="Z169" s="53"/>
      <c r="AA169" s="53"/>
      <c r="AB169" s="53"/>
      <c r="AC169" s="53"/>
      <c r="AD169" s="53"/>
      <c r="AE169" s="147" t="str">
        <f t="shared" si="4"/>
        <v>Aceptable</v>
      </c>
      <c r="AF169" s="53" t="s">
        <v>57</v>
      </c>
      <c r="AG169" s="53" t="s">
        <v>57</v>
      </c>
      <c r="AH169" s="53" t="s">
        <v>57</v>
      </c>
      <c r="AI169" s="53" t="s">
        <v>57</v>
      </c>
      <c r="AJ169" s="53" t="s">
        <v>57</v>
      </c>
      <c r="AK169" s="53" t="s">
        <v>57</v>
      </c>
      <c r="AL169" s="53" t="s">
        <v>57</v>
      </c>
      <c r="AM169" s="53" t="s">
        <v>57</v>
      </c>
      <c r="AN169" s="53" t="s">
        <v>57</v>
      </c>
      <c r="AO169" s="53" t="s">
        <v>57</v>
      </c>
      <c r="AP169" s="53" t="s">
        <v>57</v>
      </c>
      <c r="AQ169" s="53" t="s">
        <v>57</v>
      </c>
      <c r="AR169" s="53" t="s">
        <v>57</v>
      </c>
      <c r="AS169" s="53" t="s">
        <v>57</v>
      </c>
      <c r="AT169" s="53" t="s">
        <v>57</v>
      </c>
      <c r="AU169" s="53" t="s">
        <v>57</v>
      </c>
      <c r="AV169" s="53" t="s">
        <v>57</v>
      </c>
      <c r="AW169" s="85" t="str" cm="1">
        <f t="array" ref="AW169">IF(OR(AF169:AQ169="SI",AR169="SI",AS169="SI",AT169="SI",AU169="SI",AV169="SI"),"Crítico-Proceda a elaborar plan de acción","No crítico/Intermedio-Solicitar evaluación por parte del OAL")</f>
        <v>No crítico/Intermedio-Solicitar evaluación por parte del OAL</v>
      </c>
      <c r="AX169" s="86"/>
      <c r="AY169" s="74"/>
      <c r="AZ169" s="74"/>
      <c r="BA169" s="74"/>
      <c r="BB169" s="74"/>
      <c r="BC169" s="74"/>
      <c r="BE169">
        <f t="shared" si="5"/>
        <v>1</v>
      </c>
    </row>
    <row r="170" spans="2:57" ht="58.5" customHeight="1">
      <c r="B170" s="54">
        <v>154</v>
      </c>
      <c r="C170" s="55" t="str">
        <f>Hoja1!W158</f>
        <v xml:space="preserve"> </v>
      </c>
      <c r="D170" s="55" t="str">
        <f>Hoja1!X158</f>
        <v xml:space="preserve"> </v>
      </c>
      <c r="E170" s="55" t="str">
        <f>Hoja1!Y158</f>
        <v xml:space="preserve"> </v>
      </c>
      <c r="F170" s="55" t="str">
        <f>Hoja1!Z158</f>
        <v xml:space="preserve"> </v>
      </c>
      <c r="G170" s="55" t="str">
        <f>Hoja1!AA158</f>
        <v xml:space="preserve"> </v>
      </c>
      <c r="H170" s="55" t="str">
        <f>Hoja1!AB158</f>
        <v xml:space="preserve"> </v>
      </c>
      <c r="I170" s="55" t="str">
        <f>Hoja1!AC158</f>
        <v xml:space="preserve"> </v>
      </c>
      <c r="J170" s="55" t="str">
        <f>Hoja1!AD158</f>
        <v xml:space="preserve"> </v>
      </c>
      <c r="K170" s="137"/>
      <c r="L170" s="137"/>
      <c r="M170" s="53"/>
      <c r="N170" s="53"/>
      <c r="O170" s="53"/>
      <c r="P170" s="53"/>
      <c r="Q170" s="53"/>
      <c r="R170" s="77"/>
      <c r="S170" s="53"/>
      <c r="T170" s="53"/>
      <c r="U170" s="53"/>
      <c r="V170" s="53"/>
      <c r="W170" s="53"/>
      <c r="X170" s="53"/>
      <c r="Y170" s="77"/>
      <c r="Z170" s="53"/>
      <c r="AA170" s="53"/>
      <c r="AB170" s="53"/>
      <c r="AC170" s="53"/>
      <c r="AD170" s="53"/>
      <c r="AE170" s="147" t="str">
        <f t="shared" si="4"/>
        <v>Aceptable</v>
      </c>
      <c r="AF170" s="53" t="s">
        <v>57</v>
      </c>
      <c r="AG170" s="53" t="s">
        <v>57</v>
      </c>
      <c r="AH170" s="53" t="s">
        <v>57</v>
      </c>
      <c r="AI170" s="53" t="s">
        <v>57</v>
      </c>
      <c r="AJ170" s="53" t="s">
        <v>57</v>
      </c>
      <c r="AK170" s="53" t="s">
        <v>57</v>
      </c>
      <c r="AL170" s="53" t="s">
        <v>57</v>
      </c>
      <c r="AM170" s="53" t="s">
        <v>57</v>
      </c>
      <c r="AN170" s="53" t="s">
        <v>57</v>
      </c>
      <c r="AO170" s="53" t="s">
        <v>57</v>
      </c>
      <c r="AP170" s="53" t="s">
        <v>57</v>
      </c>
      <c r="AQ170" s="53" t="s">
        <v>57</v>
      </c>
      <c r="AR170" s="53" t="s">
        <v>57</v>
      </c>
      <c r="AS170" s="53" t="s">
        <v>57</v>
      </c>
      <c r="AT170" s="53" t="s">
        <v>57</v>
      </c>
      <c r="AU170" s="53" t="s">
        <v>57</v>
      </c>
      <c r="AV170" s="53" t="s">
        <v>57</v>
      </c>
      <c r="AW170" s="85" t="str" cm="1">
        <f t="array" ref="AW170">IF(OR(AF170:AQ170="SI",AR170="SI",AS170="SI",AT170="SI",AU170="SI",AV170="SI"),"Crítico-Proceda a elaborar plan de acción","No crítico/Intermedio-Solicitar evaluación por parte del OAL")</f>
        <v>No crítico/Intermedio-Solicitar evaluación por parte del OAL</v>
      </c>
      <c r="AX170" s="86"/>
      <c r="AY170" s="74"/>
      <c r="AZ170" s="74"/>
      <c r="BA170" s="74"/>
      <c r="BB170" s="74"/>
      <c r="BC170" s="74"/>
      <c r="BE170">
        <f t="shared" si="5"/>
        <v>1</v>
      </c>
    </row>
    <row r="171" spans="2:57" ht="58.5" customHeight="1">
      <c r="B171" s="54">
        <v>155</v>
      </c>
      <c r="C171" s="55" t="str">
        <f>Hoja1!W159</f>
        <v xml:space="preserve"> </v>
      </c>
      <c r="D171" s="55" t="str">
        <f>Hoja1!X159</f>
        <v xml:space="preserve"> </v>
      </c>
      <c r="E171" s="55" t="str">
        <f>Hoja1!Y159</f>
        <v xml:space="preserve"> </v>
      </c>
      <c r="F171" s="55" t="str">
        <f>Hoja1!Z159</f>
        <v xml:space="preserve"> </v>
      </c>
      <c r="G171" s="55" t="str">
        <f>Hoja1!AA159</f>
        <v xml:space="preserve"> </v>
      </c>
      <c r="H171" s="55" t="str">
        <f>Hoja1!AB159</f>
        <v xml:space="preserve"> </v>
      </c>
      <c r="I171" s="55" t="str">
        <f>Hoja1!AC159</f>
        <v xml:space="preserve"> </v>
      </c>
      <c r="J171" s="55" t="str">
        <f>Hoja1!AD159</f>
        <v xml:space="preserve"> </v>
      </c>
      <c r="K171" s="137"/>
      <c r="L171" s="137"/>
      <c r="M171" s="53"/>
      <c r="N171" s="53"/>
      <c r="O171" s="53"/>
      <c r="P171" s="53"/>
      <c r="Q171" s="53"/>
      <c r="R171" s="77"/>
      <c r="S171" s="53"/>
      <c r="T171" s="53"/>
      <c r="U171" s="53"/>
      <c r="V171" s="53"/>
      <c r="W171" s="53"/>
      <c r="X171" s="53"/>
      <c r="Y171" s="77"/>
      <c r="Z171" s="53"/>
      <c r="AA171" s="53"/>
      <c r="AB171" s="53"/>
      <c r="AC171" s="53"/>
      <c r="AD171" s="53"/>
      <c r="AE171" s="147" t="str">
        <f t="shared" si="4"/>
        <v>Aceptable</v>
      </c>
      <c r="AF171" s="53" t="s">
        <v>57</v>
      </c>
      <c r="AG171" s="53" t="s">
        <v>57</v>
      </c>
      <c r="AH171" s="53" t="s">
        <v>57</v>
      </c>
      <c r="AI171" s="53" t="s">
        <v>57</v>
      </c>
      <c r="AJ171" s="53" t="s">
        <v>57</v>
      </c>
      <c r="AK171" s="53" t="s">
        <v>57</v>
      </c>
      <c r="AL171" s="53" t="s">
        <v>57</v>
      </c>
      <c r="AM171" s="53" t="s">
        <v>57</v>
      </c>
      <c r="AN171" s="53" t="s">
        <v>57</v>
      </c>
      <c r="AO171" s="53" t="s">
        <v>57</v>
      </c>
      <c r="AP171" s="53" t="s">
        <v>57</v>
      </c>
      <c r="AQ171" s="53" t="s">
        <v>57</v>
      </c>
      <c r="AR171" s="53" t="s">
        <v>57</v>
      </c>
      <c r="AS171" s="53" t="s">
        <v>57</v>
      </c>
      <c r="AT171" s="53" t="s">
        <v>57</v>
      </c>
      <c r="AU171" s="53" t="s">
        <v>57</v>
      </c>
      <c r="AV171" s="53" t="s">
        <v>57</v>
      </c>
      <c r="AW171" s="85" t="str" cm="1">
        <f t="array" ref="AW171">IF(OR(AF171:AQ171="SI",AR171="SI",AS171="SI",AT171="SI",AU171="SI",AV171="SI"),"Crítico-Proceda a elaborar plan de acción","No crítico/Intermedio-Solicitar evaluación por parte del OAL")</f>
        <v>No crítico/Intermedio-Solicitar evaluación por parte del OAL</v>
      </c>
      <c r="AX171" s="86"/>
      <c r="AY171" s="74"/>
      <c r="AZ171" s="74"/>
      <c r="BA171" s="74"/>
      <c r="BB171" s="74"/>
      <c r="BC171" s="74"/>
      <c r="BE171">
        <f t="shared" si="5"/>
        <v>1</v>
      </c>
    </row>
    <row r="172" spans="2:57" ht="58.5" customHeight="1">
      <c r="B172" s="54">
        <v>156</v>
      </c>
      <c r="C172" s="55" t="str">
        <f>Hoja1!W160</f>
        <v xml:space="preserve"> </v>
      </c>
      <c r="D172" s="55" t="str">
        <f>Hoja1!X160</f>
        <v xml:space="preserve"> </v>
      </c>
      <c r="E172" s="55" t="str">
        <f>Hoja1!Y160</f>
        <v xml:space="preserve"> </v>
      </c>
      <c r="F172" s="55" t="str">
        <f>Hoja1!Z160</f>
        <v xml:space="preserve"> </v>
      </c>
      <c r="G172" s="55" t="str">
        <f>Hoja1!AA160</f>
        <v xml:space="preserve"> </v>
      </c>
      <c r="H172" s="55" t="str">
        <f>Hoja1!AB160</f>
        <v xml:space="preserve"> </v>
      </c>
      <c r="I172" s="55" t="str">
        <f>Hoja1!AC160</f>
        <v xml:space="preserve"> </v>
      </c>
      <c r="J172" s="55" t="str">
        <f>Hoja1!AD160</f>
        <v xml:space="preserve"> </v>
      </c>
      <c r="K172" s="137"/>
      <c r="L172" s="137"/>
      <c r="M172" s="53"/>
      <c r="N172" s="53"/>
      <c r="O172" s="53"/>
      <c r="P172" s="53"/>
      <c r="Q172" s="53"/>
      <c r="R172" s="77"/>
      <c r="S172" s="53"/>
      <c r="T172" s="53"/>
      <c r="U172" s="53"/>
      <c r="V172" s="53"/>
      <c r="W172" s="53"/>
      <c r="X172" s="53"/>
      <c r="Y172" s="77"/>
      <c r="Z172" s="53"/>
      <c r="AA172" s="53"/>
      <c r="AB172" s="53"/>
      <c r="AC172" s="53"/>
      <c r="AD172" s="53"/>
      <c r="AE172" s="147" t="str">
        <f t="shared" si="4"/>
        <v>Aceptable</v>
      </c>
      <c r="AF172" s="53" t="s">
        <v>57</v>
      </c>
      <c r="AG172" s="53" t="s">
        <v>57</v>
      </c>
      <c r="AH172" s="53" t="s">
        <v>57</v>
      </c>
      <c r="AI172" s="53" t="s">
        <v>57</v>
      </c>
      <c r="AJ172" s="53" t="s">
        <v>57</v>
      </c>
      <c r="AK172" s="53" t="s">
        <v>57</v>
      </c>
      <c r="AL172" s="53" t="s">
        <v>57</v>
      </c>
      <c r="AM172" s="53" t="s">
        <v>57</v>
      </c>
      <c r="AN172" s="53" t="s">
        <v>57</v>
      </c>
      <c r="AO172" s="53" t="s">
        <v>57</v>
      </c>
      <c r="AP172" s="53" t="s">
        <v>57</v>
      </c>
      <c r="AQ172" s="53" t="s">
        <v>57</v>
      </c>
      <c r="AR172" s="53" t="s">
        <v>57</v>
      </c>
      <c r="AS172" s="53" t="s">
        <v>57</v>
      </c>
      <c r="AT172" s="53" t="s">
        <v>57</v>
      </c>
      <c r="AU172" s="53" t="s">
        <v>57</v>
      </c>
      <c r="AV172" s="53" t="s">
        <v>57</v>
      </c>
      <c r="AW172" s="85" t="str" cm="1">
        <f t="array" ref="AW172">IF(OR(AF172:AQ172="SI",AR172="SI",AS172="SI",AT172="SI",AU172="SI",AV172="SI"),"Crítico-Proceda a elaborar plan de acción","No crítico/Intermedio-Solicitar evaluación por parte del OAL")</f>
        <v>No crítico/Intermedio-Solicitar evaluación por parte del OAL</v>
      </c>
      <c r="AX172" s="86"/>
      <c r="AY172" s="74"/>
      <c r="AZ172" s="74"/>
      <c r="BA172" s="74"/>
      <c r="BB172" s="74"/>
      <c r="BC172" s="74"/>
      <c r="BE172">
        <f t="shared" si="5"/>
        <v>1</v>
      </c>
    </row>
    <row r="173" spans="2:57" ht="58.5" customHeight="1">
      <c r="B173" s="54">
        <v>157</v>
      </c>
      <c r="C173" s="55" t="str">
        <f>Hoja1!W161</f>
        <v xml:space="preserve"> </v>
      </c>
      <c r="D173" s="55" t="str">
        <f>Hoja1!X161</f>
        <v xml:space="preserve"> </v>
      </c>
      <c r="E173" s="55" t="str">
        <f>Hoja1!Y161</f>
        <v xml:space="preserve"> </v>
      </c>
      <c r="F173" s="55" t="str">
        <f>Hoja1!Z161</f>
        <v xml:space="preserve"> </v>
      </c>
      <c r="G173" s="55" t="str">
        <f>Hoja1!AA161</f>
        <v xml:space="preserve"> </v>
      </c>
      <c r="H173" s="55" t="str">
        <f>Hoja1!AB161</f>
        <v xml:space="preserve"> </v>
      </c>
      <c r="I173" s="55" t="str">
        <f>Hoja1!AC161</f>
        <v xml:space="preserve"> </v>
      </c>
      <c r="J173" s="55" t="str">
        <f>Hoja1!AD161</f>
        <v xml:space="preserve"> </v>
      </c>
      <c r="K173" s="137"/>
      <c r="L173" s="137"/>
      <c r="M173" s="53"/>
      <c r="N173" s="53"/>
      <c r="O173" s="53"/>
      <c r="P173" s="53"/>
      <c r="Q173" s="53"/>
      <c r="R173" s="77"/>
      <c r="S173" s="53"/>
      <c r="T173" s="53"/>
      <c r="U173" s="53"/>
      <c r="V173" s="53"/>
      <c r="W173" s="53"/>
      <c r="X173" s="53"/>
      <c r="Y173" s="77"/>
      <c r="Z173" s="53"/>
      <c r="AA173" s="53"/>
      <c r="AB173" s="53"/>
      <c r="AC173" s="53"/>
      <c r="AD173" s="53"/>
      <c r="AE173" s="147" t="str">
        <f t="shared" si="4"/>
        <v>Aceptable</v>
      </c>
      <c r="AF173" s="53" t="s">
        <v>57</v>
      </c>
      <c r="AG173" s="53" t="s">
        <v>57</v>
      </c>
      <c r="AH173" s="53" t="s">
        <v>57</v>
      </c>
      <c r="AI173" s="53" t="s">
        <v>57</v>
      </c>
      <c r="AJ173" s="53" t="s">
        <v>57</v>
      </c>
      <c r="AK173" s="53" t="s">
        <v>57</v>
      </c>
      <c r="AL173" s="53" t="s">
        <v>57</v>
      </c>
      <c r="AM173" s="53" t="s">
        <v>57</v>
      </c>
      <c r="AN173" s="53" t="s">
        <v>57</v>
      </c>
      <c r="AO173" s="53" t="s">
        <v>57</v>
      </c>
      <c r="AP173" s="53" t="s">
        <v>57</v>
      </c>
      <c r="AQ173" s="53" t="s">
        <v>57</v>
      </c>
      <c r="AR173" s="53" t="s">
        <v>57</v>
      </c>
      <c r="AS173" s="53" t="s">
        <v>57</v>
      </c>
      <c r="AT173" s="53" t="s">
        <v>57</v>
      </c>
      <c r="AU173" s="53" t="s">
        <v>57</v>
      </c>
      <c r="AV173" s="53" t="s">
        <v>57</v>
      </c>
      <c r="AW173" s="85" t="str" cm="1">
        <f t="array" ref="AW173">IF(OR(AF173:AQ173="SI",AR173="SI",AS173="SI",AT173="SI",AU173="SI",AV173="SI"),"Crítico-Proceda a elaborar plan de acción","No crítico/Intermedio-Solicitar evaluación por parte del OAL")</f>
        <v>No crítico/Intermedio-Solicitar evaluación por parte del OAL</v>
      </c>
      <c r="AX173" s="86"/>
      <c r="AY173" s="74"/>
      <c r="AZ173" s="74"/>
      <c r="BA173" s="74"/>
      <c r="BB173" s="74"/>
      <c r="BC173" s="74"/>
      <c r="BE173">
        <f t="shared" si="5"/>
        <v>1</v>
      </c>
    </row>
    <row r="174" spans="2:57" ht="58.5" customHeight="1">
      <c r="B174" s="54">
        <v>158</v>
      </c>
      <c r="C174" s="55" t="str">
        <f>Hoja1!W162</f>
        <v xml:space="preserve"> </v>
      </c>
      <c r="D174" s="55" t="str">
        <f>Hoja1!X162</f>
        <v xml:space="preserve"> </v>
      </c>
      <c r="E174" s="55" t="str">
        <f>Hoja1!Y162</f>
        <v xml:space="preserve"> </v>
      </c>
      <c r="F174" s="55" t="str">
        <f>Hoja1!Z162</f>
        <v xml:space="preserve"> </v>
      </c>
      <c r="G174" s="55" t="str">
        <f>Hoja1!AA162</f>
        <v xml:space="preserve"> </v>
      </c>
      <c r="H174" s="55" t="str">
        <f>Hoja1!AB162</f>
        <v xml:space="preserve"> </v>
      </c>
      <c r="I174" s="55" t="str">
        <f>Hoja1!AC162</f>
        <v xml:space="preserve"> </v>
      </c>
      <c r="J174" s="55" t="str">
        <f>Hoja1!AD162</f>
        <v xml:space="preserve"> </v>
      </c>
      <c r="K174" s="137"/>
      <c r="L174" s="137"/>
      <c r="M174" s="53"/>
      <c r="N174" s="53"/>
      <c r="O174" s="53"/>
      <c r="P174" s="53"/>
      <c r="Q174" s="53"/>
      <c r="R174" s="77"/>
      <c r="S174" s="53"/>
      <c r="T174" s="53"/>
      <c r="U174" s="53"/>
      <c r="V174" s="53"/>
      <c r="W174" s="53"/>
      <c r="X174" s="53"/>
      <c r="Y174" s="77"/>
      <c r="Z174" s="53"/>
      <c r="AA174" s="53"/>
      <c r="AB174" s="53"/>
      <c r="AC174" s="53"/>
      <c r="AD174" s="53"/>
      <c r="AE174" s="147" t="str">
        <f t="shared" si="4"/>
        <v>Aceptable</v>
      </c>
      <c r="AF174" s="53" t="s">
        <v>57</v>
      </c>
      <c r="AG174" s="53" t="s">
        <v>57</v>
      </c>
      <c r="AH174" s="53" t="s">
        <v>57</v>
      </c>
      <c r="AI174" s="53" t="s">
        <v>57</v>
      </c>
      <c r="AJ174" s="53" t="s">
        <v>57</v>
      </c>
      <c r="AK174" s="53" t="s">
        <v>57</v>
      </c>
      <c r="AL174" s="53" t="s">
        <v>57</v>
      </c>
      <c r="AM174" s="53" t="s">
        <v>57</v>
      </c>
      <c r="AN174" s="53" t="s">
        <v>57</v>
      </c>
      <c r="AO174" s="53" t="s">
        <v>57</v>
      </c>
      <c r="AP174" s="53" t="s">
        <v>57</v>
      </c>
      <c r="AQ174" s="53" t="s">
        <v>57</v>
      </c>
      <c r="AR174" s="53" t="s">
        <v>57</v>
      </c>
      <c r="AS174" s="53" t="s">
        <v>57</v>
      </c>
      <c r="AT174" s="53" t="s">
        <v>57</v>
      </c>
      <c r="AU174" s="53" t="s">
        <v>57</v>
      </c>
      <c r="AV174" s="53" t="s">
        <v>57</v>
      </c>
      <c r="AW174" s="85" t="str" cm="1">
        <f t="array" ref="AW174">IF(OR(AF174:AQ174="SI",AR174="SI",AS174="SI",AT174="SI",AU174="SI",AV174="SI"),"Crítico-Proceda a elaborar plan de acción","No crítico/Intermedio-Solicitar evaluación por parte del OAL")</f>
        <v>No crítico/Intermedio-Solicitar evaluación por parte del OAL</v>
      </c>
      <c r="AX174" s="86"/>
      <c r="AY174" s="74"/>
      <c r="AZ174" s="74"/>
      <c r="BA174" s="74"/>
      <c r="BB174" s="74"/>
      <c r="BC174" s="74"/>
      <c r="BE174">
        <f t="shared" si="5"/>
        <v>1</v>
      </c>
    </row>
    <row r="175" spans="2:57" ht="58.5" customHeight="1">
      <c r="B175" s="54">
        <v>159</v>
      </c>
      <c r="C175" s="55" t="str">
        <f>Hoja1!W163</f>
        <v xml:space="preserve"> </v>
      </c>
      <c r="D175" s="55" t="str">
        <f>Hoja1!X163</f>
        <v xml:space="preserve"> </v>
      </c>
      <c r="E175" s="55" t="str">
        <f>Hoja1!Y163</f>
        <v xml:space="preserve"> </v>
      </c>
      <c r="F175" s="55" t="str">
        <f>Hoja1!Z163</f>
        <v xml:space="preserve"> </v>
      </c>
      <c r="G175" s="55" t="str">
        <f>Hoja1!AA163</f>
        <v xml:space="preserve"> </v>
      </c>
      <c r="H175" s="55" t="str">
        <f>Hoja1!AB163</f>
        <v xml:space="preserve"> </v>
      </c>
      <c r="I175" s="55" t="str">
        <f>Hoja1!AC163</f>
        <v xml:space="preserve"> </v>
      </c>
      <c r="J175" s="55" t="str">
        <f>Hoja1!AD163</f>
        <v xml:space="preserve"> </v>
      </c>
      <c r="K175" s="137"/>
      <c r="L175" s="137"/>
      <c r="M175" s="53"/>
      <c r="N175" s="53"/>
      <c r="O175" s="53"/>
      <c r="P175" s="53"/>
      <c r="Q175" s="53"/>
      <c r="R175" s="77"/>
      <c r="S175" s="53"/>
      <c r="T175" s="53"/>
      <c r="U175" s="53"/>
      <c r="V175" s="53"/>
      <c r="W175" s="53"/>
      <c r="X175" s="53"/>
      <c r="Y175" s="77"/>
      <c r="Z175" s="53"/>
      <c r="AA175" s="53"/>
      <c r="AB175" s="53"/>
      <c r="AC175" s="53"/>
      <c r="AD175" s="53"/>
      <c r="AE175" s="147" t="str">
        <f t="shared" si="4"/>
        <v>Aceptable</v>
      </c>
      <c r="AF175" s="53" t="s">
        <v>57</v>
      </c>
      <c r="AG175" s="53" t="s">
        <v>57</v>
      </c>
      <c r="AH175" s="53" t="s">
        <v>57</v>
      </c>
      <c r="AI175" s="53" t="s">
        <v>57</v>
      </c>
      <c r="AJ175" s="53" t="s">
        <v>57</v>
      </c>
      <c r="AK175" s="53" t="s">
        <v>57</v>
      </c>
      <c r="AL175" s="53" t="s">
        <v>57</v>
      </c>
      <c r="AM175" s="53" t="s">
        <v>57</v>
      </c>
      <c r="AN175" s="53" t="s">
        <v>57</v>
      </c>
      <c r="AO175" s="53" t="s">
        <v>57</v>
      </c>
      <c r="AP175" s="53" t="s">
        <v>57</v>
      </c>
      <c r="AQ175" s="53" t="s">
        <v>57</v>
      </c>
      <c r="AR175" s="53" t="s">
        <v>57</v>
      </c>
      <c r="AS175" s="53" t="s">
        <v>57</v>
      </c>
      <c r="AT175" s="53" t="s">
        <v>57</v>
      </c>
      <c r="AU175" s="53" t="s">
        <v>57</v>
      </c>
      <c r="AV175" s="53" t="s">
        <v>57</v>
      </c>
      <c r="AW175" s="85" t="str" cm="1">
        <f t="array" ref="AW175">IF(OR(AF175:AQ175="SI",AR175="SI",AS175="SI",AT175="SI",AU175="SI",AV175="SI"),"Crítico-Proceda a elaborar plan de acción","No crítico/Intermedio-Solicitar evaluación por parte del OAL")</f>
        <v>No crítico/Intermedio-Solicitar evaluación por parte del OAL</v>
      </c>
      <c r="AX175" s="86"/>
      <c r="AY175" s="74"/>
      <c r="AZ175" s="74"/>
      <c r="BA175" s="74"/>
      <c r="BB175" s="74"/>
      <c r="BC175" s="74"/>
      <c r="BE175">
        <f t="shared" si="5"/>
        <v>1</v>
      </c>
    </row>
    <row r="176" spans="2:57" ht="58.5" customHeight="1">
      <c r="B176" s="54">
        <v>160</v>
      </c>
      <c r="C176" s="55" t="str">
        <f>Hoja1!W164</f>
        <v xml:space="preserve"> </v>
      </c>
      <c r="D176" s="55" t="str">
        <f>Hoja1!X164</f>
        <v xml:space="preserve"> </v>
      </c>
      <c r="E176" s="55" t="str">
        <f>Hoja1!Y164</f>
        <v xml:space="preserve"> </v>
      </c>
      <c r="F176" s="55" t="str">
        <f>Hoja1!Z164</f>
        <v xml:space="preserve"> </v>
      </c>
      <c r="G176" s="55" t="str">
        <f>Hoja1!AA164</f>
        <v xml:space="preserve"> </v>
      </c>
      <c r="H176" s="55" t="str">
        <f>Hoja1!AB164</f>
        <v xml:space="preserve"> </v>
      </c>
      <c r="I176" s="55" t="str">
        <f>Hoja1!AC164</f>
        <v xml:space="preserve"> </v>
      </c>
      <c r="J176" s="55" t="str">
        <f>Hoja1!AD164</f>
        <v xml:space="preserve"> </v>
      </c>
      <c r="K176" s="137"/>
      <c r="L176" s="137"/>
      <c r="M176" s="53"/>
      <c r="N176" s="53"/>
      <c r="O176" s="53"/>
      <c r="P176" s="53"/>
      <c r="Q176" s="53"/>
      <c r="R176" s="77"/>
      <c r="S176" s="53"/>
      <c r="T176" s="53"/>
      <c r="U176" s="53"/>
      <c r="V176" s="53"/>
      <c r="W176" s="53"/>
      <c r="X176" s="53"/>
      <c r="Y176" s="77"/>
      <c r="Z176" s="53"/>
      <c r="AA176" s="53"/>
      <c r="AB176" s="53"/>
      <c r="AC176" s="53"/>
      <c r="AD176" s="53"/>
      <c r="AE176" s="147" t="str">
        <f t="shared" si="4"/>
        <v>Aceptable</v>
      </c>
      <c r="AF176" s="53" t="s">
        <v>57</v>
      </c>
      <c r="AG176" s="53" t="s">
        <v>57</v>
      </c>
      <c r="AH176" s="53" t="s">
        <v>57</v>
      </c>
      <c r="AI176" s="53" t="s">
        <v>57</v>
      </c>
      <c r="AJ176" s="53" t="s">
        <v>57</v>
      </c>
      <c r="AK176" s="53" t="s">
        <v>57</v>
      </c>
      <c r="AL176" s="53" t="s">
        <v>57</v>
      </c>
      <c r="AM176" s="53" t="s">
        <v>57</v>
      </c>
      <c r="AN176" s="53" t="s">
        <v>57</v>
      </c>
      <c r="AO176" s="53" t="s">
        <v>57</v>
      </c>
      <c r="AP176" s="53" t="s">
        <v>57</v>
      </c>
      <c r="AQ176" s="53" t="s">
        <v>57</v>
      </c>
      <c r="AR176" s="53" t="s">
        <v>57</v>
      </c>
      <c r="AS176" s="53" t="s">
        <v>57</v>
      </c>
      <c r="AT176" s="53" t="s">
        <v>57</v>
      </c>
      <c r="AU176" s="53" t="s">
        <v>57</v>
      </c>
      <c r="AV176" s="53" t="s">
        <v>57</v>
      </c>
      <c r="AW176" s="85" t="str" cm="1">
        <f t="array" ref="AW176">IF(OR(AF176:AQ176="SI",AR176="SI",AS176="SI",AT176="SI",AU176="SI",AV176="SI"),"Crítico-Proceda a elaborar plan de acción","No crítico/Intermedio-Solicitar evaluación por parte del OAL")</f>
        <v>No crítico/Intermedio-Solicitar evaluación por parte del OAL</v>
      </c>
      <c r="AX176" s="86"/>
      <c r="AY176" s="74"/>
      <c r="AZ176" s="74"/>
      <c r="BA176" s="74"/>
      <c r="BB176" s="74"/>
      <c r="BC176" s="74"/>
      <c r="BE176">
        <f t="shared" si="5"/>
        <v>1</v>
      </c>
    </row>
    <row r="177" spans="2:57" ht="58.5" customHeight="1">
      <c r="B177" s="54">
        <v>161</v>
      </c>
      <c r="C177" s="55" t="str">
        <f>Hoja1!W165</f>
        <v xml:space="preserve"> </v>
      </c>
      <c r="D177" s="55" t="str">
        <f>Hoja1!X165</f>
        <v xml:space="preserve"> </v>
      </c>
      <c r="E177" s="55" t="str">
        <f>Hoja1!Y165</f>
        <v xml:space="preserve"> </v>
      </c>
      <c r="F177" s="55" t="str">
        <f>Hoja1!Z165</f>
        <v xml:space="preserve"> </v>
      </c>
      <c r="G177" s="55" t="str">
        <f>Hoja1!AA165</f>
        <v xml:space="preserve"> </v>
      </c>
      <c r="H177" s="55" t="str">
        <f>Hoja1!AB165</f>
        <v xml:space="preserve"> </v>
      </c>
      <c r="I177" s="55" t="str">
        <f>Hoja1!AC165</f>
        <v xml:space="preserve"> </v>
      </c>
      <c r="J177" s="55" t="str">
        <f>Hoja1!AD165</f>
        <v xml:space="preserve"> </v>
      </c>
      <c r="K177" s="137"/>
      <c r="L177" s="137"/>
      <c r="M177" s="53"/>
      <c r="N177" s="53"/>
      <c r="O177" s="53"/>
      <c r="P177" s="53"/>
      <c r="Q177" s="53"/>
      <c r="R177" s="77"/>
      <c r="S177" s="53"/>
      <c r="T177" s="53"/>
      <c r="U177" s="53"/>
      <c r="V177" s="53"/>
      <c r="W177" s="53"/>
      <c r="X177" s="53"/>
      <c r="Y177" s="77"/>
      <c r="Z177" s="53"/>
      <c r="AA177" s="53"/>
      <c r="AB177" s="53"/>
      <c r="AC177" s="53"/>
      <c r="AD177" s="53"/>
      <c r="AE177" s="147" t="str">
        <f t="shared" si="4"/>
        <v>Aceptable</v>
      </c>
      <c r="AF177" s="53" t="s">
        <v>57</v>
      </c>
      <c r="AG177" s="53" t="s">
        <v>57</v>
      </c>
      <c r="AH177" s="53" t="s">
        <v>57</v>
      </c>
      <c r="AI177" s="53" t="s">
        <v>57</v>
      </c>
      <c r="AJ177" s="53" t="s">
        <v>57</v>
      </c>
      <c r="AK177" s="53" t="s">
        <v>57</v>
      </c>
      <c r="AL177" s="53" t="s">
        <v>57</v>
      </c>
      <c r="AM177" s="53" t="s">
        <v>57</v>
      </c>
      <c r="AN177" s="53" t="s">
        <v>57</v>
      </c>
      <c r="AO177" s="53" t="s">
        <v>57</v>
      </c>
      <c r="AP177" s="53" t="s">
        <v>57</v>
      </c>
      <c r="AQ177" s="53" t="s">
        <v>57</v>
      </c>
      <c r="AR177" s="53" t="s">
        <v>57</v>
      </c>
      <c r="AS177" s="53" t="s">
        <v>57</v>
      </c>
      <c r="AT177" s="53" t="s">
        <v>57</v>
      </c>
      <c r="AU177" s="53" t="s">
        <v>57</v>
      </c>
      <c r="AV177" s="53" t="s">
        <v>57</v>
      </c>
      <c r="AW177" s="85" t="str" cm="1">
        <f t="array" ref="AW177">IF(OR(AF177:AQ177="SI",AR177="SI",AS177="SI",AT177="SI",AU177="SI",AV177="SI"),"Crítico-Proceda a elaborar plan de acción","No crítico/Intermedio-Solicitar evaluación por parte del OAL")</f>
        <v>No crítico/Intermedio-Solicitar evaluación por parte del OAL</v>
      </c>
      <c r="AX177" s="86"/>
      <c r="AY177" s="74"/>
      <c r="AZ177" s="74"/>
      <c r="BA177" s="74"/>
      <c r="BB177" s="74"/>
      <c r="BC177" s="74"/>
      <c r="BE177">
        <f t="shared" si="5"/>
        <v>1</v>
      </c>
    </row>
    <row r="178" spans="2:57" ht="58.5" customHeight="1">
      <c r="B178" s="54">
        <v>162</v>
      </c>
      <c r="C178" s="55" t="str">
        <f>Hoja1!W166</f>
        <v xml:space="preserve"> </v>
      </c>
      <c r="D178" s="55" t="str">
        <f>Hoja1!X166</f>
        <v xml:space="preserve"> </v>
      </c>
      <c r="E178" s="55" t="str">
        <f>Hoja1!Y166</f>
        <v xml:space="preserve"> </v>
      </c>
      <c r="F178" s="55" t="str">
        <f>Hoja1!Z166</f>
        <v xml:space="preserve"> </v>
      </c>
      <c r="G178" s="55" t="str">
        <f>Hoja1!AA166</f>
        <v xml:space="preserve"> </v>
      </c>
      <c r="H178" s="55" t="str">
        <f>Hoja1!AB166</f>
        <v xml:space="preserve"> </v>
      </c>
      <c r="I178" s="55" t="str">
        <f>Hoja1!AC166</f>
        <v xml:space="preserve"> </v>
      </c>
      <c r="J178" s="55" t="str">
        <f>Hoja1!AD166</f>
        <v xml:space="preserve"> </v>
      </c>
      <c r="K178" s="137"/>
      <c r="L178" s="137"/>
      <c r="M178" s="53"/>
      <c r="N178" s="53"/>
      <c r="O178" s="53"/>
      <c r="P178" s="53"/>
      <c r="Q178" s="53"/>
      <c r="R178" s="77"/>
      <c r="S178" s="53"/>
      <c r="T178" s="53"/>
      <c r="U178" s="53"/>
      <c r="V178" s="53"/>
      <c r="W178" s="53"/>
      <c r="X178" s="53"/>
      <c r="Y178" s="77"/>
      <c r="Z178" s="53"/>
      <c r="AA178" s="53"/>
      <c r="AB178" s="53"/>
      <c r="AC178" s="53"/>
      <c r="AD178" s="53"/>
      <c r="AE178" s="147" t="str">
        <f t="shared" si="4"/>
        <v>Aceptable</v>
      </c>
      <c r="AF178" s="53" t="s">
        <v>57</v>
      </c>
      <c r="AG178" s="53" t="s">
        <v>57</v>
      </c>
      <c r="AH178" s="53" t="s">
        <v>57</v>
      </c>
      <c r="AI178" s="53" t="s">
        <v>57</v>
      </c>
      <c r="AJ178" s="53" t="s">
        <v>57</v>
      </c>
      <c r="AK178" s="53" t="s">
        <v>57</v>
      </c>
      <c r="AL178" s="53" t="s">
        <v>57</v>
      </c>
      <c r="AM178" s="53" t="s">
        <v>57</v>
      </c>
      <c r="AN178" s="53" t="s">
        <v>57</v>
      </c>
      <c r="AO178" s="53" t="s">
        <v>57</v>
      </c>
      <c r="AP178" s="53" t="s">
        <v>57</v>
      </c>
      <c r="AQ178" s="53" t="s">
        <v>57</v>
      </c>
      <c r="AR178" s="53" t="s">
        <v>57</v>
      </c>
      <c r="AS178" s="53" t="s">
        <v>57</v>
      </c>
      <c r="AT178" s="53" t="s">
        <v>57</v>
      </c>
      <c r="AU178" s="53" t="s">
        <v>57</v>
      </c>
      <c r="AV178" s="53" t="s">
        <v>57</v>
      </c>
      <c r="AW178" s="85" t="str" cm="1">
        <f t="array" ref="AW178">IF(OR(AF178:AQ178="SI",AR178="SI",AS178="SI",AT178="SI",AU178="SI",AV178="SI"),"Crítico-Proceda a elaborar plan de acción","No crítico/Intermedio-Solicitar evaluación por parte del OAL")</f>
        <v>No crítico/Intermedio-Solicitar evaluación por parte del OAL</v>
      </c>
      <c r="AX178" s="86"/>
      <c r="AY178" s="74"/>
      <c r="AZ178" s="74"/>
      <c r="BA178" s="74"/>
      <c r="BB178" s="74"/>
      <c r="BC178" s="74"/>
      <c r="BE178">
        <f t="shared" si="5"/>
        <v>1</v>
      </c>
    </row>
    <row r="179" spans="2:57" ht="58.5" customHeight="1">
      <c r="B179" s="54">
        <v>163</v>
      </c>
      <c r="C179" s="55" t="str">
        <f>Hoja1!W167</f>
        <v xml:space="preserve"> </v>
      </c>
      <c r="D179" s="55" t="str">
        <f>Hoja1!X167</f>
        <v xml:space="preserve"> </v>
      </c>
      <c r="E179" s="55" t="str">
        <f>Hoja1!Y167</f>
        <v xml:space="preserve"> </v>
      </c>
      <c r="F179" s="55" t="str">
        <f>Hoja1!Z167</f>
        <v xml:space="preserve"> </v>
      </c>
      <c r="G179" s="55" t="str">
        <f>Hoja1!AA167</f>
        <v xml:space="preserve"> </v>
      </c>
      <c r="H179" s="55" t="str">
        <f>Hoja1!AB167</f>
        <v xml:space="preserve"> </v>
      </c>
      <c r="I179" s="55" t="str">
        <f>Hoja1!AC167</f>
        <v xml:space="preserve"> </v>
      </c>
      <c r="J179" s="55" t="str">
        <f>Hoja1!AD167</f>
        <v xml:space="preserve"> </v>
      </c>
      <c r="K179" s="137"/>
      <c r="L179" s="137"/>
      <c r="M179" s="53"/>
      <c r="N179" s="53"/>
      <c r="O179" s="53"/>
      <c r="P179" s="53"/>
      <c r="Q179" s="53"/>
      <c r="R179" s="77"/>
      <c r="S179" s="53"/>
      <c r="T179" s="53"/>
      <c r="U179" s="53"/>
      <c r="V179" s="53"/>
      <c r="W179" s="53"/>
      <c r="X179" s="53"/>
      <c r="Y179" s="77"/>
      <c r="Z179" s="53"/>
      <c r="AA179" s="53"/>
      <c r="AB179" s="53"/>
      <c r="AC179" s="53"/>
      <c r="AD179" s="53"/>
      <c r="AE179" s="147" t="str">
        <f t="shared" si="4"/>
        <v>Aceptable</v>
      </c>
      <c r="AF179" s="53" t="s">
        <v>57</v>
      </c>
      <c r="AG179" s="53" t="s">
        <v>57</v>
      </c>
      <c r="AH179" s="53" t="s">
        <v>57</v>
      </c>
      <c r="AI179" s="53" t="s">
        <v>57</v>
      </c>
      <c r="AJ179" s="53" t="s">
        <v>57</v>
      </c>
      <c r="AK179" s="53" t="s">
        <v>57</v>
      </c>
      <c r="AL179" s="53" t="s">
        <v>57</v>
      </c>
      <c r="AM179" s="53" t="s">
        <v>57</v>
      </c>
      <c r="AN179" s="53" t="s">
        <v>57</v>
      </c>
      <c r="AO179" s="53" t="s">
        <v>57</v>
      </c>
      <c r="AP179" s="53" t="s">
        <v>57</v>
      </c>
      <c r="AQ179" s="53" t="s">
        <v>57</v>
      </c>
      <c r="AR179" s="53" t="s">
        <v>57</v>
      </c>
      <c r="AS179" s="53" t="s">
        <v>57</v>
      </c>
      <c r="AT179" s="53" t="s">
        <v>57</v>
      </c>
      <c r="AU179" s="53" t="s">
        <v>57</v>
      </c>
      <c r="AV179" s="53" t="s">
        <v>57</v>
      </c>
      <c r="AW179" s="85" t="str" cm="1">
        <f t="array" ref="AW179">IF(OR(AF179:AQ179="SI",AR179="SI",AS179="SI",AT179="SI",AU179="SI",AV179="SI"),"Crítico-Proceda a elaborar plan de acción","No crítico/Intermedio-Solicitar evaluación por parte del OAL")</f>
        <v>No crítico/Intermedio-Solicitar evaluación por parte del OAL</v>
      </c>
      <c r="AX179" s="86"/>
      <c r="AY179" s="74"/>
      <c r="AZ179" s="74"/>
      <c r="BA179" s="74"/>
      <c r="BB179" s="74"/>
      <c r="BC179" s="74"/>
      <c r="BE179">
        <f t="shared" si="5"/>
        <v>1</v>
      </c>
    </row>
    <row r="180" spans="2:57" ht="58.5" customHeight="1">
      <c r="B180" s="54">
        <v>164</v>
      </c>
      <c r="C180" s="55" t="str">
        <f>Hoja1!W168</f>
        <v xml:space="preserve"> </v>
      </c>
      <c r="D180" s="55" t="str">
        <f>Hoja1!X168</f>
        <v xml:space="preserve"> </v>
      </c>
      <c r="E180" s="55" t="str">
        <f>Hoja1!Y168</f>
        <v xml:space="preserve"> </v>
      </c>
      <c r="F180" s="55" t="str">
        <f>Hoja1!Z168</f>
        <v xml:space="preserve"> </v>
      </c>
      <c r="G180" s="55" t="str">
        <f>Hoja1!AA168</f>
        <v xml:space="preserve"> </v>
      </c>
      <c r="H180" s="55" t="str">
        <f>Hoja1!AB168</f>
        <v xml:space="preserve"> </v>
      </c>
      <c r="I180" s="55" t="str">
        <f>Hoja1!AC168</f>
        <v xml:space="preserve"> </v>
      </c>
      <c r="J180" s="55" t="str">
        <f>Hoja1!AD168</f>
        <v xml:space="preserve"> </v>
      </c>
      <c r="K180" s="137"/>
      <c r="L180" s="137"/>
      <c r="M180" s="53"/>
      <c r="N180" s="53"/>
      <c r="O180" s="53"/>
      <c r="P180" s="53"/>
      <c r="Q180" s="53"/>
      <c r="R180" s="77"/>
      <c r="S180" s="53"/>
      <c r="T180" s="53"/>
      <c r="U180" s="53"/>
      <c r="V180" s="53"/>
      <c r="W180" s="53"/>
      <c r="X180" s="53"/>
      <c r="Y180" s="77"/>
      <c r="Z180" s="53"/>
      <c r="AA180" s="53"/>
      <c r="AB180" s="53"/>
      <c r="AC180" s="53"/>
      <c r="AD180" s="53"/>
      <c r="AE180" s="147" t="str">
        <f t="shared" si="4"/>
        <v>Aceptable</v>
      </c>
      <c r="AF180" s="53" t="s">
        <v>57</v>
      </c>
      <c r="AG180" s="53" t="s">
        <v>57</v>
      </c>
      <c r="AH180" s="53" t="s">
        <v>57</v>
      </c>
      <c r="AI180" s="53" t="s">
        <v>57</v>
      </c>
      <c r="AJ180" s="53" t="s">
        <v>57</v>
      </c>
      <c r="AK180" s="53" t="s">
        <v>57</v>
      </c>
      <c r="AL180" s="53" t="s">
        <v>57</v>
      </c>
      <c r="AM180" s="53" t="s">
        <v>57</v>
      </c>
      <c r="AN180" s="53" t="s">
        <v>57</v>
      </c>
      <c r="AO180" s="53" t="s">
        <v>57</v>
      </c>
      <c r="AP180" s="53" t="s">
        <v>57</v>
      </c>
      <c r="AQ180" s="53" t="s">
        <v>57</v>
      </c>
      <c r="AR180" s="53" t="s">
        <v>57</v>
      </c>
      <c r="AS180" s="53" t="s">
        <v>57</v>
      </c>
      <c r="AT180" s="53" t="s">
        <v>57</v>
      </c>
      <c r="AU180" s="53" t="s">
        <v>57</v>
      </c>
      <c r="AV180" s="53" t="s">
        <v>57</v>
      </c>
      <c r="AW180" s="85" t="str" cm="1">
        <f t="array" ref="AW180">IF(OR(AF180:AQ180="SI",AR180="SI",AS180="SI",AT180="SI",AU180="SI",AV180="SI"),"Crítico-Proceda a elaborar plan de acción","No crítico/Intermedio-Solicitar evaluación por parte del OAL")</f>
        <v>No crítico/Intermedio-Solicitar evaluación por parte del OAL</v>
      </c>
      <c r="AX180" s="86"/>
      <c r="AY180" s="74"/>
      <c r="AZ180" s="74"/>
      <c r="BA180" s="74"/>
      <c r="BB180" s="74"/>
      <c r="BC180" s="74"/>
      <c r="BE180">
        <f t="shared" si="5"/>
        <v>1</v>
      </c>
    </row>
    <row r="181" spans="2:57" ht="58.5" customHeight="1">
      <c r="B181" s="54">
        <v>165</v>
      </c>
      <c r="C181" s="55" t="str">
        <f>Hoja1!W169</f>
        <v xml:space="preserve"> </v>
      </c>
      <c r="D181" s="55" t="str">
        <f>Hoja1!X169</f>
        <v xml:space="preserve"> </v>
      </c>
      <c r="E181" s="55" t="str">
        <f>Hoja1!Y169</f>
        <v xml:space="preserve"> </v>
      </c>
      <c r="F181" s="55" t="str">
        <f>Hoja1!Z169</f>
        <v xml:space="preserve"> </v>
      </c>
      <c r="G181" s="55" t="str">
        <f>Hoja1!AA169</f>
        <v xml:space="preserve"> </v>
      </c>
      <c r="H181" s="55" t="str">
        <f>Hoja1!AB169</f>
        <v xml:space="preserve"> </v>
      </c>
      <c r="I181" s="55" t="str">
        <f>Hoja1!AC169</f>
        <v xml:space="preserve"> </v>
      </c>
      <c r="J181" s="55" t="str">
        <f>Hoja1!AD169</f>
        <v xml:space="preserve"> </v>
      </c>
      <c r="K181" s="137"/>
      <c r="L181" s="137"/>
      <c r="M181" s="53"/>
      <c r="N181" s="53"/>
      <c r="O181" s="53"/>
      <c r="P181" s="53"/>
      <c r="Q181" s="53"/>
      <c r="R181" s="77"/>
      <c r="S181" s="53"/>
      <c r="T181" s="53"/>
      <c r="U181" s="53"/>
      <c r="V181" s="53"/>
      <c r="W181" s="53"/>
      <c r="X181" s="53"/>
      <c r="Y181" s="77"/>
      <c r="Z181" s="53"/>
      <c r="AA181" s="53"/>
      <c r="AB181" s="53"/>
      <c r="AC181" s="53"/>
      <c r="AD181" s="53"/>
      <c r="AE181" s="147" t="str">
        <f t="shared" si="4"/>
        <v>Aceptable</v>
      </c>
      <c r="AF181" s="53" t="s">
        <v>57</v>
      </c>
      <c r="AG181" s="53" t="s">
        <v>57</v>
      </c>
      <c r="AH181" s="53" t="s">
        <v>57</v>
      </c>
      <c r="AI181" s="53" t="s">
        <v>57</v>
      </c>
      <c r="AJ181" s="53" t="s">
        <v>57</v>
      </c>
      <c r="AK181" s="53" t="s">
        <v>57</v>
      </c>
      <c r="AL181" s="53" t="s">
        <v>57</v>
      </c>
      <c r="AM181" s="53" t="s">
        <v>57</v>
      </c>
      <c r="AN181" s="53" t="s">
        <v>57</v>
      </c>
      <c r="AO181" s="53" t="s">
        <v>57</v>
      </c>
      <c r="AP181" s="53" t="s">
        <v>57</v>
      </c>
      <c r="AQ181" s="53" t="s">
        <v>57</v>
      </c>
      <c r="AR181" s="53" t="s">
        <v>57</v>
      </c>
      <c r="AS181" s="53" t="s">
        <v>57</v>
      </c>
      <c r="AT181" s="53" t="s">
        <v>57</v>
      </c>
      <c r="AU181" s="53" t="s">
        <v>57</v>
      </c>
      <c r="AV181" s="53" t="s">
        <v>57</v>
      </c>
      <c r="AW181" s="85" t="str" cm="1">
        <f t="array" ref="AW181">IF(OR(AF181:AQ181="SI",AR181="SI",AS181="SI",AT181="SI",AU181="SI",AV181="SI"),"Crítico-Proceda a elaborar plan de acción","No crítico/Intermedio-Solicitar evaluación por parte del OAL")</f>
        <v>No crítico/Intermedio-Solicitar evaluación por parte del OAL</v>
      </c>
      <c r="AX181" s="86"/>
      <c r="AY181" s="74"/>
      <c r="AZ181" s="74"/>
      <c r="BA181" s="74"/>
      <c r="BB181" s="74"/>
      <c r="BC181" s="74"/>
      <c r="BE181">
        <f t="shared" si="5"/>
        <v>1</v>
      </c>
    </row>
    <row r="182" spans="2:57" ht="58.5" customHeight="1">
      <c r="B182" s="54">
        <v>166</v>
      </c>
      <c r="C182" s="55" t="str">
        <f>Hoja1!W170</f>
        <v xml:space="preserve"> </v>
      </c>
      <c r="D182" s="55" t="str">
        <f>Hoja1!X170</f>
        <v xml:space="preserve"> </v>
      </c>
      <c r="E182" s="55" t="str">
        <f>Hoja1!Y170</f>
        <v xml:space="preserve"> </v>
      </c>
      <c r="F182" s="55" t="str">
        <f>Hoja1!Z170</f>
        <v xml:space="preserve"> </v>
      </c>
      <c r="G182" s="55" t="str">
        <f>Hoja1!AA170</f>
        <v xml:space="preserve"> </v>
      </c>
      <c r="H182" s="55" t="str">
        <f>Hoja1!AB170</f>
        <v xml:space="preserve"> </v>
      </c>
      <c r="I182" s="55" t="str">
        <f>Hoja1!AC170</f>
        <v xml:space="preserve"> </v>
      </c>
      <c r="J182" s="55" t="str">
        <f>Hoja1!AD170</f>
        <v xml:space="preserve"> </v>
      </c>
      <c r="K182" s="137"/>
      <c r="L182" s="137"/>
      <c r="M182" s="53"/>
      <c r="N182" s="53"/>
      <c r="O182" s="53"/>
      <c r="P182" s="53"/>
      <c r="Q182" s="53"/>
      <c r="R182" s="77"/>
      <c r="S182" s="53"/>
      <c r="T182" s="53"/>
      <c r="U182" s="53"/>
      <c r="V182" s="53"/>
      <c r="W182" s="53"/>
      <c r="X182" s="53"/>
      <c r="Y182" s="77"/>
      <c r="Z182" s="53"/>
      <c r="AA182" s="53"/>
      <c r="AB182" s="53"/>
      <c r="AC182" s="53"/>
      <c r="AD182" s="53"/>
      <c r="AE182" s="147" t="str">
        <f t="shared" si="4"/>
        <v>Aceptable</v>
      </c>
      <c r="AF182" s="53" t="s">
        <v>57</v>
      </c>
      <c r="AG182" s="53" t="s">
        <v>57</v>
      </c>
      <c r="AH182" s="53" t="s">
        <v>57</v>
      </c>
      <c r="AI182" s="53" t="s">
        <v>57</v>
      </c>
      <c r="AJ182" s="53" t="s">
        <v>57</v>
      </c>
      <c r="AK182" s="53" t="s">
        <v>57</v>
      </c>
      <c r="AL182" s="53" t="s">
        <v>57</v>
      </c>
      <c r="AM182" s="53" t="s">
        <v>57</v>
      </c>
      <c r="AN182" s="53" t="s">
        <v>57</v>
      </c>
      <c r="AO182" s="53" t="s">
        <v>57</v>
      </c>
      <c r="AP182" s="53" t="s">
        <v>57</v>
      </c>
      <c r="AQ182" s="53" t="s">
        <v>57</v>
      </c>
      <c r="AR182" s="53" t="s">
        <v>57</v>
      </c>
      <c r="AS182" s="53" t="s">
        <v>57</v>
      </c>
      <c r="AT182" s="53" t="s">
        <v>57</v>
      </c>
      <c r="AU182" s="53" t="s">
        <v>57</v>
      </c>
      <c r="AV182" s="53" t="s">
        <v>57</v>
      </c>
      <c r="AW182" s="85" t="str" cm="1">
        <f t="array" ref="AW182">IF(OR(AF182:AQ182="SI",AR182="SI",AS182="SI",AT182="SI",AU182="SI",AV182="SI"),"Crítico-Proceda a elaborar plan de acción","No crítico/Intermedio-Solicitar evaluación por parte del OAL")</f>
        <v>No crítico/Intermedio-Solicitar evaluación por parte del OAL</v>
      </c>
      <c r="AX182" s="86"/>
      <c r="AY182" s="74"/>
      <c r="AZ182" s="74"/>
      <c r="BA182" s="74"/>
      <c r="BB182" s="74"/>
      <c r="BC182" s="74"/>
      <c r="BE182">
        <f t="shared" si="5"/>
        <v>1</v>
      </c>
    </row>
    <row r="183" spans="2:57" ht="58.5" customHeight="1">
      <c r="B183" s="54">
        <v>167</v>
      </c>
      <c r="C183" s="55" t="str">
        <f>Hoja1!W171</f>
        <v xml:space="preserve"> </v>
      </c>
      <c r="D183" s="55" t="str">
        <f>Hoja1!X171</f>
        <v xml:space="preserve"> </v>
      </c>
      <c r="E183" s="55" t="str">
        <f>Hoja1!Y171</f>
        <v xml:space="preserve"> </v>
      </c>
      <c r="F183" s="55" t="str">
        <f>Hoja1!Z171</f>
        <v xml:space="preserve"> </v>
      </c>
      <c r="G183" s="55" t="str">
        <f>Hoja1!AA171</f>
        <v xml:space="preserve"> </v>
      </c>
      <c r="H183" s="55" t="str">
        <f>Hoja1!AB171</f>
        <v xml:space="preserve"> </v>
      </c>
      <c r="I183" s="55" t="str">
        <f>Hoja1!AC171</f>
        <v xml:space="preserve"> </v>
      </c>
      <c r="J183" s="55" t="str">
        <f>Hoja1!AD171</f>
        <v xml:space="preserve"> </v>
      </c>
      <c r="K183" s="137"/>
      <c r="L183" s="137"/>
      <c r="M183" s="53"/>
      <c r="N183" s="53"/>
      <c r="O183" s="53"/>
      <c r="P183" s="53"/>
      <c r="Q183" s="53"/>
      <c r="R183" s="77"/>
      <c r="S183" s="53"/>
      <c r="T183" s="53"/>
      <c r="U183" s="53"/>
      <c r="V183" s="53"/>
      <c r="W183" s="53"/>
      <c r="X183" s="53"/>
      <c r="Y183" s="77"/>
      <c r="Z183" s="53"/>
      <c r="AA183" s="53"/>
      <c r="AB183" s="53"/>
      <c r="AC183" s="53"/>
      <c r="AD183" s="53"/>
      <c r="AE183" s="147" t="str">
        <f t="shared" si="4"/>
        <v>Aceptable</v>
      </c>
      <c r="AF183" s="53" t="s">
        <v>57</v>
      </c>
      <c r="AG183" s="53" t="s">
        <v>57</v>
      </c>
      <c r="AH183" s="53" t="s">
        <v>57</v>
      </c>
      <c r="AI183" s="53" t="s">
        <v>57</v>
      </c>
      <c r="AJ183" s="53" t="s">
        <v>57</v>
      </c>
      <c r="AK183" s="53" t="s">
        <v>57</v>
      </c>
      <c r="AL183" s="53" t="s">
        <v>57</v>
      </c>
      <c r="AM183" s="53" t="s">
        <v>57</v>
      </c>
      <c r="AN183" s="53" t="s">
        <v>57</v>
      </c>
      <c r="AO183" s="53" t="s">
        <v>57</v>
      </c>
      <c r="AP183" s="53" t="s">
        <v>57</v>
      </c>
      <c r="AQ183" s="53" t="s">
        <v>57</v>
      </c>
      <c r="AR183" s="53" t="s">
        <v>57</v>
      </c>
      <c r="AS183" s="53" t="s">
        <v>57</v>
      </c>
      <c r="AT183" s="53" t="s">
        <v>57</v>
      </c>
      <c r="AU183" s="53" t="s">
        <v>57</v>
      </c>
      <c r="AV183" s="53" t="s">
        <v>57</v>
      </c>
      <c r="AW183" s="85" t="str" cm="1">
        <f t="array" ref="AW183">IF(OR(AF183:AQ183="SI",AR183="SI",AS183="SI",AT183="SI",AU183="SI",AV183="SI"),"Crítico-Proceda a elaborar plan de acción","No crítico/Intermedio-Solicitar evaluación por parte del OAL")</f>
        <v>No crítico/Intermedio-Solicitar evaluación por parte del OAL</v>
      </c>
      <c r="AX183" s="86"/>
      <c r="AY183" s="74"/>
      <c r="AZ183" s="74"/>
      <c r="BA183" s="74"/>
      <c r="BB183" s="74"/>
      <c r="BC183" s="74"/>
      <c r="BE183">
        <f t="shared" si="5"/>
        <v>1</v>
      </c>
    </row>
    <row r="184" spans="2:57" ht="58.5" customHeight="1">
      <c r="B184" s="54">
        <v>168</v>
      </c>
      <c r="C184" s="55" t="str">
        <f>Hoja1!W172</f>
        <v xml:space="preserve"> </v>
      </c>
      <c r="D184" s="55" t="str">
        <f>Hoja1!X172</f>
        <v xml:space="preserve"> </v>
      </c>
      <c r="E184" s="55" t="str">
        <f>Hoja1!Y172</f>
        <v xml:space="preserve"> </v>
      </c>
      <c r="F184" s="55" t="str">
        <f>Hoja1!Z172</f>
        <v xml:space="preserve"> </v>
      </c>
      <c r="G184" s="55" t="str">
        <f>Hoja1!AA172</f>
        <v xml:space="preserve"> </v>
      </c>
      <c r="H184" s="55" t="str">
        <f>Hoja1!AB172</f>
        <v xml:space="preserve"> </v>
      </c>
      <c r="I184" s="55" t="str">
        <f>Hoja1!AC172</f>
        <v xml:space="preserve"> </v>
      </c>
      <c r="J184" s="55" t="str">
        <f>Hoja1!AD172</f>
        <v xml:space="preserve"> </v>
      </c>
      <c r="K184" s="137"/>
      <c r="L184" s="137"/>
      <c r="M184" s="53"/>
      <c r="N184" s="53"/>
      <c r="O184" s="53"/>
      <c r="P184" s="53"/>
      <c r="Q184" s="53"/>
      <c r="R184" s="77"/>
      <c r="S184" s="53"/>
      <c r="T184" s="53"/>
      <c r="U184" s="53"/>
      <c r="V184" s="53"/>
      <c r="W184" s="53"/>
      <c r="X184" s="53"/>
      <c r="Y184" s="77"/>
      <c r="Z184" s="53"/>
      <c r="AA184" s="53"/>
      <c r="AB184" s="53"/>
      <c r="AC184" s="53"/>
      <c r="AD184" s="53"/>
      <c r="AE184" s="147" t="str">
        <f t="shared" si="4"/>
        <v>Aceptable</v>
      </c>
      <c r="AF184" s="53" t="s">
        <v>57</v>
      </c>
      <c r="AG184" s="53" t="s">
        <v>57</v>
      </c>
      <c r="AH184" s="53" t="s">
        <v>57</v>
      </c>
      <c r="AI184" s="53" t="s">
        <v>57</v>
      </c>
      <c r="AJ184" s="53" t="s">
        <v>57</v>
      </c>
      <c r="AK184" s="53" t="s">
        <v>57</v>
      </c>
      <c r="AL184" s="53" t="s">
        <v>57</v>
      </c>
      <c r="AM184" s="53" t="s">
        <v>57</v>
      </c>
      <c r="AN184" s="53" t="s">
        <v>57</v>
      </c>
      <c r="AO184" s="53" t="s">
        <v>57</v>
      </c>
      <c r="AP184" s="53" t="s">
        <v>57</v>
      </c>
      <c r="AQ184" s="53" t="s">
        <v>57</v>
      </c>
      <c r="AR184" s="53" t="s">
        <v>57</v>
      </c>
      <c r="AS184" s="53" t="s">
        <v>57</v>
      </c>
      <c r="AT184" s="53" t="s">
        <v>57</v>
      </c>
      <c r="AU184" s="53" t="s">
        <v>57</v>
      </c>
      <c r="AV184" s="53" t="s">
        <v>57</v>
      </c>
      <c r="AW184" s="85" t="str" cm="1">
        <f t="array" ref="AW184">IF(OR(AF184:AQ184="SI",AR184="SI",AS184="SI",AT184="SI",AU184="SI",AV184="SI"),"Crítico-Proceda a elaborar plan de acción","No crítico/Intermedio-Solicitar evaluación por parte del OAL")</f>
        <v>No crítico/Intermedio-Solicitar evaluación por parte del OAL</v>
      </c>
      <c r="AX184" s="86"/>
      <c r="AY184" s="74"/>
      <c r="AZ184" s="74"/>
      <c r="BA184" s="74"/>
      <c r="BB184" s="74"/>
      <c r="BC184" s="74"/>
      <c r="BE184">
        <f t="shared" si="5"/>
        <v>1</v>
      </c>
    </row>
    <row r="185" spans="2:57" ht="58.5" customHeight="1">
      <c r="B185" s="54">
        <v>169</v>
      </c>
      <c r="C185" s="55" t="str">
        <f>Hoja1!W173</f>
        <v xml:space="preserve"> </v>
      </c>
      <c r="D185" s="55" t="str">
        <f>Hoja1!X173</f>
        <v xml:space="preserve"> </v>
      </c>
      <c r="E185" s="55" t="str">
        <f>Hoja1!Y173</f>
        <v xml:space="preserve"> </v>
      </c>
      <c r="F185" s="55" t="str">
        <f>Hoja1!Z173</f>
        <v xml:space="preserve"> </v>
      </c>
      <c r="G185" s="55" t="str">
        <f>Hoja1!AA173</f>
        <v xml:space="preserve"> </v>
      </c>
      <c r="H185" s="55" t="str">
        <f>Hoja1!AB173</f>
        <v xml:space="preserve"> </v>
      </c>
      <c r="I185" s="55" t="str">
        <f>Hoja1!AC173</f>
        <v xml:space="preserve"> </v>
      </c>
      <c r="J185" s="55" t="str">
        <f>Hoja1!AD173</f>
        <v xml:space="preserve"> </v>
      </c>
      <c r="K185" s="137"/>
      <c r="L185" s="137"/>
      <c r="M185" s="53"/>
      <c r="N185" s="53"/>
      <c r="O185" s="53"/>
      <c r="P185" s="53"/>
      <c r="Q185" s="53"/>
      <c r="R185" s="77"/>
      <c r="S185" s="53"/>
      <c r="T185" s="53"/>
      <c r="U185" s="53"/>
      <c r="V185" s="53"/>
      <c r="W185" s="53"/>
      <c r="X185" s="53"/>
      <c r="Y185" s="77"/>
      <c r="Z185" s="53"/>
      <c r="AA185" s="53"/>
      <c r="AB185" s="53"/>
      <c r="AC185" s="53"/>
      <c r="AD185" s="53"/>
      <c r="AE185" s="147" t="str">
        <f t="shared" si="4"/>
        <v>Aceptable</v>
      </c>
      <c r="AF185" s="53" t="s">
        <v>57</v>
      </c>
      <c r="AG185" s="53" t="s">
        <v>57</v>
      </c>
      <c r="AH185" s="53" t="s">
        <v>57</v>
      </c>
      <c r="AI185" s="53" t="s">
        <v>57</v>
      </c>
      <c r="AJ185" s="53" t="s">
        <v>57</v>
      </c>
      <c r="AK185" s="53" t="s">
        <v>57</v>
      </c>
      <c r="AL185" s="53" t="s">
        <v>57</v>
      </c>
      <c r="AM185" s="53" t="s">
        <v>57</v>
      </c>
      <c r="AN185" s="53" t="s">
        <v>57</v>
      </c>
      <c r="AO185" s="53" t="s">
        <v>57</v>
      </c>
      <c r="AP185" s="53" t="s">
        <v>57</v>
      </c>
      <c r="AQ185" s="53" t="s">
        <v>57</v>
      </c>
      <c r="AR185" s="53" t="s">
        <v>57</v>
      </c>
      <c r="AS185" s="53" t="s">
        <v>57</v>
      </c>
      <c r="AT185" s="53" t="s">
        <v>57</v>
      </c>
      <c r="AU185" s="53" t="s">
        <v>57</v>
      </c>
      <c r="AV185" s="53" t="s">
        <v>57</v>
      </c>
      <c r="AW185" s="85" t="str" cm="1">
        <f t="array" ref="AW185">IF(OR(AF185:AQ185="SI",AR185="SI",AS185="SI",AT185="SI",AU185="SI",AV185="SI"),"Crítico-Proceda a elaborar plan de acción","No crítico/Intermedio-Solicitar evaluación por parte del OAL")</f>
        <v>No crítico/Intermedio-Solicitar evaluación por parte del OAL</v>
      </c>
      <c r="AX185" s="86"/>
      <c r="AY185" s="74"/>
      <c r="AZ185" s="74"/>
      <c r="BA185" s="74"/>
      <c r="BB185" s="74"/>
      <c r="BC185" s="74"/>
      <c r="BE185">
        <f t="shared" si="5"/>
        <v>1</v>
      </c>
    </row>
    <row r="186" spans="2:57" ht="58.5" customHeight="1">
      <c r="B186" s="54">
        <v>170</v>
      </c>
      <c r="C186" s="55" t="str">
        <f>Hoja1!W174</f>
        <v xml:space="preserve"> </v>
      </c>
      <c r="D186" s="55" t="str">
        <f>Hoja1!X174</f>
        <v xml:space="preserve"> </v>
      </c>
      <c r="E186" s="55" t="str">
        <f>Hoja1!Y174</f>
        <v xml:space="preserve"> </v>
      </c>
      <c r="F186" s="55" t="str">
        <f>Hoja1!Z174</f>
        <v xml:space="preserve"> </v>
      </c>
      <c r="G186" s="55" t="str">
        <f>Hoja1!AA174</f>
        <v xml:space="preserve"> </v>
      </c>
      <c r="H186" s="55" t="str">
        <f>Hoja1!AB174</f>
        <v xml:space="preserve"> </v>
      </c>
      <c r="I186" s="55" t="str">
        <f>Hoja1!AC174</f>
        <v xml:space="preserve"> </v>
      </c>
      <c r="J186" s="55" t="str">
        <f>Hoja1!AD174</f>
        <v xml:space="preserve"> </v>
      </c>
      <c r="K186" s="137"/>
      <c r="L186" s="137"/>
      <c r="M186" s="53"/>
      <c r="N186" s="53"/>
      <c r="O186" s="53"/>
      <c r="P186" s="53"/>
      <c r="Q186" s="53"/>
      <c r="R186" s="77"/>
      <c r="S186" s="53"/>
      <c r="T186" s="53"/>
      <c r="U186" s="53"/>
      <c r="V186" s="53"/>
      <c r="W186" s="53"/>
      <c r="X186" s="53"/>
      <c r="Y186" s="77"/>
      <c r="Z186" s="53"/>
      <c r="AA186" s="53"/>
      <c r="AB186" s="53"/>
      <c r="AC186" s="53"/>
      <c r="AD186" s="53"/>
      <c r="AE186" s="147" t="str">
        <f t="shared" si="4"/>
        <v>Aceptable</v>
      </c>
      <c r="AF186" s="53" t="s">
        <v>57</v>
      </c>
      <c r="AG186" s="53" t="s">
        <v>57</v>
      </c>
      <c r="AH186" s="53" t="s">
        <v>57</v>
      </c>
      <c r="AI186" s="53" t="s">
        <v>57</v>
      </c>
      <c r="AJ186" s="53" t="s">
        <v>57</v>
      </c>
      <c r="AK186" s="53" t="s">
        <v>57</v>
      </c>
      <c r="AL186" s="53" t="s">
        <v>57</v>
      </c>
      <c r="AM186" s="53" t="s">
        <v>57</v>
      </c>
      <c r="AN186" s="53" t="s">
        <v>57</v>
      </c>
      <c r="AO186" s="53" t="s">
        <v>57</v>
      </c>
      <c r="AP186" s="53" t="s">
        <v>57</v>
      </c>
      <c r="AQ186" s="53" t="s">
        <v>57</v>
      </c>
      <c r="AR186" s="53" t="s">
        <v>57</v>
      </c>
      <c r="AS186" s="53" t="s">
        <v>57</v>
      </c>
      <c r="AT186" s="53" t="s">
        <v>57</v>
      </c>
      <c r="AU186" s="53" t="s">
        <v>57</v>
      </c>
      <c r="AV186" s="53" t="s">
        <v>57</v>
      </c>
      <c r="AW186" s="85" t="str" cm="1">
        <f t="array" ref="AW186">IF(OR(AF186:AQ186="SI",AR186="SI",AS186="SI",AT186="SI",AU186="SI",AV186="SI"),"Crítico-Proceda a elaborar plan de acción","No crítico/Intermedio-Solicitar evaluación por parte del OAL")</f>
        <v>No crítico/Intermedio-Solicitar evaluación por parte del OAL</v>
      </c>
      <c r="AX186" s="86"/>
      <c r="AY186" s="74"/>
      <c r="AZ186" s="74"/>
      <c r="BA186" s="74"/>
      <c r="BB186" s="74"/>
      <c r="BC186" s="74"/>
      <c r="BE186">
        <f t="shared" si="5"/>
        <v>1</v>
      </c>
    </row>
    <row r="187" spans="2:57" ht="58.5" customHeight="1">
      <c r="B187" s="54">
        <v>171</v>
      </c>
      <c r="C187" s="55" t="str">
        <f>Hoja1!W175</f>
        <v xml:space="preserve"> </v>
      </c>
      <c r="D187" s="55" t="str">
        <f>Hoja1!X175</f>
        <v xml:space="preserve"> </v>
      </c>
      <c r="E187" s="55" t="str">
        <f>Hoja1!Y175</f>
        <v xml:space="preserve"> </v>
      </c>
      <c r="F187" s="55" t="str">
        <f>Hoja1!Z175</f>
        <v xml:space="preserve"> </v>
      </c>
      <c r="G187" s="55" t="str">
        <f>Hoja1!AA175</f>
        <v xml:space="preserve"> </v>
      </c>
      <c r="H187" s="55" t="str">
        <f>Hoja1!AB175</f>
        <v xml:space="preserve"> </v>
      </c>
      <c r="I187" s="55" t="str">
        <f>Hoja1!AC175</f>
        <v xml:space="preserve"> </v>
      </c>
      <c r="J187" s="55" t="str">
        <f>Hoja1!AD175</f>
        <v xml:space="preserve"> </v>
      </c>
      <c r="K187" s="137"/>
      <c r="L187" s="137"/>
      <c r="M187" s="53"/>
      <c r="N187" s="53"/>
      <c r="O187" s="53"/>
      <c r="P187" s="53"/>
      <c r="Q187" s="53"/>
      <c r="R187" s="77"/>
      <c r="S187" s="53"/>
      <c r="T187" s="53"/>
      <c r="U187" s="53"/>
      <c r="V187" s="53"/>
      <c r="W187" s="53"/>
      <c r="X187" s="53"/>
      <c r="Y187" s="77"/>
      <c r="Z187" s="53"/>
      <c r="AA187" s="53"/>
      <c r="AB187" s="53"/>
      <c r="AC187" s="53"/>
      <c r="AD187" s="53"/>
      <c r="AE187" s="147" t="str">
        <f t="shared" si="4"/>
        <v>Aceptable</v>
      </c>
      <c r="AF187" s="53" t="s">
        <v>57</v>
      </c>
      <c r="AG187" s="53" t="s">
        <v>57</v>
      </c>
      <c r="AH187" s="53" t="s">
        <v>57</v>
      </c>
      <c r="AI187" s="53" t="s">
        <v>57</v>
      </c>
      <c r="AJ187" s="53" t="s">
        <v>57</v>
      </c>
      <c r="AK187" s="53" t="s">
        <v>57</v>
      </c>
      <c r="AL187" s="53" t="s">
        <v>57</v>
      </c>
      <c r="AM187" s="53" t="s">
        <v>57</v>
      </c>
      <c r="AN187" s="53" t="s">
        <v>57</v>
      </c>
      <c r="AO187" s="53" t="s">
        <v>57</v>
      </c>
      <c r="AP187" s="53" t="s">
        <v>57</v>
      </c>
      <c r="AQ187" s="53" t="s">
        <v>57</v>
      </c>
      <c r="AR187" s="53" t="s">
        <v>57</v>
      </c>
      <c r="AS187" s="53" t="s">
        <v>57</v>
      </c>
      <c r="AT187" s="53" t="s">
        <v>57</v>
      </c>
      <c r="AU187" s="53" t="s">
        <v>57</v>
      </c>
      <c r="AV187" s="53" t="s">
        <v>57</v>
      </c>
      <c r="AW187" s="85" t="str" cm="1">
        <f t="array" ref="AW187">IF(OR(AF187:AQ187="SI",AR187="SI",AS187="SI",AT187="SI",AU187="SI",AV187="SI"),"Crítico-Proceda a elaborar plan de acción","No crítico/Intermedio-Solicitar evaluación por parte del OAL")</f>
        <v>No crítico/Intermedio-Solicitar evaluación por parte del OAL</v>
      </c>
      <c r="AX187" s="86"/>
      <c r="AY187" s="74"/>
      <c r="AZ187" s="74"/>
      <c r="BA187" s="74"/>
      <c r="BB187" s="74"/>
      <c r="BC187" s="74"/>
      <c r="BE187">
        <f t="shared" si="5"/>
        <v>1</v>
      </c>
    </row>
    <row r="188" spans="2:57" ht="58.5" customHeight="1">
      <c r="B188" s="54">
        <v>172</v>
      </c>
      <c r="C188" s="55" t="str">
        <f>Hoja1!W176</f>
        <v xml:space="preserve"> </v>
      </c>
      <c r="D188" s="55" t="str">
        <f>Hoja1!X176</f>
        <v xml:space="preserve"> </v>
      </c>
      <c r="E188" s="55" t="str">
        <f>Hoja1!Y176</f>
        <v xml:space="preserve"> </v>
      </c>
      <c r="F188" s="55" t="str">
        <f>Hoja1!Z176</f>
        <v xml:space="preserve"> </v>
      </c>
      <c r="G188" s="55" t="str">
        <f>Hoja1!AA176</f>
        <v xml:space="preserve"> </v>
      </c>
      <c r="H188" s="55" t="str">
        <f>Hoja1!AB176</f>
        <v xml:space="preserve"> </v>
      </c>
      <c r="I188" s="55" t="str">
        <f>Hoja1!AC176</f>
        <v xml:space="preserve"> </v>
      </c>
      <c r="J188" s="55" t="str">
        <f>Hoja1!AD176</f>
        <v xml:space="preserve"> </v>
      </c>
      <c r="K188" s="137"/>
      <c r="L188" s="137"/>
      <c r="M188" s="53"/>
      <c r="N188" s="53"/>
      <c r="O188" s="53"/>
      <c r="P188" s="53"/>
      <c r="Q188" s="53"/>
      <c r="R188" s="77"/>
      <c r="S188" s="53"/>
      <c r="T188" s="53"/>
      <c r="U188" s="53"/>
      <c r="V188" s="53"/>
      <c r="W188" s="53"/>
      <c r="X188" s="53"/>
      <c r="Y188" s="77"/>
      <c r="Z188" s="53"/>
      <c r="AA188" s="53"/>
      <c r="AB188" s="53"/>
      <c r="AC188" s="53"/>
      <c r="AD188" s="53"/>
      <c r="AE188" s="147" t="str">
        <f t="shared" si="4"/>
        <v>Aceptable</v>
      </c>
      <c r="AF188" s="53" t="s">
        <v>57</v>
      </c>
      <c r="AG188" s="53" t="s">
        <v>57</v>
      </c>
      <c r="AH188" s="53" t="s">
        <v>57</v>
      </c>
      <c r="AI188" s="53" t="s">
        <v>57</v>
      </c>
      <c r="AJ188" s="53" t="s">
        <v>57</v>
      </c>
      <c r="AK188" s="53" t="s">
        <v>57</v>
      </c>
      <c r="AL188" s="53" t="s">
        <v>57</v>
      </c>
      <c r="AM188" s="53" t="s">
        <v>57</v>
      </c>
      <c r="AN188" s="53" t="s">
        <v>57</v>
      </c>
      <c r="AO188" s="53" t="s">
        <v>57</v>
      </c>
      <c r="AP188" s="53" t="s">
        <v>57</v>
      </c>
      <c r="AQ188" s="53" t="s">
        <v>57</v>
      </c>
      <c r="AR188" s="53" t="s">
        <v>57</v>
      </c>
      <c r="AS188" s="53" t="s">
        <v>57</v>
      </c>
      <c r="AT188" s="53" t="s">
        <v>57</v>
      </c>
      <c r="AU188" s="53" t="s">
        <v>57</v>
      </c>
      <c r="AV188" s="53" t="s">
        <v>57</v>
      </c>
      <c r="AW188" s="85" t="str" cm="1">
        <f t="array" ref="AW188">IF(OR(AF188:AQ188="SI",AR188="SI",AS188="SI",AT188="SI",AU188="SI",AV188="SI"),"Crítico-Proceda a elaborar plan de acción","No crítico/Intermedio-Solicitar evaluación por parte del OAL")</f>
        <v>No crítico/Intermedio-Solicitar evaluación por parte del OAL</v>
      </c>
      <c r="AX188" s="86"/>
      <c r="AY188" s="74"/>
      <c r="AZ188" s="74"/>
      <c r="BA188" s="74"/>
      <c r="BB188" s="74"/>
      <c r="BC188" s="74"/>
      <c r="BE188">
        <f t="shared" si="5"/>
        <v>1</v>
      </c>
    </row>
    <row r="189" spans="2:57" ht="58.5" customHeight="1">
      <c r="B189" s="54">
        <v>173</v>
      </c>
      <c r="C189" s="55" t="str">
        <f>Hoja1!W177</f>
        <v xml:space="preserve"> </v>
      </c>
      <c r="D189" s="55" t="str">
        <f>Hoja1!X177</f>
        <v xml:space="preserve"> </v>
      </c>
      <c r="E189" s="55" t="str">
        <f>Hoja1!Y177</f>
        <v xml:space="preserve"> </v>
      </c>
      <c r="F189" s="55" t="str">
        <f>Hoja1!Z177</f>
        <v xml:space="preserve"> </v>
      </c>
      <c r="G189" s="55" t="str">
        <f>Hoja1!AA177</f>
        <v xml:space="preserve"> </v>
      </c>
      <c r="H189" s="55" t="str">
        <f>Hoja1!AB177</f>
        <v xml:space="preserve"> </v>
      </c>
      <c r="I189" s="55" t="str">
        <f>Hoja1!AC177</f>
        <v xml:space="preserve"> </v>
      </c>
      <c r="J189" s="55" t="str">
        <f>Hoja1!AD177</f>
        <v xml:space="preserve"> </v>
      </c>
      <c r="K189" s="137"/>
      <c r="L189" s="137"/>
      <c r="M189" s="53"/>
      <c r="N189" s="53"/>
      <c r="O189" s="53"/>
      <c r="P189" s="53"/>
      <c r="Q189" s="53"/>
      <c r="R189" s="77"/>
      <c r="S189" s="53"/>
      <c r="T189" s="53"/>
      <c r="U189" s="53"/>
      <c r="V189" s="53"/>
      <c r="W189" s="53"/>
      <c r="X189" s="53"/>
      <c r="Y189" s="77"/>
      <c r="Z189" s="53"/>
      <c r="AA189" s="53"/>
      <c r="AB189" s="53"/>
      <c r="AC189" s="53"/>
      <c r="AD189" s="53"/>
      <c r="AE189" s="147" t="str">
        <f t="shared" si="4"/>
        <v>Aceptable</v>
      </c>
      <c r="AF189" s="53" t="s">
        <v>57</v>
      </c>
      <c r="AG189" s="53" t="s">
        <v>57</v>
      </c>
      <c r="AH189" s="53" t="s">
        <v>57</v>
      </c>
      <c r="AI189" s="53" t="s">
        <v>57</v>
      </c>
      <c r="AJ189" s="53" t="s">
        <v>57</v>
      </c>
      <c r="AK189" s="53" t="s">
        <v>57</v>
      </c>
      <c r="AL189" s="53" t="s">
        <v>57</v>
      </c>
      <c r="AM189" s="53" t="s">
        <v>57</v>
      </c>
      <c r="AN189" s="53" t="s">
        <v>57</v>
      </c>
      <c r="AO189" s="53" t="s">
        <v>57</v>
      </c>
      <c r="AP189" s="53" t="s">
        <v>57</v>
      </c>
      <c r="AQ189" s="53" t="s">
        <v>57</v>
      </c>
      <c r="AR189" s="53" t="s">
        <v>57</v>
      </c>
      <c r="AS189" s="53" t="s">
        <v>57</v>
      </c>
      <c r="AT189" s="53" t="s">
        <v>57</v>
      </c>
      <c r="AU189" s="53" t="s">
        <v>57</v>
      </c>
      <c r="AV189" s="53" t="s">
        <v>57</v>
      </c>
      <c r="AW189" s="85" t="str" cm="1">
        <f t="array" ref="AW189">IF(OR(AF189:AQ189="SI",AR189="SI",AS189="SI",AT189="SI",AU189="SI",AV189="SI"),"Crítico-Proceda a elaborar plan de acción","No crítico/Intermedio-Solicitar evaluación por parte del OAL")</f>
        <v>No crítico/Intermedio-Solicitar evaluación por parte del OAL</v>
      </c>
      <c r="AX189" s="86"/>
      <c r="AY189" s="74"/>
      <c r="AZ189" s="74"/>
      <c r="BA189" s="74"/>
      <c r="BB189" s="74"/>
      <c r="BC189" s="74"/>
      <c r="BE189">
        <f t="shared" si="5"/>
        <v>1</v>
      </c>
    </row>
    <row r="190" spans="2:57" ht="58.5" customHeight="1">
      <c r="B190" s="54">
        <v>174</v>
      </c>
      <c r="C190" s="55" t="str">
        <f>Hoja1!W178</f>
        <v xml:space="preserve"> </v>
      </c>
      <c r="D190" s="55" t="str">
        <f>Hoja1!X178</f>
        <v xml:space="preserve"> </v>
      </c>
      <c r="E190" s="55" t="str">
        <f>Hoja1!Y178</f>
        <v xml:space="preserve"> </v>
      </c>
      <c r="F190" s="55" t="str">
        <f>Hoja1!Z178</f>
        <v xml:space="preserve"> </v>
      </c>
      <c r="G190" s="55" t="str">
        <f>Hoja1!AA178</f>
        <v xml:space="preserve"> </v>
      </c>
      <c r="H190" s="55" t="str">
        <f>Hoja1!AB178</f>
        <v xml:space="preserve"> </v>
      </c>
      <c r="I190" s="55" t="str">
        <f>Hoja1!AC178</f>
        <v xml:space="preserve"> </v>
      </c>
      <c r="J190" s="55" t="str">
        <f>Hoja1!AD178</f>
        <v xml:space="preserve"> </v>
      </c>
      <c r="K190" s="137"/>
      <c r="L190" s="137"/>
      <c r="M190" s="53"/>
      <c r="N190" s="53"/>
      <c r="O190" s="53"/>
      <c r="P190" s="53"/>
      <c r="Q190" s="53"/>
      <c r="R190" s="77"/>
      <c r="S190" s="53"/>
      <c r="T190" s="53"/>
      <c r="U190" s="53"/>
      <c r="V190" s="53"/>
      <c r="W190" s="53"/>
      <c r="X190" s="53"/>
      <c r="Y190" s="77"/>
      <c r="Z190" s="53"/>
      <c r="AA190" s="53"/>
      <c r="AB190" s="53"/>
      <c r="AC190" s="53"/>
      <c r="AD190" s="53"/>
      <c r="AE190" s="147" t="str">
        <f t="shared" si="4"/>
        <v>Aceptable</v>
      </c>
      <c r="AF190" s="53" t="s">
        <v>57</v>
      </c>
      <c r="AG190" s="53" t="s">
        <v>57</v>
      </c>
      <c r="AH190" s="53" t="s">
        <v>57</v>
      </c>
      <c r="AI190" s="53" t="s">
        <v>57</v>
      </c>
      <c r="AJ190" s="53" t="s">
        <v>57</v>
      </c>
      <c r="AK190" s="53" t="s">
        <v>57</v>
      </c>
      <c r="AL190" s="53" t="s">
        <v>57</v>
      </c>
      <c r="AM190" s="53" t="s">
        <v>57</v>
      </c>
      <c r="AN190" s="53" t="s">
        <v>57</v>
      </c>
      <c r="AO190" s="53" t="s">
        <v>57</v>
      </c>
      <c r="AP190" s="53" t="s">
        <v>57</v>
      </c>
      <c r="AQ190" s="53" t="s">
        <v>57</v>
      </c>
      <c r="AR190" s="53" t="s">
        <v>57</v>
      </c>
      <c r="AS190" s="53" t="s">
        <v>57</v>
      </c>
      <c r="AT190" s="53" t="s">
        <v>57</v>
      </c>
      <c r="AU190" s="53" t="s">
        <v>57</v>
      </c>
      <c r="AV190" s="53" t="s">
        <v>57</v>
      </c>
      <c r="AW190" s="85" t="str" cm="1">
        <f t="array" ref="AW190">IF(OR(AF190:AQ190="SI",AR190="SI",AS190="SI",AT190="SI",AU190="SI",AV190="SI"),"Crítico-Proceda a elaborar plan de acción","No crítico/Intermedio-Solicitar evaluación por parte del OAL")</f>
        <v>No crítico/Intermedio-Solicitar evaluación por parte del OAL</v>
      </c>
      <c r="AX190" s="86"/>
      <c r="AY190" s="74"/>
      <c r="AZ190" s="74"/>
      <c r="BA190" s="74"/>
      <c r="BB190" s="74"/>
      <c r="BC190" s="74"/>
      <c r="BE190">
        <f t="shared" si="5"/>
        <v>1</v>
      </c>
    </row>
    <row r="191" spans="2:57" ht="58.5" customHeight="1">
      <c r="B191" s="54">
        <v>175</v>
      </c>
      <c r="C191" s="55" t="str">
        <f>Hoja1!W179</f>
        <v xml:space="preserve"> </v>
      </c>
      <c r="D191" s="55" t="str">
        <f>Hoja1!X179</f>
        <v xml:space="preserve"> </v>
      </c>
      <c r="E191" s="55" t="str">
        <f>Hoja1!Y179</f>
        <v xml:space="preserve"> </v>
      </c>
      <c r="F191" s="55" t="str">
        <f>Hoja1!Z179</f>
        <v xml:space="preserve"> </v>
      </c>
      <c r="G191" s="55" t="str">
        <f>Hoja1!AA179</f>
        <v xml:space="preserve"> </v>
      </c>
      <c r="H191" s="55" t="str">
        <f>Hoja1!AB179</f>
        <v xml:space="preserve"> </v>
      </c>
      <c r="I191" s="55" t="str">
        <f>Hoja1!AC179</f>
        <v xml:space="preserve"> </v>
      </c>
      <c r="J191" s="55" t="str">
        <f>Hoja1!AD179</f>
        <v xml:space="preserve"> </v>
      </c>
      <c r="K191" s="137"/>
      <c r="L191" s="137"/>
      <c r="M191" s="53"/>
      <c r="N191" s="53"/>
      <c r="O191" s="53"/>
      <c r="P191" s="53"/>
      <c r="Q191" s="53"/>
      <c r="R191" s="77"/>
      <c r="S191" s="53"/>
      <c r="T191" s="53"/>
      <c r="U191" s="53"/>
      <c r="V191" s="53"/>
      <c r="W191" s="53"/>
      <c r="X191" s="53"/>
      <c r="Y191" s="77"/>
      <c r="Z191" s="53"/>
      <c r="AA191" s="53"/>
      <c r="AB191" s="53"/>
      <c r="AC191" s="53"/>
      <c r="AD191" s="53"/>
      <c r="AE191" s="147" t="str">
        <f t="shared" si="4"/>
        <v>Aceptable</v>
      </c>
      <c r="AF191" s="53" t="s">
        <v>57</v>
      </c>
      <c r="AG191" s="53" t="s">
        <v>57</v>
      </c>
      <c r="AH191" s="53" t="s">
        <v>57</v>
      </c>
      <c r="AI191" s="53" t="s">
        <v>57</v>
      </c>
      <c r="AJ191" s="53" t="s">
        <v>57</v>
      </c>
      <c r="AK191" s="53" t="s">
        <v>57</v>
      </c>
      <c r="AL191" s="53" t="s">
        <v>57</v>
      </c>
      <c r="AM191" s="53" t="s">
        <v>57</v>
      </c>
      <c r="AN191" s="53" t="s">
        <v>57</v>
      </c>
      <c r="AO191" s="53" t="s">
        <v>57</v>
      </c>
      <c r="AP191" s="53" t="s">
        <v>57</v>
      </c>
      <c r="AQ191" s="53" t="s">
        <v>57</v>
      </c>
      <c r="AR191" s="53" t="s">
        <v>57</v>
      </c>
      <c r="AS191" s="53" t="s">
        <v>57</v>
      </c>
      <c r="AT191" s="53" t="s">
        <v>57</v>
      </c>
      <c r="AU191" s="53" t="s">
        <v>57</v>
      </c>
      <c r="AV191" s="53" t="s">
        <v>57</v>
      </c>
      <c r="AW191" s="85" t="str" cm="1">
        <f t="array" ref="AW191">IF(OR(AF191:AQ191="SI",AR191="SI",AS191="SI",AT191="SI",AU191="SI",AV191="SI"),"Crítico-Proceda a elaborar plan de acción","No crítico/Intermedio-Solicitar evaluación por parte del OAL")</f>
        <v>No crítico/Intermedio-Solicitar evaluación por parte del OAL</v>
      </c>
      <c r="AX191" s="86"/>
      <c r="AY191" s="74"/>
      <c r="AZ191" s="74"/>
      <c r="BA191" s="74"/>
      <c r="BB191" s="74"/>
      <c r="BC191" s="74"/>
      <c r="BE191">
        <f t="shared" si="5"/>
        <v>1</v>
      </c>
    </row>
    <row r="192" spans="2:57" ht="58.5" customHeight="1">
      <c r="B192" s="54">
        <v>176</v>
      </c>
      <c r="C192" s="55" t="str">
        <f>Hoja1!W180</f>
        <v xml:space="preserve"> </v>
      </c>
      <c r="D192" s="55" t="str">
        <f>Hoja1!X180</f>
        <v xml:space="preserve"> </v>
      </c>
      <c r="E192" s="55" t="str">
        <f>Hoja1!Y180</f>
        <v xml:space="preserve"> </v>
      </c>
      <c r="F192" s="55" t="str">
        <f>Hoja1!Z180</f>
        <v xml:space="preserve"> </v>
      </c>
      <c r="G192" s="55" t="str">
        <f>Hoja1!AA180</f>
        <v xml:space="preserve"> </v>
      </c>
      <c r="H192" s="55" t="str">
        <f>Hoja1!AB180</f>
        <v xml:space="preserve"> </v>
      </c>
      <c r="I192" s="55" t="str">
        <f>Hoja1!AC180</f>
        <v xml:space="preserve"> </v>
      </c>
      <c r="J192" s="55" t="str">
        <f>Hoja1!AD180</f>
        <v xml:space="preserve"> </v>
      </c>
      <c r="K192" s="137"/>
      <c r="L192" s="137"/>
      <c r="M192" s="53"/>
      <c r="N192" s="53"/>
      <c r="O192" s="53"/>
      <c r="P192" s="53"/>
      <c r="Q192" s="53"/>
      <c r="R192" s="77"/>
      <c r="S192" s="53"/>
      <c r="T192" s="53"/>
      <c r="U192" s="53"/>
      <c r="V192" s="53"/>
      <c r="W192" s="53"/>
      <c r="X192" s="53"/>
      <c r="Y192" s="77"/>
      <c r="Z192" s="53"/>
      <c r="AA192" s="53"/>
      <c r="AB192" s="53"/>
      <c r="AC192" s="53"/>
      <c r="AD192" s="53"/>
      <c r="AE192" s="147" t="str">
        <f t="shared" si="4"/>
        <v>Aceptable</v>
      </c>
      <c r="AF192" s="53" t="s">
        <v>57</v>
      </c>
      <c r="AG192" s="53" t="s">
        <v>57</v>
      </c>
      <c r="AH192" s="53" t="s">
        <v>57</v>
      </c>
      <c r="AI192" s="53" t="s">
        <v>57</v>
      </c>
      <c r="AJ192" s="53" t="s">
        <v>57</v>
      </c>
      <c r="AK192" s="53" t="s">
        <v>57</v>
      </c>
      <c r="AL192" s="53" t="s">
        <v>57</v>
      </c>
      <c r="AM192" s="53" t="s">
        <v>57</v>
      </c>
      <c r="AN192" s="53" t="s">
        <v>57</v>
      </c>
      <c r="AO192" s="53" t="s">
        <v>57</v>
      </c>
      <c r="AP192" s="53" t="s">
        <v>57</v>
      </c>
      <c r="AQ192" s="53" t="s">
        <v>57</v>
      </c>
      <c r="AR192" s="53" t="s">
        <v>57</v>
      </c>
      <c r="AS192" s="53" t="s">
        <v>57</v>
      </c>
      <c r="AT192" s="53" t="s">
        <v>57</v>
      </c>
      <c r="AU192" s="53" t="s">
        <v>57</v>
      </c>
      <c r="AV192" s="53" t="s">
        <v>57</v>
      </c>
      <c r="AW192" s="85" t="str" cm="1">
        <f t="array" ref="AW192">IF(OR(AF192:AQ192="SI",AR192="SI",AS192="SI",AT192="SI",AU192="SI",AV192="SI"),"Crítico-Proceda a elaborar plan de acción","No crítico/Intermedio-Solicitar evaluación por parte del OAL")</f>
        <v>No crítico/Intermedio-Solicitar evaluación por parte del OAL</v>
      </c>
      <c r="AX192" s="86"/>
      <c r="AY192" s="74"/>
      <c r="AZ192" s="74"/>
      <c r="BA192" s="74"/>
      <c r="BB192" s="74"/>
      <c r="BC192" s="74"/>
      <c r="BE192">
        <f t="shared" si="5"/>
        <v>1</v>
      </c>
    </row>
    <row r="193" spans="2:57" ht="58.5" customHeight="1">
      <c r="B193" s="54">
        <v>177</v>
      </c>
      <c r="C193" s="55" t="str">
        <f>Hoja1!W181</f>
        <v xml:space="preserve"> </v>
      </c>
      <c r="D193" s="55" t="str">
        <f>Hoja1!X181</f>
        <v xml:space="preserve"> </v>
      </c>
      <c r="E193" s="55" t="str">
        <f>Hoja1!Y181</f>
        <v xml:space="preserve"> </v>
      </c>
      <c r="F193" s="55" t="str">
        <f>Hoja1!Z181</f>
        <v xml:space="preserve"> </v>
      </c>
      <c r="G193" s="55" t="str">
        <f>Hoja1!AA181</f>
        <v xml:space="preserve"> </v>
      </c>
      <c r="H193" s="55" t="str">
        <f>Hoja1!AB181</f>
        <v xml:space="preserve"> </v>
      </c>
      <c r="I193" s="55" t="str">
        <f>Hoja1!AC181</f>
        <v xml:space="preserve"> </v>
      </c>
      <c r="J193" s="55" t="str">
        <f>Hoja1!AD181</f>
        <v xml:space="preserve"> </v>
      </c>
      <c r="K193" s="137"/>
      <c r="L193" s="137"/>
      <c r="M193" s="53"/>
      <c r="N193" s="53"/>
      <c r="O193" s="53"/>
      <c r="P193" s="53"/>
      <c r="Q193" s="53"/>
      <c r="R193" s="77"/>
      <c r="S193" s="53"/>
      <c r="T193" s="53"/>
      <c r="U193" s="53"/>
      <c r="V193" s="53"/>
      <c r="W193" s="53"/>
      <c r="X193" s="53"/>
      <c r="Y193" s="77"/>
      <c r="Z193" s="53"/>
      <c r="AA193" s="53"/>
      <c r="AB193" s="53"/>
      <c r="AC193" s="53"/>
      <c r="AD193" s="53"/>
      <c r="AE193" s="147" t="str">
        <f t="shared" si="4"/>
        <v>Aceptable</v>
      </c>
      <c r="AF193" s="53" t="s">
        <v>57</v>
      </c>
      <c r="AG193" s="53" t="s">
        <v>57</v>
      </c>
      <c r="AH193" s="53" t="s">
        <v>57</v>
      </c>
      <c r="AI193" s="53" t="s">
        <v>57</v>
      </c>
      <c r="AJ193" s="53" t="s">
        <v>57</v>
      </c>
      <c r="AK193" s="53" t="s">
        <v>57</v>
      </c>
      <c r="AL193" s="53" t="s">
        <v>57</v>
      </c>
      <c r="AM193" s="53" t="s">
        <v>57</v>
      </c>
      <c r="AN193" s="53" t="s">
        <v>57</v>
      </c>
      <c r="AO193" s="53" t="s">
        <v>57</v>
      </c>
      <c r="AP193" s="53" t="s">
        <v>57</v>
      </c>
      <c r="AQ193" s="53" t="s">
        <v>57</v>
      </c>
      <c r="AR193" s="53" t="s">
        <v>57</v>
      </c>
      <c r="AS193" s="53" t="s">
        <v>57</v>
      </c>
      <c r="AT193" s="53" t="s">
        <v>57</v>
      </c>
      <c r="AU193" s="53" t="s">
        <v>57</v>
      </c>
      <c r="AV193" s="53" t="s">
        <v>57</v>
      </c>
      <c r="AW193" s="85" t="str" cm="1">
        <f t="array" ref="AW193">IF(OR(AF193:AQ193="SI",AR193="SI",AS193="SI",AT193="SI",AU193="SI",AV193="SI"),"Crítico-Proceda a elaborar plan de acción","No crítico/Intermedio-Solicitar evaluación por parte del OAL")</f>
        <v>No crítico/Intermedio-Solicitar evaluación por parte del OAL</v>
      </c>
      <c r="AX193" s="86"/>
      <c r="AY193" s="74"/>
      <c r="AZ193" s="74"/>
      <c r="BA193" s="74"/>
      <c r="BB193" s="74"/>
      <c r="BC193" s="74"/>
      <c r="BE193">
        <f t="shared" si="5"/>
        <v>1</v>
      </c>
    </row>
    <row r="194" spans="2:57" ht="58.5" customHeight="1">
      <c r="B194" s="54">
        <v>178</v>
      </c>
      <c r="C194" s="55" t="str">
        <f>Hoja1!W182</f>
        <v xml:space="preserve"> </v>
      </c>
      <c r="D194" s="55" t="str">
        <f>Hoja1!X182</f>
        <v xml:space="preserve"> </v>
      </c>
      <c r="E194" s="55" t="str">
        <f>Hoja1!Y182</f>
        <v xml:space="preserve"> </v>
      </c>
      <c r="F194" s="55" t="str">
        <f>Hoja1!Z182</f>
        <v xml:space="preserve"> </v>
      </c>
      <c r="G194" s="55" t="str">
        <f>Hoja1!AA182</f>
        <v xml:space="preserve"> </v>
      </c>
      <c r="H194" s="55" t="str">
        <f>Hoja1!AB182</f>
        <v xml:space="preserve"> </v>
      </c>
      <c r="I194" s="55" t="str">
        <f>Hoja1!AC182</f>
        <v xml:space="preserve"> </v>
      </c>
      <c r="J194" s="55" t="str">
        <f>Hoja1!AD182</f>
        <v xml:space="preserve"> </v>
      </c>
      <c r="K194" s="137"/>
      <c r="L194" s="137"/>
      <c r="M194" s="53"/>
      <c r="N194" s="53"/>
      <c r="O194" s="53"/>
      <c r="P194" s="53"/>
      <c r="Q194" s="53"/>
      <c r="R194" s="77"/>
      <c r="S194" s="53"/>
      <c r="T194" s="53"/>
      <c r="U194" s="53"/>
      <c r="V194" s="53"/>
      <c r="W194" s="53"/>
      <c r="X194" s="53"/>
      <c r="Y194" s="77"/>
      <c r="Z194" s="53"/>
      <c r="AA194" s="53"/>
      <c r="AB194" s="53"/>
      <c r="AC194" s="53"/>
      <c r="AD194" s="53"/>
      <c r="AE194" s="147" t="str">
        <f t="shared" si="4"/>
        <v>Aceptable</v>
      </c>
      <c r="AF194" s="53" t="s">
        <v>57</v>
      </c>
      <c r="AG194" s="53" t="s">
        <v>57</v>
      </c>
      <c r="AH194" s="53" t="s">
        <v>57</v>
      </c>
      <c r="AI194" s="53" t="s">
        <v>57</v>
      </c>
      <c r="AJ194" s="53" t="s">
        <v>57</v>
      </c>
      <c r="AK194" s="53" t="s">
        <v>57</v>
      </c>
      <c r="AL194" s="53" t="s">
        <v>57</v>
      </c>
      <c r="AM194" s="53" t="s">
        <v>57</v>
      </c>
      <c r="AN194" s="53" t="s">
        <v>57</v>
      </c>
      <c r="AO194" s="53" t="s">
        <v>57</v>
      </c>
      <c r="AP194" s="53" t="s">
        <v>57</v>
      </c>
      <c r="AQ194" s="53" t="s">
        <v>57</v>
      </c>
      <c r="AR194" s="53" t="s">
        <v>57</v>
      </c>
      <c r="AS194" s="53" t="s">
        <v>57</v>
      </c>
      <c r="AT194" s="53" t="s">
        <v>57</v>
      </c>
      <c r="AU194" s="53" t="s">
        <v>57</v>
      </c>
      <c r="AV194" s="53" t="s">
        <v>57</v>
      </c>
      <c r="AW194" s="85" t="str" cm="1">
        <f t="array" ref="AW194">IF(OR(AF194:AQ194="SI",AR194="SI",AS194="SI",AT194="SI",AU194="SI",AV194="SI"),"Crítico-Proceda a elaborar plan de acción","No crítico/Intermedio-Solicitar evaluación por parte del OAL")</f>
        <v>No crítico/Intermedio-Solicitar evaluación por parte del OAL</v>
      </c>
      <c r="AX194" s="86"/>
      <c r="AY194" s="74"/>
      <c r="AZ194" s="74"/>
      <c r="BA194" s="74"/>
      <c r="BB194" s="74"/>
      <c r="BC194" s="74"/>
      <c r="BE194">
        <f t="shared" si="5"/>
        <v>1</v>
      </c>
    </row>
    <row r="195" spans="2:57" ht="58.5" customHeight="1">
      <c r="B195" s="54">
        <v>179</v>
      </c>
      <c r="C195" s="55" t="str">
        <f>Hoja1!W183</f>
        <v xml:space="preserve"> </v>
      </c>
      <c r="D195" s="55" t="str">
        <f>Hoja1!X183</f>
        <v xml:space="preserve"> </v>
      </c>
      <c r="E195" s="55" t="str">
        <f>Hoja1!Y183</f>
        <v xml:space="preserve"> </v>
      </c>
      <c r="F195" s="55" t="str">
        <f>Hoja1!Z183</f>
        <v xml:space="preserve"> </v>
      </c>
      <c r="G195" s="55" t="str">
        <f>Hoja1!AA183</f>
        <v xml:space="preserve"> </v>
      </c>
      <c r="H195" s="55" t="str">
        <f>Hoja1!AB183</f>
        <v xml:space="preserve"> </v>
      </c>
      <c r="I195" s="55" t="str">
        <f>Hoja1!AC183</f>
        <v xml:space="preserve"> </v>
      </c>
      <c r="J195" s="55" t="str">
        <f>Hoja1!AD183</f>
        <v xml:space="preserve"> </v>
      </c>
      <c r="K195" s="137"/>
      <c r="L195" s="137"/>
      <c r="M195" s="53"/>
      <c r="N195" s="53"/>
      <c r="O195" s="53"/>
      <c r="P195" s="53"/>
      <c r="Q195" s="53"/>
      <c r="R195" s="77"/>
      <c r="S195" s="53"/>
      <c r="T195" s="53"/>
      <c r="U195" s="53"/>
      <c r="V195" s="53"/>
      <c r="W195" s="53"/>
      <c r="X195" s="53"/>
      <c r="Y195" s="77"/>
      <c r="Z195" s="53"/>
      <c r="AA195" s="53"/>
      <c r="AB195" s="53"/>
      <c r="AC195" s="53"/>
      <c r="AD195" s="53"/>
      <c r="AE195" s="147" t="str">
        <f t="shared" si="4"/>
        <v>Aceptable</v>
      </c>
      <c r="AF195" s="53" t="s">
        <v>57</v>
      </c>
      <c r="AG195" s="53" t="s">
        <v>57</v>
      </c>
      <c r="AH195" s="53" t="s">
        <v>57</v>
      </c>
      <c r="AI195" s="53" t="s">
        <v>57</v>
      </c>
      <c r="AJ195" s="53" t="s">
        <v>57</v>
      </c>
      <c r="AK195" s="53" t="s">
        <v>57</v>
      </c>
      <c r="AL195" s="53" t="s">
        <v>57</v>
      </c>
      <c r="AM195" s="53" t="s">
        <v>57</v>
      </c>
      <c r="AN195" s="53" t="s">
        <v>57</v>
      </c>
      <c r="AO195" s="53" t="s">
        <v>57</v>
      </c>
      <c r="AP195" s="53" t="s">
        <v>57</v>
      </c>
      <c r="AQ195" s="53" t="s">
        <v>57</v>
      </c>
      <c r="AR195" s="53" t="s">
        <v>57</v>
      </c>
      <c r="AS195" s="53" t="s">
        <v>57</v>
      </c>
      <c r="AT195" s="53" t="s">
        <v>57</v>
      </c>
      <c r="AU195" s="53" t="s">
        <v>57</v>
      </c>
      <c r="AV195" s="53" t="s">
        <v>57</v>
      </c>
      <c r="AW195" s="85" t="str" cm="1">
        <f t="array" ref="AW195">IF(OR(AF195:AQ195="SI",AR195="SI",AS195="SI",AT195="SI",AU195="SI",AV195="SI"),"Crítico-Proceda a elaborar plan de acción","No crítico/Intermedio-Solicitar evaluación por parte del OAL")</f>
        <v>No crítico/Intermedio-Solicitar evaluación por parte del OAL</v>
      </c>
      <c r="AX195" s="86"/>
      <c r="AY195" s="74"/>
      <c r="AZ195" s="74"/>
      <c r="BA195" s="74"/>
      <c r="BB195" s="74"/>
      <c r="BC195" s="74"/>
      <c r="BE195">
        <f t="shared" si="5"/>
        <v>1</v>
      </c>
    </row>
    <row r="196" spans="2:57" ht="58.5" customHeight="1">
      <c r="B196" s="54">
        <v>180</v>
      </c>
      <c r="C196" s="55" t="str">
        <f>Hoja1!W184</f>
        <v xml:space="preserve"> </v>
      </c>
      <c r="D196" s="55" t="str">
        <f>Hoja1!X184</f>
        <v xml:space="preserve"> </v>
      </c>
      <c r="E196" s="55" t="str">
        <f>Hoja1!Y184</f>
        <v xml:space="preserve"> </v>
      </c>
      <c r="F196" s="55" t="str">
        <f>Hoja1!Z184</f>
        <v xml:space="preserve"> </v>
      </c>
      <c r="G196" s="55" t="str">
        <f>Hoja1!AA184</f>
        <v xml:space="preserve"> </v>
      </c>
      <c r="H196" s="55" t="str">
        <f>Hoja1!AB184</f>
        <v xml:space="preserve"> </v>
      </c>
      <c r="I196" s="55" t="str">
        <f>Hoja1!AC184</f>
        <v xml:space="preserve"> </v>
      </c>
      <c r="J196" s="55" t="str">
        <f>Hoja1!AD184</f>
        <v xml:space="preserve"> </v>
      </c>
      <c r="K196" s="137"/>
      <c r="L196" s="137"/>
      <c r="M196" s="53"/>
      <c r="N196" s="53"/>
      <c r="O196" s="53"/>
      <c r="P196" s="53"/>
      <c r="Q196" s="53"/>
      <c r="R196" s="77"/>
      <c r="S196" s="53"/>
      <c r="T196" s="53"/>
      <c r="U196" s="53"/>
      <c r="V196" s="53"/>
      <c r="W196" s="53"/>
      <c r="X196" s="53"/>
      <c r="Y196" s="77"/>
      <c r="Z196" s="53"/>
      <c r="AA196" s="53"/>
      <c r="AB196" s="53"/>
      <c r="AC196" s="53"/>
      <c r="AD196" s="53"/>
      <c r="AE196" s="147" t="str">
        <f t="shared" si="4"/>
        <v>Aceptable</v>
      </c>
      <c r="AF196" s="53" t="s">
        <v>57</v>
      </c>
      <c r="AG196" s="53" t="s">
        <v>57</v>
      </c>
      <c r="AH196" s="53" t="s">
        <v>57</v>
      </c>
      <c r="AI196" s="53" t="s">
        <v>57</v>
      </c>
      <c r="AJ196" s="53" t="s">
        <v>57</v>
      </c>
      <c r="AK196" s="53" t="s">
        <v>57</v>
      </c>
      <c r="AL196" s="53" t="s">
        <v>57</v>
      </c>
      <c r="AM196" s="53" t="s">
        <v>57</v>
      </c>
      <c r="AN196" s="53" t="s">
        <v>57</v>
      </c>
      <c r="AO196" s="53" t="s">
        <v>57</v>
      </c>
      <c r="AP196" s="53" t="s">
        <v>57</v>
      </c>
      <c r="AQ196" s="53" t="s">
        <v>57</v>
      </c>
      <c r="AR196" s="53" t="s">
        <v>57</v>
      </c>
      <c r="AS196" s="53" t="s">
        <v>57</v>
      </c>
      <c r="AT196" s="53" t="s">
        <v>57</v>
      </c>
      <c r="AU196" s="53" t="s">
        <v>57</v>
      </c>
      <c r="AV196" s="53" t="s">
        <v>57</v>
      </c>
      <c r="AW196" s="85" t="str" cm="1">
        <f t="array" ref="AW196">IF(OR(AF196:AQ196="SI",AR196="SI",AS196="SI",AT196="SI",AU196="SI",AV196="SI"),"Crítico-Proceda a elaborar plan de acción","No crítico/Intermedio-Solicitar evaluación por parte del OAL")</f>
        <v>No crítico/Intermedio-Solicitar evaluación por parte del OAL</v>
      </c>
      <c r="AX196" s="86"/>
      <c r="AY196" s="74"/>
      <c r="AZ196" s="74"/>
      <c r="BA196" s="74"/>
      <c r="BB196" s="74"/>
      <c r="BC196" s="74"/>
      <c r="BE196">
        <f t="shared" si="5"/>
        <v>1</v>
      </c>
    </row>
    <row r="197" spans="2:57" ht="58.5" customHeight="1">
      <c r="B197" s="54">
        <v>181</v>
      </c>
      <c r="C197" s="55" t="str">
        <f>Hoja1!W185</f>
        <v xml:space="preserve"> </v>
      </c>
      <c r="D197" s="55" t="str">
        <f>Hoja1!X185</f>
        <v xml:space="preserve"> </v>
      </c>
      <c r="E197" s="55" t="str">
        <f>Hoja1!Y185</f>
        <v xml:space="preserve"> </v>
      </c>
      <c r="F197" s="55" t="str">
        <f>Hoja1!Z185</f>
        <v xml:space="preserve"> </v>
      </c>
      <c r="G197" s="55" t="str">
        <f>Hoja1!AA185</f>
        <v xml:space="preserve"> </v>
      </c>
      <c r="H197" s="55" t="str">
        <f>Hoja1!AB185</f>
        <v xml:space="preserve"> </v>
      </c>
      <c r="I197" s="55" t="str">
        <f>Hoja1!AC185</f>
        <v xml:space="preserve"> </v>
      </c>
      <c r="J197" s="55" t="str">
        <f>Hoja1!AD185</f>
        <v xml:space="preserve"> </v>
      </c>
      <c r="K197" s="137"/>
      <c r="L197" s="137"/>
      <c r="M197" s="53"/>
      <c r="N197" s="53"/>
      <c r="O197" s="53"/>
      <c r="P197" s="53"/>
      <c r="Q197" s="53"/>
      <c r="R197" s="77"/>
      <c r="S197" s="53"/>
      <c r="T197" s="53"/>
      <c r="U197" s="53"/>
      <c r="V197" s="53"/>
      <c r="W197" s="53"/>
      <c r="X197" s="53"/>
      <c r="Y197" s="77"/>
      <c r="Z197" s="53"/>
      <c r="AA197" s="53"/>
      <c r="AB197" s="53"/>
      <c r="AC197" s="53"/>
      <c r="AD197" s="53"/>
      <c r="AE197" s="147" t="str">
        <f t="shared" si="4"/>
        <v>Aceptable</v>
      </c>
      <c r="AF197" s="53" t="s">
        <v>57</v>
      </c>
      <c r="AG197" s="53" t="s">
        <v>57</v>
      </c>
      <c r="AH197" s="53" t="s">
        <v>57</v>
      </c>
      <c r="AI197" s="53" t="s">
        <v>57</v>
      </c>
      <c r="AJ197" s="53" t="s">
        <v>57</v>
      </c>
      <c r="AK197" s="53" t="s">
        <v>57</v>
      </c>
      <c r="AL197" s="53" t="s">
        <v>57</v>
      </c>
      <c r="AM197" s="53" t="s">
        <v>57</v>
      </c>
      <c r="AN197" s="53" t="s">
        <v>57</v>
      </c>
      <c r="AO197" s="53" t="s">
        <v>57</v>
      </c>
      <c r="AP197" s="53" t="s">
        <v>57</v>
      </c>
      <c r="AQ197" s="53" t="s">
        <v>57</v>
      </c>
      <c r="AR197" s="53" t="s">
        <v>57</v>
      </c>
      <c r="AS197" s="53" t="s">
        <v>57</v>
      </c>
      <c r="AT197" s="53" t="s">
        <v>57</v>
      </c>
      <c r="AU197" s="53" t="s">
        <v>57</v>
      </c>
      <c r="AV197" s="53" t="s">
        <v>57</v>
      </c>
      <c r="AW197" s="85" t="str" cm="1">
        <f t="array" ref="AW197">IF(OR(AF197:AQ197="SI",AR197="SI",AS197="SI",AT197="SI",AU197="SI",AV197="SI"),"Crítico-Proceda a elaborar plan de acción","No crítico/Intermedio-Solicitar evaluación por parte del OAL")</f>
        <v>No crítico/Intermedio-Solicitar evaluación por parte del OAL</v>
      </c>
      <c r="AX197" s="86"/>
      <c r="AY197" s="74"/>
      <c r="AZ197" s="74"/>
      <c r="BA197" s="74"/>
      <c r="BB197" s="74"/>
      <c r="BC197" s="74"/>
      <c r="BE197">
        <f t="shared" si="5"/>
        <v>1</v>
      </c>
    </row>
    <row r="198" spans="2:57" ht="58.5" customHeight="1">
      <c r="B198" s="54">
        <v>182</v>
      </c>
      <c r="C198" s="55" t="str">
        <f>Hoja1!W186</f>
        <v xml:space="preserve"> </v>
      </c>
      <c r="D198" s="55" t="str">
        <f>Hoja1!X186</f>
        <v xml:space="preserve"> </v>
      </c>
      <c r="E198" s="55" t="str">
        <f>Hoja1!Y186</f>
        <v xml:space="preserve"> </v>
      </c>
      <c r="F198" s="55" t="str">
        <f>Hoja1!Z186</f>
        <v xml:space="preserve"> </v>
      </c>
      <c r="G198" s="55" t="str">
        <f>Hoja1!AA186</f>
        <v xml:space="preserve"> </v>
      </c>
      <c r="H198" s="55" t="str">
        <f>Hoja1!AB186</f>
        <v xml:space="preserve"> </v>
      </c>
      <c r="I198" s="55" t="str">
        <f>Hoja1!AC186</f>
        <v xml:space="preserve"> </v>
      </c>
      <c r="J198" s="55" t="str">
        <f>Hoja1!AD186</f>
        <v xml:space="preserve"> </v>
      </c>
      <c r="K198" s="137"/>
      <c r="L198" s="137"/>
      <c r="M198" s="53"/>
      <c r="N198" s="53"/>
      <c r="O198" s="53"/>
      <c r="P198" s="53"/>
      <c r="Q198" s="53"/>
      <c r="R198" s="77"/>
      <c r="S198" s="53"/>
      <c r="T198" s="53"/>
      <c r="U198" s="53"/>
      <c r="V198" s="53"/>
      <c r="W198" s="53"/>
      <c r="X198" s="53"/>
      <c r="Y198" s="77"/>
      <c r="Z198" s="53"/>
      <c r="AA198" s="53"/>
      <c r="AB198" s="53"/>
      <c r="AC198" s="53"/>
      <c r="AD198" s="53"/>
      <c r="AE198" s="147" t="str">
        <f t="shared" si="4"/>
        <v>Aceptable</v>
      </c>
      <c r="AF198" s="53" t="s">
        <v>57</v>
      </c>
      <c r="AG198" s="53" t="s">
        <v>57</v>
      </c>
      <c r="AH198" s="53" t="s">
        <v>57</v>
      </c>
      <c r="AI198" s="53" t="s">
        <v>57</v>
      </c>
      <c r="AJ198" s="53" t="s">
        <v>57</v>
      </c>
      <c r="AK198" s="53" t="s">
        <v>57</v>
      </c>
      <c r="AL198" s="53" t="s">
        <v>57</v>
      </c>
      <c r="AM198" s="53" t="s">
        <v>57</v>
      </c>
      <c r="AN198" s="53" t="s">
        <v>57</v>
      </c>
      <c r="AO198" s="53" t="s">
        <v>57</v>
      </c>
      <c r="AP198" s="53" t="s">
        <v>57</v>
      </c>
      <c r="AQ198" s="53" t="s">
        <v>57</v>
      </c>
      <c r="AR198" s="53" t="s">
        <v>57</v>
      </c>
      <c r="AS198" s="53" t="s">
        <v>57</v>
      </c>
      <c r="AT198" s="53" t="s">
        <v>57</v>
      </c>
      <c r="AU198" s="53" t="s">
        <v>57</v>
      </c>
      <c r="AV198" s="53" t="s">
        <v>57</v>
      </c>
      <c r="AW198" s="85" t="str" cm="1">
        <f t="array" ref="AW198">IF(OR(AF198:AQ198="SI",AR198="SI",AS198="SI",AT198="SI",AU198="SI",AV198="SI"),"Crítico-Proceda a elaborar plan de acción","No crítico/Intermedio-Solicitar evaluación por parte del OAL")</f>
        <v>No crítico/Intermedio-Solicitar evaluación por parte del OAL</v>
      </c>
      <c r="AX198" s="86"/>
      <c r="AY198" s="74"/>
      <c r="AZ198" s="74"/>
      <c r="BA198" s="74"/>
      <c r="BB198" s="74"/>
      <c r="BC198" s="74"/>
      <c r="BE198">
        <f t="shared" si="5"/>
        <v>1</v>
      </c>
    </row>
    <row r="199" spans="2:57" ht="58.5" customHeight="1">
      <c r="B199" s="54">
        <v>183</v>
      </c>
      <c r="C199" s="55" t="str">
        <f>Hoja1!W187</f>
        <v xml:space="preserve"> </v>
      </c>
      <c r="D199" s="55" t="str">
        <f>Hoja1!X187</f>
        <v xml:space="preserve"> </v>
      </c>
      <c r="E199" s="55" t="str">
        <f>Hoja1!Y187</f>
        <v xml:space="preserve"> </v>
      </c>
      <c r="F199" s="55" t="str">
        <f>Hoja1!Z187</f>
        <v xml:space="preserve"> </v>
      </c>
      <c r="G199" s="55" t="str">
        <f>Hoja1!AA187</f>
        <v xml:space="preserve"> </v>
      </c>
      <c r="H199" s="55" t="str">
        <f>Hoja1!AB187</f>
        <v xml:space="preserve"> </v>
      </c>
      <c r="I199" s="55" t="str">
        <f>Hoja1!AC187</f>
        <v xml:space="preserve"> </v>
      </c>
      <c r="J199" s="55" t="str">
        <f>Hoja1!AD187</f>
        <v xml:space="preserve"> </v>
      </c>
      <c r="K199" s="137"/>
      <c r="L199" s="137"/>
      <c r="M199" s="53"/>
      <c r="N199" s="53"/>
      <c r="O199" s="53"/>
      <c r="P199" s="53"/>
      <c r="Q199" s="53"/>
      <c r="R199" s="77"/>
      <c r="S199" s="53"/>
      <c r="T199" s="53"/>
      <c r="U199" s="53"/>
      <c r="V199" s="53"/>
      <c r="W199" s="53"/>
      <c r="X199" s="53"/>
      <c r="Y199" s="77"/>
      <c r="Z199" s="53"/>
      <c r="AA199" s="53"/>
      <c r="AB199" s="53"/>
      <c r="AC199" s="53"/>
      <c r="AD199" s="53"/>
      <c r="AE199" s="147" t="str">
        <f t="shared" si="4"/>
        <v>Aceptable</v>
      </c>
      <c r="AF199" s="53" t="s">
        <v>57</v>
      </c>
      <c r="AG199" s="53" t="s">
        <v>57</v>
      </c>
      <c r="AH199" s="53" t="s">
        <v>57</v>
      </c>
      <c r="AI199" s="53" t="s">
        <v>57</v>
      </c>
      <c r="AJ199" s="53" t="s">
        <v>57</v>
      </c>
      <c r="AK199" s="53" t="s">
        <v>57</v>
      </c>
      <c r="AL199" s="53" t="s">
        <v>57</v>
      </c>
      <c r="AM199" s="53" t="s">
        <v>57</v>
      </c>
      <c r="AN199" s="53" t="s">
        <v>57</v>
      </c>
      <c r="AO199" s="53" t="s">
        <v>57</v>
      </c>
      <c r="AP199" s="53" t="s">
        <v>57</v>
      </c>
      <c r="AQ199" s="53" t="s">
        <v>57</v>
      </c>
      <c r="AR199" s="53" t="s">
        <v>57</v>
      </c>
      <c r="AS199" s="53" t="s">
        <v>57</v>
      </c>
      <c r="AT199" s="53" t="s">
        <v>57</v>
      </c>
      <c r="AU199" s="53" t="s">
        <v>57</v>
      </c>
      <c r="AV199" s="53" t="s">
        <v>57</v>
      </c>
      <c r="AW199" s="85" t="str" cm="1">
        <f t="array" ref="AW199">IF(OR(AF199:AQ199="SI",AR199="SI",AS199="SI",AT199="SI",AU199="SI",AV199="SI"),"Crítico-Proceda a elaborar plan de acción","No crítico/Intermedio-Solicitar evaluación por parte del OAL")</f>
        <v>No crítico/Intermedio-Solicitar evaluación por parte del OAL</v>
      </c>
      <c r="AX199" s="86"/>
      <c r="AY199" s="74"/>
      <c r="AZ199" s="74"/>
      <c r="BA199" s="74"/>
      <c r="BB199" s="74"/>
      <c r="BC199" s="74"/>
      <c r="BE199">
        <f t="shared" si="5"/>
        <v>1</v>
      </c>
    </row>
    <row r="200" spans="2:57" ht="58.5" customHeight="1">
      <c r="B200" s="54">
        <v>184</v>
      </c>
      <c r="C200" s="55" t="str">
        <f>Hoja1!W188</f>
        <v xml:space="preserve"> </v>
      </c>
      <c r="D200" s="55" t="str">
        <f>Hoja1!X188</f>
        <v xml:space="preserve"> </v>
      </c>
      <c r="E200" s="55" t="str">
        <f>Hoja1!Y188</f>
        <v xml:space="preserve"> </v>
      </c>
      <c r="F200" s="55" t="str">
        <f>Hoja1!Z188</f>
        <v xml:space="preserve"> </v>
      </c>
      <c r="G200" s="55" t="str">
        <f>Hoja1!AA188</f>
        <v xml:space="preserve"> </v>
      </c>
      <c r="H200" s="55" t="str">
        <f>Hoja1!AB188</f>
        <v xml:space="preserve"> </v>
      </c>
      <c r="I200" s="55" t="str">
        <f>Hoja1!AC188</f>
        <v xml:space="preserve"> </v>
      </c>
      <c r="J200" s="55" t="str">
        <f>Hoja1!AD188</f>
        <v xml:space="preserve"> </v>
      </c>
      <c r="K200" s="137"/>
      <c r="L200" s="137"/>
      <c r="M200" s="53"/>
      <c r="N200" s="53"/>
      <c r="O200" s="53"/>
      <c r="P200" s="53"/>
      <c r="Q200" s="53"/>
      <c r="R200" s="77"/>
      <c r="S200" s="53"/>
      <c r="T200" s="53"/>
      <c r="U200" s="53"/>
      <c r="V200" s="53"/>
      <c r="W200" s="53"/>
      <c r="X200" s="53"/>
      <c r="Y200" s="77"/>
      <c r="Z200" s="53"/>
      <c r="AA200" s="53"/>
      <c r="AB200" s="53"/>
      <c r="AC200" s="53"/>
      <c r="AD200" s="53"/>
      <c r="AE200" s="147" t="str">
        <f t="shared" si="4"/>
        <v>Aceptable</v>
      </c>
      <c r="AF200" s="53" t="s">
        <v>57</v>
      </c>
      <c r="AG200" s="53" t="s">
        <v>57</v>
      </c>
      <c r="AH200" s="53" t="s">
        <v>57</v>
      </c>
      <c r="AI200" s="53" t="s">
        <v>57</v>
      </c>
      <c r="AJ200" s="53" t="s">
        <v>57</v>
      </c>
      <c r="AK200" s="53" t="s">
        <v>57</v>
      </c>
      <c r="AL200" s="53" t="s">
        <v>57</v>
      </c>
      <c r="AM200" s="53" t="s">
        <v>57</v>
      </c>
      <c r="AN200" s="53" t="s">
        <v>57</v>
      </c>
      <c r="AO200" s="53" t="s">
        <v>57</v>
      </c>
      <c r="AP200" s="53" t="s">
        <v>57</v>
      </c>
      <c r="AQ200" s="53" t="s">
        <v>57</v>
      </c>
      <c r="AR200" s="53" t="s">
        <v>57</v>
      </c>
      <c r="AS200" s="53" t="s">
        <v>57</v>
      </c>
      <c r="AT200" s="53" t="s">
        <v>57</v>
      </c>
      <c r="AU200" s="53" t="s">
        <v>57</v>
      </c>
      <c r="AV200" s="53" t="s">
        <v>57</v>
      </c>
      <c r="AW200" s="85" t="str" cm="1">
        <f t="array" ref="AW200">IF(OR(AF200:AQ200="SI",AR200="SI",AS200="SI",AT200="SI",AU200="SI",AV200="SI"),"Crítico-Proceda a elaborar plan de acción","No crítico/Intermedio-Solicitar evaluación por parte del OAL")</f>
        <v>No crítico/Intermedio-Solicitar evaluación por parte del OAL</v>
      </c>
      <c r="AX200" s="86"/>
      <c r="AY200" s="74"/>
      <c r="AZ200" s="74"/>
      <c r="BA200" s="74"/>
      <c r="BB200" s="74"/>
      <c r="BC200" s="74"/>
      <c r="BE200">
        <f t="shared" si="5"/>
        <v>1</v>
      </c>
    </row>
    <row r="201" spans="2:57" ht="58.5" customHeight="1">
      <c r="B201" s="54">
        <v>185</v>
      </c>
      <c r="C201" s="55" t="str">
        <f>Hoja1!W189</f>
        <v xml:space="preserve"> </v>
      </c>
      <c r="D201" s="55" t="str">
        <f>Hoja1!X189</f>
        <v xml:space="preserve"> </v>
      </c>
      <c r="E201" s="55" t="str">
        <f>Hoja1!Y189</f>
        <v xml:space="preserve"> </v>
      </c>
      <c r="F201" s="55" t="str">
        <f>Hoja1!Z189</f>
        <v xml:space="preserve"> </v>
      </c>
      <c r="G201" s="55" t="str">
        <f>Hoja1!AA189</f>
        <v xml:space="preserve"> </v>
      </c>
      <c r="H201" s="55" t="str">
        <f>Hoja1!AB189</f>
        <v xml:space="preserve"> </v>
      </c>
      <c r="I201" s="55" t="str">
        <f>Hoja1!AC189</f>
        <v xml:space="preserve"> </v>
      </c>
      <c r="J201" s="55" t="str">
        <f>Hoja1!AD189</f>
        <v xml:space="preserve"> </v>
      </c>
      <c r="K201" s="137"/>
      <c r="L201" s="137"/>
      <c r="M201" s="53"/>
      <c r="N201" s="53"/>
      <c r="O201" s="53"/>
      <c r="P201" s="53"/>
      <c r="Q201" s="53"/>
      <c r="R201" s="77"/>
      <c r="S201" s="53"/>
      <c r="T201" s="53"/>
      <c r="U201" s="53"/>
      <c r="V201" s="53"/>
      <c r="W201" s="53"/>
      <c r="X201" s="53"/>
      <c r="Y201" s="77"/>
      <c r="Z201" s="53"/>
      <c r="AA201" s="53"/>
      <c r="AB201" s="53"/>
      <c r="AC201" s="53"/>
      <c r="AD201" s="53"/>
      <c r="AE201" s="147" t="str">
        <f t="shared" si="4"/>
        <v>Aceptable</v>
      </c>
      <c r="AF201" s="53" t="s">
        <v>57</v>
      </c>
      <c r="AG201" s="53" t="s">
        <v>57</v>
      </c>
      <c r="AH201" s="53" t="s">
        <v>57</v>
      </c>
      <c r="AI201" s="53" t="s">
        <v>57</v>
      </c>
      <c r="AJ201" s="53" t="s">
        <v>57</v>
      </c>
      <c r="AK201" s="53" t="s">
        <v>57</v>
      </c>
      <c r="AL201" s="53" t="s">
        <v>57</v>
      </c>
      <c r="AM201" s="53" t="s">
        <v>57</v>
      </c>
      <c r="AN201" s="53" t="s">
        <v>57</v>
      </c>
      <c r="AO201" s="53" t="s">
        <v>57</v>
      </c>
      <c r="AP201" s="53" t="s">
        <v>57</v>
      </c>
      <c r="AQ201" s="53" t="s">
        <v>57</v>
      </c>
      <c r="AR201" s="53" t="s">
        <v>57</v>
      </c>
      <c r="AS201" s="53" t="s">
        <v>57</v>
      </c>
      <c r="AT201" s="53" t="s">
        <v>57</v>
      </c>
      <c r="AU201" s="53" t="s">
        <v>57</v>
      </c>
      <c r="AV201" s="53" t="s">
        <v>57</v>
      </c>
      <c r="AW201" s="85" t="str" cm="1">
        <f t="array" ref="AW201">IF(OR(AF201:AQ201="SI",AR201="SI",AS201="SI",AT201="SI",AU201="SI",AV201="SI"),"Crítico-Proceda a elaborar plan de acción","No crítico/Intermedio-Solicitar evaluación por parte del OAL")</f>
        <v>No crítico/Intermedio-Solicitar evaluación por parte del OAL</v>
      </c>
      <c r="AX201" s="86"/>
      <c r="AY201" s="74"/>
      <c r="AZ201" s="74"/>
      <c r="BA201" s="74"/>
      <c r="BB201" s="74"/>
      <c r="BC201" s="74"/>
      <c r="BE201">
        <f t="shared" si="5"/>
        <v>1</v>
      </c>
    </row>
    <row r="202" spans="2:57" ht="58.5" customHeight="1">
      <c r="B202" s="54">
        <v>186</v>
      </c>
      <c r="C202" s="55" t="str">
        <f>Hoja1!W190</f>
        <v xml:space="preserve"> </v>
      </c>
      <c r="D202" s="55" t="str">
        <f>Hoja1!X190</f>
        <v xml:space="preserve"> </v>
      </c>
      <c r="E202" s="55" t="str">
        <f>Hoja1!Y190</f>
        <v xml:space="preserve"> </v>
      </c>
      <c r="F202" s="55" t="str">
        <f>Hoja1!Z190</f>
        <v xml:space="preserve"> </v>
      </c>
      <c r="G202" s="55" t="str">
        <f>Hoja1!AA190</f>
        <v xml:space="preserve"> </v>
      </c>
      <c r="H202" s="55" t="str">
        <f>Hoja1!AB190</f>
        <v xml:space="preserve"> </v>
      </c>
      <c r="I202" s="55" t="str">
        <f>Hoja1!AC190</f>
        <v xml:space="preserve"> </v>
      </c>
      <c r="J202" s="55" t="str">
        <f>Hoja1!AD190</f>
        <v xml:space="preserve"> </v>
      </c>
      <c r="K202" s="137"/>
      <c r="L202" s="137"/>
      <c r="M202" s="53"/>
      <c r="N202" s="53"/>
      <c r="O202" s="53"/>
      <c r="P202" s="53"/>
      <c r="Q202" s="53"/>
      <c r="R202" s="77"/>
      <c r="S202" s="53"/>
      <c r="T202" s="53"/>
      <c r="U202" s="53"/>
      <c r="V202" s="53"/>
      <c r="W202" s="53"/>
      <c r="X202" s="53"/>
      <c r="Y202" s="77"/>
      <c r="Z202" s="53"/>
      <c r="AA202" s="53"/>
      <c r="AB202" s="53"/>
      <c r="AC202" s="53"/>
      <c r="AD202" s="53"/>
      <c r="AE202" s="147" t="str">
        <f t="shared" si="4"/>
        <v>Aceptable</v>
      </c>
      <c r="AF202" s="53" t="s">
        <v>57</v>
      </c>
      <c r="AG202" s="53" t="s">
        <v>57</v>
      </c>
      <c r="AH202" s="53" t="s">
        <v>57</v>
      </c>
      <c r="AI202" s="53" t="s">
        <v>57</v>
      </c>
      <c r="AJ202" s="53" t="s">
        <v>57</v>
      </c>
      <c r="AK202" s="53" t="s">
        <v>57</v>
      </c>
      <c r="AL202" s="53" t="s">
        <v>57</v>
      </c>
      <c r="AM202" s="53" t="s">
        <v>57</v>
      </c>
      <c r="AN202" s="53" t="s">
        <v>57</v>
      </c>
      <c r="AO202" s="53" t="s">
        <v>57</v>
      </c>
      <c r="AP202" s="53" t="s">
        <v>57</v>
      </c>
      <c r="AQ202" s="53" t="s">
        <v>57</v>
      </c>
      <c r="AR202" s="53" t="s">
        <v>57</v>
      </c>
      <c r="AS202" s="53" t="s">
        <v>57</v>
      </c>
      <c r="AT202" s="53" t="s">
        <v>57</v>
      </c>
      <c r="AU202" s="53" t="s">
        <v>57</v>
      </c>
      <c r="AV202" s="53" t="s">
        <v>57</v>
      </c>
      <c r="AW202" s="85" t="str" cm="1">
        <f t="array" ref="AW202">IF(OR(AF202:AQ202="SI",AR202="SI",AS202="SI",AT202="SI",AU202="SI",AV202="SI"),"Crítico-Proceda a elaborar plan de acción","No crítico/Intermedio-Solicitar evaluación por parte del OAL")</f>
        <v>No crítico/Intermedio-Solicitar evaluación por parte del OAL</v>
      </c>
      <c r="AX202" s="86"/>
      <c r="AY202" s="74"/>
      <c r="AZ202" s="74"/>
      <c r="BA202" s="74"/>
      <c r="BB202" s="74"/>
      <c r="BC202" s="74"/>
      <c r="BE202">
        <f t="shared" si="5"/>
        <v>1</v>
      </c>
    </row>
    <row r="203" spans="2:57" ht="58.5" customHeight="1">
      <c r="B203" s="54">
        <v>187</v>
      </c>
      <c r="C203" s="55" t="str">
        <f>Hoja1!W191</f>
        <v xml:space="preserve"> </v>
      </c>
      <c r="D203" s="55" t="str">
        <f>Hoja1!X191</f>
        <v xml:space="preserve"> </v>
      </c>
      <c r="E203" s="55" t="str">
        <f>Hoja1!Y191</f>
        <v xml:space="preserve"> </v>
      </c>
      <c r="F203" s="55" t="str">
        <f>Hoja1!Z191</f>
        <v xml:space="preserve"> </v>
      </c>
      <c r="G203" s="55" t="str">
        <f>Hoja1!AA191</f>
        <v xml:space="preserve"> </v>
      </c>
      <c r="H203" s="55" t="str">
        <f>Hoja1!AB191</f>
        <v xml:space="preserve"> </v>
      </c>
      <c r="I203" s="55" t="str">
        <f>Hoja1!AC191</f>
        <v xml:space="preserve"> </v>
      </c>
      <c r="J203" s="55" t="str">
        <f>Hoja1!AD191</f>
        <v xml:space="preserve"> </v>
      </c>
      <c r="K203" s="137"/>
      <c r="L203" s="137"/>
      <c r="M203" s="53"/>
      <c r="N203" s="53"/>
      <c r="O203" s="53"/>
      <c r="P203" s="53"/>
      <c r="Q203" s="53"/>
      <c r="R203" s="77"/>
      <c r="S203" s="53"/>
      <c r="T203" s="53"/>
      <c r="U203" s="53"/>
      <c r="V203" s="53"/>
      <c r="W203" s="53"/>
      <c r="X203" s="53"/>
      <c r="Y203" s="77"/>
      <c r="Z203" s="53"/>
      <c r="AA203" s="53"/>
      <c r="AB203" s="53"/>
      <c r="AC203" s="53"/>
      <c r="AD203" s="53"/>
      <c r="AE203" s="147" t="str">
        <f t="shared" si="4"/>
        <v>Aceptable</v>
      </c>
      <c r="AF203" s="53" t="s">
        <v>57</v>
      </c>
      <c r="AG203" s="53" t="s">
        <v>57</v>
      </c>
      <c r="AH203" s="53" t="s">
        <v>57</v>
      </c>
      <c r="AI203" s="53" t="s">
        <v>57</v>
      </c>
      <c r="AJ203" s="53" t="s">
        <v>57</v>
      </c>
      <c r="AK203" s="53" t="s">
        <v>57</v>
      </c>
      <c r="AL203" s="53" t="s">
        <v>57</v>
      </c>
      <c r="AM203" s="53" t="s">
        <v>57</v>
      </c>
      <c r="AN203" s="53" t="s">
        <v>57</v>
      </c>
      <c r="AO203" s="53" t="s">
        <v>57</v>
      </c>
      <c r="AP203" s="53" t="s">
        <v>57</v>
      </c>
      <c r="AQ203" s="53" t="s">
        <v>57</v>
      </c>
      <c r="AR203" s="53" t="s">
        <v>57</v>
      </c>
      <c r="AS203" s="53" t="s">
        <v>57</v>
      </c>
      <c r="AT203" s="53" t="s">
        <v>57</v>
      </c>
      <c r="AU203" s="53" t="s">
        <v>57</v>
      </c>
      <c r="AV203" s="53" t="s">
        <v>57</v>
      </c>
      <c r="AW203" s="85" t="str" cm="1">
        <f t="array" ref="AW203">IF(OR(AF203:AQ203="SI",AR203="SI",AS203="SI",AT203="SI",AU203="SI",AV203="SI"),"Crítico-Proceda a elaborar plan de acción","No crítico/Intermedio-Solicitar evaluación por parte del OAL")</f>
        <v>No crítico/Intermedio-Solicitar evaluación por parte del OAL</v>
      </c>
      <c r="AX203" s="86"/>
      <c r="AY203" s="74"/>
      <c r="AZ203" s="74"/>
      <c r="BA203" s="74"/>
      <c r="BB203" s="74"/>
      <c r="BC203" s="74"/>
      <c r="BE203">
        <f t="shared" si="5"/>
        <v>1</v>
      </c>
    </row>
    <row r="204" spans="2:57" ht="58.5" customHeight="1">
      <c r="B204" s="54">
        <v>188</v>
      </c>
      <c r="C204" s="55" t="str">
        <f>Hoja1!W192</f>
        <v xml:space="preserve"> </v>
      </c>
      <c r="D204" s="55" t="str">
        <f>Hoja1!X192</f>
        <v xml:space="preserve"> </v>
      </c>
      <c r="E204" s="55" t="str">
        <f>Hoja1!Y192</f>
        <v xml:space="preserve"> </v>
      </c>
      <c r="F204" s="55" t="str">
        <f>Hoja1!Z192</f>
        <v xml:space="preserve"> </v>
      </c>
      <c r="G204" s="55" t="str">
        <f>Hoja1!AA192</f>
        <v xml:space="preserve"> </v>
      </c>
      <c r="H204" s="55" t="str">
        <f>Hoja1!AB192</f>
        <v xml:space="preserve"> </v>
      </c>
      <c r="I204" s="55" t="str">
        <f>Hoja1!AC192</f>
        <v xml:space="preserve"> </v>
      </c>
      <c r="J204" s="55" t="str">
        <f>Hoja1!AD192</f>
        <v xml:space="preserve"> </v>
      </c>
      <c r="K204" s="137"/>
      <c r="L204" s="137"/>
      <c r="M204" s="53"/>
      <c r="N204" s="53"/>
      <c r="O204" s="53"/>
      <c r="P204" s="53"/>
      <c r="Q204" s="53"/>
      <c r="R204" s="77"/>
      <c r="S204" s="53"/>
      <c r="T204" s="53"/>
      <c r="U204" s="53"/>
      <c r="V204" s="53"/>
      <c r="W204" s="53"/>
      <c r="X204" s="53"/>
      <c r="Y204" s="77"/>
      <c r="Z204" s="53"/>
      <c r="AA204" s="53"/>
      <c r="AB204" s="53"/>
      <c r="AC204" s="53"/>
      <c r="AD204" s="53"/>
      <c r="AE204" s="147" t="str">
        <f t="shared" si="4"/>
        <v>Aceptable</v>
      </c>
      <c r="AF204" s="53" t="s">
        <v>57</v>
      </c>
      <c r="AG204" s="53" t="s">
        <v>57</v>
      </c>
      <c r="AH204" s="53" t="s">
        <v>57</v>
      </c>
      <c r="AI204" s="53" t="s">
        <v>57</v>
      </c>
      <c r="AJ204" s="53" t="s">
        <v>57</v>
      </c>
      <c r="AK204" s="53" t="s">
        <v>57</v>
      </c>
      <c r="AL204" s="53" t="s">
        <v>57</v>
      </c>
      <c r="AM204" s="53" t="s">
        <v>57</v>
      </c>
      <c r="AN204" s="53" t="s">
        <v>57</v>
      </c>
      <c r="AO204" s="53" t="s">
        <v>57</v>
      </c>
      <c r="AP204" s="53" t="s">
        <v>57</v>
      </c>
      <c r="AQ204" s="53" t="s">
        <v>57</v>
      </c>
      <c r="AR204" s="53" t="s">
        <v>57</v>
      </c>
      <c r="AS204" s="53" t="s">
        <v>57</v>
      </c>
      <c r="AT204" s="53" t="s">
        <v>57</v>
      </c>
      <c r="AU204" s="53" t="s">
        <v>57</v>
      </c>
      <c r="AV204" s="53" t="s">
        <v>57</v>
      </c>
      <c r="AW204" s="85" t="str" cm="1">
        <f t="array" ref="AW204">IF(OR(AF204:AQ204="SI",AR204="SI",AS204="SI",AT204="SI",AU204="SI",AV204="SI"),"Crítico-Proceda a elaborar plan de acción","No crítico/Intermedio-Solicitar evaluación por parte del OAL")</f>
        <v>No crítico/Intermedio-Solicitar evaluación por parte del OAL</v>
      </c>
      <c r="AX204" s="86"/>
      <c r="AY204" s="74"/>
      <c r="AZ204" s="74"/>
      <c r="BA204" s="74"/>
      <c r="BB204" s="74"/>
      <c r="BC204" s="74"/>
      <c r="BE204">
        <f t="shared" si="5"/>
        <v>1</v>
      </c>
    </row>
    <row r="205" spans="2:57" ht="58.5" customHeight="1">
      <c r="B205" s="54">
        <v>189</v>
      </c>
      <c r="C205" s="55" t="str">
        <f>Hoja1!W193</f>
        <v xml:space="preserve"> </v>
      </c>
      <c r="D205" s="55" t="str">
        <f>Hoja1!X193</f>
        <v xml:space="preserve"> </v>
      </c>
      <c r="E205" s="55" t="str">
        <f>Hoja1!Y193</f>
        <v xml:space="preserve"> </v>
      </c>
      <c r="F205" s="55" t="str">
        <f>Hoja1!Z193</f>
        <v xml:space="preserve"> </v>
      </c>
      <c r="G205" s="55" t="str">
        <f>Hoja1!AA193</f>
        <v xml:space="preserve"> </v>
      </c>
      <c r="H205" s="55" t="str">
        <f>Hoja1!AB193</f>
        <v xml:space="preserve"> </v>
      </c>
      <c r="I205" s="55" t="str">
        <f>Hoja1!AC193</f>
        <v xml:space="preserve"> </v>
      </c>
      <c r="J205" s="55" t="str">
        <f>Hoja1!AD193</f>
        <v xml:space="preserve"> </v>
      </c>
      <c r="K205" s="137"/>
      <c r="L205" s="137"/>
      <c r="M205" s="53"/>
      <c r="N205" s="53"/>
      <c r="O205" s="53"/>
      <c r="P205" s="53"/>
      <c r="Q205" s="53"/>
      <c r="R205" s="77"/>
      <c r="S205" s="53"/>
      <c r="T205" s="53"/>
      <c r="U205" s="53"/>
      <c r="V205" s="53"/>
      <c r="W205" s="53"/>
      <c r="X205" s="53"/>
      <c r="Y205" s="77"/>
      <c r="Z205" s="53"/>
      <c r="AA205" s="53"/>
      <c r="AB205" s="53"/>
      <c r="AC205" s="53"/>
      <c r="AD205" s="53"/>
      <c r="AE205" s="147" t="str">
        <f t="shared" si="4"/>
        <v>Aceptable</v>
      </c>
      <c r="AF205" s="53" t="s">
        <v>57</v>
      </c>
      <c r="AG205" s="53" t="s">
        <v>57</v>
      </c>
      <c r="AH205" s="53" t="s">
        <v>57</v>
      </c>
      <c r="AI205" s="53" t="s">
        <v>57</v>
      </c>
      <c r="AJ205" s="53" t="s">
        <v>57</v>
      </c>
      <c r="AK205" s="53" t="s">
        <v>57</v>
      </c>
      <c r="AL205" s="53" t="s">
        <v>57</v>
      </c>
      <c r="AM205" s="53" t="s">
        <v>57</v>
      </c>
      <c r="AN205" s="53" t="s">
        <v>57</v>
      </c>
      <c r="AO205" s="53" t="s">
        <v>57</v>
      </c>
      <c r="AP205" s="53" t="s">
        <v>57</v>
      </c>
      <c r="AQ205" s="53" t="s">
        <v>57</v>
      </c>
      <c r="AR205" s="53" t="s">
        <v>57</v>
      </c>
      <c r="AS205" s="53" t="s">
        <v>57</v>
      </c>
      <c r="AT205" s="53" t="s">
        <v>57</v>
      </c>
      <c r="AU205" s="53" t="s">
        <v>57</v>
      </c>
      <c r="AV205" s="53" t="s">
        <v>57</v>
      </c>
      <c r="AW205" s="85" t="str" cm="1">
        <f t="array" ref="AW205">IF(OR(AF205:AQ205="SI",AR205="SI",AS205="SI",AT205="SI",AU205="SI",AV205="SI"),"Crítico-Proceda a elaborar plan de acción","No crítico/Intermedio-Solicitar evaluación por parte del OAL")</f>
        <v>No crítico/Intermedio-Solicitar evaluación por parte del OAL</v>
      </c>
      <c r="AX205" s="86"/>
      <c r="AY205" s="74"/>
      <c r="AZ205" s="74"/>
      <c r="BA205" s="74"/>
      <c r="BB205" s="74"/>
      <c r="BC205" s="74"/>
      <c r="BE205">
        <f t="shared" si="5"/>
        <v>1</v>
      </c>
    </row>
    <row r="206" spans="2:57" ht="58.5" customHeight="1">
      <c r="B206" s="54">
        <v>190</v>
      </c>
      <c r="C206" s="55" t="str">
        <f>Hoja1!W194</f>
        <v xml:space="preserve"> </v>
      </c>
      <c r="D206" s="55" t="str">
        <f>Hoja1!X194</f>
        <v xml:space="preserve"> </v>
      </c>
      <c r="E206" s="55" t="str">
        <f>Hoja1!Y194</f>
        <v xml:space="preserve"> </v>
      </c>
      <c r="F206" s="55" t="str">
        <f>Hoja1!Z194</f>
        <v xml:space="preserve"> </v>
      </c>
      <c r="G206" s="55" t="str">
        <f>Hoja1!AA194</f>
        <v xml:space="preserve"> </v>
      </c>
      <c r="H206" s="55" t="str">
        <f>Hoja1!AB194</f>
        <v xml:space="preserve"> </v>
      </c>
      <c r="I206" s="55" t="str">
        <f>Hoja1!AC194</f>
        <v xml:space="preserve"> </v>
      </c>
      <c r="J206" s="55" t="str">
        <f>Hoja1!AD194</f>
        <v xml:space="preserve"> </v>
      </c>
      <c r="K206" s="137"/>
      <c r="L206" s="137"/>
      <c r="M206" s="53"/>
      <c r="N206" s="53"/>
      <c r="O206" s="53"/>
      <c r="P206" s="53"/>
      <c r="Q206" s="53"/>
      <c r="R206" s="77"/>
      <c r="S206" s="53"/>
      <c r="T206" s="53"/>
      <c r="U206" s="53"/>
      <c r="V206" s="53"/>
      <c r="W206" s="53"/>
      <c r="X206" s="53"/>
      <c r="Y206" s="77"/>
      <c r="Z206" s="53"/>
      <c r="AA206" s="53"/>
      <c r="AB206" s="53"/>
      <c r="AC206" s="53"/>
      <c r="AD206" s="53"/>
      <c r="AE206" s="147" t="str">
        <f t="shared" si="4"/>
        <v>Aceptable</v>
      </c>
      <c r="AF206" s="53" t="s">
        <v>57</v>
      </c>
      <c r="AG206" s="53" t="s">
        <v>57</v>
      </c>
      <c r="AH206" s="53" t="s">
        <v>57</v>
      </c>
      <c r="AI206" s="53" t="s">
        <v>57</v>
      </c>
      <c r="AJ206" s="53" t="s">
        <v>57</v>
      </c>
      <c r="AK206" s="53" t="s">
        <v>57</v>
      </c>
      <c r="AL206" s="53" t="s">
        <v>57</v>
      </c>
      <c r="AM206" s="53" t="s">
        <v>57</v>
      </c>
      <c r="AN206" s="53" t="s">
        <v>57</v>
      </c>
      <c r="AO206" s="53" t="s">
        <v>57</v>
      </c>
      <c r="AP206" s="53" t="s">
        <v>57</v>
      </c>
      <c r="AQ206" s="53" t="s">
        <v>57</v>
      </c>
      <c r="AR206" s="53" t="s">
        <v>57</v>
      </c>
      <c r="AS206" s="53" t="s">
        <v>57</v>
      </c>
      <c r="AT206" s="53" t="s">
        <v>57</v>
      </c>
      <c r="AU206" s="53" t="s">
        <v>57</v>
      </c>
      <c r="AV206" s="53" t="s">
        <v>57</v>
      </c>
      <c r="AW206" s="85" t="str" cm="1">
        <f t="array" ref="AW206">IF(OR(AF206:AQ206="SI",AR206="SI",AS206="SI",AT206="SI",AU206="SI",AV206="SI"),"Crítico-Proceda a elaborar plan de acción","No crítico/Intermedio-Solicitar evaluación por parte del OAL")</f>
        <v>No crítico/Intermedio-Solicitar evaluación por parte del OAL</v>
      </c>
      <c r="AX206" s="86"/>
      <c r="AY206" s="74"/>
      <c r="AZ206" s="74"/>
      <c r="BA206" s="74"/>
      <c r="BB206" s="74"/>
      <c r="BC206" s="74"/>
      <c r="BE206">
        <f t="shared" si="5"/>
        <v>1</v>
      </c>
    </row>
    <row r="207" spans="2:57" ht="58.5" customHeight="1">
      <c r="B207" s="54">
        <v>191</v>
      </c>
      <c r="C207" s="55" t="str">
        <f>Hoja1!W195</f>
        <v xml:space="preserve"> </v>
      </c>
      <c r="D207" s="55" t="str">
        <f>Hoja1!X195</f>
        <v xml:space="preserve"> </v>
      </c>
      <c r="E207" s="55" t="str">
        <f>Hoja1!Y195</f>
        <v xml:space="preserve"> </v>
      </c>
      <c r="F207" s="55" t="str">
        <f>Hoja1!Z195</f>
        <v xml:space="preserve"> </v>
      </c>
      <c r="G207" s="55" t="str">
        <f>Hoja1!AA195</f>
        <v xml:space="preserve"> </v>
      </c>
      <c r="H207" s="55" t="str">
        <f>Hoja1!AB195</f>
        <v xml:space="preserve"> </v>
      </c>
      <c r="I207" s="55" t="str">
        <f>Hoja1!AC195</f>
        <v xml:space="preserve"> </v>
      </c>
      <c r="J207" s="55" t="str">
        <f>Hoja1!AD195</f>
        <v xml:space="preserve"> </v>
      </c>
      <c r="K207" s="137"/>
      <c r="L207" s="137"/>
      <c r="M207" s="53"/>
      <c r="N207" s="53"/>
      <c r="O207" s="53"/>
      <c r="P207" s="53"/>
      <c r="Q207" s="53"/>
      <c r="R207" s="77"/>
      <c r="S207" s="53"/>
      <c r="T207" s="53"/>
      <c r="U207" s="53"/>
      <c r="V207" s="53"/>
      <c r="W207" s="53"/>
      <c r="X207" s="53"/>
      <c r="Y207" s="77"/>
      <c r="Z207" s="53"/>
      <c r="AA207" s="53"/>
      <c r="AB207" s="53"/>
      <c r="AC207" s="53"/>
      <c r="AD207" s="53"/>
      <c r="AE207" s="147" t="str">
        <f t="shared" si="4"/>
        <v>Aceptable</v>
      </c>
      <c r="AF207" s="53" t="s">
        <v>57</v>
      </c>
      <c r="AG207" s="53" t="s">
        <v>57</v>
      </c>
      <c r="AH207" s="53" t="s">
        <v>57</v>
      </c>
      <c r="AI207" s="53" t="s">
        <v>57</v>
      </c>
      <c r="AJ207" s="53" t="s">
        <v>57</v>
      </c>
      <c r="AK207" s="53" t="s">
        <v>57</v>
      </c>
      <c r="AL207" s="53" t="s">
        <v>57</v>
      </c>
      <c r="AM207" s="53" t="s">
        <v>57</v>
      </c>
      <c r="AN207" s="53" t="s">
        <v>57</v>
      </c>
      <c r="AO207" s="53" t="s">
        <v>57</v>
      </c>
      <c r="AP207" s="53" t="s">
        <v>57</v>
      </c>
      <c r="AQ207" s="53" t="s">
        <v>57</v>
      </c>
      <c r="AR207" s="53" t="s">
        <v>57</v>
      </c>
      <c r="AS207" s="53" t="s">
        <v>57</v>
      </c>
      <c r="AT207" s="53" t="s">
        <v>57</v>
      </c>
      <c r="AU207" s="53" t="s">
        <v>57</v>
      </c>
      <c r="AV207" s="53" t="s">
        <v>57</v>
      </c>
      <c r="AW207" s="85" t="str" cm="1">
        <f t="array" ref="AW207">IF(OR(AF207:AQ207="SI",AR207="SI",AS207="SI",AT207="SI",AU207="SI",AV207="SI"),"Crítico-Proceda a elaborar plan de acción","No crítico/Intermedio-Solicitar evaluación por parte del OAL")</f>
        <v>No crítico/Intermedio-Solicitar evaluación por parte del OAL</v>
      </c>
      <c r="AX207" s="86"/>
      <c r="AY207" s="74"/>
      <c r="AZ207" s="74"/>
      <c r="BA207" s="74"/>
      <c r="BB207" s="74"/>
      <c r="BC207" s="74"/>
      <c r="BE207">
        <f t="shared" si="5"/>
        <v>1</v>
      </c>
    </row>
    <row r="208" spans="2:57" ht="58.5" customHeight="1">
      <c r="B208" s="54">
        <v>192</v>
      </c>
      <c r="C208" s="55" t="str">
        <f>Hoja1!W196</f>
        <v xml:space="preserve"> </v>
      </c>
      <c r="D208" s="55" t="str">
        <f>Hoja1!X196</f>
        <v xml:space="preserve"> </v>
      </c>
      <c r="E208" s="55" t="str">
        <f>Hoja1!Y196</f>
        <v xml:space="preserve"> </v>
      </c>
      <c r="F208" s="55" t="str">
        <f>Hoja1!Z196</f>
        <v xml:space="preserve"> </v>
      </c>
      <c r="G208" s="55" t="str">
        <f>Hoja1!AA196</f>
        <v xml:space="preserve"> </v>
      </c>
      <c r="H208" s="55" t="str">
        <f>Hoja1!AB196</f>
        <v xml:space="preserve"> </v>
      </c>
      <c r="I208" s="55" t="str">
        <f>Hoja1!AC196</f>
        <v xml:space="preserve"> </v>
      </c>
      <c r="J208" s="55" t="str">
        <f>Hoja1!AD196</f>
        <v xml:space="preserve"> </v>
      </c>
      <c r="K208" s="137"/>
      <c r="L208" s="137"/>
      <c r="M208" s="53"/>
      <c r="N208" s="53"/>
      <c r="O208" s="53"/>
      <c r="P208" s="53"/>
      <c r="Q208" s="53"/>
      <c r="R208" s="77"/>
      <c r="S208" s="53"/>
      <c r="T208" s="53"/>
      <c r="U208" s="53"/>
      <c r="V208" s="53"/>
      <c r="W208" s="53"/>
      <c r="X208" s="53"/>
      <c r="Y208" s="77"/>
      <c r="Z208" s="53"/>
      <c r="AA208" s="53"/>
      <c r="AB208" s="53"/>
      <c r="AC208" s="53"/>
      <c r="AD208" s="53"/>
      <c r="AE208" s="147" t="str">
        <f t="shared" si="4"/>
        <v>Aceptable</v>
      </c>
      <c r="AF208" s="53" t="s">
        <v>57</v>
      </c>
      <c r="AG208" s="53" t="s">
        <v>57</v>
      </c>
      <c r="AH208" s="53" t="s">
        <v>57</v>
      </c>
      <c r="AI208" s="53" t="s">
        <v>57</v>
      </c>
      <c r="AJ208" s="53" t="s">
        <v>57</v>
      </c>
      <c r="AK208" s="53" t="s">
        <v>57</v>
      </c>
      <c r="AL208" s="53" t="s">
        <v>57</v>
      </c>
      <c r="AM208" s="53" t="s">
        <v>57</v>
      </c>
      <c r="AN208" s="53" t="s">
        <v>57</v>
      </c>
      <c r="AO208" s="53" t="s">
        <v>57</v>
      </c>
      <c r="AP208" s="53" t="s">
        <v>57</v>
      </c>
      <c r="AQ208" s="53" t="s">
        <v>57</v>
      </c>
      <c r="AR208" s="53" t="s">
        <v>57</v>
      </c>
      <c r="AS208" s="53" t="s">
        <v>57</v>
      </c>
      <c r="AT208" s="53" t="s">
        <v>57</v>
      </c>
      <c r="AU208" s="53" t="s">
        <v>57</v>
      </c>
      <c r="AV208" s="53" t="s">
        <v>57</v>
      </c>
      <c r="AW208" s="85" t="str" cm="1">
        <f t="array" ref="AW208">IF(OR(AF208:AQ208="SI",AR208="SI",AS208="SI",AT208="SI",AU208="SI",AV208="SI"),"Crítico-Proceda a elaborar plan de acción","No crítico/Intermedio-Solicitar evaluación por parte del OAL")</f>
        <v>No crítico/Intermedio-Solicitar evaluación por parte del OAL</v>
      </c>
      <c r="AX208" s="86"/>
      <c r="AY208" s="74"/>
      <c r="AZ208" s="74"/>
      <c r="BA208" s="74"/>
      <c r="BB208" s="74"/>
      <c r="BC208" s="74"/>
      <c r="BE208">
        <f t="shared" si="5"/>
        <v>1</v>
      </c>
    </row>
    <row r="209" spans="2:57" ht="58.5" customHeight="1">
      <c r="B209" s="54">
        <v>193</v>
      </c>
      <c r="C209" s="55" t="str">
        <f>Hoja1!W197</f>
        <v xml:space="preserve"> </v>
      </c>
      <c r="D209" s="55" t="str">
        <f>Hoja1!X197</f>
        <v xml:space="preserve"> </v>
      </c>
      <c r="E209" s="55" t="str">
        <f>Hoja1!Y197</f>
        <v xml:space="preserve"> </v>
      </c>
      <c r="F209" s="55" t="str">
        <f>Hoja1!Z197</f>
        <v xml:space="preserve"> </v>
      </c>
      <c r="G209" s="55" t="str">
        <f>Hoja1!AA197</f>
        <v xml:space="preserve"> </v>
      </c>
      <c r="H209" s="55" t="str">
        <f>Hoja1!AB197</f>
        <v xml:space="preserve"> </v>
      </c>
      <c r="I209" s="55" t="str">
        <f>Hoja1!AC197</f>
        <v xml:space="preserve"> </v>
      </c>
      <c r="J209" s="55" t="str">
        <f>Hoja1!AD197</f>
        <v xml:space="preserve"> </v>
      </c>
      <c r="K209" s="137"/>
      <c r="L209" s="137"/>
      <c r="M209" s="53"/>
      <c r="N209" s="53"/>
      <c r="O209" s="53"/>
      <c r="P209" s="53"/>
      <c r="Q209" s="53"/>
      <c r="R209" s="77"/>
      <c r="S209" s="53"/>
      <c r="T209" s="53"/>
      <c r="U209" s="53"/>
      <c r="V209" s="53"/>
      <c r="W209" s="53"/>
      <c r="X209" s="53"/>
      <c r="Y209" s="77"/>
      <c r="Z209" s="53"/>
      <c r="AA209" s="53"/>
      <c r="AB209" s="53"/>
      <c r="AC209" s="53"/>
      <c r="AD209" s="53"/>
      <c r="AE209" s="147" t="str">
        <f t="shared" si="4"/>
        <v>Aceptable</v>
      </c>
      <c r="AF209" s="53" t="s">
        <v>57</v>
      </c>
      <c r="AG209" s="53" t="s">
        <v>57</v>
      </c>
      <c r="AH209" s="53" t="s">
        <v>57</v>
      </c>
      <c r="AI209" s="53" t="s">
        <v>57</v>
      </c>
      <c r="AJ209" s="53" t="s">
        <v>57</v>
      </c>
      <c r="AK209" s="53" t="s">
        <v>57</v>
      </c>
      <c r="AL209" s="53" t="s">
        <v>57</v>
      </c>
      <c r="AM209" s="53" t="s">
        <v>57</v>
      </c>
      <c r="AN209" s="53" t="s">
        <v>57</v>
      </c>
      <c r="AO209" s="53" t="s">
        <v>57</v>
      </c>
      <c r="AP209" s="53" t="s">
        <v>57</v>
      </c>
      <c r="AQ209" s="53" t="s">
        <v>57</v>
      </c>
      <c r="AR209" s="53" t="s">
        <v>57</v>
      </c>
      <c r="AS209" s="53" t="s">
        <v>57</v>
      </c>
      <c r="AT209" s="53" t="s">
        <v>57</v>
      </c>
      <c r="AU209" s="53" t="s">
        <v>57</v>
      </c>
      <c r="AV209" s="53" t="s">
        <v>57</v>
      </c>
      <c r="AW209" s="85" t="str" cm="1">
        <f t="array" ref="AW209">IF(OR(AF209:AQ209="SI",AR209="SI",AS209="SI",AT209="SI",AU209="SI",AV209="SI"),"Crítico-Proceda a elaborar plan de acción","No crítico/Intermedio-Solicitar evaluación por parte del OAL")</f>
        <v>No crítico/Intermedio-Solicitar evaluación por parte del OAL</v>
      </c>
      <c r="AX209" s="86"/>
      <c r="AY209" s="74"/>
      <c r="AZ209" s="74"/>
      <c r="BA209" s="74"/>
      <c r="BB209" s="74"/>
      <c r="BC209" s="74"/>
      <c r="BE209">
        <f t="shared" si="5"/>
        <v>1</v>
      </c>
    </row>
    <row r="210" spans="2:57" ht="58.5" customHeight="1">
      <c r="B210" s="54">
        <v>194</v>
      </c>
      <c r="C210" s="55" t="str">
        <f>Hoja1!W198</f>
        <v xml:space="preserve"> </v>
      </c>
      <c r="D210" s="55" t="str">
        <f>Hoja1!X198</f>
        <v xml:space="preserve"> </v>
      </c>
      <c r="E210" s="55" t="str">
        <f>Hoja1!Y198</f>
        <v xml:space="preserve"> </v>
      </c>
      <c r="F210" s="55" t="str">
        <f>Hoja1!Z198</f>
        <v xml:space="preserve"> </v>
      </c>
      <c r="G210" s="55" t="str">
        <f>Hoja1!AA198</f>
        <v xml:space="preserve"> </v>
      </c>
      <c r="H210" s="55" t="str">
        <f>Hoja1!AB198</f>
        <v xml:space="preserve"> </v>
      </c>
      <c r="I210" s="55" t="str">
        <f>Hoja1!AC198</f>
        <v xml:space="preserve"> </v>
      </c>
      <c r="J210" s="55" t="str">
        <f>Hoja1!AD198</f>
        <v xml:space="preserve"> </v>
      </c>
      <c r="K210" s="137"/>
      <c r="L210" s="137"/>
      <c r="M210" s="53"/>
      <c r="N210" s="53"/>
      <c r="O210" s="53"/>
      <c r="P210" s="53"/>
      <c r="Q210" s="53"/>
      <c r="R210" s="77"/>
      <c r="S210" s="53"/>
      <c r="T210" s="53"/>
      <c r="U210" s="53"/>
      <c r="V210" s="53"/>
      <c r="W210" s="53"/>
      <c r="X210" s="53"/>
      <c r="Y210" s="77"/>
      <c r="Z210" s="53"/>
      <c r="AA210" s="53"/>
      <c r="AB210" s="53"/>
      <c r="AC210" s="53"/>
      <c r="AD210" s="53"/>
      <c r="AE210" s="147" t="str">
        <f t="shared" ref="AE210:AE216" si="6">IF(OR(K210="NO",L210="NO",M210="NO",N210="NO",O210="NO",P210="NO",Q210="NO",S210="NO",T210="NO",U210="NO",V210="NO", W210="NO",X210="NO",Z210="NO",AA210="NO",AB210="NO",AC210="NO",AD210="NO"),"No aceptable","Aceptable")</f>
        <v>Aceptable</v>
      </c>
      <c r="AF210" s="53" t="s">
        <v>57</v>
      </c>
      <c r="AG210" s="53" t="s">
        <v>57</v>
      </c>
      <c r="AH210" s="53" t="s">
        <v>57</v>
      </c>
      <c r="AI210" s="53" t="s">
        <v>57</v>
      </c>
      <c r="AJ210" s="53" t="s">
        <v>57</v>
      </c>
      <c r="AK210" s="53" t="s">
        <v>57</v>
      </c>
      <c r="AL210" s="53" t="s">
        <v>57</v>
      </c>
      <c r="AM210" s="53" t="s">
        <v>57</v>
      </c>
      <c r="AN210" s="53" t="s">
        <v>57</v>
      </c>
      <c r="AO210" s="53" t="s">
        <v>57</v>
      </c>
      <c r="AP210" s="53" t="s">
        <v>57</v>
      </c>
      <c r="AQ210" s="53" t="s">
        <v>57</v>
      </c>
      <c r="AR210" s="53" t="s">
        <v>57</v>
      </c>
      <c r="AS210" s="53" t="s">
        <v>57</v>
      </c>
      <c r="AT210" s="53" t="s">
        <v>57</v>
      </c>
      <c r="AU210" s="53" t="s">
        <v>57</v>
      </c>
      <c r="AV210" s="53" t="s">
        <v>57</v>
      </c>
      <c r="AW210" s="85" t="str" cm="1">
        <f t="array" ref="AW210">IF(OR(AF210:AQ210="SI",AR210="SI",AS210="SI",AT210="SI",AU210="SI",AV210="SI"),"Crítico-Proceda a elaborar plan de acción","No crítico/Intermedio-Solicitar evaluación por parte del OAL")</f>
        <v>No crítico/Intermedio-Solicitar evaluación por parte del OAL</v>
      </c>
      <c r="AX210" s="86"/>
      <c r="AY210" s="74"/>
      <c r="AZ210" s="74"/>
      <c r="BA210" s="74"/>
      <c r="BB210" s="74"/>
      <c r="BC210" s="74"/>
      <c r="BE210">
        <f t="shared" ref="BE210:BE216" si="7">IF(AE210="Aceptable",1,0)</f>
        <v>1</v>
      </c>
    </row>
    <row r="211" spans="2:57" ht="58.5" customHeight="1">
      <c r="B211" s="54">
        <v>195</v>
      </c>
      <c r="C211" s="55" t="str">
        <f>Hoja1!W199</f>
        <v xml:space="preserve"> </v>
      </c>
      <c r="D211" s="55" t="str">
        <f>Hoja1!X199</f>
        <v xml:space="preserve"> </v>
      </c>
      <c r="E211" s="55" t="str">
        <f>Hoja1!Y199</f>
        <v xml:space="preserve"> </v>
      </c>
      <c r="F211" s="55" t="str">
        <f>Hoja1!Z199</f>
        <v xml:space="preserve"> </v>
      </c>
      <c r="G211" s="55" t="str">
        <f>Hoja1!AA199</f>
        <v xml:space="preserve"> </v>
      </c>
      <c r="H211" s="55" t="str">
        <f>Hoja1!AB199</f>
        <v xml:space="preserve"> </v>
      </c>
      <c r="I211" s="55" t="str">
        <f>Hoja1!AC199</f>
        <v xml:space="preserve"> </v>
      </c>
      <c r="J211" s="55" t="str">
        <f>Hoja1!AD199</f>
        <v xml:space="preserve"> </v>
      </c>
      <c r="K211" s="137"/>
      <c r="L211" s="137"/>
      <c r="M211" s="53"/>
      <c r="N211" s="53"/>
      <c r="O211" s="53"/>
      <c r="P211" s="53"/>
      <c r="Q211" s="53"/>
      <c r="R211" s="77"/>
      <c r="S211" s="53"/>
      <c r="T211" s="53"/>
      <c r="U211" s="53"/>
      <c r="V211" s="53"/>
      <c r="W211" s="53"/>
      <c r="X211" s="53"/>
      <c r="Y211" s="77"/>
      <c r="Z211" s="53"/>
      <c r="AA211" s="53"/>
      <c r="AB211" s="53"/>
      <c r="AC211" s="53"/>
      <c r="AD211" s="53"/>
      <c r="AE211" s="147" t="str">
        <f t="shared" si="6"/>
        <v>Aceptable</v>
      </c>
      <c r="AF211" s="53" t="s">
        <v>57</v>
      </c>
      <c r="AG211" s="53" t="s">
        <v>57</v>
      </c>
      <c r="AH211" s="53" t="s">
        <v>57</v>
      </c>
      <c r="AI211" s="53" t="s">
        <v>57</v>
      </c>
      <c r="AJ211" s="53" t="s">
        <v>57</v>
      </c>
      <c r="AK211" s="53" t="s">
        <v>57</v>
      </c>
      <c r="AL211" s="53" t="s">
        <v>57</v>
      </c>
      <c r="AM211" s="53" t="s">
        <v>57</v>
      </c>
      <c r="AN211" s="53" t="s">
        <v>57</v>
      </c>
      <c r="AO211" s="53" t="s">
        <v>57</v>
      </c>
      <c r="AP211" s="53" t="s">
        <v>57</v>
      </c>
      <c r="AQ211" s="53" t="s">
        <v>57</v>
      </c>
      <c r="AR211" s="53" t="s">
        <v>57</v>
      </c>
      <c r="AS211" s="53" t="s">
        <v>57</v>
      </c>
      <c r="AT211" s="53" t="s">
        <v>57</v>
      </c>
      <c r="AU211" s="53" t="s">
        <v>57</v>
      </c>
      <c r="AV211" s="53" t="s">
        <v>57</v>
      </c>
      <c r="AW211" s="85" t="str" cm="1">
        <f t="array" ref="AW211">IF(OR(AF211:AQ211="SI",AR211="SI",AS211="SI",AT211="SI",AU211="SI",AV211="SI"),"Crítico-Proceda a elaborar plan de acción","No crítico/Intermedio-Solicitar evaluación por parte del OAL")</f>
        <v>No crítico/Intermedio-Solicitar evaluación por parte del OAL</v>
      </c>
      <c r="AX211" s="86"/>
      <c r="AY211" s="74"/>
      <c r="AZ211" s="74"/>
      <c r="BA211" s="74"/>
      <c r="BB211" s="74"/>
      <c r="BC211" s="74"/>
      <c r="BE211">
        <f t="shared" si="7"/>
        <v>1</v>
      </c>
    </row>
    <row r="212" spans="2:57" ht="58.5" customHeight="1">
      <c r="B212" s="54">
        <v>196</v>
      </c>
      <c r="C212" s="55" t="str">
        <f>Hoja1!W200</f>
        <v xml:space="preserve"> </v>
      </c>
      <c r="D212" s="55" t="str">
        <f>Hoja1!X200</f>
        <v xml:space="preserve"> </v>
      </c>
      <c r="E212" s="55" t="str">
        <f>Hoja1!Y200</f>
        <v xml:space="preserve"> </v>
      </c>
      <c r="F212" s="55" t="str">
        <f>Hoja1!Z200</f>
        <v xml:space="preserve"> </v>
      </c>
      <c r="G212" s="55" t="str">
        <f>Hoja1!AA200</f>
        <v xml:space="preserve"> </v>
      </c>
      <c r="H212" s="55" t="str">
        <f>Hoja1!AB200</f>
        <v xml:space="preserve"> </v>
      </c>
      <c r="I212" s="55" t="str">
        <f>Hoja1!AC200</f>
        <v xml:space="preserve"> </v>
      </c>
      <c r="J212" s="55" t="str">
        <f>Hoja1!AD200</f>
        <v xml:space="preserve"> </v>
      </c>
      <c r="K212" s="137"/>
      <c r="L212" s="137"/>
      <c r="M212" s="53"/>
      <c r="N212" s="53"/>
      <c r="O212" s="53"/>
      <c r="P212" s="53"/>
      <c r="Q212" s="53"/>
      <c r="R212" s="77"/>
      <c r="S212" s="53"/>
      <c r="T212" s="53"/>
      <c r="U212" s="53"/>
      <c r="V212" s="53"/>
      <c r="W212" s="53"/>
      <c r="X212" s="53"/>
      <c r="Y212" s="77"/>
      <c r="Z212" s="53"/>
      <c r="AA212" s="53"/>
      <c r="AB212" s="53"/>
      <c r="AC212" s="53"/>
      <c r="AD212" s="53"/>
      <c r="AE212" s="147" t="str">
        <f t="shared" si="6"/>
        <v>Aceptable</v>
      </c>
      <c r="AF212" s="53" t="s">
        <v>57</v>
      </c>
      <c r="AG212" s="53" t="s">
        <v>57</v>
      </c>
      <c r="AH212" s="53" t="s">
        <v>57</v>
      </c>
      <c r="AI212" s="53" t="s">
        <v>57</v>
      </c>
      <c r="AJ212" s="53" t="s">
        <v>57</v>
      </c>
      <c r="AK212" s="53" t="s">
        <v>57</v>
      </c>
      <c r="AL212" s="53" t="s">
        <v>57</v>
      </c>
      <c r="AM212" s="53" t="s">
        <v>57</v>
      </c>
      <c r="AN212" s="53" t="s">
        <v>57</v>
      </c>
      <c r="AO212" s="53" t="s">
        <v>57</v>
      </c>
      <c r="AP212" s="53" t="s">
        <v>57</v>
      </c>
      <c r="AQ212" s="53" t="s">
        <v>57</v>
      </c>
      <c r="AR212" s="53" t="s">
        <v>57</v>
      </c>
      <c r="AS212" s="53" t="s">
        <v>57</v>
      </c>
      <c r="AT212" s="53" t="s">
        <v>57</v>
      </c>
      <c r="AU212" s="53" t="s">
        <v>57</v>
      </c>
      <c r="AV212" s="53" t="s">
        <v>57</v>
      </c>
      <c r="AW212" s="85" t="str" cm="1">
        <f t="array" ref="AW212">IF(OR(AF212:AQ212="SI",AR212="SI",AS212="SI",AT212="SI",AU212="SI",AV212="SI"),"Crítico-Proceda a elaborar plan de acción","No crítico/Intermedio-Solicitar evaluación por parte del OAL")</f>
        <v>No crítico/Intermedio-Solicitar evaluación por parte del OAL</v>
      </c>
      <c r="AX212" s="86"/>
      <c r="AY212" s="74"/>
      <c r="AZ212" s="74"/>
      <c r="BA212" s="74"/>
      <c r="BB212" s="74"/>
      <c r="BC212" s="74"/>
      <c r="BE212">
        <f t="shared" si="7"/>
        <v>1</v>
      </c>
    </row>
    <row r="213" spans="2:57" ht="58.5" customHeight="1">
      <c r="B213" s="54">
        <v>197</v>
      </c>
      <c r="C213" s="55" t="str">
        <f>Hoja1!W201</f>
        <v xml:space="preserve"> </v>
      </c>
      <c r="D213" s="55" t="str">
        <f>Hoja1!X201</f>
        <v xml:space="preserve"> </v>
      </c>
      <c r="E213" s="55" t="str">
        <f>Hoja1!Y201</f>
        <v xml:space="preserve"> </v>
      </c>
      <c r="F213" s="55" t="str">
        <f>Hoja1!Z201</f>
        <v xml:space="preserve"> </v>
      </c>
      <c r="G213" s="55" t="str">
        <f>Hoja1!AA201</f>
        <v xml:space="preserve"> </v>
      </c>
      <c r="H213" s="55" t="str">
        <f>Hoja1!AB201</f>
        <v xml:space="preserve"> </v>
      </c>
      <c r="I213" s="55" t="str">
        <f>Hoja1!AC201</f>
        <v xml:space="preserve"> </v>
      </c>
      <c r="J213" s="55" t="str">
        <f>Hoja1!AD201</f>
        <v xml:space="preserve"> </v>
      </c>
      <c r="K213" s="137"/>
      <c r="L213" s="137"/>
      <c r="M213" s="53"/>
      <c r="N213" s="53"/>
      <c r="O213" s="53"/>
      <c r="P213" s="53"/>
      <c r="Q213" s="53"/>
      <c r="R213" s="77"/>
      <c r="S213" s="53"/>
      <c r="T213" s="53"/>
      <c r="U213" s="53"/>
      <c r="V213" s="53"/>
      <c r="W213" s="53"/>
      <c r="X213" s="53"/>
      <c r="Y213" s="77"/>
      <c r="Z213" s="53"/>
      <c r="AA213" s="53"/>
      <c r="AB213" s="53"/>
      <c r="AC213" s="53"/>
      <c r="AD213" s="53"/>
      <c r="AE213" s="147" t="str">
        <f t="shared" si="6"/>
        <v>Aceptable</v>
      </c>
      <c r="AF213" s="53" t="s">
        <v>57</v>
      </c>
      <c r="AG213" s="53" t="s">
        <v>57</v>
      </c>
      <c r="AH213" s="53" t="s">
        <v>57</v>
      </c>
      <c r="AI213" s="53" t="s">
        <v>57</v>
      </c>
      <c r="AJ213" s="53" t="s">
        <v>57</v>
      </c>
      <c r="AK213" s="53" t="s">
        <v>57</v>
      </c>
      <c r="AL213" s="53" t="s">
        <v>57</v>
      </c>
      <c r="AM213" s="53" t="s">
        <v>57</v>
      </c>
      <c r="AN213" s="53" t="s">
        <v>57</v>
      </c>
      <c r="AO213" s="53" t="s">
        <v>57</v>
      </c>
      <c r="AP213" s="53" t="s">
        <v>57</v>
      </c>
      <c r="AQ213" s="53" t="s">
        <v>57</v>
      </c>
      <c r="AR213" s="53" t="s">
        <v>57</v>
      </c>
      <c r="AS213" s="53" t="s">
        <v>57</v>
      </c>
      <c r="AT213" s="53" t="s">
        <v>57</v>
      </c>
      <c r="AU213" s="53" t="s">
        <v>57</v>
      </c>
      <c r="AV213" s="53" t="s">
        <v>57</v>
      </c>
      <c r="AW213" s="85" t="str" cm="1">
        <f t="array" ref="AW213">IF(OR(AF213:AQ213="SI",AR213="SI",AS213="SI",AT213="SI",AU213="SI",AV213="SI"),"Crítico-Proceda a elaborar plan de acción","No crítico/Intermedio-Solicitar evaluación por parte del OAL")</f>
        <v>No crítico/Intermedio-Solicitar evaluación por parte del OAL</v>
      </c>
      <c r="AX213" s="86"/>
      <c r="AY213" s="74"/>
      <c r="AZ213" s="74"/>
      <c r="BA213" s="74"/>
      <c r="BB213" s="74"/>
      <c r="BC213" s="74"/>
      <c r="BE213">
        <f t="shared" si="7"/>
        <v>1</v>
      </c>
    </row>
    <row r="214" spans="2:57" ht="58.5" customHeight="1">
      <c r="B214" s="54">
        <v>198</v>
      </c>
      <c r="C214" s="55" t="str">
        <f>Hoja1!W202</f>
        <v xml:space="preserve"> </v>
      </c>
      <c r="D214" s="55" t="str">
        <f>Hoja1!X202</f>
        <v xml:space="preserve"> </v>
      </c>
      <c r="E214" s="55" t="str">
        <f>Hoja1!Y202</f>
        <v xml:space="preserve"> </v>
      </c>
      <c r="F214" s="55" t="str">
        <f>Hoja1!Z202</f>
        <v xml:space="preserve"> </v>
      </c>
      <c r="G214" s="55" t="str">
        <f>Hoja1!AA202</f>
        <v xml:space="preserve"> </v>
      </c>
      <c r="H214" s="55" t="str">
        <f>Hoja1!AB202</f>
        <v xml:space="preserve"> </v>
      </c>
      <c r="I214" s="55" t="str">
        <f>Hoja1!AC202</f>
        <v xml:space="preserve"> </v>
      </c>
      <c r="J214" s="55" t="str">
        <f>Hoja1!AD202</f>
        <v xml:space="preserve"> </v>
      </c>
      <c r="K214" s="137"/>
      <c r="L214" s="137"/>
      <c r="M214" s="53"/>
      <c r="N214" s="53"/>
      <c r="O214" s="53"/>
      <c r="P214" s="53"/>
      <c r="Q214" s="53"/>
      <c r="R214" s="77"/>
      <c r="S214" s="53"/>
      <c r="T214" s="53"/>
      <c r="U214" s="53"/>
      <c r="V214" s="53"/>
      <c r="W214" s="53"/>
      <c r="X214" s="53"/>
      <c r="Y214" s="77"/>
      <c r="Z214" s="53"/>
      <c r="AA214" s="53"/>
      <c r="AB214" s="53"/>
      <c r="AC214" s="53"/>
      <c r="AD214" s="53"/>
      <c r="AE214" s="147" t="str">
        <f t="shared" si="6"/>
        <v>Aceptable</v>
      </c>
      <c r="AF214" s="53" t="s">
        <v>57</v>
      </c>
      <c r="AG214" s="53" t="s">
        <v>57</v>
      </c>
      <c r="AH214" s="53" t="s">
        <v>57</v>
      </c>
      <c r="AI214" s="53" t="s">
        <v>57</v>
      </c>
      <c r="AJ214" s="53" t="s">
        <v>57</v>
      </c>
      <c r="AK214" s="53" t="s">
        <v>57</v>
      </c>
      <c r="AL214" s="53" t="s">
        <v>57</v>
      </c>
      <c r="AM214" s="53" t="s">
        <v>57</v>
      </c>
      <c r="AN214" s="53" t="s">
        <v>57</v>
      </c>
      <c r="AO214" s="53" t="s">
        <v>57</v>
      </c>
      <c r="AP214" s="53" t="s">
        <v>57</v>
      </c>
      <c r="AQ214" s="53" t="s">
        <v>57</v>
      </c>
      <c r="AR214" s="53" t="s">
        <v>57</v>
      </c>
      <c r="AS214" s="53" t="s">
        <v>57</v>
      </c>
      <c r="AT214" s="53" t="s">
        <v>57</v>
      </c>
      <c r="AU214" s="53" t="s">
        <v>57</v>
      </c>
      <c r="AV214" s="53" t="s">
        <v>57</v>
      </c>
      <c r="AW214" s="85" t="str" cm="1">
        <f t="array" ref="AW214">IF(OR(AF214:AQ214="SI",AR214="SI",AS214="SI",AT214="SI",AU214="SI",AV214="SI"),"Crítico-Proceda a elaborar plan de acción","No crítico/Intermedio-Solicitar evaluación por parte del OAL")</f>
        <v>No crítico/Intermedio-Solicitar evaluación por parte del OAL</v>
      </c>
      <c r="AX214" s="86"/>
      <c r="AY214" s="74"/>
      <c r="AZ214" s="74"/>
      <c r="BA214" s="74"/>
      <c r="BB214" s="74"/>
      <c r="BC214" s="74"/>
      <c r="BE214">
        <f t="shared" si="7"/>
        <v>1</v>
      </c>
    </row>
    <row r="215" spans="2:57" ht="58.5" customHeight="1">
      <c r="B215" s="54">
        <v>199</v>
      </c>
      <c r="C215" s="55" t="str">
        <f>Hoja1!W203</f>
        <v xml:space="preserve"> </v>
      </c>
      <c r="D215" s="55" t="str">
        <f>Hoja1!X203</f>
        <v xml:space="preserve"> </v>
      </c>
      <c r="E215" s="55" t="str">
        <f>Hoja1!Y203</f>
        <v xml:space="preserve"> </v>
      </c>
      <c r="F215" s="55" t="str">
        <f>Hoja1!Z203</f>
        <v xml:space="preserve"> </v>
      </c>
      <c r="G215" s="55" t="str">
        <f>Hoja1!AA203</f>
        <v xml:space="preserve"> </v>
      </c>
      <c r="H215" s="55" t="str">
        <f>Hoja1!AB203</f>
        <v xml:space="preserve"> </v>
      </c>
      <c r="I215" s="55" t="str">
        <f>Hoja1!AC203</f>
        <v xml:space="preserve"> </v>
      </c>
      <c r="J215" s="55" t="str">
        <f>Hoja1!AD203</f>
        <v xml:space="preserve"> </v>
      </c>
      <c r="K215" s="137"/>
      <c r="L215" s="137"/>
      <c r="M215" s="53"/>
      <c r="N215" s="53"/>
      <c r="O215" s="53"/>
      <c r="P215" s="53"/>
      <c r="Q215" s="53"/>
      <c r="R215" s="77"/>
      <c r="S215" s="53"/>
      <c r="T215" s="53"/>
      <c r="U215" s="53"/>
      <c r="V215" s="53"/>
      <c r="W215" s="53"/>
      <c r="X215" s="53"/>
      <c r="Y215" s="77"/>
      <c r="Z215" s="53"/>
      <c r="AA215" s="53"/>
      <c r="AB215" s="53"/>
      <c r="AC215" s="53"/>
      <c r="AD215" s="53"/>
      <c r="AE215" s="147" t="str">
        <f t="shared" si="6"/>
        <v>Aceptable</v>
      </c>
      <c r="AF215" s="53" t="s">
        <v>57</v>
      </c>
      <c r="AG215" s="53" t="s">
        <v>57</v>
      </c>
      <c r="AH215" s="53" t="s">
        <v>57</v>
      </c>
      <c r="AI215" s="53" t="s">
        <v>57</v>
      </c>
      <c r="AJ215" s="53" t="s">
        <v>57</v>
      </c>
      <c r="AK215" s="53" t="s">
        <v>57</v>
      </c>
      <c r="AL215" s="53" t="s">
        <v>57</v>
      </c>
      <c r="AM215" s="53" t="s">
        <v>57</v>
      </c>
      <c r="AN215" s="53" t="s">
        <v>57</v>
      </c>
      <c r="AO215" s="53" t="s">
        <v>57</v>
      </c>
      <c r="AP215" s="53" t="s">
        <v>57</v>
      </c>
      <c r="AQ215" s="53" t="s">
        <v>57</v>
      </c>
      <c r="AR215" s="53" t="s">
        <v>57</v>
      </c>
      <c r="AS215" s="53" t="s">
        <v>57</v>
      </c>
      <c r="AT215" s="53" t="s">
        <v>57</v>
      </c>
      <c r="AU215" s="53" t="s">
        <v>57</v>
      </c>
      <c r="AV215" s="53" t="s">
        <v>57</v>
      </c>
      <c r="AW215" s="85" t="str" cm="1">
        <f t="array" ref="AW215">IF(OR(AF215:AQ215="SI",AR215="SI",AS215="SI",AT215="SI",AU215="SI",AV215="SI"),"Crítico-Proceda a elaborar plan de acción","No crítico/Intermedio-Solicitar evaluación por parte del OAL")</f>
        <v>No crítico/Intermedio-Solicitar evaluación por parte del OAL</v>
      </c>
      <c r="AX215" s="86"/>
      <c r="AY215" s="74"/>
      <c r="AZ215" s="74"/>
      <c r="BA215" s="74"/>
      <c r="BB215" s="74"/>
      <c r="BC215" s="74"/>
      <c r="BE215">
        <f t="shared" si="7"/>
        <v>1</v>
      </c>
    </row>
    <row r="216" spans="2:57" ht="58.5" customHeight="1">
      <c r="B216" s="54">
        <v>200</v>
      </c>
      <c r="C216" s="55">
        <f>Hoja1!W204</f>
        <v>0</v>
      </c>
      <c r="D216" s="55">
        <f>Hoja1!X204</f>
        <v>0</v>
      </c>
      <c r="E216" s="55">
        <f>Hoja1!Y204</f>
        <v>0</v>
      </c>
      <c r="F216" s="55">
        <f>Hoja1!Z204</f>
        <v>0</v>
      </c>
      <c r="G216" s="55">
        <f>Hoja1!AA204</f>
        <v>0</v>
      </c>
      <c r="H216" s="55">
        <f>Hoja1!AB204</f>
        <v>0</v>
      </c>
      <c r="I216" s="55">
        <f>Hoja1!AC204</f>
        <v>0</v>
      </c>
      <c r="J216" s="55">
        <f>Hoja1!AD204</f>
        <v>0</v>
      </c>
      <c r="K216" s="137"/>
      <c r="L216" s="137"/>
      <c r="M216" s="53"/>
      <c r="N216" s="53"/>
      <c r="O216" s="53"/>
      <c r="P216" s="53"/>
      <c r="Q216" s="53"/>
      <c r="R216" s="77"/>
      <c r="S216" s="53"/>
      <c r="T216" s="53"/>
      <c r="U216" s="53"/>
      <c r="V216" s="53"/>
      <c r="W216" s="53"/>
      <c r="X216" s="53"/>
      <c r="Y216" s="77"/>
      <c r="Z216" s="53"/>
      <c r="AA216" s="53"/>
      <c r="AB216" s="53"/>
      <c r="AC216" s="53"/>
      <c r="AD216" s="53"/>
      <c r="AE216" s="147" t="str">
        <f t="shared" si="6"/>
        <v>Aceptable</v>
      </c>
      <c r="AF216" s="53" t="s">
        <v>57</v>
      </c>
      <c r="AG216" s="53" t="s">
        <v>57</v>
      </c>
      <c r="AH216" s="53" t="s">
        <v>57</v>
      </c>
      <c r="AI216" s="53" t="s">
        <v>57</v>
      </c>
      <c r="AJ216" s="53" t="s">
        <v>57</v>
      </c>
      <c r="AK216" s="53" t="s">
        <v>57</v>
      </c>
      <c r="AL216" s="53" t="s">
        <v>57</v>
      </c>
      <c r="AM216" s="53" t="s">
        <v>57</v>
      </c>
      <c r="AN216" s="53" t="s">
        <v>57</v>
      </c>
      <c r="AO216" s="53" t="s">
        <v>57</v>
      </c>
      <c r="AP216" s="53" t="s">
        <v>57</v>
      </c>
      <c r="AQ216" s="53" t="s">
        <v>57</v>
      </c>
      <c r="AR216" s="53" t="s">
        <v>57</v>
      </c>
      <c r="AS216" s="53" t="s">
        <v>57</v>
      </c>
      <c r="AT216" s="53" t="s">
        <v>57</v>
      </c>
      <c r="AU216" s="53" t="s">
        <v>57</v>
      </c>
      <c r="AV216" s="53" t="s">
        <v>57</v>
      </c>
      <c r="AW216" s="85" t="str" cm="1">
        <f t="array" ref="AW216">IF(OR(AF216:AQ216="SI",AR216="SI",AS216="SI",AT216="SI",AU216="SI",AV216="SI"),"Crítico-Proceda a elaborar plan de acción","No crítico/Intermedio-Solicitar evaluación por parte del OAL")</f>
        <v>No crítico/Intermedio-Solicitar evaluación por parte del OAL</v>
      </c>
      <c r="AX216" s="86"/>
      <c r="AY216" s="74"/>
      <c r="AZ216" s="74"/>
      <c r="BA216" s="74"/>
      <c r="BB216" s="74"/>
      <c r="BC216" s="74"/>
      <c r="BE216">
        <f t="shared" si="7"/>
        <v>1</v>
      </c>
    </row>
  </sheetData>
  <sheetProtection formatCells="0" formatRows="0" insertRows="0" deleteRows="0"/>
  <autoFilter ref="B16:BE216" xr:uid="{00000000-0001-0000-0600-000000000000}"/>
  <mergeCells count="63">
    <mergeCell ref="AX13:BC13"/>
    <mergeCell ref="AX14:AX15"/>
    <mergeCell ref="AZ14:AZ15"/>
    <mergeCell ref="BA14:BA15"/>
    <mergeCell ref="BB14:BB15"/>
    <mergeCell ref="BC14:BC15"/>
    <mergeCell ref="AY14:AY15"/>
    <mergeCell ref="B7:N7"/>
    <mergeCell ref="B14:B15"/>
    <mergeCell ref="C14:C15"/>
    <mergeCell ref="D14:D15"/>
    <mergeCell ref="F14:F15"/>
    <mergeCell ref="G14:H14"/>
    <mergeCell ref="I14:J14"/>
    <mergeCell ref="K14:K15"/>
    <mergeCell ref="L14:L15"/>
    <mergeCell ref="M14:M15"/>
    <mergeCell ref="N14:N15"/>
    <mergeCell ref="E14:E15"/>
    <mergeCell ref="D13:F13"/>
    <mergeCell ref="K12:AE12"/>
    <mergeCell ref="Y14:Y15"/>
    <mergeCell ref="Y13:AE13"/>
    <mergeCell ref="AB14:AB15"/>
    <mergeCell ref="S14:S15"/>
    <mergeCell ref="T14:T15"/>
    <mergeCell ref="U14:U15"/>
    <mergeCell ref="V14:V15"/>
    <mergeCell ref="X14:X15"/>
    <mergeCell ref="O14:O15"/>
    <mergeCell ref="K13:Q13"/>
    <mergeCell ref="W14:W15"/>
    <mergeCell ref="Z14:Z15"/>
    <mergeCell ref="AA14:AA15"/>
    <mergeCell ref="Q14:Q15"/>
    <mergeCell ref="P14:P15"/>
    <mergeCell ref="R14:R15"/>
    <mergeCell ref="R13:X13"/>
    <mergeCell ref="AF12:AW12"/>
    <mergeCell ref="AF13:AL13"/>
    <mergeCell ref="AM13:AQ13"/>
    <mergeCell ref="AR13:AW13"/>
    <mergeCell ref="AU14:AU15"/>
    <mergeCell ref="AV14:AV15"/>
    <mergeCell ref="AW14:AW15"/>
    <mergeCell ref="AO14:AO15"/>
    <mergeCell ref="AP14:AP15"/>
    <mergeCell ref="AQ14:AQ15"/>
    <mergeCell ref="AR14:AR15"/>
    <mergeCell ref="AS14:AS15"/>
    <mergeCell ref="AT14:AT15"/>
    <mergeCell ref="AI14:AI15"/>
    <mergeCell ref="AJ14:AJ15"/>
    <mergeCell ref="AL14:AL15"/>
    <mergeCell ref="AM14:AM15"/>
    <mergeCell ref="AN14:AN15"/>
    <mergeCell ref="AK14:AK15"/>
    <mergeCell ref="AC14:AC15"/>
    <mergeCell ref="AD14:AD15"/>
    <mergeCell ref="AF14:AF15"/>
    <mergeCell ref="AG14:AG15"/>
    <mergeCell ref="AH14:AH15"/>
    <mergeCell ref="AE14:AE15"/>
  </mergeCells>
  <conditionalFormatting sqref="K17:Q216 S17:X216 Z17:AD216">
    <cfRule type="cellIs" dxfId="48" priority="9" operator="equal">
      <formula>"NO"</formula>
    </cfRule>
    <cfRule type="cellIs" dxfId="47" priority="10" operator="equal">
      <formula>"SI"</formula>
    </cfRule>
  </conditionalFormatting>
  <conditionalFormatting sqref="AE17:AE216">
    <cfRule type="cellIs" dxfId="46" priority="7" operator="equal">
      <formula>"No aceptable"</formula>
    </cfRule>
    <cfRule type="cellIs" dxfId="45" priority="8" operator="equal">
      <formula>"Aceptable"</formula>
    </cfRule>
  </conditionalFormatting>
  <conditionalFormatting sqref="AF17:AV216">
    <cfRule type="cellIs" dxfId="44" priority="5" operator="equal">
      <formula>"NO"</formula>
    </cfRule>
    <cfRule type="cellIs" dxfId="43" priority="6" operator="equal">
      <formula>"SI"</formula>
    </cfRule>
  </conditionalFormatting>
  <conditionalFormatting sqref="AF17:AW216">
    <cfRule type="expression" dxfId="42" priority="1">
      <formula>$BE17=1</formula>
    </cfRule>
  </conditionalFormatting>
  <conditionalFormatting sqref="AW17:AW216">
    <cfRule type="cellIs" dxfId="41" priority="2" operator="equal">
      <formula>"Crítico-Proceda a elaborar plan de acción"</formula>
    </cfRule>
    <cfRule type="cellIs" dxfId="40" priority="3" operator="equal">
      <formula>"No crítico/Intermedio-Solicitar evaluación por parte del OAL"</formula>
    </cfRule>
  </conditionalFormatting>
  <dataValidations count="13">
    <dataValidation allowBlank="1" showInputMessage="1" showErrorMessage="1" prompt="Lugar donde se ejecutan las tareas, en interacción de la persona con el equipo, el espacio y el medioambiente de trabajo." sqref="D14" xr:uid="{00000000-0002-0000-0600-000000000000}"/>
    <dataValidation allowBlank="1" showInputMessage="1" showErrorMessage="1" prompt="Se debe declarar si es fija o variable, si existe pago de bonos individuales o colectivos por producción, por no ausentarse al trabajo, etc." sqref="AF14" xr:uid="{00000000-0002-0000-0600-000001000000}"/>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I14:AI16" xr:uid="{00000000-0002-0000-0600-000002000000}"/>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J14:AJ16 AL14:AL16 AK14" xr:uid="{00000000-0002-0000-0600-000003000000}"/>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E14:AE16 AW14:AW16" xr:uid="{00000000-0002-0000-0600-000004000000}"/>
    <dataValidation allowBlank="1" showInputMessage="1" showErrorMessage="1" prompt="Indicar el número de trabajadores pertenecientes al puesto de trabajo que desempeñan la tarea en el centro de trabajo evaluado, separados por género masculino y femenino." sqref="I14" xr:uid="{00000000-0002-0000-0600-000005000000}"/>
    <dataValidation type="list" allowBlank="1" showInputMessage="1" showErrorMessage="1" sqref="AF17:AV216 S17:X216 Z17:AD216 K17:Q216" xr:uid="{CD06038F-A12C-4B54-97CC-951FDB090077}">
      <formula1>"SI,NO"</formula1>
    </dataValidation>
    <dataValidation allowBlank="1" showInputMessage="1" showErrorMessage="1" prompt="Conjunto de acciones técnicas utilizadas para cumplir un objetivo dentro de un proceso productivo o la obtención de un producto determinado dentro del mismo." sqref="I14:J14 AG14:AH14 E14" xr:uid="{00000000-0002-0000-0600-000007000000}"/>
    <dataValidation allowBlank="1" showInputMessage="1" showErrorMessage="1" prompt="Distribución de tiempo de trabajo a lo largo de un periodo de tiempo." sqref="F14:F15" xr:uid="{74E09FFF-1972-4B05-8B68-124977FBEAD0}"/>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4:H14" xr:uid="{1BE2852B-0F05-41A3-A0FA-EFCC2CDE541C}"/>
    <dataValidation allowBlank="1" showInputMessage="1" showErrorMessage="1" prompt="Indicar el numero de trabajadores pertenecientes al puesto de trabajo que desempeñan la tarea en el centro de trabajo evaluado, separados por género masculino y femenino." sqref="I14:J14" xr:uid="{3ED33E2B-6E5B-42CB-B89C-BF7CE38D2333}"/>
    <dataValidation type="list" allowBlank="1" showInputMessage="1" showErrorMessage="1" sqref="R17:R216 Y17:Y216" xr:uid="{77B47DA3-8EF2-4877-A20E-2EC8103B3DAD}">
      <formula1>"Derecha,Izquierda"</formula1>
    </dataValidation>
    <dataValidation type="date" allowBlank="1" showInputMessage="1" showErrorMessage="1" error="Debes ingresar fecha formato dd/mm/aaaa" sqref="AX17:AX216" xr:uid="{5AA7BFCF-2247-4AEC-A189-8796FA3332CC}">
      <formula1>45406</formula1>
      <formula2>47848</formula2>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B1:BM217"/>
  <sheetViews>
    <sheetView showGridLines="0" topLeftCell="A16" zoomScale="70" zoomScaleNormal="70" workbookViewId="0">
      <selection activeCell="J18" sqref="B18:J18"/>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54" width="15.81640625" customWidth="1"/>
    <col min="55" max="55" width="17.26953125" customWidth="1"/>
    <col min="56" max="56" width="29.1796875" customWidth="1"/>
    <col min="57" max="62" width="21.1796875" customWidth="1"/>
    <col min="63" max="64" width="0" hidden="1" customWidth="1"/>
    <col min="65" max="65" width="10.81640625" hidden="1" customWidth="1"/>
  </cols>
  <sheetData>
    <row r="1" spans="2:62" s="3" customFormat="1"/>
    <row r="2" spans="2:62" s="3" customFormat="1"/>
    <row r="3" spans="2:62" s="3" customFormat="1"/>
    <row r="4" spans="2:62" s="3" customFormat="1"/>
    <row r="5" spans="2:62" s="3" customFormat="1"/>
    <row r="6" spans="2:62" s="3" customFormat="1" ht="12" customHeight="1"/>
    <row r="7" spans="2:62" s="3" customFormat="1" ht="13" customHeight="1">
      <c r="B7" s="151"/>
      <c r="C7" s="151"/>
      <c r="D7" s="151"/>
      <c r="E7" s="151"/>
      <c r="F7" s="151"/>
      <c r="G7" s="151"/>
      <c r="H7" s="151"/>
      <c r="I7" s="151"/>
      <c r="J7" s="151"/>
      <c r="K7" s="151"/>
      <c r="L7" s="151"/>
      <c r="M7" s="151"/>
      <c r="N7" s="151"/>
      <c r="O7" s="17"/>
    </row>
    <row r="8" spans="2:62" ht="17.149999999999999" customHeight="1">
      <c r="AG8" s="3"/>
    </row>
    <row r="9" spans="2:62" ht="17.149999999999999" customHeight="1"/>
    <row r="10" spans="2:62" ht="5.15" customHeight="1">
      <c r="B10" s="14"/>
      <c r="C10" s="14"/>
      <c r="D10" s="14"/>
      <c r="E10" s="14"/>
      <c r="F10" s="14"/>
      <c r="G10" s="14"/>
      <c r="H10" s="14"/>
      <c r="I10" s="14"/>
      <c r="J10" s="14"/>
      <c r="K10" s="14"/>
      <c r="L10" s="14"/>
      <c r="M10" s="14"/>
      <c r="N10" s="14"/>
      <c r="O10" s="14"/>
      <c r="P10" s="14"/>
      <c r="Q10" s="14"/>
      <c r="R10" s="14"/>
      <c r="S10" s="14"/>
      <c r="T10" s="14"/>
    </row>
    <row r="11" spans="2:62" ht="5.15" customHeight="1">
      <c r="B11" s="6"/>
      <c r="C11" s="6"/>
      <c r="D11" s="6"/>
      <c r="E11" s="6"/>
      <c r="F11" s="6"/>
      <c r="G11" s="6"/>
      <c r="H11" s="6"/>
      <c r="I11" s="6"/>
      <c r="J11" s="6"/>
      <c r="K11" s="6"/>
      <c r="L11" s="6"/>
      <c r="M11" s="6"/>
      <c r="N11" s="6"/>
      <c r="O11" s="6"/>
      <c r="P11" s="6"/>
      <c r="Q11" s="6"/>
    </row>
    <row r="12" spans="2:62" ht="24.65" customHeight="1">
      <c r="B12" s="63"/>
      <c r="C12" s="63"/>
      <c r="D12" s="63"/>
      <c r="E12" s="63"/>
      <c r="F12" s="63"/>
      <c r="G12" s="63"/>
      <c r="H12" s="63"/>
      <c r="I12" s="63"/>
      <c r="J12" s="63"/>
      <c r="K12" s="243" t="s">
        <v>169</v>
      </c>
      <c r="L12" s="243"/>
      <c r="M12" s="243"/>
      <c r="N12" s="243"/>
      <c r="O12" s="243"/>
      <c r="P12" s="243"/>
      <c r="Q12" s="243"/>
      <c r="R12" s="243"/>
      <c r="S12" s="243"/>
      <c r="T12" s="243"/>
      <c r="U12" s="243"/>
      <c r="V12" s="243"/>
      <c r="W12" s="243"/>
      <c r="X12" s="243"/>
      <c r="Y12" s="243"/>
      <c r="Z12" s="243"/>
      <c r="AA12" s="243"/>
      <c r="AB12" s="243"/>
      <c r="AC12" s="243"/>
      <c r="AD12" s="243"/>
      <c r="AE12" s="243"/>
      <c r="AF12" s="243"/>
      <c r="AG12" s="243"/>
      <c r="AH12" s="243" t="s">
        <v>170</v>
      </c>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7"/>
    </row>
    <row r="13" spans="2:62" ht="33.65" customHeight="1">
      <c r="B13" s="63"/>
      <c r="C13" s="63"/>
      <c r="D13" s="63"/>
      <c r="E13" s="63"/>
      <c r="F13" s="63"/>
      <c r="G13" s="63"/>
      <c r="H13" s="63"/>
      <c r="I13" s="63"/>
      <c r="J13" s="63"/>
      <c r="K13" s="243" t="s">
        <v>171</v>
      </c>
      <c r="L13" s="243"/>
      <c r="M13" s="243"/>
      <c r="N13" s="243"/>
      <c r="O13" s="243"/>
      <c r="P13" s="243"/>
      <c r="Q13" s="243"/>
      <c r="R13" s="243" t="s">
        <v>172</v>
      </c>
      <c r="S13" s="243"/>
      <c r="T13" s="243"/>
      <c r="U13" s="243"/>
      <c r="V13" s="243"/>
      <c r="W13" s="243"/>
      <c r="X13" s="243"/>
      <c r="Y13" s="243"/>
      <c r="Z13" s="243"/>
      <c r="AA13" s="244" t="s">
        <v>173</v>
      </c>
      <c r="AB13" s="245"/>
      <c r="AC13" s="245"/>
      <c r="AD13" s="245"/>
      <c r="AE13" s="245"/>
      <c r="AF13" s="245"/>
      <c r="AG13" s="66"/>
      <c r="AH13" s="243" t="s">
        <v>174</v>
      </c>
      <c r="AI13" s="243"/>
      <c r="AJ13" s="243"/>
      <c r="AK13" s="243"/>
      <c r="AL13" s="243"/>
      <c r="AM13" s="243"/>
      <c r="AN13" s="243"/>
      <c r="AO13" s="243"/>
      <c r="AP13" s="244" t="s">
        <v>175</v>
      </c>
      <c r="AQ13" s="245"/>
      <c r="AR13" s="245"/>
      <c r="AS13" s="245"/>
      <c r="AT13" s="245"/>
      <c r="AU13" s="245"/>
      <c r="AV13" s="246"/>
      <c r="AW13" s="243" t="s">
        <v>176</v>
      </c>
      <c r="AX13" s="243"/>
      <c r="AY13" s="243"/>
      <c r="AZ13" s="243"/>
      <c r="BA13" s="243"/>
      <c r="BB13" s="243" t="s">
        <v>174</v>
      </c>
      <c r="BC13" s="244"/>
      <c r="BD13" s="247" t="s">
        <v>117</v>
      </c>
    </row>
    <row r="14" spans="2:62" s="2" customFormat="1" ht="55" customHeight="1">
      <c r="B14" s="60"/>
      <c r="C14" s="61"/>
      <c r="D14" s="212"/>
      <c r="E14" s="212"/>
      <c r="F14" s="94"/>
      <c r="G14" s="61"/>
      <c r="H14" s="61"/>
      <c r="I14" s="61"/>
      <c r="J14" s="61"/>
      <c r="K14" s="254" t="s">
        <v>177</v>
      </c>
      <c r="L14" s="255"/>
      <c r="M14" s="255"/>
      <c r="N14" s="247" t="s">
        <v>178</v>
      </c>
      <c r="O14" s="247"/>
      <c r="P14" s="247"/>
      <c r="Q14" s="76" t="s">
        <v>179</v>
      </c>
      <c r="R14" s="247" t="s">
        <v>180</v>
      </c>
      <c r="S14" s="247"/>
      <c r="T14" s="247"/>
      <c r="U14" s="247"/>
      <c r="V14" s="254" t="s">
        <v>181</v>
      </c>
      <c r="W14" s="255"/>
      <c r="X14" s="255"/>
      <c r="Y14" s="256"/>
      <c r="Z14" s="90" t="s">
        <v>182</v>
      </c>
      <c r="AA14" s="254" t="s">
        <v>183</v>
      </c>
      <c r="AB14" s="255"/>
      <c r="AC14" s="256"/>
      <c r="AD14" s="254" t="s">
        <v>184</v>
      </c>
      <c r="AE14" s="255"/>
      <c r="AF14" s="255"/>
      <c r="AG14" s="93"/>
      <c r="AH14" s="247" t="s">
        <v>177</v>
      </c>
      <c r="AI14" s="247"/>
      <c r="AJ14" s="247"/>
      <c r="AK14" s="254" t="s">
        <v>178</v>
      </c>
      <c r="AL14" s="255"/>
      <c r="AM14" s="255"/>
      <c r="AN14" s="256"/>
      <c r="AO14" s="72" t="s">
        <v>179</v>
      </c>
      <c r="AP14" s="72" t="s">
        <v>185</v>
      </c>
      <c r="AQ14" s="72" t="s">
        <v>186</v>
      </c>
      <c r="AR14" s="72" t="s">
        <v>187</v>
      </c>
      <c r="AS14" s="72" t="s">
        <v>188</v>
      </c>
      <c r="AT14" s="247" t="s">
        <v>189</v>
      </c>
      <c r="AU14" s="247"/>
      <c r="AV14" s="247"/>
      <c r="AW14" s="72" t="s">
        <v>190</v>
      </c>
      <c r="AX14" s="72" t="s">
        <v>191</v>
      </c>
      <c r="AY14" s="72" t="s">
        <v>192</v>
      </c>
      <c r="AZ14" s="72" t="s">
        <v>193</v>
      </c>
      <c r="BA14" s="72" t="s">
        <v>194</v>
      </c>
      <c r="BB14" s="72" t="s">
        <v>195</v>
      </c>
      <c r="BC14" s="84" t="s">
        <v>196</v>
      </c>
      <c r="BD14" s="248"/>
      <c r="BE14" s="259" t="s">
        <v>103</v>
      </c>
      <c r="BF14" s="259"/>
      <c r="BG14" s="259"/>
      <c r="BH14" s="259"/>
      <c r="BI14" s="259"/>
      <c r="BJ14" s="260"/>
    </row>
    <row r="15" spans="2:62" ht="57" customHeight="1">
      <c r="B15" s="247" t="s">
        <v>28</v>
      </c>
      <c r="C15" s="247" t="s">
        <v>29</v>
      </c>
      <c r="D15" s="247" t="s">
        <v>30</v>
      </c>
      <c r="E15" s="247" t="s">
        <v>31</v>
      </c>
      <c r="F15" s="247" t="s">
        <v>33</v>
      </c>
      <c r="G15" s="256" t="s">
        <v>34</v>
      </c>
      <c r="H15" s="247"/>
      <c r="I15" s="247" t="s">
        <v>35</v>
      </c>
      <c r="J15" s="254"/>
      <c r="K15" s="252" t="s">
        <v>197</v>
      </c>
      <c r="L15" s="252" t="s">
        <v>198</v>
      </c>
      <c r="M15" s="252" t="s">
        <v>199</v>
      </c>
      <c r="N15" s="250" t="s">
        <v>200</v>
      </c>
      <c r="O15" s="250" t="s">
        <v>201</v>
      </c>
      <c r="P15" s="250" t="s">
        <v>202</v>
      </c>
      <c r="Q15" s="252" t="s">
        <v>203</v>
      </c>
      <c r="R15" s="250" t="s">
        <v>204</v>
      </c>
      <c r="S15" s="250" t="s">
        <v>205</v>
      </c>
      <c r="T15" s="250" t="s">
        <v>206</v>
      </c>
      <c r="U15" s="250" t="s">
        <v>207</v>
      </c>
      <c r="V15" s="241" t="s">
        <v>204</v>
      </c>
      <c r="W15" s="252" t="s">
        <v>205</v>
      </c>
      <c r="X15" s="252" t="s">
        <v>206</v>
      </c>
      <c r="Y15" s="252" t="s">
        <v>208</v>
      </c>
      <c r="Z15" s="250" t="s">
        <v>209</v>
      </c>
      <c r="AA15" s="252" t="s">
        <v>210</v>
      </c>
      <c r="AB15" s="252" t="s">
        <v>211</v>
      </c>
      <c r="AC15" s="252" t="s">
        <v>212</v>
      </c>
      <c r="AD15" s="250" t="s">
        <v>213</v>
      </c>
      <c r="AE15" s="250" t="s">
        <v>214</v>
      </c>
      <c r="AF15" s="250" t="s">
        <v>215</v>
      </c>
      <c r="AG15" s="247" t="s">
        <v>110</v>
      </c>
      <c r="AH15" s="241" t="s">
        <v>216</v>
      </c>
      <c r="AI15" s="252" t="s">
        <v>217</v>
      </c>
      <c r="AJ15" s="252" t="s">
        <v>218</v>
      </c>
      <c r="AK15" s="250" t="s">
        <v>219</v>
      </c>
      <c r="AL15" s="250" t="s">
        <v>220</v>
      </c>
      <c r="AM15" s="250" t="s">
        <v>221</v>
      </c>
      <c r="AN15" s="250" t="s">
        <v>222</v>
      </c>
      <c r="AO15" s="252" t="s">
        <v>223</v>
      </c>
      <c r="AP15" s="257" t="s">
        <v>224</v>
      </c>
      <c r="AQ15" s="252" t="s">
        <v>225</v>
      </c>
      <c r="AR15" s="250" t="s">
        <v>226</v>
      </c>
      <c r="AS15" s="252" t="s">
        <v>227</v>
      </c>
      <c r="AT15" s="250" t="s">
        <v>228</v>
      </c>
      <c r="AU15" s="250" t="s">
        <v>229</v>
      </c>
      <c r="AV15" s="250" t="s">
        <v>230</v>
      </c>
      <c r="AW15" s="252" t="s">
        <v>231</v>
      </c>
      <c r="AX15" s="250" t="s">
        <v>232</v>
      </c>
      <c r="AY15" s="252" t="s">
        <v>232</v>
      </c>
      <c r="AZ15" s="250" t="s">
        <v>233</v>
      </c>
      <c r="BA15" s="252" t="s">
        <v>234</v>
      </c>
      <c r="BB15" s="250" t="s">
        <v>235</v>
      </c>
      <c r="BC15" s="252" t="s">
        <v>236</v>
      </c>
      <c r="BD15" s="249"/>
      <c r="BE15" s="252" t="s">
        <v>118</v>
      </c>
      <c r="BF15" s="241" t="s">
        <v>119</v>
      </c>
      <c r="BG15" s="252" t="s">
        <v>120</v>
      </c>
      <c r="BH15" s="252" t="s">
        <v>121</v>
      </c>
      <c r="BI15" s="252" t="s">
        <v>122</v>
      </c>
      <c r="BJ15" s="252" t="s">
        <v>123</v>
      </c>
    </row>
    <row r="16" spans="2:62" ht="171.65" customHeight="1">
      <c r="B16" s="248"/>
      <c r="C16" s="248"/>
      <c r="D16" s="248"/>
      <c r="E16" s="248"/>
      <c r="F16" s="248"/>
      <c r="G16" s="78" t="s">
        <v>45</v>
      </c>
      <c r="H16" s="72" t="s">
        <v>46</v>
      </c>
      <c r="I16" s="72" t="s">
        <v>47</v>
      </c>
      <c r="J16" s="72" t="s">
        <v>48</v>
      </c>
      <c r="K16" s="242"/>
      <c r="L16" s="253"/>
      <c r="M16" s="253"/>
      <c r="N16" s="251"/>
      <c r="O16" s="251"/>
      <c r="P16" s="251"/>
      <c r="Q16" s="253"/>
      <c r="R16" s="251"/>
      <c r="S16" s="251"/>
      <c r="T16" s="251"/>
      <c r="U16" s="251"/>
      <c r="V16" s="242" t="s">
        <v>204</v>
      </c>
      <c r="W16" s="253" t="s">
        <v>205</v>
      </c>
      <c r="X16" s="253"/>
      <c r="Y16" s="253" t="s">
        <v>208</v>
      </c>
      <c r="Z16" s="251"/>
      <c r="AA16" s="253" t="s">
        <v>210</v>
      </c>
      <c r="AB16" s="253" t="s">
        <v>211</v>
      </c>
      <c r="AC16" s="253"/>
      <c r="AD16" s="251" t="s">
        <v>213</v>
      </c>
      <c r="AE16" s="251" t="s">
        <v>214</v>
      </c>
      <c r="AF16" s="251" t="s">
        <v>215</v>
      </c>
      <c r="AG16" s="248"/>
      <c r="AH16" s="242" t="s">
        <v>216</v>
      </c>
      <c r="AI16" s="253" t="s">
        <v>217</v>
      </c>
      <c r="AJ16" s="253"/>
      <c r="AK16" s="251" t="s">
        <v>219</v>
      </c>
      <c r="AL16" s="251"/>
      <c r="AM16" s="251"/>
      <c r="AN16" s="251"/>
      <c r="AO16" s="253" t="s">
        <v>223</v>
      </c>
      <c r="AP16" s="258"/>
      <c r="AQ16" s="253"/>
      <c r="AR16" s="251"/>
      <c r="AS16" s="253"/>
      <c r="AT16" s="251" t="s">
        <v>228</v>
      </c>
      <c r="AU16" s="251"/>
      <c r="AV16" s="251"/>
      <c r="AW16" s="253" t="s">
        <v>231</v>
      </c>
      <c r="AX16" s="251" t="s">
        <v>232</v>
      </c>
      <c r="AY16" s="253" t="s">
        <v>232</v>
      </c>
      <c r="AZ16" s="251" t="s">
        <v>233</v>
      </c>
      <c r="BA16" s="253" t="s">
        <v>234</v>
      </c>
      <c r="BB16" s="251" t="s">
        <v>235</v>
      </c>
      <c r="BC16" s="253" t="s">
        <v>236</v>
      </c>
      <c r="BD16" s="249"/>
      <c r="BE16" s="253"/>
      <c r="BF16" s="242"/>
      <c r="BG16" s="253"/>
      <c r="BH16" s="253"/>
      <c r="BI16" s="253"/>
      <c r="BJ16" s="253"/>
    </row>
    <row r="17" spans="2:65" ht="25.5" customHeight="1">
      <c r="B17" s="58"/>
      <c r="C17" s="58"/>
      <c r="D17" s="58"/>
      <c r="E17" s="58"/>
      <c r="F17" s="58"/>
      <c r="G17" s="88"/>
      <c r="H17" s="58"/>
      <c r="I17" s="58"/>
      <c r="J17" s="58"/>
      <c r="K17" s="82"/>
      <c r="L17" s="59"/>
      <c r="M17" s="59"/>
      <c r="N17" s="64"/>
      <c r="O17" s="64"/>
      <c r="P17" s="64"/>
      <c r="Q17" s="59"/>
      <c r="R17" s="64"/>
      <c r="S17" s="64"/>
      <c r="T17" s="64"/>
      <c r="U17" s="64"/>
      <c r="V17" s="82"/>
      <c r="W17" s="59"/>
      <c r="X17" s="59"/>
      <c r="Y17" s="59"/>
      <c r="Z17" s="64"/>
      <c r="AA17" s="59"/>
      <c r="AB17" s="59"/>
      <c r="AC17" s="59"/>
      <c r="AD17" s="64"/>
      <c r="AE17" s="64"/>
      <c r="AF17" s="64"/>
      <c r="AG17" s="58"/>
      <c r="AH17" s="82"/>
      <c r="AI17" s="59"/>
      <c r="AJ17" s="59"/>
      <c r="AK17" s="64"/>
      <c r="AL17" s="64"/>
      <c r="AM17" s="64"/>
      <c r="AN17" s="64"/>
      <c r="AO17" s="59"/>
      <c r="AP17" s="92"/>
      <c r="AQ17" s="59"/>
      <c r="AR17" s="64"/>
      <c r="AS17" s="59"/>
      <c r="AT17" s="64"/>
      <c r="AU17" s="64"/>
      <c r="AV17" s="64"/>
      <c r="AW17" s="59"/>
      <c r="AX17" s="64"/>
      <c r="AY17" s="59"/>
      <c r="AZ17" s="64"/>
      <c r="BA17" s="59"/>
      <c r="BB17" s="64"/>
      <c r="BC17" s="59"/>
      <c r="BD17" s="88"/>
      <c r="BE17" s="87"/>
      <c r="BF17" s="87"/>
      <c r="BG17" s="86"/>
      <c r="BH17" s="86"/>
      <c r="BI17" s="86"/>
      <c r="BJ17" s="86"/>
    </row>
    <row r="18" spans="2:65" ht="83.5" customHeight="1">
      <c r="B18" s="81">
        <v>1</v>
      </c>
      <c r="C18" s="83" t="str">
        <f>Hoja1!AE5</f>
        <v xml:space="preserve"> </v>
      </c>
      <c r="D18" s="83" t="str">
        <f>Hoja1!AF5</f>
        <v xml:space="preserve"> </v>
      </c>
      <c r="E18" s="83" t="str">
        <f>Hoja1!AG5</f>
        <v xml:space="preserve"> </v>
      </c>
      <c r="F18" s="83" t="str">
        <f>Hoja1!AH5</f>
        <v xml:space="preserve"> </v>
      </c>
      <c r="G18" s="83" t="str">
        <f>Hoja1!AI5</f>
        <v xml:space="preserve"> </v>
      </c>
      <c r="H18" s="83" t="str">
        <f>Hoja1!AJ5</f>
        <v xml:space="preserve"> </v>
      </c>
      <c r="I18" s="83" t="str">
        <f>Hoja1!AK5</f>
        <v xml:space="preserve"> </v>
      </c>
      <c r="J18" s="83" t="str">
        <f>Hoja1!AL5</f>
        <v xml:space="preserve"> </v>
      </c>
      <c r="K18" s="77"/>
      <c r="L18" s="77"/>
      <c r="M18" s="77"/>
      <c r="N18" s="77"/>
      <c r="O18" s="77"/>
      <c r="P18" s="77" t="s">
        <v>57</v>
      </c>
      <c r="Q18" s="77"/>
      <c r="R18" s="77"/>
      <c r="S18" s="77"/>
      <c r="T18" s="77"/>
      <c r="U18" s="77"/>
      <c r="V18" s="77"/>
      <c r="W18" s="77"/>
      <c r="X18" s="77"/>
      <c r="Y18" s="77"/>
      <c r="Z18" s="77"/>
      <c r="AA18" s="77"/>
      <c r="AB18" s="77"/>
      <c r="AC18" s="77"/>
      <c r="AD18" s="77"/>
      <c r="AE18" s="77" t="s">
        <v>57</v>
      </c>
      <c r="AF18" s="77"/>
      <c r="AG18" s="79" t="str" cm="1">
        <f t="array" ref="AG18">IF(OR(K18:AA18="NO",AB18="NO",AC18="NO",AD18="NO",AE18="NO",AF18="NO"),"No aceptable","Aceptable")</f>
        <v>No aceptable</v>
      </c>
      <c r="AH18" s="53" t="s">
        <v>86</v>
      </c>
      <c r="AI18" s="77" t="s">
        <v>57</v>
      </c>
      <c r="AJ18" s="77" t="s">
        <v>57</v>
      </c>
      <c r="AK18" s="77" t="s">
        <v>57</v>
      </c>
      <c r="AL18" s="77" t="s">
        <v>57</v>
      </c>
      <c r="AM18" s="77" t="s">
        <v>57</v>
      </c>
      <c r="AN18" s="77" t="s">
        <v>57</v>
      </c>
      <c r="AO18" s="77" t="s">
        <v>57</v>
      </c>
      <c r="AP18" s="77" t="s">
        <v>57</v>
      </c>
      <c r="AQ18" s="77" t="s">
        <v>57</v>
      </c>
      <c r="AR18" s="77" t="s">
        <v>57</v>
      </c>
      <c r="AS18" s="77" t="s">
        <v>57</v>
      </c>
      <c r="AT18" s="77" t="s">
        <v>57</v>
      </c>
      <c r="AU18" s="77" t="s">
        <v>57</v>
      </c>
      <c r="AV18" s="77" t="s">
        <v>57</v>
      </c>
      <c r="AW18" s="77" t="s">
        <v>57</v>
      </c>
      <c r="AX18" s="77" t="s">
        <v>57</v>
      </c>
      <c r="AY18" s="77" t="s">
        <v>57</v>
      </c>
      <c r="AZ18" s="77" t="s">
        <v>57</v>
      </c>
      <c r="BA18" s="77" t="s">
        <v>57</v>
      </c>
      <c r="BB18" s="77" t="s">
        <v>57</v>
      </c>
      <c r="BC18" s="77" t="s">
        <v>86</v>
      </c>
      <c r="BD18" s="85" t="str" cm="1">
        <f t="array" ref="BD18">IF(OR(AH18:AX18="SI",AY18="SI",AZ18="SI",BA18="SI",BB18="SI",BC18="SI"),"Crítico-Proceda a elaborar plan de acción","No crítico/Intermedio-Solicitar evaluación por parte del OAL")</f>
        <v>Crítico-Proceda a elaborar plan de acción</v>
      </c>
      <c r="BE18" s="86"/>
      <c r="BF18" s="74"/>
      <c r="BG18" s="74"/>
      <c r="BI18" s="74"/>
      <c r="BJ18" s="74"/>
      <c r="BM18">
        <f>IF(AG18="Aceptable",1,0)</f>
        <v>0</v>
      </c>
    </row>
    <row r="19" spans="2:65" ht="58.5" customHeight="1">
      <c r="B19" s="54">
        <v>2</v>
      </c>
      <c r="C19" s="55" t="str">
        <f>Hoja1!AE6</f>
        <v xml:space="preserve"> </v>
      </c>
      <c r="D19" s="55" t="str">
        <f>Hoja1!AF6</f>
        <v xml:space="preserve"> </v>
      </c>
      <c r="E19" s="55" t="str">
        <f>Hoja1!AG6</f>
        <v xml:space="preserve"> </v>
      </c>
      <c r="F19" s="55" t="str">
        <f>Hoja1!AH6</f>
        <v xml:space="preserve"> </v>
      </c>
      <c r="G19" s="55" t="str">
        <f>Hoja1!AI6</f>
        <v xml:space="preserve"> </v>
      </c>
      <c r="H19" s="55" t="str">
        <f>Hoja1!AJ6</f>
        <v xml:space="preserve"> </v>
      </c>
      <c r="I19" s="55" t="str">
        <f>Hoja1!AK6</f>
        <v xml:space="preserve"> </v>
      </c>
      <c r="J19" s="55" t="str">
        <f>Hoja1!AL6</f>
        <v xml:space="preserve"> </v>
      </c>
      <c r="K19" s="53"/>
      <c r="L19" s="53" t="s">
        <v>57</v>
      </c>
      <c r="M19" s="53"/>
      <c r="N19" s="53"/>
      <c r="O19" s="53"/>
      <c r="P19" s="53"/>
      <c r="Q19" s="53"/>
      <c r="R19" s="53"/>
      <c r="S19" s="53"/>
      <c r="T19" s="53"/>
      <c r="U19" s="53"/>
      <c r="V19" s="53"/>
      <c r="W19" s="53"/>
      <c r="X19" s="53"/>
      <c r="Y19" s="53"/>
      <c r="Z19" s="53"/>
      <c r="AA19" s="53"/>
      <c r="AB19" s="53"/>
      <c r="AC19" s="53"/>
      <c r="AD19" s="53"/>
      <c r="AE19" s="53"/>
      <c r="AF19" s="53"/>
      <c r="AG19" s="79" t="str" cm="1">
        <f t="array" ref="AG19">IF(OR(K19:AA19="NO",AB19="NO",AC19="NO",AD19="NO",AE19="NO",AF19="NO"),"No aceptable","Aceptable")</f>
        <v>No aceptable</v>
      </c>
      <c r="AH19" s="53" t="s">
        <v>57</v>
      </c>
      <c r="AI19" s="53" t="s">
        <v>86</v>
      </c>
      <c r="AJ19" s="53" t="s">
        <v>57</v>
      </c>
      <c r="AK19" s="53" t="s">
        <v>57</v>
      </c>
      <c r="AL19" s="53" t="s">
        <v>57</v>
      </c>
      <c r="AM19" s="53" t="s">
        <v>57</v>
      </c>
      <c r="AN19" s="53" t="s">
        <v>57</v>
      </c>
      <c r="AO19" s="53" t="s">
        <v>57</v>
      </c>
      <c r="AP19" s="53" t="s">
        <v>57</v>
      </c>
      <c r="AQ19" s="53" t="s">
        <v>57</v>
      </c>
      <c r="AR19" s="53" t="s">
        <v>57</v>
      </c>
      <c r="AS19" s="53" t="s">
        <v>57</v>
      </c>
      <c r="AT19" s="53" t="s">
        <v>57</v>
      </c>
      <c r="AU19" s="53" t="s">
        <v>57</v>
      </c>
      <c r="AV19" s="53" t="s">
        <v>57</v>
      </c>
      <c r="AW19" s="53" t="s">
        <v>57</v>
      </c>
      <c r="AX19" s="53" t="s">
        <v>57</v>
      </c>
      <c r="AY19" s="53" t="s">
        <v>57</v>
      </c>
      <c r="AZ19" s="53" t="s">
        <v>57</v>
      </c>
      <c r="BA19" s="53" t="s">
        <v>57</v>
      </c>
      <c r="BB19" s="53" t="s">
        <v>57</v>
      </c>
      <c r="BC19" s="53" t="s">
        <v>57</v>
      </c>
      <c r="BD19" s="85" t="str" cm="1">
        <f t="array" ref="BD19">IF(OR(AH19:AX19="SI",AY19="SI",AZ19="SI",BA19="SI",BB19="SI",BC19="SI"),"Crítico-Proceda a elaborar plan de acción","No crítico/Intermedio-Solicitar evaluación por parte del OAL")</f>
        <v>Crítico-Proceda a elaborar plan de acción</v>
      </c>
      <c r="BE19" s="86"/>
      <c r="BF19" s="74"/>
      <c r="BG19" s="74"/>
      <c r="BH19" s="74"/>
      <c r="BI19" s="74"/>
      <c r="BJ19" s="74"/>
      <c r="BM19">
        <f t="shared" ref="BM19:BM82" si="0">IF(AG19="Aceptable",1,0)</f>
        <v>0</v>
      </c>
    </row>
    <row r="20" spans="2:65" ht="58.5" customHeight="1">
      <c r="B20" s="54">
        <v>3</v>
      </c>
      <c r="C20" s="55" t="str">
        <f>Hoja1!AE7</f>
        <v>area 3</v>
      </c>
      <c r="D20" s="55" t="str">
        <f>Hoja1!AF7</f>
        <v>puesto 3</v>
      </c>
      <c r="E20" s="55" t="str">
        <f>Hoja1!AG7</f>
        <v>tarea 3</v>
      </c>
      <c r="F20" s="55">
        <f>Hoja1!AH7</f>
        <v>0</v>
      </c>
      <c r="G20" s="55">
        <f>Hoja1!AI7</f>
        <v>0</v>
      </c>
      <c r="H20" s="55">
        <f>Hoja1!AJ7</f>
        <v>0</v>
      </c>
      <c r="I20" s="55">
        <f>Hoja1!AK7</f>
        <v>0</v>
      </c>
      <c r="J20" s="55">
        <f>Hoja1!AL7</f>
        <v>0</v>
      </c>
      <c r="K20" s="53"/>
      <c r="L20" s="53"/>
      <c r="M20" s="53" t="s">
        <v>57</v>
      </c>
      <c r="N20" s="53"/>
      <c r="O20" s="53"/>
      <c r="P20" s="53"/>
      <c r="Q20" s="53"/>
      <c r="R20" s="53"/>
      <c r="S20" s="53"/>
      <c r="T20" s="53"/>
      <c r="U20" s="53"/>
      <c r="V20" s="53"/>
      <c r="W20" s="53"/>
      <c r="X20" s="53"/>
      <c r="Y20" s="53"/>
      <c r="Z20" s="53"/>
      <c r="AA20" s="53"/>
      <c r="AB20" s="53"/>
      <c r="AC20" s="53"/>
      <c r="AD20" s="53"/>
      <c r="AE20" s="53"/>
      <c r="AF20" s="53"/>
      <c r="AG20" s="79" t="str" cm="1">
        <f t="array" ref="AG20">IF(OR(K20:AA20="NO",AB20="NO",AC20="NO",AD20="NO",AE20="NO",AF20="NO"),"No aceptable","Aceptable")</f>
        <v>No aceptable</v>
      </c>
      <c r="AH20" s="53" t="s">
        <v>57</v>
      </c>
      <c r="AI20" s="53" t="s">
        <v>57</v>
      </c>
      <c r="AJ20" s="53" t="s">
        <v>86</v>
      </c>
      <c r="AK20" s="53" t="s">
        <v>57</v>
      </c>
      <c r="AL20" s="53" t="s">
        <v>57</v>
      </c>
      <c r="AM20" s="53" t="s">
        <v>57</v>
      </c>
      <c r="AN20" s="53" t="s">
        <v>57</v>
      </c>
      <c r="AO20" s="53" t="s">
        <v>57</v>
      </c>
      <c r="AP20" s="53" t="s">
        <v>57</v>
      </c>
      <c r="AQ20" s="53" t="s">
        <v>57</v>
      </c>
      <c r="AR20" s="53" t="s">
        <v>57</v>
      </c>
      <c r="AS20" s="53" t="s">
        <v>57</v>
      </c>
      <c r="AT20" s="53" t="s">
        <v>57</v>
      </c>
      <c r="AU20" s="53" t="s">
        <v>57</v>
      </c>
      <c r="AV20" s="53" t="s">
        <v>57</v>
      </c>
      <c r="AW20" s="53" t="s">
        <v>57</v>
      </c>
      <c r="AX20" s="53" t="s">
        <v>57</v>
      </c>
      <c r="AY20" s="53" t="s">
        <v>57</v>
      </c>
      <c r="AZ20" s="53" t="s">
        <v>57</v>
      </c>
      <c r="BA20" s="53" t="s">
        <v>57</v>
      </c>
      <c r="BB20" s="53" t="s">
        <v>57</v>
      </c>
      <c r="BC20" s="53" t="s">
        <v>57</v>
      </c>
      <c r="BD20" s="85" t="str" cm="1">
        <f t="array" ref="BD20">IF(OR(AH20:AX20="SI",AY20="SI",AZ20="SI",BA20="SI",BB20="SI",BC20="SI"),"Crítico-Proceda a elaborar plan de acción","No crítico/Intermedio-Solicitar evaluación por parte del OAL")</f>
        <v>Crítico-Proceda a elaborar plan de acción</v>
      </c>
      <c r="BE20" s="86"/>
      <c r="BF20" s="74"/>
      <c r="BG20" s="74"/>
      <c r="BH20" s="74"/>
      <c r="BI20" s="74"/>
      <c r="BJ20" s="74"/>
      <c r="BM20">
        <f t="shared" si="0"/>
        <v>0</v>
      </c>
    </row>
    <row r="21" spans="2:65" ht="58.5" customHeight="1">
      <c r="B21" s="54">
        <v>4</v>
      </c>
      <c r="C21" s="55" t="str">
        <f>Hoja1!AE8</f>
        <v>area 4</v>
      </c>
      <c r="D21" s="55" t="str">
        <f>Hoja1!AF8</f>
        <v>puesto 4</v>
      </c>
      <c r="E21" s="55" t="str">
        <f>Hoja1!AG8</f>
        <v>tarea 4</v>
      </c>
      <c r="F21" s="55">
        <f>Hoja1!AH8</f>
        <v>0</v>
      </c>
      <c r="G21" s="55">
        <f>Hoja1!AI8</f>
        <v>0</v>
      </c>
      <c r="H21" s="55">
        <f>Hoja1!AJ8</f>
        <v>0</v>
      </c>
      <c r="I21" s="55">
        <f>Hoja1!AK8</f>
        <v>0</v>
      </c>
      <c r="J21" s="55">
        <f>Hoja1!AL8</f>
        <v>0</v>
      </c>
      <c r="K21" s="53"/>
      <c r="L21" s="53"/>
      <c r="M21" s="53"/>
      <c r="N21" s="53" t="s">
        <v>57</v>
      </c>
      <c r="O21" s="53"/>
      <c r="P21" s="53"/>
      <c r="Q21" s="53"/>
      <c r="R21" s="53"/>
      <c r="S21" s="53"/>
      <c r="T21" s="53"/>
      <c r="U21" s="53"/>
      <c r="V21" s="53"/>
      <c r="W21" s="53"/>
      <c r="X21" s="53"/>
      <c r="Y21" s="53"/>
      <c r="Z21" s="53"/>
      <c r="AA21" s="53"/>
      <c r="AB21" s="53"/>
      <c r="AC21" s="53"/>
      <c r="AD21" s="53"/>
      <c r="AE21" s="53"/>
      <c r="AF21" s="53"/>
      <c r="AG21" s="79" t="str" cm="1">
        <f t="array" ref="AG21">IF(OR(K21:AA21="NO",AB21="NO",AC21="NO",AD21="NO",AE21="NO",AF21="NO"),"No aceptable","Aceptable")</f>
        <v>No aceptable</v>
      </c>
      <c r="AH21" s="53" t="s">
        <v>57</v>
      </c>
      <c r="AI21" s="53" t="s">
        <v>57</v>
      </c>
      <c r="AJ21" s="53" t="s">
        <v>57</v>
      </c>
      <c r="AK21" s="53" t="s">
        <v>86</v>
      </c>
      <c r="AL21" s="53" t="s">
        <v>57</v>
      </c>
      <c r="AM21" s="53" t="s">
        <v>57</v>
      </c>
      <c r="AN21" s="53" t="s">
        <v>57</v>
      </c>
      <c r="AO21" s="53" t="s">
        <v>57</v>
      </c>
      <c r="AP21" s="53" t="s">
        <v>57</v>
      </c>
      <c r="AQ21" s="53" t="s">
        <v>57</v>
      </c>
      <c r="AR21" s="53" t="s">
        <v>57</v>
      </c>
      <c r="AS21" s="53" t="s">
        <v>57</v>
      </c>
      <c r="AT21" s="53" t="s">
        <v>57</v>
      </c>
      <c r="AU21" s="53" t="s">
        <v>57</v>
      </c>
      <c r="AV21" s="53" t="s">
        <v>57</v>
      </c>
      <c r="AW21" s="53" t="s">
        <v>57</v>
      </c>
      <c r="AX21" s="53" t="s">
        <v>57</v>
      </c>
      <c r="AY21" s="53" t="s">
        <v>57</v>
      </c>
      <c r="AZ21" s="53" t="s">
        <v>57</v>
      </c>
      <c r="BA21" s="53" t="s">
        <v>57</v>
      </c>
      <c r="BB21" s="53" t="s">
        <v>57</v>
      </c>
      <c r="BC21" s="53" t="s">
        <v>57</v>
      </c>
      <c r="BD21" s="85" t="str" cm="1">
        <f t="array" ref="BD21">IF(OR(AH21:AX21="SI",AY21="SI",AZ21="SI",BA21="SI",BB21="SI",BC21="SI"),"Crítico-Proceda a elaborar plan de acción","No crítico/Intermedio-Solicitar evaluación por parte del OAL")</f>
        <v>Crítico-Proceda a elaborar plan de acción</v>
      </c>
      <c r="BE21" s="86"/>
      <c r="BF21" s="74"/>
      <c r="BG21" s="74"/>
      <c r="BH21" s="74"/>
      <c r="BI21" s="74"/>
      <c r="BJ21" s="74"/>
      <c r="BM21">
        <f t="shared" si="0"/>
        <v>0</v>
      </c>
    </row>
    <row r="22" spans="2:65" ht="58.5" customHeight="1">
      <c r="B22" s="54">
        <v>5</v>
      </c>
      <c r="C22" s="55" t="str">
        <f>Hoja1!AE9</f>
        <v>area 5</v>
      </c>
      <c r="D22" s="55" t="str">
        <f>Hoja1!AF9</f>
        <v>puesto 5</v>
      </c>
      <c r="E22" s="55" t="str">
        <f>Hoja1!AG9</f>
        <v>tarea 5</v>
      </c>
      <c r="F22" s="55">
        <f>Hoja1!AH9</f>
        <v>0</v>
      </c>
      <c r="G22" s="55">
        <f>Hoja1!AI9</f>
        <v>0</v>
      </c>
      <c r="H22" s="55">
        <f>Hoja1!AJ9</f>
        <v>0</v>
      </c>
      <c r="I22" s="55">
        <f>Hoja1!AK9</f>
        <v>0</v>
      </c>
      <c r="J22" s="55">
        <f>Hoja1!AL9</f>
        <v>0</v>
      </c>
      <c r="K22" s="53"/>
      <c r="L22" s="53"/>
      <c r="M22" s="53"/>
      <c r="N22" s="53"/>
      <c r="O22" s="53" t="s">
        <v>57</v>
      </c>
      <c r="P22" s="53"/>
      <c r="Q22" s="53"/>
      <c r="R22" s="53"/>
      <c r="S22" s="53"/>
      <c r="T22" s="53"/>
      <c r="U22" s="53"/>
      <c r="V22" s="53"/>
      <c r="W22" s="53"/>
      <c r="X22" s="53"/>
      <c r="Y22" s="53"/>
      <c r="Z22" s="53"/>
      <c r="AA22" s="53"/>
      <c r="AB22" s="53"/>
      <c r="AC22" s="53"/>
      <c r="AD22" s="53"/>
      <c r="AE22" s="53"/>
      <c r="AF22" s="53"/>
      <c r="AG22" s="79" t="str" cm="1">
        <f t="array" ref="AG22">IF(OR(K22:AA22="NO",AB22="NO",AC22="NO",AD22="NO",AE22="NO",AF22="NO"),"No aceptable","Aceptable")</f>
        <v>No aceptable</v>
      </c>
      <c r="AH22" s="53" t="s">
        <v>57</v>
      </c>
      <c r="AI22" s="53" t="s">
        <v>57</v>
      </c>
      <c r="AJ22" s="53" t="s">
        <v>57</v>
      </c>
      <c r="AK22" s="53" t="s">
        <v>57</v>
      </c>
      <c r="AL22" s="53" t="s">
        <v>86</v>
      </c>
      <c r="AM22" s="53" t="s">
        <v>57</v>
      </c>
      <c r="AN22" s="53" t="s">
        <v>57</v>
      </c>
      <c r="AO22" s="53" t="s">
        <v>57</v>
      </c>
      <c r="AP22" s="53" t="s">
        <v>57</v>
      </c>
      <c r="AQ22" s="53" t="s">
        <v>57</v>
      </c>
      <c r="AR22" s="53" t="s">
        <v>57</v>
      </c>
      <c r="AS22" s="53" t="s">
        <v>57</v>
      </c>
      <c r="AT22" s="53" t="s">
        <v>57</v>
      </c>
      <c r="AU22" s="53" t="s">
        <v>57</v>
      </c>
      <c r="AV22" s="53" t="s">
        <v>57</v>
      </c>
      <c r="AW22" s="53" t="s">
        <v>57</v>
      </c>
      <c r="AX22" s="53" t="s">
        <v>57</v>
      </c>
      <c r="AY22" s="53" t="s">
        <v>57</v>
      </c>
      <c r="AZ22" s="53" t="s">
        <v>57</v>
      </c>
      <c r="BA22" s="53" t="s">
        <v>57</v>
      </c>
      <c r="BB22" s="53" t="s">
        <v>57</v>
      </c>
      <c r="BC22" s="53" t="s">
        <v>57</v>
      </c>
      <c r="BD22" s="85" t="str" cm="1">
        <f t="array" ref="BD22">IF(OR(AH22:AX22="SI",AY22="SI",AZ22="SI",BA22="SI",BB22="SI",BC22="SI"),"Crítico-Proceda a elaborar plan de acción","No crítico/Intermedio-Solicitar evaluación por parte del OAL")</f>
        <v>Crítico-Proceda a elaborar plan de acción</v>
      </c>
      <c r="BE22" s="86"/>
      <c r="BF22" s="74"/>
      <c r="BG22" s="74"/>
      <c r="BH22" s="74"/>
      <c r="BI22" s="74"/>
      <c r="BJ22" s="74"/>
      <c r="BM22">
        <f t="shared" si="0"/>
        <v>0</v>
      </c>
    </row>
    <row r="23" spans="2:65" ht="58.5" customHeight="1">
      <c r="B23" s="54">
        <v>6</v>
      </c>
      <c r="C23" s="55" t="str">
        <f>Hoja1!AE10</f>
        <v>area 6</v>
      </c>
      <c r="D23" s="55" t="str">
        <f>Hoja1!AF10</f>
        <v>puesto 6</v>
      </c>
      <c r="E23" s="55" t="str">
        <f>Hoja1!AG10</f>
        <v>tarea 6</v>
      </c>
      <c r="F23" s="55">
        <f>Hoja1!AH10</f>
        <v>0</v>
      </c>
      <c r="G23" s="55">
        <f>Hoja1!AI10</f>
        <v>0</v>
      </c>
      <c r="H23" s="55">
        <f>Hoja1!AJ10</f>
        <v>0</v>
      </c>
      <c r="I23" s="55">
        <f>Hoja1!AK10</f>
        <v>0</v>
      </c>
      <c r="J23" s="55">
        <f>Hoja1!AL10</f>
        <v>0</v>
      </c>
      <c r="K23" s="53"/>
      <c r="L23" s="53"/>
      <c r="M23" s="53"/>
      <c r="N23" s="53"/>
      <c r="O23" s="53"/>
      <c r="P23" s="53" t="s">
        <v>57</v>
      </c>
      <c r="Q23" s="53"/>
      <c r="R23" s="53"/>
      <c r="S23" s="53"/>
      <c r="T23" s="53"/>
      <c r="U23" s="53"/>
      <c r="V23" s="53"/>
      <c r="W23" s="53"/>
      <c r="X23" s="53"/>
      <c r="Y23" s="53"/>
      <c r="Z23" s="53"/>
      <c r="AA23" s="53"/>
      <c r="AB23" s="53"/>
      <c r="AC23" s="53"/>
      <c r="AD23" s="53"/>
      <c r="AE23" s="53"/>
      <c r="AF23" s="53"/>
      <c r="AG23" s="79" t="str" cm="1">
        <f t="array" ref="AG23">IF(OR(K23:AA23="NO",AB23="NO",AC23="NO",AD23="NO",AE23="NO",AF23="NO"),"No aceptable","Aceptable")</f>
        <v>No aceptable</v>
      </c>
      <c r="AH23" s="53" t="s">
        <v>57</v>
      </c>
      <c r="AI23" s="53" t="s">
        <v>57</v>
      </c>
      <c r="AJ23" s="53" t="s">
        <v>57</v>
      </c>
      <c r="AK23" s="53" t="s">
        <v>57</v>
      </c>
      <c r="AL23" s="53" t="s">
        <v>57</v>
      </c>
      <c r="AM23" s="53" t="s">
        <v>86</v>
      </c>
      <c r="AN23" s="53" t="s">
        <v>57</v>
      </c>
      <c r="AO23" s="53" t="s">
        <v>57</v>
      </c>
      <c r="AP23" s="53" t="s">
        <v>57</v>
      </c>
      <c r="AQ23" s="53" t="s">
        <v>57</v>
      </c>
      <c r="AR23" s="53" t="s">
        <v>57</v>
      </c>
      <c r="AS23" s="53" t="s">
        <v>57</v>
      </c>
      <c r="AT23" s="53" t="s">
        <v>57</v>
      </c>
      <c r="AU23" s="53" t="s">
        <v>57</v>
      </c>
      <c r="AV23" s="53" t="s">
        <v>57</v>
      </c>
      <c r="AW23" s="53" t="s">
        <v>57</v>
      </c>
      <c r="AX23" s="53" t="s">
        <v>57</v>
      </c>
      <c r="AY23" s="53" t="s">
        <v>57</v>
      </c>
      <c r="AZ23" s="53" t="s">
        <v>57</v>
      </c>
      <c r="BA23" s="53" t="s">
        <v>57</v>
      </c>
      <c r="BB23" s="53" t="s">
        <v>57</v>
      </c>
      <c r="BC23" s="53" t="s">
        <v>57</v>
      </c>
      <c r="BD23" s="85" t="str" cm="1">
        <f t="array" ref="BD23">IF(OR(AH23:AX23="SI",AY23="SI",AZ23="SI",BA23="SI",BB23="SI",BC23="SI"),"Crítico-Proceda a elaborar plan de acción","No crítico/Intermedio-Solicitar evaluación por parte del OAL")</f>
        <v>Crítico-Proceda a elaborar plan de acción</v>
      </c>
      <c r="BE23" s="86"/>
      <c r="BF23" s="74"/>
      <c r="BG23" s="74"/>
      <c r="BH23" s="74"/>
      <c r="BI23" s="74"/>
      <c r="BJ23" s="74"/>
      <c r="BM23">
        <f t="shared" si="0"/>
        <v>0</v>
      </c>
    </row>
    <row r="24" spans="2:65" ht="58.5" customHeight="1">
      <c r="B24" s="54">
        <v>7</v>
      </c>
      <c r="C24" s="55" t="str">
        <f>Hoja1!AE11</f>
        <v>area 7</v>
      </c>
      <c r="D24" s="55" t="str">
        <f>Hoja1!AF11</f>
        <v>puesto 7</v>
      </c>
      <c r="E24" s="55" t="str">
        <f>Hoja1!AG11</f>
        <v>tarea 7</v>
      </c>
      <c r="F24" s="55">
        <f>Hoja1!AH11</f>
        <v>0</v>
      </c>
      <c r="G24" s="55">
        <f>Hoja1!AI11</f>
        <v>0</v>
      </c>
      <c r="H24" s="55">
        <f>Hoja1!AJ11</f>
        <v>0</v>
      </c>
      <c r="I24" s="55">
        <f>Hoja1!AK11</f>
        <v>0</v>
      </c>
      <c r="J24" s="55">
        <f>Hoja1!AL11</f>
        <v>0</v>
      </c>
      <c r="K24" s="53"/>
      <c r="L24" s="53"/>
      <c r="M24" s="53"/>
      <c r="N24" s="53"/>
      <c r="O24" s="53"/>
      <c r="P24" s="53"/>
      <c r="Q24" s="53" t="s">
        <v>57</v>
      </c>
      <c r="R24" s="53"/>
      <c r="S24" s="53"/>
      <c r="T24" s="53"/>
      <c r="U24" s="53"/>
      <c r="V24" s="53"/>
      <c r="W24" s="53"/>
      <c r="X24" s="53"/>
      <c r="Y24" s="53"/>
      <c r="Z24" s="53"/>
      <c r="AA24" s="53"/>
      <c r="AB24" s="53"/>
      <c r="AC24" s="53"/>
      <c r="AD24" s="53"/>
      <c r="AE24" s="53"/>
      <c r="AF24" s="53"/>
      <c r="AG24" s="79" t="str" cm="1">
        <f t="array" ref="AG24">IF(OR(K24:AA24="NO",AB24="NO",AC24="NO",AD24="NO",AE24="NO",AF24="NO"),"No aceptable","Aceptable")</f>
        <v>No aceptable</v>
      </c>
      <c r="AH24" s="53" t="s">
        <v>57</v>
      </c>
      <c r="AI24" s="53" t="s">
        <v>57</v>
      </c>
      <c r="AJ24" s="53" t="s">
        <v>57</v>
      </c>
      <c r="AK24" s="53" t="s">
        <v>57</v>
      </c>
      <c r="AL24" s="53" t="s">
        <v>57</v>
      </c>
      <c r="AM24" s="53" t="s">
        <v>57</v>
      </c>
      <c r="AN24" s="53" t="s">
        <v>86</v>
      </c>
      <c r="AO24" s="53" t="s">
        <v>57</v>
      </c>
      <c r="AP24" s="53" t="s">
        <v>57</v>
      </c>
      <c r="AQ24" s="53" t="s">
        <v>57</v>
      </c>
      <c r="AR24" s="53" t="s">
        <v>57</v>
      </c>
      <c r="AS24" s="53" t="s">
        <v>57</v>
      </c>
      <c r="AT24" s="53" t="s">
        <v>57</v>
      </c>
      <c r="AU24" s="53" t="s">
        <v>57</v>
      </c>
      <c r="AV24" s="53" t="s">
        <v>57</v>
      </c>
      <c r="AW24" s="53" t="s">
        <v>57</v>
      </c>
      <c r="AX24" s="53" t="s">
        <v>57</v>
      </c>
      <c r="AY24" s="53" t="s">
        <v>57</v>
      </c>
      <c r="AZ24" s="53" t="s">
        <v>57</v>
      </c>
      <c r="BA24" s="53" t="s">
        <v>57</v>
      </c>
      <c r="BB24" s="53" t="s">
        <v>57</v>
      </c>
      <c r="BC24" s="53" t="s">
        <v>57</v>
      </c>
      <c r="BD24" s="85" t="str" cm="1">
        <f t="array" ref="BD24">IF(OR(AH24:AX24="SI",AY24="SI",AZ24="SI",BA24="SI",BB24="SI",BC24="SI"),"Crítico-Proceda a elaborar plan de acción","No crítico/Intermedio-Solicitar evaluación por parte del OAL")</f>
        <v>Crítico-Proceda a elaborar plan de acción</v>
      </c>
      <c r="BE24" s="86"/>
      <c r="BF24" s="74"/>
      <c r="BG24" s="74"/>
      <c r="BH24" s="74"/>
      <c r="BI24" s="74"/>
      <c r="BJ24" s="74"/>
      <c r="BM24">
        <f t="shared" si="0"/>
        <v>0</v>
      </c>
    </row>
    <row r="25" spans="2:65" ht="58.5" customHeight="1">
      <c r="B25" s="54">
        <v>8</v>
      </c>
      <c r="C25" s="55" t="str">
        <f>Hoja1!AE12</f>
        <v>area 8</v>
      </c>
      <c r="D25" s="55" t="str">
        <f>Hoja1!AF12</f>
        <v>puesto 8</v>
      </c>
      <c r="E25" s="55" t="str">
        <f>Hoja1!AG12</f>
        <v>tarea 8</v>
      </c>
      <c r="F25" s="55">
        <f>Hoja1!AH12</f>
        <v>0</v>
      </c>
      <c r="G25" s="55">
        <f>Hoja1!AI12</f>
        <v>0</v>
      </c>
      <c r="H25" s="55">
        <f>Hoja1!AJ12</f>
        <v>0</v>
      </c>
      <c r="I25" s="55">
        <f>Hoja1!AK12</f>
        <v>0</v>
      </c>
      <c r="J25" s="55">
        <f>Hoja1!AL12</f>
        <v>0</v>
      </c>
      <c r="K25" s="53"/>
      <c r="L25" s="53"/>
      <c r="M25" s="53"/>
      <c r="N25" s="53"/>
      <c r="O25" s="53"/>
      <c r="P25" s="53"/>
      <c r="Q25" s="53"/>
      <c r="R25" s="53" t="s">
        <v>57</v>
      </c>
      <c r="S25" s="53"/>
      <c r="T25" s="53"/>
      <c r="U25" s="53"/>
      <c r="V25" s="53"/>
      <c r="W25" s="53"/>
      <c r="X25" s="53"/>
      <c r="Y25" s="53"/>
      <c r="Z25" s="53"/>
      <c r="AA25" s="53"/>
      <c r="AB25" s="53"/>
      <c r="AC25" s="53"/>
      <c r="AD25" s="53"/>
      <c r="AE25" s="53"/>
      <c r="AF25" s="53"/>
      <c r="AG25" s="79" t="str" cm="1">
        <f t="array" ref="AG25">IF(OR(K25:AA25="NO",AB25="NO",AC25="NO",AD25="NO",AE25="NO",AF25="NO"),"No aceptable","Aceptable")</f>
        <v>No aceptable</v>
      </c>
      <c r="AH25" s="53" t="s">
        <v>57</v>
      </c>
      <c r="AI25" s="53" t="s">
        <v>57</v>
      </c>
      <c r="AJ25" s="53" t="s">
        <v>57</v>
      </c>
      <c r="AK25" s="53" t="s">
        <v>57</v>
      </c>
      <c r="AL25" s="53" t="s">
        <v>57</v>
      </c>
      <c r="AM25" s="53" t="s">
        <v>57</v>
      </c>
      <c r="AN25" s="53" t="s">
        <v>57</v>
      </c>
      <c r="AO25" s="53" t="s">
        <v>86</v>
      </c>
      <c r="AP25" s="53" t="s">
        <v>57</v>
      </c>
      <c r="AQ25" s="53" t="s">
        <v>57</v>
      </c>
      <c r="AR25" s="53" t="s">
        <v>57</v>
      </c>
      <c r="AS25" s="53" t="s">
        <v>57</v>
      </c>
      <c r="AT25" s="53" t="s">
        <v>57</v>
      </c>
      <c r="AU25" s="53" t="s">
        <v>57</v>
      </c>
      <c r="AV25" s="53" t="s">
        <v>57</v>
      </c>
      <c r="AW25" s="53" t="s">
        <v>57</v>
      </c>
      <c r="AX25" s="53" t="s">
        <v>57</v>
      </c>
      <c r="AY25" s="53" t="s">
        <v>57</v>
      </c>
      <c r="AZ25" s="53" t="s">
        <v>57</v>
      </c>
      <c r="BA25" s="53" t="s">
        <v>57</v>
      </c>
      <c r="BB25" s="53" t="s">
        <v>57</v>
      </c>
      <c r="BC25" s="53" t="s">
        <v>57</v>
      </c>
      <c r="BD25" s="85" t="str" cm="1">
        <f t="array" ref="BD25">IF(OR(AH25:AX25="SI",AY25="SI",AZ25="SI",BA25="SI",BB25="SI",BC25="SI"),"Crítico-Proceda a elaborar plan de acción","No crítico/Intermedio-Solicitar evaluación por parte del OAL")</f>
        <v>Crítico-Proceda a elaborar plan de acción</v>
      </c>
      <c r="BE25" s="86"/>
      <c r="BF25" s="74"/>
      <c r="BG25" s="74"/>
      <c r="BH25" s="74"/>
      <c r="BI25" s="74"/>
      <c r="BJ25" s="74"/>
      <c r="BM25">
        <f t="shared" si="0"/>
        <v>0</v>
      </c>
    </row>
    <row r="26" spans="2:65" ht="58.5" customHeight="1">
      <c r="B26" s="54">
        <v>9</v>
      </c>
      <c r="C26" s="55" t="str">
        <f>Hoja1!AE13</f>
        <v>area 9</v>
      </c>
      <c r="D26" s="55" t="str">
        <f>Hoja1!AF13</f>
        <v>puesto 9</v>
      </c>
      <c r="E26" s="55" t="str">
        <f>Hoja1!AG13</f>
        <v>tarea 9</v>
      </c>
      <c r="F26" s="55">
        <f>Hoja1!AH13</f>
        <v>0</v>
      </c>
      <c r="G26" s="55">
        <f>Hoja1!AI13</f>
        <v>0</v>
      </c>
      <c r="H26" s="55">
        <f>Hoja1!AJ13</f>
        <v>0</v>
      </c>
      <c r="I26" s="55">
        <f>Hoja1!AK13</f>
        <v>0</v>
      </c>
      <c r="J26" s="55">
        <f>Hoja1!AL13</f>
        <v>0</v>
      </c>
      <c r="K26" s="53"/>
      <c r="L26" s="53"/>
      <c r="M26" s="53"/>
      <c r="N26" s="53"/>
      <c r="O26" s="53"/>
      <c r="P26" s="53"/>
      <c r="Q26" s="53"/>
      <c r="R26" s="53"/>
      <c r="S26" s="53" t="s">
        <v>57</v>
      </c>
      <c r="T26" s="53"/>
      <c r="U26" s="53"/>
      <c r="V26" s="53"/>
      <c r="W26" s="53"/>
      <c r="X26" s="53"/>
      <c r="Y26" s="53"/>
      <c r="Z26" s="53"/>
      <c r="AA26" s="53"/>
      <c r="AB26" s="53"/>
      <c r="AC26" s="53"/>
      <c r="AD26" s="53"/>
      <c r="AE26" s="53"/>
      <c r="AF26" s="53"/>
      <c r="AG26" s="79" t="str" cm="1">
        <f t="array" ref="AG26">IF(OR(K26:AA26="NO",AB26="NO",AC26="NO",AD26="NO",AE26="NO",AF26="NO"),"No aceptable","Aceptable")</f>
        <v>No aceptable</v>
      </c>
      <c r="AH26" s="53" t="s">
        <v>57</v>
      </c>
      <c r="AI26" s="53" t="s">
        <v>57</v>
      </c>
      <c r="AJ26" s="53" t="s">
        <v>57</v>
      </c>
      <c r="AK26" s="53" t="s">
        <v>57</v>
      </c>
      <c r="AL26" s="53" t="s">
        <v>57</v>
      </c>
      <c r="AM26" s="53" t="s">
        <v>57</v>
      </c>
      <c r="AN26" s="53" t="s">
        <v>57</v>
      </c>
      <c r="AO26" s="53" t="s">
        <v>57</v>
      </c>
      <c r="AP26" s="53" t="s">
        <v>86</v>
      </c>
      <c r="AQ26" s="53" t="s">
        <v>57</v>
      </c>
      <c r="AR26" s="53" t="s">
        <v>57</v>
      </c>
      <c r="AS26" s="53" t="s">
        <v>57</v>
      </c>
      <c r="AT26" s="53" t="s">
        <v>57</v>
      </c>
      <c r="AU26" s="53" t="s">
        <v>57</v>
      </c>
      <c r="AV26" s="53" t="s">
        <v>57</v>
      </c>
      <c r="AW26" s="53" t="s">
        <v>57</v>
      </c>
      <c r="AX26" s="53" t="s">
        <v>57</v>
      </c>
      <c r="AY26" s="53" t="s">
        <v>57</v>
      </c>
      <c r="AZ26" s="53" t="s">
        <v>57</v>
      </c>
      <c r="BA26" s="53" t="s">
        <v>57</v>
      </c>
      <c r="BB26" s="53" t="s">
        <v>57</v>
      </c>
      <c r="BC26" s="53" t="s">
        <v>57</v>
      </c>
      <c r="BD26" s="85" t="str" cm="1">
        <f t="array" ref="BD26">IF(OR(AH26:AX26="SI",AY26="SI",AZ26="SI",BA26="SI",BB26="SI",BC26="SI"),"Crítico-Proceda a elaborar plan de acción","No crítico/Intermedio-Solicitar evaluación por parte del OAL")</f>
        <v>Crítico-Proceda a elaborar plan de acción</v>
      </c>
      <c r="BE26" s="86"/>
      <c r="BF26" s="74"/>
      <c r="BG26" s="74"/>
      <c r="BH26" s="74"/>
      <c r="BI26" s="74"/>
      <c r="BJ26" s="74"/>
      <c r="BM26">
        <f t="shared" si="0"/>
        <v>0</v>
      </c>
    </row>
    <row r="27" spans="2:65" ht="58.5" customHeight="1">
      <c r="B27" s="54">
        <v>10</v>
      </c>
      <c r="C27" s="55" t="str">
        <f>Hoja1!AE14</f>
        <v>area 10</v>
      </c>
      <c r="D27" s="55" t="str">
        <f>Hoja1!AF14</f>
        <v>puesto 10</v>
      </c>
      <c r="E27" s="55" t="str">
        <f>Hoja1!AG14</f>
        <v>tarea 10</v>
      </c>
      <c r="F27" s="55">
        <f>Hoja1!AH14</f>
        <v>0</v>
      </c>
      <c r="G27" s="55">
        <f>Hoja1!AI14</f>
        <v>0</v>
      </c>
      <c r="H27" s="55">
        <f>Hoja1!AJ14</f>
        <v>0</v>
      </c>
      <c r="I27" s="55">
        <f>Hoja1!AK14</f>
        <v>0</v>
      </c>
      <c r="J27" s="55">
        <f>Hoja1!AL14</f>
        <v>0</v>
      </c>
      <c r="K27" s="53"/>
      <c r="L27" s="53"/>
      <c r="M27" s="53"/>
      <c r="N27" s="53"/>
      <c r="O27" s="53"/>
      <c r="P27" s="53"/>
      <c r="Q27" s="53"/>
      <c r="R27" s="53"/>
      <c r="S27" s="53"/>
      <c r="T27" s="53" t="s">
        <v>57</v>
      </c>
      <c r="U27" s="53"/>
      <c r="V27" s="53"/>
      <c r="W27" s="53"/>
      <c r="X27" s="53"/>
      <c r="Y27" s="53"/>
      <c r="Z27" s="53"/>
      <c r="AA27" s="53"/>
      <c r="AB27" s="53"/>
      <c r="AC27" s="53"/>
      <c r="AD27" s="53"/>
      <c r="AE27" s="53"/>
      <c r="AF27" s="53"/>
      <c r="AG27" s="79" t="str" cm="1">
        <f t="array" ref="AG27">IF(OR(K27:AA27="NO",AB27="NO",AC27="NO",AD27="NO",AE27="NO",AF27="NO"),"No aceptable","Aceptable")</f>
        <v>No aceptable</v>
      </c>
      <c r="AH27" s="53" t="s">
        <v>57</v>
      </c>
      <c r="AI27" s="53" t="s">
        <v>57</v>
      </c>
      <c r="AJ27" s="53" t="s">
        <v>57</v>
      </c>
      <c r="AK27" s="53" t="s">
        <v>57</v>
      </c>
      <c r="AL27" s="53" t="s">
        <v>57</v>
      </c>
      <c r="AM27" s="53" t="s">
        <v>57</v>
      </c>
      <c r="AN27" s="53" t="s">
        <v>57</v>
      </c>
      <c r="AO27" s="53" t="s">
        <v>57</v>
      </c>
      <c r="AP27" s="53" t="s">
        <v>57</v>
      </c>
      <c r="AQ27" s="53" t="s">
        <v>86</v>
      </c>
      <c r="AR27" s="53" t="s">
        <v>57</v>
      </c>
      <c r="AS27" s="53" t="s">
        <v>57</v>
      </c>
      <c r="AT27" s="53" t="s">
        <v>57</v>
      </c>
      <c r="AU27" s="53" t="s">
        <v>57</v>
      </c>
      <c r="AV27" s="53" t="s">
        <v>57</v>
      </c>
      <c r="AW27" s="53" t="s">
        <v>57</v>
      </c>
      <c r="AX27" s="53" t="s">
        <v>57</v>
      </c>
      <c r="AY27" s="53" t="s">
        <v>57</v>
      </c>
      <c r="AZ27" s="53" t="s">
        <v>57</v>
      </c>
      <c r="BA27" s="53" t="s">
        <v>57</v>
      </c>
      <c r="BB27" s="53" t="s">
        <v>57</v>
      </c>
      <c r="BC27" s="53" t="s">
        <v>57</v>
      </c>
      <c r="BD27" s="85" t="str" cm="1">
        <f t="array" ref="BD27">IF(OR(AH27:AX27="SI",AY27="SI",AZ27="SI",BA27="SI",BB27="SI",BC27="SI"),"Crítico-Proceda a elaborar plan de acción","No crítico/Intermedio-Solicitar evaluación por parte del OAL")</f>
        <v>Crítico-Proceda a elaborar plan de acción</v>
      </c>
      <c r="BE27" s="86"/>
      <c r="BF27" s="74"/>
      <c r="BG27" s="74"/>
      <c r="BH27" s="74"/>
      <c r="BI27" s="74"/>
      <c r="BJ27" s="74"/>
      <c r="BM27">
        <f t="shared" si="0"/>
        <v>0</v>
      </c>
    </row>
    <row r="28" spans="2:65" ht="58.5" customHeight="1">
      <c r="B28" s="54">
        <v>11</v>
      </c>
      <c r="C28" s="55" t="str">
        <f>Hoja1!AE15</f>
        <v>area 11</v>
      </c>
      <c r="D28" s="55" t="str">
        <f>Hoja1!AF15</f>
        <v>puesto 11</v>
      </c>
      <c r="E28" s="55" t="str">
        <f>Hoja1!AG15</f>
        <v>tarea 11</v>
      </c>
      <c r="F28" s="55">
        <f>Hoja1!AH15</f>
        <v>0</v>
      </c>
      <c r="G28" s="55">
        <f>Hoja1!AI15</f>
        <v>0</v>
      </c>
      <c r="H28" s="55">
        <f>Hoja1!AJ15</f>
        <v>0</v>
      </c>
      <c r="I28" s="55">
        <f>Hoja1!AK15</f>
        <v>0</v>
      </c>
      <c r="J28" s="55">
        <f>Hoja1!AL15</f>
        <v>0</v>
      </c>
      <c r="K28" s="53"/>
      <c r="L28" s="53"/>
      <c r="M28" s="53"/>
      <c r="N28" s="53"/>
      <c r="O28" s="53"/>
      <c r="P28" s="53"/>
      <c r="Q28" s="53"/>
      <c r="R28" s="53"/>
      <c r="S28" s="53"/>
      <c r="T28" s="53"/>
      <c r="U28" s="53" t="s">
        <v>57</v>
      </c>
      <c r="V28" s="53"/>
      <c r="W28" s="53"/>
      <c r="X28" s="53"/>
      <c r="Y28" s="53"/>
      <c r="Z28" s="53"/>
      <c r="AA28" s="53"/>
      <c r="AB28" s="53"/>
      <c r="AC28" s="53"/>
      <c r="AD28" s="53"/>
      <c r="AE28" s="53"/>
      <c r="AF28" s="53"/>
      <c r="AG28" s="79" t="str" cm="1">
        <f t="array" ref="AG28">IF(OR(K28:AA28="NO",AB28="NO",AC28="NO",AD28="NO",AE28="NO",AF28="NO"),"No aceptable","Aceptable")</f>
        <v>No aceptable</v>
      </c>
      <c r="AH28" s="53" t="s">
        <v>57</v>
      </c>
      <c r="AI28" s="53" t="s">
        <v>57</v>
      </c>
      <c r="AJ28" s="53" t="s">
        <v>57</v>
      </c>
      <c r="AK28" s="53" t="s">
        <v>57</v>
      </c>
      <c r="AL28" s="53" t="s">
        <v>57</v>
      </c>
      <c r="AM28" s="53" t="s">
        <v>57</v>
      </c>
      <c r="AN28" s="53" t="s">
        <v>57</v>
      </c>
      <c r="AO28" s="53" t="s">
        <v>57</v>
      </c>
      <c r="AP28" s="53" t="s">
        <v>57</v>
      </c>
      <c r="AQ28" s="53" t="s">
        <v>57</v>
      </c>
      <c r="AR28" s="53" t="s">
        <v>86</v>
      </c>
      <c r="AS28" s="53" t="s">
        <v>57</v>
      </c>
      <c r="AT28" s="53" t="s">
        <v>57</v>
      </c>
      <c r="AU28" s="53" t="s">
        <v>57</v>
      </c>
      <c r="AV28" s="53" t="s">
        <v>57</v>
      </c>
      <c r="AW28" s="53" t="s">
        <v>57</v>
      </c>
      <c r="AX28" s="53" t="s">
        <v>57</v>
      </c>
      <c r="AY28" s="53" t="s">
        <v>57</v>
      </c>
      <c r="AZ28" s="53" t="s">
        <v>57</v>
      </c>
      <c r="BA28" s="53" t="s">
        <v>57</v>
      </c>
      <c r="BB28" s="53" t="s">
        <v>57</v>
      </c>
      <c r="BC28" s="53" t="s">
        <v>57</v>
      </c>
      <c r="BD28" s="85" t="str" cm="1">
        <f t="array" ref="BD28">IF(OR(AH28:AX28="SI",AY28="SI",AZ28="SI",BA28="SI",BB28="SI",BC28="SI"),"Crítico-Proceda a elaborar plan de acción","No crítico/Intermedio-Solicitar evaluación por parte del OAL")</f>
        <v>Crítico-Proceda a elaborar plan de acción</v>
      </c>
      <c r="BE28" s="86"/>
      <c r="BF28" s="74"/>
      <c r="BG28" s="74"/>
      <c r="BH28" s="74"/>
      <c r="BI28" s="74"/>
      <c r="BJ28" s="74"/>
      <c r="BM28">
        <f t="shared" si="0"/>
        <v>0</v>
      </c>
    </row>
    <row r="29" spans="2:65" ht="58.5" customHeight="1">
      <c r="B29" s="54">
        <v>12</v>
      </c>
      <c r="C29" s="55" t="str">
        <f>Hoja1!AE16</f>
        <v>area 12</v>
      </c>
      <c r="D29" s="55" t="str">
        <f>Hoja1!AF16</f>
        <v>puesto 12</v>
      </c>
      <c r="E29" s="55" t="str">
        <f>Hoja1!AG16</f>
        <v>tarea 12</v>
      </c>
      <c r="F29" s="55">
        <f>Hoja1!AH16</f>
        <v>0</v>
      </c>
      <c r="G29" s="55">
        <f>Hoja1!AI16</f>
        <v>0</v>
      </c>
      <c r="H29" s="55">
        <f>Hoja1!AJ16</f>
        <v>0</v>
      </c>
      <c r="I29" s="55">
        <f>Hoja1!AK16</f>
        <v>0</v>
      </c>
      <c r="J29" s="55">
        <f>Hoja1!AL16</f>
        <v>0</v>
      </c>
      <c r="K29" s="53"/>
      <c r="L29" s="53"/>
      <c r="M29" s="53"/>
      <c r="N29" s="53"/>
      <c r="O29" s="53"/>
      <c r="P29" s="53"/>
      <c r="Q29" s="53"/>
      <c r="R29" s="53"/>
      <c r="S29" s="53"/>
      <c r="T29" s="53"/>
      <c r="U29" s="53"/>
      <c r="V29" s="53" t="s">
        <v>57</v>
      </c>
      <c r="W29" s="53"/>
      <c r="X29" s="53"/>
      <c r="Y29" s="53"/>
      <c r="Z29" s="53"/>
      <c r="AA29" s="53"/>
      <c r="AB29" s="53"/>
      <c r="AC29" s="53"/>
      <c r="AD29" s="53"/>
      <c r="AE29" s="53"/>
      <c r="AF29" s="53"/>
      <c r="AG29" s="79" t="str" cm="1">
        <f t="array" ref="AG29">IF(OR(K29:AA29="NO",AB29="NO",AC29="NO",AD29="NO",AE29="NO",AF29="NO"),"No aceptable","Aceptable")</f>
        <v>No aceptable</v>
      </c>
      <c r="AH29" s="53" t="s">
        <v>57</v>
      </c>
      <c r="AI29" s="53" t="s">
        <v>57</v>
      </c>
      <c r="AJ29" s="53" t="s">
        <v>57</v>
      </c>
      <c r="AK29" s="53" t="s">
        <v>57</v>
      </c>
      <c r="AL29" s="53" t="s">
        <v>57</v>
      </c>
      <c r="AM29" s="53" t="s">
        <v>57</v>
      </c>
      <c r="AN29" s="53" t="s">
        <v>57</v>
      </c>
      <c r="AO29" s="53" t="s">
        <v>57</v>
      </c>
      <c r="AP29" s="53" t="s">
        <v>57</v>
      </c>
      <c r="AQ29" s="53" t="s">
        <v>57</v>
      </c>
      <c r="AR29" s="53" t="s">
        <v>57</v>
      </c>
      <c r="AS29" s="53" t="s">
        <v>86</v>
      </c>
      <c r="AT29" s="53" t="s">
        <v>57</v>
      </c>
      <c r="AU29" s="53" t="s">
        <v>57</v>
      </c>
      <c r="AV29" s="53" t="s">
        <v>57</v>
      </c>
      <c r="AW29" s="53" t="s">
        <v>57</v>
      </c>
      <c r="AX29" s="53" t="s">
        <v>57</v>
      </c>
      <c r="AY29" s="53" t="s">
        <v>57</v>
      </c>
      <c r="AZ29" s="53" t="s">
        <v>57</v>
      </c>
      <c r="BA29" s="53" t="s">
        <v>57</v>
      </c>
      <c r="BB29" s="53" t="s">
        <v>57</v>
      </c>
      <c r="BC29" s="53" t="s">
        <v>57</v>
      </c>
      <c r="BD29" s="85" t="str" cm="1">
        <f t="array" ref="BD29">IF(OR(AH29:AX29="SI",AY29="SI",AZ29="SI",BA29="SI",BB29="SI",BC29="SI"),"Crítico-Proceda a elaborar plan de acción","No crítico/Intermedio-Solicitar evaluación por parte del OAL")</f>
        <v>Crítico-Proceda a elaborar plan de acción</v>
      </c>
      <c r="BE29" s="86"/>
      <c r="BF29" s="74"/>
      <c r="BG29" s="74"/>
      <c r="BH29" s="74"/>
      <c r="BI29" s="74"/>
      <c r="BJ29" s="74"/>
      <c r="BM29">
        <f t="shared" si="0"/>
        <v>0</v>
      </c>
    </row>
    <row r="30" spans="2:65" ht="58.5" customHeight="1">
      <c r="B30" s="54">
        <v>13</v>
      </c>
      <c r="C30" s="55" t="str">
        <f>Hoja1!AE17</f>
        <v>area 13</v>
      </c>
      <c r="D30" s="55" t="str">
        <f>Hoja1!AF17</f>
        <v>puesto 13</v>
      </c>
      <c r="E30" s="55" t="str">
        <f>Hoja1!AG17</f>
        <v>tarea 13</v>
      </c>
      <c r="F30" s="55">
        <f>Hoja1!AH17</f>
        <v>0</v>
      </c>
      <c r="G30" s="55">
        <f>Hoja1!AI17</f>
        <v>0</v>
      </c>
      <c r="H30" s="55">
        <f>Hoja1!AJ17</f>
        <v>0</v>
      </c>
      <c r="I30" s="55">
        <f>Hoja1!AK17</f>
        <v>0</v>
      </c>
      <c r="J30" s="55">
        <f>Hoja1!AL17</f>
        <v>0</v>
      </c>
      <c r="K30" s="53"/>
      <c r="L30" s="53"/>
      <c r="M30" s="53"/>
      <c r="N30" s="53"/>
      <c r="O30" s="53"/>
      <c r="P30" s="53"/>
      <c r="Q30" s="53"/>
      <c r="R30" s="53"/>
      <c r="S30" s="53"/>
      <c r="T30" s="53"/>
      <c r="U30" s="53"/>
      <c r="V30" s="53"/>
      <c r="W30" s="53" t="s">
        <v>57</v>
      </c>
      <c r="X30" s="53"/>
      <c r="Y30" s="53"/>
      <c r="Z30" s="53"/>
      <c r="AA30" s="53"/>
      <c r="AB30" s="53"/>
      <c r="AC30" s="53"/>
      <c r="AD30" s="53"/>
      <c r="AE30" s="53"/>
      <c r="AF30" s="53"/>
      <c r="AG30" s="79" t="str" cm="1">
        <f t="array" ref="AG30">IF(OR(K30:AA30="NO",AB30="NO",AC30="NO",AD30="NO",AE30="NO",AF30="NO"),"No aceptable","Aceptable")</f>
        <v>No aceptable</v>
      </c>
      <c r="AH30" s="53" t="s">
        <v>57</v>
      </c>
      <c r="AI30" s="53" t="s">
        <v>57</v>
      </c>
      <c r="AJ30" s="53" t="s">
        <v>57</v>
      </c>
      <c r="AK30" s="53" t="s">
        <v>57</v>
      </c>
      <c r="AL30" s="53" t="s">
        <v>57</v>
      </c>
      <c r="AM30" s="53" t="s">
        <v>57</v>
      </c>
      <c r="AN30" s="53" t="s">
        <v>57</v>
      </c>
      <c r="AO30" s="53" t="s">
        <v>57</v>
      </c>
      <c r="AP30" s="53" t="s">
        <v>57</v>
      </c>
      <c r="AQ30" s="53" t="s">
        <v>57</v>
      </c>
      <c r="AR30" s="53" t="s">
        <v>57</v>
      </c>
      <c r="AS30" s="53" t="s">
        <v>57</v>
      </c>
      <c r="AT30" s="53" t="s">
        <v>86</v>
      </c>
      <c r="AU30" s="53" t="s">
        <v>57</v>
      </c>
      <c r="AV30" s="53" t="s">
        <v>57</v>
      </c>
      <c r="AW30" s="53" t="s">
        <v>57</v>
      </c>
      <c r="AX30" s="53" t="s">
        <v>57</v>
      </c>
      <c r="AY30" s="53" t="s">
        <v>57</v>
      </c>
      <c r="AZ30" s="53" t="s">
        <v>57</v>
      </c>
      <c r="BA30" s="53" t="s">
        <v>57</v>
      </c>
      <c r="BB30" s="53" t="s">
        <v>57</v>
      </c>
      <c r="BC30" s="53" t="s">
        <v>57</v>
      </c>
      <c r="BD30" s="85" t="str" cm="1">
        <f t="array" ref="BD30">IF(OR(AH30:AX30="SI",AY30="SI",AZ30="SI",BA30="SI",BB30="SI",BC30="SI"),"Crítico-Proceda a elaborar plan de acción","No crítico/Intermedio-Solicitar evaluación por parte del OAL")</f>
        <v>Crítico-Proceda a elaborar plan de acción</v>
      </c>
      <c r="BE30" s="86"/>
      <c r="BF30" s="74"/>
      <c r="BG30" s="74"/>
      <c r="BH30" s="74"/>
      <c r="BI30" s="74"/>
      <c r="BJ30" s="74"/>
      <c r="BM30">
        <f t="shared" si="0"/>
        <v>0</v>
      </c>
    </row>
    <row r="31" spans="2:65" ht="58.5" customHeight="1">
      <c r="B31" s="54">
        <v>14</v>
      </c>
      <c r="C31" s="55" t="str">
        <f>Hoja1!AE18</f>
        <v>area 14</v>
      </c>
      <c r="D31" s="55" t="str">
        <f>Hoja1!AF18</f>
        <v>puesto 14</v>
      </c>
      <c r="E31" s="55" t="str">
        <f>Hoja1!AG18</f>
        <v>tarea 14</v>
      </c>
      <c r="F31" s="55">
        <f>Hoja1!AH18</f>
        <v>0</v>
      </c>
      <c r="G31" s="55">
        <f>Hoja1!AI18</f>
        <v>0</v>
      </c>
      <c r="H31" s="55">
        <f>Hoja1!AJ18</f>
        <v>0</v>
      </c>
      <c r="I31" s="55">
        <f>Hoja1!AK18</f>
        <v>0</v>
      </c>
      <c r="J31" s="55">
        <f>Hoja1!AL18</f>
        <v>0</v>
      </c>
      <c r="K31" s="53"/>
      <c r="L31" s="53"/>
      <c r="M31" s="53"/>
      <c r="N31" s="53"/>
      <c r="O31" s="53"/>
      <c r="P31" s="53"/>
      <c r="Q31" s="53"/>
      <c r="R31" s="53"/>
      <c r="S31" s="53"/>
      <c r="T31" s="53"/>
      <c r="U31" s="53"/>
      <c r="V31" s="53"/>
      <c r="W31" s="53"/>
      <c r="X31" s="53" t="s">
        <v>57</v>
      </c>
      <c r="Y31" s="53"/>
      <c r="Z31" s="53"/>
      <c r="AA31" s="53"/>
      <c r="AB31" s="53"/>
      <c r="AC31" s="53"/>
      <c r="AD31" s="53"/>
      <c r="AE31" s="53"/>
      <c r="AF31" s="53"/>
      <c r="AG31" s="79" t="str" cm="1">
        <f t="array" ref="AG31">IF(OR(K31:AA31="NO",AB31="NO",AC31="NO",AD31="NO",AE31="NO",AF31="NO"),"No aceptable","Aceptable")</f>
        <v>No aceptable</v>
      </c>
      <c r="AH31" s="53" t="s">
        <v>57</v>
      </c>
      <c r="AI31" s="53" t="s">
        <v>57</v>
      </c>
      <c r="AJ31" s="53" t="s">
        <v>57</v>
      </c>
      <c r="AK31" s="53" t="s">
        <v>57</v>
      </c>
      <c r="AL31" s="53" t="s">
        <v>57</v>
      </c>
      <c r="AM31" s="53" t="s">
        <v>57</v>
      </c>
      <c r="AN31" s="53" t="s">
        <v>57</v>
      </c>
      <c r="AO31" s="53" t="s">
        <v>57</v>
      </c>
      <c r="AP31" s="53" t="s">
        <v>57</v>
      </c>
      <c r="AQ31" s="53" t="s">
        <v>57</v>
      </c>
      <c r="AR31" s="53" t="s">
        <v>57</v>
      </c>
      <c r="AS31" s="53" t="s">
        <v>57</v>
      </c>
      <c r="AT31" s="53" t="s">
        <v>57</v>
      </c>
      <c r="AU31" s="53" t="s">
        <v>86</v>
      </c>
      <c r="AV31" s="53" t="s">
        <v>57</v>
      </c>
      <c r="AW31" s="53" t="s">
        <v>57</v>
      </c>
      <c r="AX31" s="53" t="s">
        <v>57</v>
      </c>
      <c r="AY31" s="53" t="s">
        <v>57</v>
      </c>
      <c r="AZ31" s="53" t="s">
        <v>57</v>
      </c>
      <c r="BA31" s="53" t="s">
        <v>57</v>
      </c>
      <c r="BB31" s="53" t="s">
        <v>57</v>
      </c>
      <c r="BC31" s="53" t="s">
        <v>57</v>
      </c>
      <c r="BD31" s="85" t="str" cm="1">
        <f t="array" ref="BD31">IF(OR(AH31:AX31="SI",AY31="SI",AZ31="SI",BA31="SI",BB31="SI",BC31="SI"),"Crítico-Proceda a elaborar plan de acción","No crítico/Intermedio-Solicitar evaluación por parte del OAL")</f>
        <v>Crítico-Proceda a elaborar plan de acción</v>
      </c>
      <c r="BE31" s="86"/>
      <c r="BF31" s="74"/>
      <c r="BG31" s="74"/>
      <c r="BH31" s="74"/>
      <c r="BI31" s="74"/>
      <c r="BJ31" s="74"/>
      <c r="BM31">
        <f t="shared" si="0"/>
        <v>0</v>
      </c>
    </row>
    <row r="32" spans="2:65" ht="58.5" customHeight="1">
      <c r="B32" s="54">
        <v>15</v>
      </c>
      <c r="C32" s="55" t="str">
        <f>Hoja1!AE19</f>
        <v>area 15</v>
      </c>
      <c r="D32" s="55" t="str">
        <f>Hoja1!AF19</f>
        <v>puesto 15</v>
      </c>
      <c r="E32" s="55" t="str">
        <f>Hoja1!AG19</f>
        <v>tarea 15</v>
      </c>
      <c r="F32" s="55">
        <f>Hoja1!AH19</f>
        <v>0</v>
      </c>
      <c r="G32" s="55">
        <f>Hoja1!AI19</f>
        <v>0</v>
      </c>
      <c r="H32" s="55">
        <f>Hoja1!AJ19</f>
        <v>0</v>
      </c>
      <c r="I32" s="55">
        <f>Hoja1!AK19</f>
        <v>0</v>
      </c>
      <c r="J32" s="55">
        <f>Hoja1!AL19</f>
        <v>0</v>
      </c>
      <c r="K32" s="53"/>
      <c r="L32" s="53"/>
      <c r="M32" s="53"/>
      <c r="N32" s="53"/>
      <c r="O32" s="53"/>
      <c r="P32" s="53"/>
      <c r="Q32" s="53"/>
      <c r="R32" s="53"/>
      <c r="S32" s="53"/>
      <c r="T32" s="53"/>
      <c r="U32" s="53"/>
      <c r="V32" s="53"/>
      <c r="W32" s="53"/>
      <c r="X32" s="53"/>
      <c r="Y32" s="53" t="s">
        <v>57</v>
      </c>
      <c r="Z32" s="53"/>
      <c r="AA32" s="53"/>
      <c r="AB32" s="53"/>
      <c r="AC32" s="53"/>
      <c r="AD32" s="53"/>
      <c r="AE32" s="53"/>
      <c r="AF32" s="53"/>
      <c r="AG32" s="79" t="str" cm="1">
        <f t="array" ref="AG32">IF(OR(K32:AA32="NO",AB32="NO",AC32="NO",AD32="NO",AE32="NO",AF32="NO"),"No aceptable","Aceptable")</f>
        <v>No aceptable</v>
      </c>
      <c r="AH32" s="53" t="s">
        <v>57</v>
      </c>
      <c r="AI32" s="53" t="s">
        <v>57</v>
      </c>
      <c r="AJ32" s="53" t="s">
        <v>57</v>
      </c>
      <c r="AK32" s="53" t="s">
        <v>57</v>
      </c>
      <c r="AL32" s="53" t="s">
        <v>57</v>
      </c>
      <c r="AM32" s="53" t="s">
        <v>57</v>
      </c>
      <c r="AN32" s="53" t="s">
        <v>57</v>
      </c>
      <c r="AO32" s="53" t="s">
        <v>57</v>
      </c>
      <c r="AP32" s="53" t="s">
        <v>57</v>
      </c>
      <c r="AQ32" s="53" t="s">
        <v>57</v>
      </c>
      <c r="AR32" s="53" t="s">
        <v>57</v>
      </c>
      <c r="AS32" s="53" t="s">
        <v>57</v>
      </c>
      <c r="AT32" s="53" t="s">
        <v>57</v>
      </c>
      <c r="AU32" s="53" t="s">
        <v>57</v>
      </c>
      <c r="AV32" s="53" t="s">
        <v>86</v>
      </c>
      <c r="AW32" s="53" t="s">
        <v>57</v>
      </c>
      <c r="AX32" s="53" t="s">
        <v>57</v>
      </c>
      <c r="AY32" s="53" t="s">
        <v>57</v>
      </c>
      <c r="AZ32" s="53" t="s">
        <v>57</v>
      </c>
      <c r="BA32" s="53" t="s">
        <v>57</v>
      </c>
      <c r="BB32" s="53" t="s">
        <v>57</v>
      </c>
      <c r="BC32" s="53" t="s">
        <v>57</v>
      </c>
      <c r="BD32" s="85" t="str" cm="1">
        <f t="array" ref="BD32">IF(OR(AH32:AX32="SI",AY32="SI",AZ32="SI",BA32="SI",BB32="SI",BC32="SI"),"Crítico-Proceda a elaborar plan de acción","No crítico/Intermedio-Solicitar evaluación por parte del OAL")</f>
        <v>Crítico-Proceda a elaborar plan de acción</v>
      </c>
      <c r="BE32" s="86"/>
      <c r="BF32" s="74"/>
      <c r="BG32" s="74"/>
      <c r="BH32" s="74"/>
      <c r="BI32" s="74"/>
      <c r="BJ32" s="74"/>
      <c r="BM32">
        <f t="shared" si="0"/>
        <v>0</v>
      </c>
    </row>
    <row r="33" spans="2:65" ht="58.5" customHeight="1">
      <c r="B33" s="54">
        <v>16</v>
      </c>
      <c r="C33" s="55" t="str">
        <f>Hoja1!AE20</f>
        <v>area 16</v>
      </c>
      <c r="D33" s="55" t="str">
        <f>Hoja1!AF20</f>
        <v>puesto 16</v>
      </c>
      <c r="E33" s="55" t="str">
        <f>Hoja1!AG20</f>
        <v>tarea 16</v>
      </c>
      <c r="F33" s="55">
        <f>Hoja1!AH20</f>
        <v>0</v>
      </c>
      <c r="G33" s="55">
        <f>Hoja1!AI20</f>
        <v>0</v>
      </c>
      <c r="H33" s="55">
        <f>Hoja1!AJ20</f>
        <v>0</v>
      </c>
      <c r="I33" s="55">
        <f>Hoja1!AK20</f>
        <v>0</v>
      </c>
      <c r="J33" s="55">
        <f>Hoja1!AL20</f>
        <v>0</v>
      </c>
      <c r="K33" s="53"/>
      <c r="L33" s="53"/>
      <c r="M33" s="53"/>
      <c r="N33" s="53"/>
      <c r="O33" s="53"/>
      <c r="P33" s="53"/>
      <c r="Q33" s="53"/>
      <c r="R33" s="53"/>
      <c r="S33" s="53"/>
      <c r="T33" s="53"/>
      <c r="U33" s="53"/>
      <c r="V33" s="53"/>
      <c r="W33" s="53"/>
      <c r="X33" s="53"/>
      <c r="Y33" s="53"/>
      <c r="Z33" s="53" t="s">
        <v>57</v>
      </c>
      <c r="AA33" s="53"/>
      <c r="AB33" s="53"/>
      <c r="AC33" s="53"/>
      <c r="AD33" s="53"/>
      <c r="AE33" s="53"/>
      <c r="AF33" s="53"/>
      <c r="AG33" s="79" t="str" cm="1">
        <f t="array" ref="AG33">IF(OR(K33:AA33="NO",AB33="NO",AC33="NO",AD33="NO",AE33="NO",AF33="NO"),"No aceptable","Aceptable")</f>
        <v>No aceptable</v>
      </c>
      <c r="AH33" s="53" t="s">
        <v>57</v>
      </c>
      <c r="AI33" s="53" t="s">
        <v>57</v>
      </c>
      <c r="AJ33" s="53" t="s">
        <v>57</v>
      </c>
      <c r="AK33" s="53" t="s">
        <v>57</v>
      </c>
      <c r="AL33" s="53" t="s">
        <v>57</v>
      </c>
      <c r="AM33" s="53" t="s">
        <v>57</v>
      </c>
      <c r="AN33" s="53" t="s">
        <v>57</v>
      </c>
      <c r="AO33" s="53" t="s">
        <v>57</v>
      </c>
      <c r="AP33" s="53" t="s">
        <v>57</v>
      </c>
      <c r="AQ33" s="53" t="s">
        <v>57</v>
      </c>
      <c r="AR33" s="53" t="s">
        <v>57</v>
      </c>
      <c r="AS33" s="53" t="s">
        <v>57</v>
      </c>
      <c r="AT33" s="53" t="s">
        <v>57</v>
      </c>
      <c r="AU33" s="53" t="s">
        <v>57</v>
      </c>
      <c r="AV33" s="53" t="s">
        <v>57</v>
      </c>
      <c r="AW33" s="53" t="s">
        <v>86</v>
      </c>
      <c r="AX33" s="53" t="s">
        <v>57</v>
      </c>
      <c r="AY33" s="53" t="s">
        <v>57</v>
      </c>
      <c r="AZ33" s="53" t="s">
        <v>57</v>
      </c>
      <c r="BA33" s="53" t="s">
        <v>57</v>
      </c>
      <c r="BB33" s="53" t="s">
        <v>57</v>
      </c>
      <c r="BC33" s="53" t="s">
        <v>57</v>
      </c>
      <c r="BD33" s="85" t="str" cm="1">
        <f t="array" ref="BD33">IF(OR(AH33:AX33="SI",AY33="SI",AZ33="SI",BA33="SI",BB33="SI",BC33="SI"),"Crítico-Proceda a elaborar plan de acción","No crítico/Intermedio-Solicitar evaluación por parte del OAL")</f>
        <v>Crítico-Proceda a elaborar plan de acción</v>
      </c>
      <c r="BE33" s="86"/>
      <c r="BF33" s="74"/>
      <c r="BG33" s="74"/>
      <c r="BH33" s="74"/>
      <c r="BI33" s="74"/>
      <c r="BJ33" s="74"/>
      <c r="BM33">
        <f t="shared" si="0"/>
        <v>0</v>
      </c>
    </row>
    <row r="34" spans="2:65" ht="58.5" customHeight="1">
      <c r="B34" s="54">
        <v>17</v>
      </c>
      <c r="C34" s="55" t="str">
        <f>Hoja1!AE21</f>
        <v>area 17</v>
      </c>
      <c r="D34" s="55" t="str">
        <f>Hoja1!AF21</f>
        <v>puesto 17</v>
      </c>
      <c r="E34" s="55" t="str">
        <f>Hoja1!AG21</f>
        <v>tarea 17</v>
      </c>
      <c r="F34" s="55">
        <f>Hoja1!AH21</f>
        <v>0</v>
      </c>
      <c r="G34" s="55">
        <f>Hoja1!AI21</f>
        <v>0</v>
      </c>
      <c r="H34" s="55">
        <f>Hoja1!AJ21</f>
        <v>0</v>
      </c>
      <c r="I34" s="55">
        <f>Hoja1!AK21</f>
        <v>0</v>
      </c>
      <c r="J34" s="55">
        <f>Hoja1!AL21</f>
        <v>0</v>
      </c>
      <c r="K34" s="53"/>
      <c r="L34" s="53"/>
      <c r="M34" s="53"/>
      <c r="N34" s="53"/>
      <c r="O34" s="53"/>
      <c r="P34" s="53"/>
      <c r="Q34" s="53"/>
      <c r="R34" s="53"/>
      <c r="S34" s="53"/>
      <c r="T34" s="53"/>
      <c r="U34" s="53"/>
      <c r="V34" s="53"/>
      <c r="W34" s="53"/>
      <c r="X34" s="53"/>
      <c r="Y34" s="53"/>
      <c r="Z34" s="53"/>
      <c r="AA34" s="53" t="s">
        <v>57</v>
      </c>
      <c r="AB34" s="53"/>
      <c r="AC34" s="53"/>
      <c r="AD34" s="53"/>
      <c r="AE34" s="53"/>
      <c r="AF34" s="53"/>
      <c r="AG34" s="79" t="str" cm="1">
        <f t="array" ref="AG34">IF(OR(K34:AA34="NO",AB34="NO",AC34="NO",AD34="NO",AE34="NO",AF34="NO"),"No aceptable","Aceptable")</f>
        <v>No aceptable</v>
      </c>
      <c r="AH34" s="53" t="s">
        <v>57</v>
      </c>
      <c r="AI34" s="53" t="s">
        <v>57</v>
      </c>
      <c r="AJ34" s="53" t="s">
        <v>57</v>
      </c>
      <c r="AK34" s="53" t="s">
        <v>57</v>
      </c>
      <c r="AL34" s="53" t="s">
        <v>57</v>
      </c>
      <c r="AM34" s="53" t="s">
        <v>57</v>
      </c>
      <c r="AN34" s="53" t="s">
        <v>57</v>
      </c>
      <c r="AO34" s="53" t="s">
        <v>57</v>
      </c>
      <c r="AP34" s="53" t="s">
        <v>57</v>
      </c>
      <c r="AQ34" s="53" t="s">
        <v>57</v>
      </c>
      <c r="AR34" s="53" t="s">
        <v>57</v>
      </c>
      <c r="AS34" s="53" t="s">
        <v>57</v>
      </c>
      <c r="AT34" s="53" t="s">
        <v>57</v>
      </c>
      <c r="AU34" s="53" t="s">
        <v>57</v>
      </c>
      <c r="AV34" s="53" t="s">
        <v>57</v>
      </c>
      <c r="AW34" s="53" t="s">
        <v>57</v>
      </c>
      <c r="AX34" s="53" t="s">
        <v>86</v>
      </c>
      <c r="AY34" s="53" t="s">
        <v>57</v>
      </c>
      <c r="AZ34" s="53" t="s">
        <v>57</v>
      </c>
      <c r="BA34" s="53" t="s">
        <v>57</v>
      </c>
      <c r="BB34" s="53" t="s">
        <v>57</v>
      </c>
      <c r="BC34" s="53" t="s">
        <v>57</v>
      </c>
      <c r="BD34" s="85" t="str" cm="1">
        <f t="array" ref="BD34">IF(OR(AH34:AX34="SI",AY34="SI",AZ34="SI",BA34="SI",BB34="SI",BC34="SI"),"Crítico-Proceda a elaborar plan de acción","No crítico/Intermedio-Solicitar evaluación por parte del OAL")</f>
        <v>Crítico-Proceda a elaborar plan de acción</v>
      </c>
      <c r="BE34" s="86"/>
      <c r="BF34" s="74"/>
      <c r="BG34" s="74"/>
      <c r="BH34" s="74"/>
      <c r="BI34" s="74"/>
      <c r="BJ34" s="74"/>
      <c r="BM34">
        <f t="shared" si="0"/>
        <v>0</v>
      </c>
    </row>
    <row r="35" spans="2:65" ht="58.5" customHeight="1">
      <c r="B35" s="54">
        <v>18</v>
      </c>
      <c r="C35" s="55" t="str">
        <f>Hoja1!AE22</f>
        <v>area 18</v>
      </c>
      <c r="D35" s="55" t="str">
        <f>Hoja1!AF22</f>
        <v>puesto 18</v>
      </c>
      <c r="E35" s="55" t="str">
        <f>Hoja1!AG22</f>
        <v>tarea 18</v>
      </c>
      <c r="F35" s="55">
        <f>Hoja1!AH22</f>
        <v>0</v>
      </c>
      <c r="G35" s="55">
        <f>Hoja1!AI22</f>
        <v>0</v>
      </c>
      <c r="H35" s="55">
        <f>Hoja1!AJ22</f>
        <v>0</v>
      </c>
      <c r="I35" s="55">
        <f>Hoja1!AK22</f>
        <v>0</v>
      </c>
      <c r="J35" s="55">
        <f>Hoja1!AL22</f>
        <v>0</v>
      </c>
      <c r="K35" s="53"/>
      <c r="L35" s="53"/>
      <c r="M35" s="53"/>
      <c r="N35" s="53"/>
      <c r="O35" s="53"/>
      <c r="P35" s="53"/>
      <c r="Q35" s="53"/>
      <c r="R35" s="53"/>
      <c r="S35" s="53"/>
      <c r="T35" s="53"/>
      <c r="U35" s="53"/>
      <c r="V35" s="53"/>
      <c r="W35" s="53"/>
      <c r="X35" s="53"/>
      <c r="Y35" s="53"/>
      <c r="Z35" s="53"/>
      <c r="AA35" s="53"/>
      <c r="AB35" s="53" t="s">
        <v>57</v>
      </c>
      <c r="AC35" s="53"/>
      <c r="AD35" s="53"/>
      <c r="AE35" s="53"/>
      <c r="AF35" s="53"/>
      <c r="AG35" s="79" t="str" cm="1">
        <f t="array" ref="AG35">IF(OR(K35:AA35="NO",AB35="NO",AC35="NO",AD35="NO",AE35="NO",AF35="NO"),"No aceptable","Aceptable")</f>
        <v>No aceptable</v>
      </c>
      <c r="AH35" s="53" t="s">
        <v>57</v>
      </c>
      <c r="AI35" s="53" t="s">
        <v>57</v>
      </c>
      <c r="AJ35" s="53" t="s">
        <v>57</v>
      </c>
      <c r="AK35" s="53" t="s">
        <v>57</v>
      </c>
      <c r="AL35" s="53" t="s">
        <v>57</v>
      </c>
      <c r="AM35" s="53" t="s">
        <v>57</v>
      </c>
      <c r="AN35" s="53" t="s">
        <v>57</v>
      </c>
      <c r="AO35" s="53" t="s">
        <v>57</v>
      </c>
      <c r="AP35" s="53" t="s">
        <v>57</v>
      </c>
      <c r="AQ35" s="53" t="s">
        <v>57</v>
      </c>
      <c r="AR35" s="53" t="s">
        <v>57</v>
      </c>
      <c r="AS35" s="53" t="s">
        <v>57</v>
      </c>
      <c r="AT35" s="53" t="s">
        <v>57</v>
      </c>
      <c r="AU35" s="53" t="s">
        <v>57</v>
      </c>
      <c r="AV35" s="53" t="s">
        <v>57</v>
      </c>
      <c r="AW35" s="53" t="s">
        <v>57</v>
      </c>
      <c r="AX35" s="53" t="s">
        <v>57</v>
      </c>
      <c r="AY35" s="53" t="s">
        <v>86</v>
      </c>
      <c r="AZ35" s="53" t="s">
        <v>57</v>
      </c>
      <c r="BA35" s="53" t="s">
        <v>57</v>
      </c>
      <c r="BB35" s="53" t="s">
        <v>57</v>
      </c>
      <c r="BC35" s="53" t="s">
        <v>57</v>
      </c>
      <c r="BD35" s="85" t="str" cm="1">
        <f t="array" ref="BD35">IF(OR(AH35:AX35="SI",AY35="SI",AZ35="SI",BA35="SI",BB35="SI",BC35="SI"),"Crítico-Proceda a elaborar plan de acción","No crítico/Intermedio-Solicitar evaluación por parte del OAL")</f>
        <v>Crítico-Proceda a elaborar plan de acción</v>
      </c>
      <c r="BE35" s="86"/>
      <c r="BF35" s="74"/>
      <c r="BG35" s="74"/>
      <c r="BH35" s="74"/>
      <c r="BI35" s="74"/>
      <c r="BJ35" s="74"/>
      <c r="BM35">
        <f t="shared" si="0"/>
        <v>0</v>
      </c>
    </row>
    <row r="36" spans="2:65" ht="58.5" customHeight="1">
      <c r="B36" s="54">
        <v>19</v>
      </c>
      <c r="C36" s="55" t="str">
        <f>Hoja1!AE23</f>
        <v>area 19</v>
      </c>
      <c r="D36" s="55" t="str">
        <f>Hoja1!AF23</f>
        <v>puesto 19</v>
      </c>
      <c r="E36" s="55" t="str">
        <f>Hoja1!AG23</f>
        <v>tarea 19</v>
      </c>
      <c r="F36" s="55">
        <f>Hoja1!AH23</f>
        <v>0</v>
      </c>
      <c r="G36" s="55">
        <f>Hoja1!AI23</f>
        <v>0</v>
      </c>
      <c r="H36" s="55">
        <f>Hoja1!AJ23</f>
        <v>0</v>
      </c>
      <c r="I36" s="55">
        <f>Hoja1!AK23</f>
        <v>0</v>
      </c>
      <c r="J36" s="55">
        <f>Hoja1!AL23</f>
        <v>0</v>
      </c>
      <c r="K36" s="53"/>
      <c r="L36" s="53"/>
      <c r="M36" s="53"/>
      <c r="N36" s="53"/>
      <c r="O36" s="53"/>
      <c r="P36" s="53"/>
      <c r="Q36" s="53"/>
      <c r="R36" s="53"/>
      <c r="S36" s="53"/>
      <c r="T36" s="53"/>
      <c r="U36" s="53"/>
      <c r="V36" s="53"/>
      <c r="W36" s="53"/>
      <c r="X36" s="53"/>
      <c r="Y36" s="53"/>
      <c r="Z36" s="53"/>
      <c r="AA36" s="53"/>
      <c r="AB36" s="53"/>
      <c r="AC36" s="53" t="s">
        <v>57</v>
      </c>
      <c r="AD36" s="53"/>
      <c r="AE36" s="53"/>
      <c r="AF36" s="53"/>
      <c r="AG36" s="79" t="str" cm="1">
        <f t="array" ref="AG36">IF(OR(K36:AA36="NO",AB36="NO",AC36="NO",AD36="NO",AE36="NO",AF36="NO"),"No aceptable","Aceptable")</f>
        <v>No aceptable</v>
      </c>
      <c r="AH36" s="53" t="s">
        <v>57</v>
      </c>
      <c r="AI36" s="53" t="s">
        <v>57</v>
      </c>
      <c r="AJ36" s="53" t="s">
        <v>57</v>
      </c>
      <c r="AK36" s="53" t="s">
        <v>57</v>
      </c>
      <c r="AL36" s="53" t="s">
        <v>57</v>
      </c>
      <c r="AM36" s="53" t="s">
        <v>57</v>
      </c>
      <c r="AN36" s="53" t="s">
        <v>57</v>
      </c>
      <c r="AO36" s="53" t="s">
        <v>57</v>
      </c>
      <c r="AP36" s="53" t="s">
        <v>57</v>
      </c>
      <c r="AQ36" s="53" t="s">
        <v>57</v>
      </c>
      <c r="AR36" s="53" t="s">
        <v>57</v>
      </c>
      <c r="AS36" s="53" t="s">
        <v>57</v>
      </c>
      <c r="AT36" s="53" t="s">
        <v>57</v>
      </c>
      <c r="AU36" s="53" t="s">
        <v>57</v>
      </c>
      <c r="AV36" s="53" t="s">
        <v>57</v>
      </c>
      <c r="AW36" s="53" t="s">
        <v>57</v>
      </c>
      <c r="AX36" s="53" t="s">
        <v>57</v>
      </c>
      <c r="AY36" s="53" t="s">
        <v>57</v>
      </c>
      <c r="AZ36" s="53" t="s">
        <v>86</v>
      </c>
      <c r="BA36" s="53" t="s">
        <v>57</v>
      </c>
      <c r="BB36" s="53" t="s">
        <v>57</v>
      </c>
      <c r="BC36" s="53" t="s">
        <v>57</v>
      </c>
      <c r="BD36" s="85" t="str" cm="1">
        <f t="array" ref="BD36">IF(OR(AH36:AX36="SI",AY36="SI",AZ36="SI",BA36="SI",BB36="SI",BC36="SI"),"Crítico-Proceda a elaborar plan de acción","No crítico/Intermedio-Solicitar evaluación por parte del OAL")</f>
        <v>Crítico-Proceda a elaborar plan de acción</v>
      </c>
      <c r="BE36" s="86"/>
      <c r="BF36" s="74"/>
      <c r="BG36" s="74"/>
      <c r="BH36" s="74"/>
      <c r="BI36" s="74"/>
      <c r="BJ36" s="74"/>
      <c r="BM36">
        <f t="shared" si="0"/>
        <v>0</v>
      </c>
    </row>
    <row r="37" spans="2:65" ht="58.5" customHeight="1">
      <c r="B37" s="54">
        <v>20</v>
      </c>
      <c r="C37" s="55" t="str">
        <f>Hoja1!AE24</f>
        <v>area 20</v>
      </c>
      <c r="D37" s="55" t="str">
        <f>Hoja1!AF24</f>
        <v>puesto 20</v>
      </c>
      <c r="E37" s="55" t="str">
        <f>Hoja1!AG24</f>
        <v>tarea 20</v>
      </c>
      <c r="F37" s="55">
        <f>Hoja1!AH24</f>
        <v>0</v>
      </c>
      <c r="G37" s="55">
        <f>Hoja1!AI24</f>
        <v>0</v>
      </c>
      <c r="H37" s="55">
        <f>Hoja1!AJ24</f>
        <v>0</v>
      </c>
      <c r="I37" s="55">
        <f>Hoja1!AK24</f>
        <v>0</v>
      </c>
      <c r="J37" s="55">
        <f>Hoja1!AL24</f>
        <v>0</v>
      </c>
      <c r="K37" s="53"/>
      <c r="L37" s="53"/>
      <c r="M37" s="53"/>
      <c r="N37" s="53"/>
      <c r="O37" s="53"/>
      <c r="P37" s="53"/>
      <c r="Q37" s="53"/>
      <c r="R37" s="53"/>
      <c r="S37" s="53"/>
      <c r="T37" s="53"/>
      <c r="U37" s="53"/>
      <c r="V37" s="53"/>
      <c r="W37" s="53"/>
      <c r="X37" s="53"/>
      <c r="Y37" s="53"/>
      <c r="Z37" s="53"/>
      <c r="AA37" s="53"/>
      <c r="AB37" s="53"/>
      <c r="AC37" s="53"/>
      <c r="AD37" s="53" t="s">
        <v>57</v>
      </c>
      <c r="AE37" s="53"/>
      <c r="AF37" s="53"/>
      <c r="AG37" s="79" t="str" cm="1">
        <f t="array" ref="AG37">IF(OR(K37:AA37="NO",AB37="NO",AC37="NO",AD37="NO",AE37="NO",AF37="NO"),"No aceptable","Aceptable")</f>
        <v>No aceptable</v>
      </c>
      <c r="AH37" s="53" t="s">
        <v>57</v>
      </c>
      <c r="AI37" s="53" t="s">
        <v>57</v>
      </c>
      <c r="AJ37" s="53" t="s">
        <v>57</v>
      </c>
      <c r="AK37" s="53" t="s">
        <v>57</v>
      </c>
      <c r="AL37" s="53" t="s">
        <v>57</v>
      </c>
      <c r="AM37" s="53" t="s">
        <v>57</v>
      </c>
      <c r="AN37" s="53" t="s">
        <v>57</v>
      </c>
      <c r="AO37" s="53" t="s">
        <v>57</v>
      </c>
      <c r="AP37" s="53" t="s">
        <v>57</v>
      </c>
      <c r="AQ37" s="53" t="s">
        <v>57</v>
      </c>
      <c r="AR37" s="53" t="s">
        <v>57</v>
      </c>
      <c r="AS37" s="53" t="s">
        <v>57</v>
      </c>
      <c r="AT37" s="53" t="s">
        <v>57</v>
      </c>
      <c r="AU37" s="53" t="s">
        <v>57</v>
      </c>
      <c r="AV37" s="53" t="s">
        <v>57</v>
      </c>
      <c r="AW37" s="53" t="s">
        <v>57</v>
      </c>
      <c r="AX37" s="53" t="s">
        <v>57</v>
      </c>
      <c r="AY37" s="53" t="s">
        <v>57</v>
      </c>
      <c r="AZ37" s="53" t="s">
        <v>57</v>
      </c>
      <c r="BA37" s="53" t="s">
        <v>86</v>
      </c>
      <c r="BB37" s="53" t="s">
        <v>57</v>
      </c>
      <c r="BC37" s="53" t="s">
        <v>57</v>
      </c>
      <c r="BD37" s="85" t="str" cm="1">
        <f t="array" ref="BD37">IF(OR(AH37:AX37="SI",AY37="SI",AZ37="SI",BA37="SI",BB37="SI",BC37="SI"),"Crítico-Proceda a elaborar plan de acción","No crítico/Intermedio-Solicitar evaluación por parte del OAL")</f>
        <v>Crítico-Proceda a elaborar plan de acción</v>
      </c>
      <c r="BE37" s="86"/>
      <c r="BF37" s="74"/>
      <c r="BG37" s="74"/>
      <c r="BH37" s="74"/>
      <c r="BI37" s="74"/>
      <c r="BJ37" s="74"/>
      <c r="BM37">
        <f t="shared" si="0"/>
        <v>0</v>
      </c>
    </row>
    <row r="38" spans="2:65" ht="58.5" customHeight="1">
      <c r="B38" s="54">
        <v>21</v>
      </c>
      <c r="C38" s="55" t="str">
        <f>Hoja1!AE25</f>
        <v>area 21</v>
      </c>
      <c r="D38" s="55" t="str">
        <f>Hoja1!AF25</f>
        <v>puesto 21</v>
      </c>
      <c r="E38" s="55" t="str">
        <f>Hoja1!AG25</f>
        <v>tarea 21</v>
      </c>
      <c r="F38" s="55">
        <f>Hoja1!AH25</f>
        <v>0</v>
      </c>
      <c r="G38" s="55">
        <f>Hoja1!AI25</f>
        <v>0</v>
      </c>
      <c r="H38" s="55">
        <f>Hoja1!AJ25</f>
        <v>0</v>
      </c>
      <c r="I38" s="55">
        <f>Hoja1!AK25</f>
        <v>0</v>
      </c>
      <c r="J38" s="55">
        <f>Hoja1!AL25</f>
        <v>0</v>
      </c>
      <c r="K38" s="53"/>
      <c r="L38" s="53"/>
      <c r="M38" s="53"/>
      <c r="N38" s="53"/>
      <c r="O38" s="53"/>
      <c r="P38" s="53"/>
      <c r="Q38" s="53"/>
      <c r="R38" s="53"/>
      <c r="S38" s="53"/>
      <c r="T38" s="53"/>
      <c r="U38" s="53"/>
      <c r="V38" s="53"/>
      <c r="W38" s="53"/>
      <c r="X38" s="53"/>
      <c r="Y38" s="53"/>
      <c r="Z38" s="53"/>
      <c r="AA38" s="53"/>
      <c r="AB38" s="53"/>
      <c r="AC38" s="53"/>
      <c r="AD38" s="53"/>
      <c r="AE38" s="53" t="s">
        <v>57</v>
      </c>
      <c r="AF38" s="53"/>
      <c r="AG38" s="79" t="str" cm="1">
        <f t="array" ref="AG38">IF(OR(K38:AA38="NO",AB38="NO",AC38="NO",AD38="NO",AE38="NO",AF38="NO"),"No aceptable","Aceptable")</f>
        <v>No aceptable</v>
      </c>
      <c r="AH38" s="53" t="s">
        <v>57</v>
      </c>
      <c r="AI38" s="53" t="s">
        <v>57</v>
      </c>
      <c r="AJ38" s="53" t="s">
        <v>57</v>
      </c>
      <c r="AK38" s="53" t="s">
        <v>57</v>
      </c>
      <c r="AL38" s="53" t="s">
        <v>57</v>
      </c>
      <c r="AM38" s="53" t="s">
        <v>57</v>
      </c>
      <c r="AN38" s="53" t="s">
        <v>57</v>
      </c>
      <c r="AO38" s="53" t="s">
        <v>57</v>
      </c>
      <c r="AP38" s="53" t="s">
        <v>57</v>
      </c>
      <c r="AQ38" s="53" t="s">
        <v>57</v>
      </c>
      <c r="AR38" s="53" t="s">
        <v>57</v>
      </c>
      <c r="AS38" s="53" t="s">
        <v>57</v>
      </c>
      <c r="AT38" s="53" t="s">
        <v>57</v>
      </c>
      <c r="AU38" s="53" t="s">
        <v>57</v>
      </c>
      <c r="AV38" s="53" t="s">
        <v>57</v>
      </c>
      <c r="AW38" s="53" t="s">
        <v>57</v>
      </c>
      <c r="AX38" s="53" t="s">
        <v>57</v>
      </c>
      <c r="AY38" s="53" t="s">
        <v>57</v>
      </c>
      <c r="AZ38" s="53" t="s">
        <v>57</v>
      </c>
      <c r="BA38" s="53" t="s">
        <v>57</v>
      </c>
      <c r="BB38" s="53" t="s">
        <v>86</v>
      </c>
      <c r="BC38" s="53" t="s">
        <v>57</v>
      </c>
      <c r="BD38" s="85" t="str" cm="1">
        <f t="array" ref="BD38">IF(OR(AH38:AX38="SI",AY38="SI",AZ38="SI",BA38="SI",BB38="SI",BC38="SI"),"Crítico-Proceda a elaborar plan de acción","No crítico/Intermedio-Solicitar evaluación por parte del OAL")</f>
        <v>Crítico-Proceda a elaborar plan de acción</v>
      </c>
      <c r="BE38" s="86"/>
      <c r="BF38" s="74"/>
      <c r="BG38" s="74"/>
      <c r="BH38" s="74"/>
      <c r="BI38" s="74"/>
      <c r="BJ38" s="74"/>
      <c r="BM38">
        <f t="shared" si="0"/>
        <v>0</v>
      </c>
    </row>
    <row r="39" spans="2:65" ht="58.5" customHeight="1">
      <c r="B39" s="54">
        <v>22</v>
      </c>
      <c r="C39" s="55" t="str">
        <f>Hoja1!AE26</f>
        <v>area 22</v>
      </c>
      <c r="D39" s="55" t="str">
        <f>Hoja1!AF26</f>
        <v>puesto 22</v>
      </c>
      <c r="E39" s="55" t="str">
        <f>Hoja1!AG26</f>
        <v>tarea 22</v>
      </c>
      <c r="F39" s="55">
        <f>Hoja1!AH26</f>
        <v>0</v>
      </c>
      <c r="G39" s="55">
        <f>Hoja1!AI26</f>
        <v>0</v>
      </c>
      <c r="H39" s="55">
        <f>Hoja1!AJ26</f>
        <v>0</v>
      </c>
      <c r="I39" s="55">
        <f>Hoja1!AK26</f>
        <v>0</v>
      </c>
      <c r="J39" s="55">
        <f>Hoja1!AL26</f>
        <v>0</v>
      </c>
      <c r="K39" s="53"/>
      <c r="L39" s="53"/>
      <c r="M39" s="53"/>
      <c r="N39" s="53"/>
      <c r="O39" s="53"/>
      <c r="P39" s="53"/>
      <c r="Q39" s="53"/>
      <c r="R39" s="53"/>
      <c r="S39" s="53"/>
      <c r="T39" s="53"/>
      <c r="U39" s="53"/>
      <c r="V39" s="53"/>
      <c r="W39" s="53"/>
      <c r="X39" s="53"/>
      <c r="Y39" s="53"/>
      <c r="Z39" s="53"/>
      <c r="AA39" s="53"/>
      <c r="AB39" s="53"/>
      <c r="AC39" s="53"/>
      <c r="AD39" s="53"/>
      <c r="AE39" s="53"/>
      <c r="AF39" s="53" t="s">
        <v>57</v>
      </c>
      <c r="AG39" s="79" t="str" cm="1">
        <f t="array" ref="AG39">IF(OR(K39:AA39="NO",AB39="NO",AC39="NO",AD39="NO",AE39="NO",AF39="NO"),"No aceptable","Aceptable")</f>
        <v>No aceptable</v>
      </c>
      <c r="AH39" s="53" t="s">
        <v>57</v>
      </c>
      <c r="AI39" s="53" t="s">
        <v>57</v>
      </c>
      <c r="AJ39" s="53" t="s">
        <v>57</v>
      </c>
      <c r="AK39" s="53" t="s">
        <v>57</v>
      </c>
      <c r="AL39" s="53" t="s">
        <v>57</v>
      </c>
      <c r="AM39" s="53" t="s">
        <v>57</v>
      </c>
      <c r="AN39" s="53" t="s">
        <v>57</v>
      </c>
      <c r="AO39" s="53" t="s">
        <v>57</v>
      </c>
      <c r="AP39" s="53" t="s">
        <v>57</v>
      </c>
      <c r="AQ39" s="53" t="s">
        <v>57</v>
      </c>
      <c r="AR39" s="53" t="s">
        <v>57</v>
      </c>
      <c r="AS39" s="53" t="s">
        <v>57</v>
      </c>
      <c r="AT39" s="53" t="s">
        <v>57</v>
      </c>
      <c r="AU39" s="53" t="s">
        <v>57</v>
      </c>
      <c r="AV39" s="53" t="s">
        <v>57</v>
      </c>
      <c r="AW39" s="53" t="s">
        <v>57</v>
      </c>
      <c r="AX39" s="53" t="s">
        <v>57</v>
      </c>
      <c r="AY39" s="53" t="s">
        <v>57</v>
      </c>
      <c r="AZ39" s="53" t="s">
        <v>57</v>
      </c>
      <c r="BA39" s="53" t="s">
        <v>57</v>
      </c>
      <c r="BB39" s="53" t="s">
        <v>57</v>
      </c>
      <c r="BC39" s="53" t="s">
        <v>57</v>
      </c>
      <c r="BD39" s="85" t="str" cm="1">
        <f t="array" ref="BD39">IF(OR(AH39:AX39="SI",AY39="SI",AZ39="SI",BA39="SI",BB39="SI",BC39="SI"),"Crítico-Proceda a elaborar plan de acción","No crítico/Intermedio-Solicitar evaluación por parte del OAL")</f>
        <v>No crítico/Intermedio-Solicitar evaluación por parte del OAL</v>
      </c>
      <c r="BE39" s="86"/>
      <c r="BF39" s="74"/>
      <c r="BG39" s="74"/>
      <c r="BH39" s="74"/>
      <c r="BI39" s="74"/>
      <c r="BJ39" s="74"/>
      <c r="BM39">
        <f t="shared" si="0"/>
        <v>0</v>
      </c>
    </row>
    <row r="40" spans="2:65" ht="58.5" customHeight="1">
      <c r="B40" s="54">
        <v>23</v>
      </c>
      <c r="C40" s="55" t="str">
        <f>Hoja1!AE27</f>
        <v>area 23</v>
      </c>
      <c r="D40" s="55" t="str">
        <f>Hoja1!AF27</f>
        <v>puesto 23</v>
      </c>
      <c r="E40" s="55" t="str">
        <f>Hoja1!AG27</f>
        <v>tarea 23</v>
      </c>
      <c r="F40" s="55">
        <f>Hoja1!AH27</f>
        <v>0</v>
      </c>
      <c r="G40" s="55">
        <f>Hoja1!AI27</f>
        <v>0</v>
      </c>
      <c r="H40" s="55">
        <f>Hoja1!AJ27</f>
        <v>0</v>
      </c>
      <c r="I40" s="55">
        <f>Hoja1!AK27</f>
        <v>0</v>
      </c>
      <c r="J40" s="55">
        <f>Hoja1!AL27</f>
        <v>0</v>
      </c>
      <c r="K40" s="53"/>
      <c r="L40" s="53"/>
      <c r="M40" s="53"/>
      <c r="N40" s="53"/>
      <c r="O40" s="53"/>
      <c r="P40" s="53"/>
      <c r="Q40" s="53"/>
      <c r="R40" s="53"/>
      <c r="S40" s="53"/>
      <c r="T40" s="53"/>
      <c r="U40" s="53"/>
      <c r="V40" s="53"/>
      <c r="W40" s="53"/>
      <c r="X40" s="53"/>
      <c r="Y40" s="53"/>
      <c r="Z40" s="53"/>
      <c r="AA40" s="53"/>
      <c r="AB40" s="53"/>
      <c r="AC40" s="53"/>
      <c r="AD40" s="53"/>
      <c r="AE40" s="53" t="s">
        <v>86</v>
      </c>
      <c r="AF40" s="53"/>
      <c r="AG40" s="79" t="str" cm="1">
        <f t="array" ref="AG40">IF(OR(K40:AA40="NO",AB40="NO",AC40="NO",AD40="NO",AE40="NO",AF40="NO"),"No aceptable","Aceptable")</f>
        <v>Aceptable</v>
      </c>
      <c r="AH40" s="53" t="s">
        <v>57</v>
      </c>
      <c r="AI40" s="53" t="s">
        <v>57</v>
      </c>
      <c r="AJ40" s="53" t="s">
        <v>57</v>
      </c>
      <c r="AK40" s="53" t="s">
        <v>57</v>
      </c>
      <c r="AL40" s="53" t="s">
        <v>57</v>
      </c>
      <c r="AM40" s="53" t="s">
        <v>57</v>
      </c>
      <c r="AN40" s="53" t="s">
        <v>57</v>
      </c>
      <c r="AO40" s="53" t="s">
        <v>57</v>
      </c>
      <c r="AP40" s="53" t="s">
        <v>57</v>
      </c>
      <c r="AQ40" s="53" t="s">
        <v>57</v>
      </c>
      <c r="AR40" s="53" t="s">
        <v>57</v>
      </c>
      <c r="AS40" s="53" t="s">
        <v>57</v>
      </c>
      <c r="AT40" s="53" t="s">
        <v>57</v>
      </c>
      <c r="AU40" s="53" t="s">
        <v>57</v>
      </c>
      <c r="AV40" s="53" t="s">
        <v>57</v>
      </c>
      <c r="AW40" s="53" t="s">
        <v>57</v>
      </c>
      <c r="AX40" s="53" t="s">
        <v>57</v>
      </c>
      <c r="AY40" s="53" t="s">
        <v>57</v>
      </c>
      <c r="AZ40" s="53" t="s">
        <v>57</v>
      </c>
      <c r="BA40" s="53" t="s">
        <v>57</v>
      </c>
      <c r="BB40" s="53" t="s">
        <v>57</v>
      </c>
      <c r="BC40" s="53" t="s">
        <v>57</v>
      </c>
      <c r="BD40" s="85" t="str" cm="1">
        <f t="array" ref="BD40">IF(OR(AH40:AX40="SI",AY40="SI",AZ40="SI",BA40="SI",BB40="SI",BC40="SI"),"Crítico-Proceda a elaborar plan de acción","No crítico/Intermedio-Solicitar evaluación por parte del OAL")</f>
        <v>No crítico/Intermedio-Solicitar evaluación por parte del OAL</v>
      </c>
      <c r="BE40" s="86"/>
      <c r="BF40" s="74"/>
      <c r="BG40" s="74"/>
      <c r="BH40" s="74"/>
      <c r="BI40" s="74"/>
      <c r="BJ40" s="74"/>
      <c r="BM40">
        <f t="shared" si="0"/>
        <v>1</v>
      </c>
    </row>
    <row r="41" spans="2:65" ht="58.5" customHeight="1">
      <c r="B41" s="54">
        <v>24</v>
      </c>
      <c r="C41" s="55" t="str">
        <f>Hoja1!AE28</f>
        <v>area 24</v>
      </c>
      <c r="D41" s="55" t="str">
        <f>Hoja1!AF28</f>
        <v>puesto 24</v>
      </c>
      <c r="E41" s="55" t="str">
        <f>Hoja1!AG28</f>
        <v>tarea 24</v>
      </c>
      <c r="F41" s="55">
        <f>Hoja1!AH28</f>
        <v>0</v>
      </c>
      <c r="G41" s="55">
        <f>Hoja1!AI28</f>
        <v>0</v>
      </c>
      <c r="H41" s="55">
        <f>Hoja1!AJ28</f>
        <v>0</v>
      </c>
      <c r="I41" s="55">
        <f>Hoja1!AK28</f>
        <v>0</v>
      </c>
      <c r="J41" s="55">
        <f>Hoja1!AL28</f>
        <v>0</v>
      </c>
      <c r="K41" s="53"/>
      <c r="L41" s="53"/>
      <c r="M41" s="53"/>
      <c r="N41" s="53"/>
      <c r="O41" s="53"/>
      <c r="P41" s="53"/>
      <c r="Q41" s="53"/>
      <c r="R41" s="53"/>
      <c r="S41" s="53"/>
      <c r="T41" s="53"/>
      <c r="U41" s="53"/>
      <c r="V41" s="53"/>
      <c r="W41" s="53"/>
      <c r="X41" s="53"/>
      <c r="Y41" s="53"/>
      <c r="Z41" s="53"/>
      <c r="AA41" s="53"/>
      <c r="AB41" s="53"/>
      <c r="AC41" s="53"/>
      <c r="AD41" s="53" t="s">
        <v>86</v>
      </c>
      <c r="AE41" s="53"/>
      <c r="AF41" s="53"/>
      <c r="AG41" s="79" t="str" cm="1">
        <f t="array" ref="AG41">IF(OR(K41:AA41="NO",AB41="NO",AC41="NO",AD41="NO",AE41="NO",AF41="NO"),"No aceptable","Aceptable")</f>
        <v>Aceptable</v>
      </c>
      <c r="AH41" s="53" t="s">
        <v>57</v>
      </c>
      <c r="AI41" s="53" t="s">
        <v>57</v>
      </c>
      <c r="AJ41" s="53" t="s">
        <v>57</v>
      </c>
      <c r="AK41" s="53" t="s">
        <v>57</v>
      </c>
      <c r="AL41" s="53" t="s">
        <v>57</v>
      </c>
      <c r="AM41" s="53" t="s">
        <v>57</v>
      </c>
      <c r="AN41" s="53" t="s">
        <v>57</v>
      </c>
      <c r="AO41" s="53" t="s">
        <v>57</v>
      </c>
      <c r="AP41" s="53" t="s">
        <v>57</v>
      </c>
      <c r="AQ41" s="53" t="s">
        <v>57</v>
      </c>
      <c r="AR41" s="53" t="s">
        <v>57</v>
      </c>
      <c r="AS41" s="53" t="s">
        <v>57</v>
      </c>
      <c r="AT41" s="53" t="s">
        <v>57</v>
      </c>
      <c r="AU41" s="53" t="s">
        <v>57</v>
      </c>
      <c r="AV41" s="53" t="s">
        <v>57</v>
      </c>
      <c r="AW41" s="53" t="s">
        <v>57</v>
      </c>
      <c r="AX41" s="53" t="s">
        <v>57</v>
      </c>
      <c r="AY41" s="53" t="s">
        <v>57</v>
      </c>
      <c r="AZ41" s="53" t="s">
        <v>57</v>
      </c>
      <c r="BA41" s="53" t="s">
        <v>57</v>
      </c>
      <c r="BB41" s="53" t="s">
        <v>57</v>
      </c>
      <c r="BC41" s="53" t="s">
        <v>57</v>
      </c>
      <c r="BD41" s="85" t="str" cm="1">
        <f t="array" ref="BD41">IF(OR(AH41:AX41="SI",AY41="SI",AZ41="SI",BA41="SI",BB41="SI",BC41="SI"),"Crítico-Proceda a elaborar plan de acción","No crítico/Intermedio-Solicitar evaluación por parte del OAL")</f>
        <v>No crítico/Intermedio-Solicitar evaluación por parte del OAL</v>
      </c>
      <c r="BE41" s="86"/>
      <c r="BF41" s="74"/>
      <c r="BG41" s="74"/>
      <c r="BH41" s="74"/>
      <c r="BI41" s="74"/>
      <c r="BJ41" s="74"/>
      <c r="BM41">
        <f t="shared" si="0"/>
        <v>1</v>
      </c>
    </row>
    <row r="42" spans="2:65" ht="58.5" customHeight="1">
      <c r="B42" s="54">
        <v>25</v>
      </c>
      <c r="C42" s="55" t="str">
        <f>Hoja1!AE29</f>
        <v>area 25</v>
      </c>
      <c r="D42" s="55" t="str">
        <f>Hoja1!AF29</f>
        <v>puesto 25</v>
      </c>
      <c r="E42" s="55" t="str">
        <f>Hoja1!AG29</f>
        <v>tarea 25</v>
      </c>
      <c r="F42" s="55">
        <f>Hoja1!AH29</f>
        <v>0</v>
      </c>
      <c r="G42" s="55">
        <f>Hoja1!AI29</f>
        <v>0</v>
      </c>
      <c r="H42" s="55">
        <f>Hoja1!AJ29</f>
        <v>0</v>
      </c>
      <c r="I42" s="55">
        <f>Hoja1!AK29</f>
        <v>0</v>
      </c>
      <c r="J42" s="55">
        <f>Hoja1!AL29</f>
        <v>0</v>
      </c>
      <c r="K42" s="53"/>
      <c r="L42" s="53"/>
      <c r="M42" s="53"/>
      <c r="N42" s="53"/>
      <c r="O42" s="53"/>
      <c r="P42" s="53"/>
      <c r="Q42" s="53"/>
      <c r="R42" s="53"/>
      <c r="S42" s="53"/>
      <c r="T42" s="53"/>
      <c r="U42" s="53"/>
      <c r="V42" s="53"/>
      <c r="W42" s="53"/>
      <c r="X42" s="53"/>
      <c r="Y42" s="53"/>
      <c r="Z42" s="53"/>
      <c r="AA42" s="53"/>
      <c r="AB42" s="53"/>
      <c r="AC42" s="53" t="s">
        <v>86</v>
      </c>
      <c r="AD42" s="53"/>
      <c r="AE42" s="53"/>
      <c r="AF42" s="53"/>
      <c r="AG42" s="79" t="str" cm="1">
        <f t="array" ref="AG42">IF(OR(K42:AA42="NO",AB42="NO",AC42="NO",AD42="NO",AE42="NO",AF42="NO"),"No aceptable","Aceptable")</f>
        <v>Aceptable</v>
      </c>
      <c r="AH42" s="53" t="s">
        <v>57</v>
      </c>
      <c r="AI42" s="53" t="s">
        <v>57</v>
      </c>
      <c r="AJ42" s="53" t="s">
        <v>57</v>
      </c>
      <c r="AK42" s="53" t="s">
        <v>57</v>
      </c>
      <c r="AL42" s="53" t="s">
        <v>57</v>
      </c>
      <c r="AM42" s="53" t="s">
        <v>57</v>
      </c>
      <c r="AN42" s="53" t="s">
        <v>57</v>
      </c>
      <c r="AO42" s="53" t="s">
        <v>57</v>
      </c>
      <c r="AP42" s="53" t="s">
        <v>57</v>
      </c>
      <c r="AQ42" s="53" t="s">
        <v>57</v>
      </c>
      <c r="AR42" s="53" t="s">
        <v>57</v>
      </c>
      <c r="AS42" s="53" t="s">
        <v>57</v>
      </c>
      <c r="AT42" s="53" t="s">
        <v>57</v>
      </c>
      <c r="AU42" s="53" t="s">
        <v>57</v>
      </c>
      <c r="AV42" s="53" t="s">
        <v>57</v>
      </c>
      <c r="AW42" s="53" t="s">
        <v>57</v>
      </c>
      <c r="AX42" s="53" t="s">
        <v>57</v>
      </c>
      <c r="AY42" s="53" t="s">
        <v>57</v>
      </c>
      <c r="AZ42" s="53" t="s">
        <v>57</v>
      </c>
      <c r="BA42" s="53" t="s">
        <v>57</v>
      </c>
      <c r="BB42" s="53" t="s">
        <v>57</v>
      </c>
      <c r="BC42" s="53" t="s">
        <v>57</v>
      </c>
      <c r="BD42" s="85" t="str" cm="1">
        <f t="array" ref="BD42">IF(OR(AH42:AX42="SI",AY42="SI",AZ42="SI",BA42="SI",BB42="SI",BC42="SI"),"Crítico-Proceda a elaborar plan de acción","No crítico/Intermedio-Solicitar evaluación por parte del OAL")</f>
        <v>No crítico/Intermedio-Solicitar evaluación por parte del OAL</v>
      </c>
      <c r="BE42" s="86"/>
      <c r="BF42" s="74"/>
      <c r="BG42" s="74"/>
      <c r="BH42" s="74"/>
      <c r="BI42" s="74"/>
      <c r="BJ42" s="74"/>
      <c r="BM42">
        <f t="shared" si="0"/>
        <v>1</v>
      </c>
    </row>
    <row r="43" spans="2:65" ht="58.5" customHeight="1">
      <c r="B43" s="54">
        <v>26</v>
      </c>
      <c r="C43" s="55" t="str">
        <f>Hoja1!AE30</f>
        <v>area 26</v>
      </c>
      <c r="D43" s="55" t="str">
        <f>Hoja1!AF30</f>
        <v>puesto 26</v>
      </c>
      <c r="E43" s="55" t="str">
        <f>Hoja1!AG30</f>
        <v>tarea 26</v>
      </c>
      <c r="F43" s="55">
        <f>Hoja1!AH30</f>
        <v>0</v>
      </c>
      <c r="G43" s="55">
        <f>Hoja1!AI30</f>
        <v>0</v>
      </c>
      <c r="H43" s="55">
        <f>Hoja1!AJ30</f>
        <v>0</v>
      </c>
      <c r="I43" s="55">
        <f>Hoja1!AK30</f>
        <v>0</v>
      </c>
      <c r="J43" s="55">
        <f>Hoja1!AL30</f>
        <v>0</v>
      </c>
      <c r="K43" s="53"/>
      <c r="L43" s="53"/>
      <c r="M43" s="53"/>
      <c r="N43" s="53"/>
      <c r="O43" s="53"/>
      <c r="P43" s="53"/>
      <c r="Q43" s="53"/>
      <c r="R43" s="53"/>
      <c r="S43" s="53"/>
      <c r="T43" s="53"/>
      <c r="U43" s="53"/>
      <c r="V43" s="53"/>
      <c r="W43" s="53"/>
      <c r="X43" s="53"/>
      <c r="Y43" s="53"/>
      <c r="Z43" s="53"/>
      <c r="AA43" s="53"/>
      <c r="AB43" s="53" t="s">
        <v>86</v>
      </c>
      <c r="AC43" s="53"/>
      <c r="AD43" s="53"/>
      <c r="AE43" s="53"/>
      <c r="AF43" s="53"/>
      <c r="AG43" s="79" t="str" cm="1">
        <f t="array" ref="AG43">IF(OR(K43:AA43="NO",AB43="NO",AC43="NO",AD43="NO",AE43="NO",AF43="NO"),"No aceptable","Aceptable")</f>
        <v>Aceptable</v>
      </c>
      <c r="AH43" s="53" t="s">
        <v>57</v>
      </c>
      <c r="AI43" s="53" t="s">
        <v>57</v>
      </c>
      <c r="AJ43" s="53" t="s">
        <v>57</v>
      </c>
      <c r="AK43" s="53" t="s">
        <v>57</v>
      </c>
      <c r="AL43" s="53" t="s">
        <v>57</v>
      </c>
      <c r="AM43" s="53" t="s">
        <v>57</v>
      </c>
      <c r="AN43" s="53" t="s">
        <v>57</v>
      </c>
      <c r="AO43" s="53" t="s">
        <v>57</v>
      </c>
      <c r="AP43" s="53" t="s">
        <v>57</v>
      </c>
      <c r="AQ43" s="53" t="s">
        <v>57</v>
      </c>
      <c r="AR43" s="53" t="s">
        <v>57</v>
      </c>
      <c r="AS43" s="53" t="s">
        <v>57</v>
      </c>
      <c r="AT43" s="53" t="s">
        <v>57</v>
      </c>
      <c r="AU43" s="53" t="s">
        <v>57</v>
      </c>
      <c r="AV43" s="53" t="s">
        <v>57</v>
      </c>
      <c r="AW43" s="53" t="s">
        <v>57</v>
      </c>
      <c r="AX43" s="53" t="s">
        <v>57</v>
      </c>
      <c r="AY43" s="53" t="s">
        <v>57</v>
      </c>
      <c r="AZ43" s="53" t="s">
        <v>57</v>
      </c>
      <c r="BA43" s="53" t="s">
        <v>57</v>
      </c>
      <c r="BB43" s="53" t="s">
        <v>57</v>
      </c>
      <c r="BC43" s="53" t="s">
        <v>57</v>
      </c>
      <c r="BD43" s="85" t="str" cm="1">
        <f t="array" ref="BD43">IF(OR(AH43:AX43="SI",AY43="SI",AZ43="SI",BA43="SI",BB43="SI",BC43="SI"),"Crítico-Proceda a elaborar plan de acción","No crítico/Intermedio-Solicitar evaluación por parte del OAL")</f>
        <v>No crítico/Intermedio-Solicitar evaluación por parte del OAL</v>
      </c>
      <c r="BE43" s="86"/>
      <c r="BF43" s="74"/>
      <c r="BG43" s="74"/>
      <c r="BH43" s="74"/>
      <c r="BI43" s="74"/>
      <c r="BJ43" s="74"/>
      <c r="BM43">
        <f t="shared" si="0"/>
        <v>1</v>
      </c>
    </row>
    <row r="44" spans="2:65" ht="58.5" customHeight="1">
      <c r="B44" s="54">
        <v>27</v>
      </c>
      <c r="C44" s="55" t="str">
        <f>Hoja1!AE31</f>
        <v>area 27</v>
      </c>
      <c r="D44" s="55" t="str">
        <f>Hoja1!AF31</f>
        <v>puesto 27</v>
      </c>
      <c r="E44" s="55" t="str">
        <f>Hoja1!AG31</f>
        <v>tarea 27</v>
      </c>
      <c r="F44" s="55">
        <f>Hoja1!AH31</f>
        <v>0</v>
      </c>
      <c r="G44" s="55">
        <f>Hoja1!AI31</f>
        <v>0</v>
      </c>
      <c r="H44" s="55">
        <f>Hoja1!AJ31</f>
        <v>0</v>
      </c>
      <c r="I44" s="55">
        <f>Hoja1!AK31</f>
        <v>0</v>
      </c>
      <c r="J44" s="55">
        <f>Hoja1!AL31</f>
        <v>0</v>
      </c>
      <c r="K44" s="53"/>
      <c r="L44" s="53"/>
      <c r="M44" s="53"/>
      <c r="N44" s="53"/>
      <c r="O44" s="53"/>
      <c r="P44" s="53"/>
      <c r="Q44" s="53"/>
      <c r="R44" s="53"/>
      <c r="S44" s="53"/>
      <c r="T44" s="53"/>
      <c r="U44" s="53"/>
      <c r="V44" s="53"/>
      <c r="W44" s="53"/>
      <c r="X44" s="53"/>
      <c r="Y44" s="53"/>
      <c r="Z44" s="53"/>
      <c r="AA44" s="53" t="s">
        <v>86</v>
      </c>
      <c r="AB44" s="53"/>
      <c r="AC44" s="53"/>
      <c r="AD44" s="53"/>
      <c r="AE44" s="53"/>
      <c r="AF44" s="53"/>
      <c r="AG44" s="79" t="str" cm="1">
        <f t="array" ref="AG44">IF(OR(K44:AA44="NO",AB44="NO",AC44="NO",AD44="NO",AE44="NO",AF44="NO"),"No aceptable","Aceptable")</f>
        <v>Aceptable</v>
      </c>
      <c r="AH44" s="53" t="s">
        <v>57</v>
      </c>
      <c r="AI44" s="53" t="s">
        <v>57</v>
      </c>
      <c r="AJ44" s="53" t="s">
        <v>57</v>
      </c>
      <c r="AK44" s="53" t="s">
        <v>57</v>
      </c>
      <c r="AL44" s="53" t="s">
        <v>57</v>
      </c>
      <c r="AM44" s="53" t="s">
        <v>57</v>
      </c>
      <c r="AN44" s="53" t="s">
        <v>57</v>
      </c>
      <c r="AO44" s="53" t="s">
        <v>57</v>
      </c>
      <c r="AP44" s="53" t="s">
        <v>57</v>
      </c>
      <c r="AQ44" s="53" t="s">
        <v>57</v>
      </c>
      <c r="AR44" s="53" t="s">
        <v>57</v>
      </c>
      <c r="AS44" s="53" t="s">
        <v>57</v>
      </c>
      <c r="AT44" s="53" t="s">
        <v>57</v>
      </c>
      <c r="AU44" s="53" t="s">
        <v>57</v>
      </c>
      <c r="AV44" s="53" t="s">
        <v>57</v>
      </c>
      <c r="AW44" s="53" t="s">
        <v>57</v>
      </c>
      <c r="AX44" s="53" t="s">
        <v>57</v>
      </c>
      <c r="AY44" s="53" t="s">
        <v>57</v>
      </c>
      <c r="AZ44" s="53" t="s">
        <v>57</v>
      </c>
      <c r="BA44" s="53" t="s">
        <v>57</v>
      </c>
      <c r="BB44" s="53" t="s">
        <v>57</v>
      </c>
      <c r="BC44" s="53" t="s">
        <v>57</v>
      </c>
      <c r="BD44" s="85" t="str" cm="1">
        <f t="array" ref="BD44">IF(OR(AH44:AX44="SI",AY44="SI",AZ44="SI",BA44="SI",BB44="SI",BC44="SI"),"Crítico-Proceda a elaborar plan de acción","No crítico/Intermedio-Solicitar evaluación por parte del OAL")</f>
        <v>No crítico/Intermedio-Solicitar evaluación por parte del OAL</v>
      </c>
      <c r="BE44" s="86"/>
      <c r="BF44" s="74"/>
      <c r="BG44" s="74"/>
      <c r="BH44" s="74"/>
      <c r="BI44" s="74"/>
      <c r="BJ44" s="74"/>
      <c r="BM44">
        <f t="shared" si="0"/>
        <v>1</v>
      </c>
    </row>
    <row r="45" spans="2:65" ht="58.5" customHeight="1">
      <c r="B45" s="54">
        <v>28</v>
      </c>
      <c r="C45" s="55" t="str">
        <f>Hoja1!AE32</f>
        <v>area 28</v>
      </c>
      <c r="D45" s="55" t="str">
        <f>Hoja1!AF32</f>
        <v>puesto 28</v>
      </c>
      <c r="E45" s="55" t="str">
        <f>Hoja1!AG32</f>
        <v>tarea 28</v>
      </c>
      <c r="F45" s="55">
        <f>Hoja1!AH32</f>
        <v>0</v>
      </c>
      <c r="G45" s="55">
        <f>Hoja1!AI32</f>
        <v>0</v>
      </c>
      <c r="H45" s="55">
        <f>Hoja1!AJ32</f>
        <v>0</v>
      </c>
      <c r="I45" s="55">
        <f>Hoja1!AK32</f>
        <v>0</v>
      </c>
      <c r="J45" s="55">
        <f>Hoja1!AL32</f>
        <v>0</v>
      </c>
      <c r="K45" s="53"/>
      <c r="L45" s="53"/>
      <c r="M45" s="53"/>
      <c r="N45" s="53"/>
      <c r="O45" s="53"/>
      <c r="P45" s="53"/>
      <c r="Q45" s="53"/>
      <c r="R45" s="53"/>
      <c r="S45" s="53"/>
      <c r="T45" s="53"/>
      <c r="U45" s="53"/>
      <c r="V45" s="53"/>
      <c r="W45" s="53"/>
      <c r="X45" s="53"/>
      <c r="Y45" s="53"/>
      <c r="Z45" s="53" t="s">
        <v>86</v>
      </c>
      <c r="AA45" s="53"/>
      <c r="AB45" s="53"/>
      <c r="AC45" s="53"/>
      <c r="AD45" s="53"/>
      <c r="AE45" s="53"/>
      <c r="AF45" s="53"/>
      <c r="AG45" s="79" t="str" cm="1">
        <f t="array" ref="AG45">IF(OR(K45:AA45="NO",AB45="NO",AC45="NO",AD45="NO",AE45="NO",AF45="NO"),"No aceptable","Aceptable")</f>
        <v>Aceptable</v>
      </c>
      <c r="AH45" s="53" t="s">
        <v>57</v>
      </c>
      <c r="AI45" s="53" t="s">
        <v>57</v>
      </c>
      <c r="AJ45" s="53" t="s">
        <v>57</v>
      </c>
      <c r="AK45" s="53" t="s">
        <v>57</v>
      </c>
      <c r="AL45" s="53" t="s">
        <v>57</v>
      </c>
      <c r="AM45" s="53" t="s">
        <v>57</v>
      </c>
      <c r="AN45" s="53" t="s">
        <v>57</v>
      </c>
      <c r="AO45" s="53" t="s">
        <v>57</v>
      </c>
      <c r="AP45" s="53" t="s">
        <v>57</v>
      </c>
      <c r="AQ45" s="53" t="s">
        <v>57</v>
      </c>
      <c r="AR45" s="53" t="s">
        <v>57</v>
      </c>
      <c r="AS45" s="53" t="s">
        <v>57</v>
      </c>
      <c r="AT45" s="53" t="s">
        <v>57</v>
      </c>
      <c r="AU45" s="53" t="s">
        <v>57</v>
      </c>
      <c r="AV45" s="53" t="s">
        <v>57</v>
      </c>
      <c r="AW45" s="53" t="s">
        <v>57</v>
      </c>
      <c r="AX45" s="53" t="s">
        <v>57</v>
      </c>
      <c r="AY45" s="53" t="s">
        <v>57</v>
      </c>
      <c r="AZ45" s="53" t="s">
        <v>57</v>
      </c>
      <c r="BA45" s="53" t="s">
        <v>57</v>
      </c>
      <c r="BB45" s="53" t="s">
        <v>57</v>
      </c>
      <c r="BC45" s="53" t="s">
        <v>57</v>
      </c>
      <c r="BD45" s="85" t="str" cm="1">
        <f t="array" ref="BD45">IF(OR(AH45:AX45="SI",AY45="SI",AZ45="SI",BA45="SI",BB45="SI",BC45="SI"),"Crítico-Proceda a elaborar plan de acción","No crítico/Intermedio-Solicitar evaluación por parte del OAL")</f>
        <v>No crítico/Intermedio-Solicitar evaluación por parte del OAL</v>
      </c>
      <c r="BE45" s="86"/>
      <c r="BF45" s="74"/>
      <c r="BG45" s="74"/>
      <c r="BH45" s="74"/>
      <c r="BI45" s="74"/>
      <c r="BJ45" s="74"/>
      <c r="BM45">
        <f t="shared" si="0"/>
        <v>1</v>
      </c>
    </row>
    <row r="46" spans="2:65" ht="58.5" customHeight="1">
      <c r="B46" s="54">
        <v>29</v>
      </c>
      <c r="C46" s="55" t="str">
        <f>Hoja1!AE33</f>
        <v>area 29</v>
      </c>
      <c r="D46" s="55" t="str">
        <f>Hoja1!AF33</f>
        <v>puesto 29</v>
      </c>
      <c r="E46" s="55" t="str">
        <f>Hoja1!AG33</f>
        <v>tarea 29</v>
      </c>
      <c r="F46" s="55">
        <f>Hoja1!AH33</f>
        <v>0</v>
      </c>
      <c r="G46" s="55">
        <f>Hoja1!AI33</f>
        <v>0</v>
      </c>
      <c r="H46" s="55">
        <f>Hoja1!AJ33</f>
        <v>0</v>
      </c>
      <c r="I46" s="55">
        <f>Hoja1!AK33</f>
        <v>0</v>
      </c>
      <c r="J46" s="55">
        <f>Hoja1!AL33</f>
        <v>0</v>
      </c>
      <c r="K46" s="53"/>
      <c r="L46" s="53"/>
      <c r="M46" s="53"/>
      <c r="N46" s="53"/>
      <c r="O46" s="53"/>
      <c r="P46" s="53"/>
      <c r="Q46" s="53"/>
      <c r="R46" s="53"/>
      <c r="S46" s="53"/>
      <c r="T46" s="53"/>
      <c r="U46" s="53"/>
      <c r="V46" s="53"/>
      <c r="W46" s="53"/>
      <c r="X46" s="53"/>
      <c r="Y46" s="53" t="s">
        <v>86</v>
      </c>
      <c r="Z46" s="53"/>
      <c r="AA46" s="53"/>
      <c r="AB46" s="53"/>
      <c r="AC46" s="53"/>
      <c r="AD46" s="53"/>
      <c r="AE46" s="53"/>
      <c r="AF46" s="53"/>
      <c r="AG46" s="79" t="str" cm="1">
        <f t="array" ref="AG46">IF(OR(K46:AA46="NO",AB46="NO",AC46="NO",AD46="NO",AE46="NO",AF46="NO"),"No aceptable","Aceptable")</f>
        <v>Aceptable</v>
      </c>
      <c r="AH46" s="53" t="s">
        <v>57</v>
      </c>
      <c r="AI46" s="53" t="s">
        <v>57</v>
      </c>
      <c r="AJ46" s="53" t="s">
        <v>57</v>
      </c>
      <c r="AK46" s="53" t="s">
        <v>57</v>
      </c>
      <c r="AL46" s="53" t="s">
        <v>57</v>
      </c>
      <c r="AM46" s="53" t="s">
        <v>57</v>
      </c>
      <c r="AN46" s="53" t="s">
        <v>57</v>
      </c>
      <c r="AO46" s="53" t="s">
        <v>57</v>
      </c>
      <c r="AP46" s="53" t="s">
        <v>57</v>
      </c>
      <c r="AQ46" s="53" t="s">
        <v>57</v>
      </c>
      <c r="AR46" s="53" t="s">
        <v>57</v>
      </c>
      <c r="AS46" s="53" t="s">
        <v>57</v>
      </c>
      <c r="AT46" s="53" t="s">
        <v>57</v>
      </c>
      <c r="AU46" s="53" t="s">
        <v>57</v>
      </c>
      <c r="AV46" s="53" t="s">
        <v>57</v>
      </c>
      <c r="AW46" s="53" t="s">
        <v>57</v>
      </c>
      <c r="AX46" s="53" t="s">
        <v>57</v>
      </c>
      <c r="AY46" s="53" t="s">
        <v>57</v>
      </c>
      <c r="AZ46" s="53" t="s">
        <v>57</v>
      </c>
      <c r="BA46" s="53" t="s">
        <v>57</v>
      </c>
      <c r="BB46" s="53" t="s">
        <v>57</v>
      </c>
      <c r="BC46" s="53" t="s">
        <v>57</v>
      </c>
      <c r="BD46" s="85" t="str" cm="1">
        <f t="array" ref="BD46">IF(OR(AH46:AX46="SI",AY46="SI",AZ46="SI",BA46="SI",BB46="SI",BC46="SI"),"Crítico-Proceda a elaborar plan de acción","No crítico/Intermedio-Solicitar evaluación por parte del OAL")</f>
        <v>No crítico/Intermedio-Solicitar evaluación por parte del OAL</v>
      </c>
      <c r="BE46" s="86"/>
      <c r="BF46" s="74"/>
      <c r="BG46" s="74"/>
      <c r="BH46" s="74"/>
      <c r="BI46" s="74"/>
      <c r="BJ46" s="74"/>
      <c r="BM46">
        <f t="shared" si="0"/>
        <v>1</v>
      </c>
    </row>
    <row r="47" spans="2:65" ht="58.5" customHeight="1">
      <c r="B47" s="54">
        <v>30</v>
      </c>
      <c r="C47" s="55" t="str">
        <f>Hoja1!AE34</f>
        <v>area 30</v>
      </c>
      <c r="D47" s="55" t="str">
        <f>Hoja1!AF34</f>
        <v>puesto 30</v>
      </c>
      <c r="E47" s="55" t="str">
        <f>Hoja1!AG34</f>
        <v>tarea 30</v>
      </c>
      <c r="F47" s="55">
        <f>Hoja1!AH34</f>
        <v>0</v>
      </c>
      <c r="G47" s="55">
        <f>Hoja1!AI34</f>
        <v>0</v>
      </c>
      <c r="H47" s="55">
        <f>Hoja1!AJ34</f>
        <v>0</v>
      </c>
      <c r="I47" s="55">
        <f>Hoja1!AK34</f>
        <v>0</v>
      </c>
      <c r="J47" s="55">
        <f>Hoja1!AL34</f>
        <v>0</v>
      </c>
      <c r="K47" s="53"/>
      <c r="L47" s="53"/>
      <c r="M47" s="53"/>
      <c r="N47" s="53"/>
      <c r="O47" s="53"/>
      <c r="P47" s="53"/>
      <c r="Q47" s="53"/>
      <c r="R47" s="53"/>
      <c r="S47" s="53"/>
      <c r="T47" s="53"/>
      <c r="U47" s="53"/>
      <c r="V47" s="53"/>
      <c r="W47" s="53"/>
      <c r="X47" s="53" t="s">
        <v>86</v>
      </c>
      <c r="Y47" s="53"/>
      <c r="Z47" s="53"/>
      <c r="AA47" s="53"/>
      <c r="AB47" s="53"/>
      <c r="AC47" s="53"/>
      <c r="AD47" s="53"/>
      <c r="AE47" s="53"/>
      <c r="AF47" s="53"/>
      <c r="AG47" s="79" t="str" cm="1">
        <f t="array" ref="AG47">IF(OR(K47:AA47="NO",AB47="NO",AC47="NO",AD47="NO",AE47="NO",AF47="NO"),"No aceptable","Aceptable")</f>
        <v>Aceptable</v>
      </c>
      <c r="AH47" s="53" t="s">
        <v>57</v>
      </c>
      <c r="AI47" s="53" t="s">
        <v>57</v>
      </c>
      <c r="AJ47" s="53" t="s">
        <v>57</v>
      </c>
      <c r="AK47" s="53" t="s">
        <v>57</v>
      </c>
      <c r="AL47" s="53" t="s">
        <v>57</v>
      </c>
      <c r="AM47" s="53" t="s">
        <v>57</v>
      </c>
      <c r="AN47" s="53" t="s">
        <v>57</v>
      </c>
      <c r="AO47" s="53" t="s">
        <v>57</v>
      </c>
      <c r="AP47" s="53" t="s">
        <v>57</v>
      </c>
      <c r="AQ47" s="53" t="s">
        <v>57</v>
      </c>
      <c r="AR47" s="53" t="s">
        <v>57</v>
      </c>
      <c r="AS47" s="53" t="s">
        <v>57</v>
      </c>
      <c r="AT47" s="53" t="s">
        <v>57</v>
      </c>
      <c r="AU47" s="53" t="s">
        <v>57</v>
      </c>
      <c r="AV47" s="53" t="s">
        <v>57</v>
      </c>
      <c r="AW47" s="53" t="s">
        <v>57</v>
      </c>
      <c r="AX47" s="53" t="s">
        <v>57</v>
      </c>
      <c r="AY47" s="53" t="s">
        <v>57</v>
      </c>
      <c r="AZ47" s="53" t="s">
        <v>57</v>
      </c>
      <c r="BA47" s="53" t="s">
        <v>57</v>
      </c>
      <c r="BB47" s="53" t="s">
        <v>57</v>
      </c>
      <c r="BC47" s="53" t="s">
        <v>57</v>
      </c>
      <c r="BD47" s="85" t="str" cm="1">
        <f t="array" ref="BD47">IF(OR(AH47:AX47="SI",AY47="SI",AZ47="SI",BA47="SI",BB47="SI",BC47="SI"),"Crítico-Proceda a elaborar plan de acción","No crítico/Intermedio-Solicitar evaluación por parte del OAL")</f>
        <v>No crítico/Intermedio-Solicitar evaluación por parte del OAL</v>
      </c>
      <c r="BE47" s="86"/>
      <c r="BF47" s="74"/>
      <c r="BG47" s="74"/>
      <c r="BH47" s="74"/>
      <c r="BI47" s="74"/>
      <c r="BJ47" s="74"/>
      <c r="BM47">
        <f t="shared" si="0"/>
        <v>1</v>
      </c>
    </row>
    <row r="48" spans="2:65" ht="58.5" customHeight="1">
      <c r="B48" s="54">
        <v>31</v>
      </c>
      <c r="C48" s="55" t="str">
        <f>Hoja1!AE35</f>
        <v>area 31</v>
      </c>
      <c r="D48" s="55" t="str">
        <f>Hoja1!AF35</f>
        <v>puesto 31</v>
      </c>
      <c r="E48" s="55" t="str">
        <f>Hoja1!AG35</f>
        <v>tarea 31</v>
      </c>
      <c r="F48" s="55">
        <f>Hoja1!AH35</f>
        <v>0</v>
      </c>
      <c r="G48" s="55">
        <f>Hoja1!AI35</f>
        <v>0</v>
      </c>
      <c r="H48" s="55">
        <f>Hoja1!AJ35</f>
        <v>0</v>
      </c>
      <c r="I48" s="55">
        <f>Hoja1!AK35</f>
        <v>0</v>
      </c>
      <c r="J48" s="55">
        <f>Hoja1!AL35</f>
        <v>0</v>
      </c>
      <c r="K48" s="53"/>
      <c r="L48" s="53"/>
      <c r="M48" s="53"/>
      <c r="N48" s="53"/>
      <c r="O48" s="53"/>
      <c r="P48" s="53"/>
      <c r="Q48" s="53"/>
      <c r="R48" s="53"/>
      <c r="S48" s="53"/>
      <c r="T48" s="53"/>
      <c r="U48" s="53"/>
      <c r="V48" s="53"/>
      <c r="W48" s="53" t="s">
        <v>86</v>
      </c>
      <c r="X48" s="53"/>
      <c r="Y48" s="53"/>
      <c r="Z48" s="53"/>
      <c r="AA48" s="53"/>
      <c r="AB48" s="53"/>
      <c r="AC48" s="53"/>
      <c r="AD48" s="53"/>
      <c r="AE48" s="53"/>
      <c r="AF48" s="53"/>
      <c r="AG48" s="79" t="str" cm="1">
        <f t="array" ref="AG48">IF(OR(K48:AA48="NO",AB48="NO",AC48="NO",AD48="NO",AE48="NO",AF48="NO"),"No aceptable","Aceptable")</f>
        <v>Aceptable</v>
      </c>
      <c r="AH48" s="53" t="s">
        <v>57</v>
      </c>
      <c r="AI48" s="53" t="s">
        <v>57</v>
      </c>
      <c r="AJ48" s="53" t="s">
        <v>57</v>
      </c>
      <c r="AK48" s="53" t="s">
        <v>57</v>
      </c>
      <c r="AL48" s="53" t="s">
        <v>57</v>
      </c>
      <c r="AM48" s="53" t="s">
        <v>57</v>
      </c>
      <c r="AN48" s="53" t="s">
        <v>57</v>
      </c>
      <c r="AO48" s="53" t="s">
        <v>57</v>
      </c>
      <c r="AP48" s="53" t="s">
        <v>57</v>
      </c>
      <c r="AQ48" s="53" t="s">
        <v>57</v>
      </c>
      <c r="AR48" s="53" t="s">
        <v>57</v>
      </c>
      <c r="AS48" s="53" t="s">
        <v>57</v>
      </c>
      <c r="AT48" s="53" t="s">
        <v>57</v>
      </c>
      <c r="AU48" s="53" t="s">
        <v>57</v>
      </c>
      <c r="AV48" s="53" t="s">
        <v>57</v>
      </c>
      <c r="AW48" s="53" t="s">
        <v>57</v>
      </c>
      <c r="AX48" s="53" t="s">
        <v>57</v>
      </c>
      <c r="AY48" s="53" t="s">
        <v>57</v>
      </c>
      <c r="AZ48" s="53" t="s">
        <v>57</v>
      </c>
      <c r="BA48" s="53" t="s">
        <v>57</v>
      </c>
      <c r="BB48" s="53" t="s">
        <v>57</v>
      </c>
      <c r="BC48" s="53" t="s">
        <v>57</v>
      </c>
      <c r="BD48" s="85" t="str" cm="1">
        <f t="array" ref="BD48">IF(OR(AH48:AX48="SI",AY48="SI",AZ48="SI",BA48="SI",BB48="SI",BC48="SI"),"Crítico-Proceda a elaborar plan de acción","No crítico/Intermedio-Solicitar evaluación por parte del OAL")</f>
        <v>No crítico/Intermedio-Solicitar evaluación por parte del OAL</v>
      </c>
      <c r="BE48" s="86"/>
      <c r="BF48" s="74"/>
      <c r="BG48" s="74"/>
      <c r="BH48" s="74"/>
      <c r="BI48" s="74"/>
      <c r="BJ48" s="74"/>
      <c r="BM48">
        <f t="shared" si="0"/>
        <v>1</v>
      </c>
    </row>
    <row r="49" spans="2:65" ht="58.5" customHeight="1">
      <c r="B49" s="54">
        <v>32</v>
      </c>
      <c r="C49" s="55" t="str">
        <f>Hoja1!AE36</f>
        <v>area 32</v>
      </c>
      <c r="D49" s="55" t="str">
        <f>Hoja1!AF36</f>
        <v>puesto 32</v>
      </c>
      <c r="E49" s="55" t="str">
        <f>Hoja1!AG36</f>
        <v>tarea 32</v>
      </c>
      <c r="F49" s="55">
        <f>Hoja1!AH36</f>
        <v>0</v>
      </c>
      <c r="G49" s="55">
        <f>Hoja1!AI36</f>
        <v>0</v>
      </c>
      <c r="H49" s="55">
        <f>Hoja1!AJ36</f>
        <v>0</v>
      </c>
      <c r="I49" s="55">
        <f>Hoja1!AK36</f>
        <v>0</v>
      </c>
      <c r="J49" s="55">
        <f>Hoja1!AL36</f>
        <v>0</v>
      </c>
      <c r="K49" s="53"/>
      <c r="L49" s="53"/>
      <c r="M49" s="53"/>
      <c r="N49" s="53"/>
      <c r="O49" s="53"/>
      <c r="P49" s="53"/>
      <c r="Q49" s="53"/>
      <c r="R49" s="53"/>
      <c r="S49" s="53"/>
      <c r="T49" s="53"/>
      <c r="U49" s="53"/>
      <c r="V49" s="53" t="s">
        <v>86</v>
      </c>
      <c r="W49" s="53"/>
      <c r="X49" s="53"/>
      <c r="Y49" s="53"/>
      <c r="Z49" s="53"/>
      <c r="AA49" s="53"/>
      <c r="AB49" s="53"/>
      <c r="AC49" s="53"/>
      <c r="AD49" s="53"/>
      <c r="AE49" s="53"/>
      <c r="AF49" s="53"/>
      <c r="AG49" s="79" t="str" cm="1">
        <f t="array" ref="AG49">IF(OR(K49:AA49="NO",AB49="NO",AC49="NO",AD49="NO",AE49="NO",AF49="NO"),"No aceptable","Aceptable")</f>
        <v>Aceptable</v>
      </c>
      <c r="AH49" s="53" t="s">
        <v>57</v>
      </c>
      <c r="AI49" s="53" t="s">
        <v>57</v>
      </c>
      <c r="AJ49" s="53" t="s">
        <v>57</v>
      </c>
      <c r="AK49" s="53" t="s">
        <v>57</v>
      </c>
      <c r="AL49" s="53" t="s">
        <v>57</v>
      </c>
      <c r="AM49" s="53" t="s">
        <v>57</v>
      </c>
      <c r="AN49" s="53" t="s">
        <v>57</v>
      </c>
      <c r="AO49" s="53" t="s">
        <v>57</v>
      </c>
      <c r="AP49" s="53" t="s">
        <v>57</v>
      </c>
      <c r="AQ49" s="53" t="s">
        <v>57</v>
      </c>
      <c r="AR49" s="53" t="s">
        <v>57</v>
      </c>
      <c r="AS49" s="53" t="s">
        <v>57</v>
      </c>
      <c r="AT49" s="53" t="s">
        <v>57</v>
      </c>
      <c r="AU49" s="53" t="s">
        <v>57</v>
      </c>
      <c r="AV49" s="53" t="s">
        <v>57</v>
      </c>
      <c r="AW49" s="53" t="s">
        <v>57</v>
      </c>
      <c r="AX49" s="53" t="s">
        <v>57</v>
      </c>
      <c r="AY49" s="53" t="s">
        <v>57</v>
      </c>
      <c r="AZ49" s="53" t="s">
        <v>57</v>
      </c>
      <c r="BA49" s="53" t="s">
        <v>57</v>
      </c>
      <c r="BB49" s="53" t="s">
        <v>57</v>
      </c>
      <c r="BC49" s="53" t="s">
        <v>57</v>
      </c>
      <c r="BD49" s="85" t="str" cm="1">
        <f t="array" ref="BD49">IF(OR(AH49:AX49="SI",AY49="SI",AZ49="SI",BA49="SI",BB49="SI",BC49="SI"),"Crítico-Proceda a elaborar plan de acción","No crítico/Intermedio-Solicitar evaluación por parte del OAL")</f>
        <v>No crítico/Intermedio-Solicitar evaluación por parte del OAL</v>
      </c>
      <c r="BE49" s="86"/>
      <c r="BF49" s="74"/>
      <c r="BG49" s="74"/>
      <c r="BH49" s="74"/>
      <c r="BI49" s="74"/>
      <c r="BJ49" s="74"/>
      <c r="BM49">
        <f t="shared" si="0"/>
        <v>1</v>
      </c>
    </row>
    <row r="50" spans="2:65" ht="58.5" customHeight="1">
      <c r="B50" s="54">
        <v>33</v>
      </c>
      <c r="C50" s="55" t="str">
        <f>Hoja1!AE37</f>
        <v>area 33</v>
      </c>
      <c r="D50" s="55" t="str">
        <f>Hoja1!AF37</f>
        <v>puesto 33</v>
      </c>
      <c r="E50" s="55" t="str">
        <f>Hoja1!AG37</f>
        <v>tarea 33</v>
      </c>
      <c r="F50" s="55">
        <f>Hoja1!AH37</f>
        <v>0</v>
      </c>
      <c r="G50" s="55">
        <f>Hoja1!AI37</f>
        <v>0</v>
      </c>
      <c r="H50" s="55">
        <f>Hoja1!AJ37</f>
        <v>0</v>
      </c>
      <c r="I50" s="55">
        <f>Hoja1!AK37</f>
        <v>0</v>
      </c>
      <c r="J50" s="55">
        <f>Hoja1!AL37</f>
        <v>0</v>
      </c>
      <c r="K50" s="53"/>
      <c r="L50" s="53"/>
      <c r="M50" s="53"/>
      <c r="N50" s="53"/>
      <c r="O50" s="53"/>
      <c r="P50" s="53"/>
      <c r="Q50" s="53"/>
      <c r="R50" s="53"/>
      <c r="S50" s="53"/>
      <c r="T50" s="53"/>
      <c r="U50" s="53" t="s">
        <v>86</v>
      </c>
      <c r="V50" s="53"/>
      <c r="W50" s="53"/>
      <c r="X50" s="53"/>
      <c r="Y50" s="53"/>
      <c r="Z50" s="53"/>
      <c r="AA50" s="53"/>
      <c r="AB50" s="53"/>
      <c r="AC50" s="53"/>
      <c r="AD50" s="53"/>
      <c r="AE50" s="53"/>
      <c r="AF50" s="53"/>
      <c r="AG50" s="79" t="str" cm="1">
        <f t="array" ref="AG50">IF(OR(K50:AA50="NO",AB50="NO",AC50="NO",AD50="NO",AE50="NO",AF50="NO"),"No aceptable","Aceptable")</f>
        <v>Aceptable</v>
      </c>
      <c r="AH50" s="53" t="s">
        <v>57</v>
      </c>
      <c r="AI50" s="53" t="s">
        <v>57</v>
      </c>
      <c r="AJ50" s="53" t="s">
        <v>57</v>
      </c>
      <c r="AK50" s="53" t="s">
        <v>57</v>
      </c>
      <c r="AL50" s="53" t="s">
        <v>57</v>
      </c>
      <c r="AM50" s="53" t="s">
        <v>57</v>
      </c>
      <c r="AN50" s="53" t="s">
        <v>57</v>
      </c>
      <c r="AO50" s="53" t="s">
        <v>57</v>
      </c>
      <c r="AP50" s="53" t="s">
        <v>57</v>
      </c>
      <c r="AQ50" s="53" t="s">
        <v>57</v>
      </c>
      <c r="AR50" s="53" t="s">
        <v>57</v>
      </c>
      <c r="AS50" s="53" t="s">
        <v>57</v>
      </c>
      <c r="AT50" s="53" t="s">
        <v>57</v>
      </c>
      <c r="AU50" s="53" t="s">
        <v>57</v>
      </c>
      <c r="AV50" s="53" t="s">
        <v>57</v>
      </c>
      <c r="AW50" s="53" t="s">
        <v>57</v>
      </c>
      <c r="AX50" s="53" t="s">
        <v>57</v>
      </c>
      <c r="AY50" s="53" t="s">
        <v>57</v>
      </c>
      <c r="AZ50" s="53" t="s">
        <v>57</v>
      </c>
      <c r="BA50" s="53" t="s">
        <v>57</v>
      </c>
      <c r="BB50" s="53" t="s">
        <v>57</v>
      </c>
      <c r="BC50" s="53" t="s">
        <v>57</v>
      </c>
      <c r="BD50" s="85" t="str" cm="1">
        <f t="array" ref="BD50">IF(OR(AH50:AX50="SI",AY50="SI",AZ50="SI",BA50="SI",BB50="SI",BC50="SI"),"Crítico-Proceda a elaborar plan de acción","No crítico/Intermedio-Solicitar evaluación por parte del OAL")</f>
        <v>No crítico/Intermedio-Solicitar evaluación por parte del OAL</v>
      </c>
      <c r="BE50" s="86"/>
      <c r="BF50" s="74"/>
      <c r="BG50" s="74"/>
      <c r="BH50" s="74"/>
      <c r="BI50" s="74"/>
      <c r="BJ50" s="74"/>
      <c r="BM50">
        <f t="shared" si="0"/>
        <v>1</v>
      </c>
    </row>
    <row r="51" spans="2:65" ht="58.5" customHeight="1">
      <c r="B51" s="54">
        <v>34</v>
      </c>
      <c r="C51" s="55" t="str">
        <f>Hoja1!AE38</f>
        <v>area 34</v>
      </c>
      <c r="D51" s="55" t="str">
        <f>Hoja1!AF38</f>
        <v>puesto 34</v>
      </c>
      <c r="E51" s="55" t="str">
        <f>Hoja1!AG38</f>
        <v>tarea 34</v>
      </c>
      <c r="F51" s="55">
        <f>Hoja1!AH38</f>
        <v>0</v>
      </c>
      <c r="G51" s="55">
        <f>Hoja1!AI38</f>
        <v>0</v>
      </c>
      <c r="H51" s="55">
        <f>Hoja1!AJ38</f>
        <v>0</v>
      </c>
      <c r="I51" s="55">
        <f>Hoja1!AK38</f>
        <v>0</v>
      </c>
      <c r="J51" s="55">
        <f>Hoja1!AL38</f>
        <v>0</v>
      </c>
      <c r="K51" s="53"/>
      <c r="L51" s="53"/>
      <c r="M51" s="53"/>
      <c r="N51" s="53"/>
      <c r="O51" s="53"/>
      <c r="P51" s="53"/>
      <c r="Q51" s="53"/>
      <c r="R51" s="53"/>
      <c r="S51" s="53"/>
      <c r="T51" s="53"/>
      <c r="U51" s="53"/>
      <c r="V51" s="53"/>
      <c r="W51" s="53"/>
      <c r="X51" s="53"/>
      <c r="Y51" s="53"/>
      <c r="Z51" s="53"/>
      <c r="AA51" s="53"/>
      <c r="AB51" s="53"/>
      <c r="AC51" s="53"/>
      <c r="AD51" s="53"/>
      <c r="AE51" s="53"/>
      <c r="AF51" s="53"/>
      <c r="AG51" s="79" t="str" cm="1">
        <f t="array" ref="AG51">IF(OR(K51:AA51="NO",AB51="NO",AC51="NO",AD51="NO",AE51="NO",AF51="NO"),"No aceptable","Aceptable")</f>
        <v>Aceptable</v>
      </c>
      <c r="AH51" s="53" t="s">
        <v>57</v>
      </c>
      <c r="AI51" s="53" t="s">
        <v>57</v>
      </c>
      <c r="AJ51" s="53" t="s">
        <v>57</v>
      </c>
      <c r="AK51" s="53" t="s">
        <v>57</v>
      </c>
      <c r="AL51" s="53" t="s">
        <v>57</v>
      </c>
      <c r="AM51" s="53" t="s">
        <v>57</v>
      </c>
      <c r="AN51" s="53" t="s">
        <v>57</v>
      </c>
      <c r="AO51" s="53" t="s">
        <v>57</v>
      </c>
      <c r="AP51" s="53" t="s">
        <v>57</v>
      </c>
      <c r="AQ51" s="53" t="s">
        <v>57</v>
      </c>
      <c r="AR51" s="53" t="s">
        <v>57</v>
      </c>
      <c r="AS51" s="53" t="s">
        <v>57</v>
      </c>
      <c r="AT51" s="53" t="s">
        <v>57</v>
      </c>
      <c r="AU51" s="53" t="s">
        <v>57</v>
      </c>
      <c r="AV51" s="53" t="s">
        <v>57</v>
      </c>
      <c r="AW51" s="53" t="s">
        <v>57</v>
      </c>
      <c r="AX51" s="53" t="s">
        <v>57</v>
      </c>
      <c r="AY51" s="53" t="s">
        <v>57</v>
      </c>
      <c r="AZ51" s="53" t="s">
        <v>57</v>
      </c>
      <c r="BA51" s="53" t="s">
        <v>57</v>
      </c>
      <c r="BB51" s="53" t="s">
        <v>57</v>
      </c>
      <c r="BC51" s="53" t="s">
        <v>57</v>
      </c>
      <c r="BD51" s="85" t="str" cm="1">
        <f t="array" ref="BD51">IF(OR(AH51:AX51="SI",AY51="SI",AZ51="SI",BA51="SI",BB51="SI",BC51="SI"),"Crítico-Proceda a elaborar plan de acción","No crítico/Intermedio-Solicitar evaluación por parte del OAL")</f>
        <v>No crítico/Intermedio-Solicitar evaluación por parte del OAL</v>
      </c>
      <c r="BE51" s="86"/>
      <c r="BF51" s="74"/>
      <c r="BG51" s="74"/>
      <c r="BH51" s="74"/>
      <c r="BI51" s="74"/>
      <c r="BJ51" s="74"/>
      <c r="BM51">
        <f t="shared" si="0"/>
        <v>1</v>
      </c>
    </row>
    <row r="52" spans="2:65" ht="58.5" customHeight="1">
      <c r="B52" s="54">
        <v>35</v>
      </c>
      <c r="C52" s="55" t="str">
        <f>Hoja1!AE39</f>
        <v>area 35</v>
      </c>
      <c r="D52" s="55" t="str">
        <f>Hoja1!AF39</f>
        <v>puesto 35</v>
      </c>
      <c r="E52" s="55" t="str">
        <f>Hoja1!AG39</f>
        <v>tarea 35</v>
      </c>
      <c r="F52" s="55">
        <f>Hoja1!AH39</f>
        <v>0</v>
      </c>
      <c r="G52" s="55">
        <f>Hoja1!AI39</f>
        <v>0</v>
      </c>
      <c r="H52" s="55">
        <f>Hoja1!AJ39</f>
        <v>0</v>
      </c>
      <c r="I52" s="55">
        <f>Hoja1!AK39</f>
        <v>0</v>
      </c>
      <c r="J52" s="55">
        <f>Hoja1!AL39</f>
        <v>0</v>
      </c>
      <c r="K52" s="53"/>
      <c r="L52" s="53"/>
      <c r="M52" s="53"/>
      <c r="N52" s="53"/>
      <c r="O52" s="53"/>
      <c r="P52" s="53"/>
      <c r="Q52" s="53"/>
      <c r="R52" s="53"/>
      <c r="S52" s="53"/>
      <c r="T52" s="53"/>
      <c r="U52" s="53"/>
      <c r="V52" s="53"/>
      <c r="W52" s="53"/>
      <c r="X52" s="53"/>
      <c r="Y52" s="53"/>
      <c r="Z52" s="53"/>
      <c r="AA52" s="53"/>
      <c r="AB52" s="53"/>
      <c r="AC52" s="53"/>
      <c r="AD52" s="53"/>
      <c r="AE52" s="53"/>
      <c r="AF52" s="53"/>
      <c r="AG52" s="79" t="str" cm="1">
        <f t="array" ref="AG52">IF(OR(K52:AA52="NO",AB52="NO",AC52="NO",AD52="NO",AE52="NO",AF52="NO"),"No aceptable","Aceptable")</f>
        <v>Aceptable</v>
      </c>
      <c r="AH52" s="53" t="s">
        <v>57</v>
      </c>
      <c r="AI52" s="53" t="s">
        <v>57</v>
      </c>
      <c r="AJ52" s="53" t="s">
        <v>57</v>
      </c>
      <c r="AK52" s="53" t="s">
        <v>57</v>
      </c>
      <c r="AL52" s="53" t="s">
        <v>57</v>
      </c>
      <c r="AM52" s="53" t="s">
        <v>57</v>
      </c>
      <c r="AN52" s="53" t="s">
        <v>57</v>
      </c>
      <c r="AO52" s="53" t="s">
        <v>57</v>
      </c>
      <c r="AP52" s="53" t="s">
        <v>57</v>
      </c>
      <c r="AQ52" s="53" t="s">
        <v>57</v>
      </c>
      <c r="AR52" s="53" t="s">
        <v>57</v>
      </c>
      <c r="AS52" s="53" t="s">
        <v>57</v>
      </c>
      <c r="AT52" s="53" t="s">
        <v>57</v>
      </c>
      <c r="AU52" s="53" t="s">
        <v>57</v>
      </c>
      <c r="AV52" s="53" t="s">
        <v>57</v>
      </c>
      <c r="AW52" s="53" t="s">
        <v>57</v>
      </c>
      <c r="AX52" s="53" t="s">
        <v>57</v>
      </c>
      <c r="AY52" s="53" t="s">
        <v>57</v>
      </c>
      <c r="AZ52" s="53" t="s">
        <v>57</v>
      </c>
      <c r="BA52" s="53" t="s">
        <v>57</v>
      </c>
      <c r="BB52" s="53" t="s">
        <v>57</v>
      </c>
      <c r="BC52" s="53" t="s">
        <v>57</v>
      </c>
      <c r="BD52" s="85" t="str" cm="1">
        <f t="array" ref="BD52">IF(OR(AH52:AX52="SI",AY52="SI",AZ52="SI",BA52="SI",BB52="SI",BC52="SI"),"Crítico-Proceda a elaborar plan de acción","No crítico/Intermedio-Solicitar evaluación por parte del OAL")</f>
        <v>No crítico/Intermedio-Solicitar evaluación por parte del OAL</v>
      </c>
      <c r="BE52" s="86"/>
      <c r="BF52" s="74"/>
      <c r="BG52" s="74"/>
      <c r="BH52" s="74"/>
      <c r="BI52" s="74"/>
      <c r="BJ52" s="74"/>
      <c r="BM52">
        <f t="shared" si="0"/>
        <v>1</v>
      </c>
    </row>
    <row r="53" spans="2:65" ht="58.5" customHeight="1">
      <c r="B53" s="54">
        <v>36</v>
      </c>
      <c r="C53" s="55" t="str">
        <f>Hoja1!AE40</f>
        <v>area 36</v>
      </c>
      <c r="D53" s="55" t="str">
        <f>Hoja1!AF40</f>
        <v>puesto 36</v>
      </c>
      <c r="E53" s="55" t="str">
        <f>Hoja1!AG40</f>
        <v>tarea 36</v>
      </c>
      <c r="F53" s="55">
        <f>Hoja1!AH40</f>
        <v>0</v>
      </c>
      <c r="G53" s="55">
        <f>Hoja1!AI40</f>
        <v>0</v>
      </c>
      <c r="H53" s="55">
        <f>Hoja1!AJ40</f>
        <v>0</v>
      </c>
      <c r="I53" s="55">
        <f>Hoja1!AK40</f>
        <v>0</v>
      </c>
      <c r="J53" s="55">
        <f>Hoja1!AL40</f>
        <v>0</v>
      </c>
      <c r="K53" s="53"/>
      <c r="L53" s="53"/>
      <c r="M53" s="53"/>
      <c r="N53" s="53"/>
      <c r="O53" s="53"/>
      <c r="P53" s="53"/>
      <c r="Q53" s="53"/>
      <c r="R53" s="53"/>
      <c r="S53" s="53"/>
      <c r="T53" s="53"/>
      <c r="U53" s="53"/>
      <c r="V53" s="53"/>
      <c r="W53" s="53"/>
      <c r="X53" s="53"/>
      <c r="Y53" s="53"/>
      <c r="Z53" s="53"/>
      <c r="AA53" s="53"/>
      <c r="AB53" s="53"/>
      <c r="AC53" s="53"/>
      <c r="AD53" s="53"/>
      <c r="AE53" s="53"/>
      <c r="AF53" s="53"/>
      <c r="AG53" s="79" t="str" cm="1">
        <f t="array" ref="AG53">IF(OR(K53:AA53="NO",AB53="NO",AC53="NO",AD53="NO",AE53="NO",AF53="NO"),"No aceptable","Aceptable")</f>
        <v>Aceptable</v>
      </c>
      <c r="AH53" s="53" t="s">
        <v>57</v>
      </c>
      <c r="AI53" s="53" t="s">
        <v>57</v>
      </c>
      <c r="AJ53" s="53" t="s">
        <v>57</v>
      </c>
      <c r="AK53" s="53" t="s">
        <v>57</v>
      </c>
      <c r="AL53" s="53" t="s">
        <v>57</v>
      </c>
      <c r="AM53" s="53" t="s">
        <v>57</v>
      </c>
      <c r="AN53" s="53" t="s">
        <v>57</v>
      </c>
      <c r="AO53" s="53" t="s">
        <v>57</v>
      </c>
      <c r="AP53" s="53" t="s">
        <v>57</v>
      </c>
      <c r="AQ53" s="53" t="s">
        <v>57</v>
      </c>
      <c r="AR53" s="53" t="s">
        <v>57</v>
      </c>
      <c r="AS53" s="53" t="s">
        <v>57</v>
      </c>
      <c r="AT53" s="53" t="s">
        <v>57</v>
      </c>
      <c r="AU53" s="53" t="s">
        <v>57</v>
      </c>
      <c r="AV53" s="53" t="s">
        <v>57</v>
      </c>
      <c r="AW53" s="53" t="s">
        <v>57</v>
      </c>
      <c r="AX53" s="53" t="s">
        <v>57</v>
      </c>
      <c r="AY53" s="53" t="s">
        <v>57</v>
      </c>
      <c r="AZ53" s="53" t="s">
        <v>57</v>
      </c>
      <c r="BA53" s="53" t="s">
        <v>57</v>
      </c>
      <c r="BB53" s="53" t="s">
        <v>57</v>
      </c>
      <c r="BC53" s="53" t="s">
        <v>57</v>
      </c>
      <c r="BD53" s="85" t="str" cm="1">
        <f t="array" ref="BD53">IF(OR(AH53:AX53="SI",AY53="SI",AZ53="SI",BA53="SI",BB53="SI",BC53="SI"),"Crítico-Proceda a elaborar plan de acción","No crítico/Intermedio-Solicitar evaluación por parte del OAL")</f>
        <v>No crítico/Intermedio-Solicitar evaluación por parte del OAL</v>
      </c>
      <c r="BE53" s="86"/>
      <c r="BF53" s="74"/>
      <c r="BG53" s="74"/>
      <c r="BH53" s="74"/>
      <c r="BI53" s="74"/>
      <c r="BJ53" s="74"/>
      <c r="BM53">
        <f t="shared" si="0"/>
        <v>1</v>
      </c>
    </row>
    <row r="54" spans="2:65" ht="58.5" customHeight="1">
      <c r="B54" s="54">
        <v>37</v>
      </c>
      <c r="C54" s="55" t="str">
        <f>Hoja1!AE41</f>
        <v>area 37</v>
      </c>
      <c r="D54" s="55" t="str">
        <f>Hoja1!AF41</f>
        <v>puesto 37</v>
      </c>
      <c r="E54" s="55" t="str">
        <f>Hoja1!AG41</f>
        <v>tarea 37</v>
      </c>
      <c r="F54" s="55">
        <f>Hoja1!AH41</f>
        <v>0</v>
      </c>
      <c r="G54" s="55">
        <f>Hoja1!AI41</f>
        <v>0</v>
      </c>
      <c r="H54" s="55">
        <f>Hoja1!AJ41</f>
        <v>0</v>
      </c>
      <c r="I54" s="55">
        <f>Hoja1!AK41</f>
        <v>0</v>
      </c>
      <c r="J54" s="55">
        <f>Hoja1!AL41</f>
        <v>0</v>
      </c>
      <c r="K54" s="53"/>
      <c r="L54" s="53"/>
      <c r="M54" s="53"/>
      <c r="N54" s="53"/>
      <c r="O54" s="53"/>
      <c r="P54" s="53"/>
      <c r="Q54" s="53"/>
      <c r="R54" s="53"/>
      <c r="S54" s="53"/>
      <c r="T54" s="53"/>
      <c r="U54" s="53"/>
      <c r="V54" s="53"/>
      <c r="W54" s="53"/>
      <c r="X54" s="53"/>
      <c r="Y54" s="53"/>
      <c r="Z54" s="53"/>
      <c r="AA54" s="53"/>
      <c r="AB54" s="53"/>
      <c r="AC54" s="53"/>
      <c r="AD54" s="53"/>
      <c r="AE54" s="53"/>
      <c r="AF54" s="53"/>
      <c r="AG54" s="79" t="str" cm="1">
        <f t="array" ref="AG54">IF(OR(K54:AA54="NO",AB54="NO",AC54="NO",AD54="NO",AE54="NO",AF54="NO"),"No aceptable","Aceptable")</f>
        <v>Aceptable</v>
      </c>
      <c r="AH54" s="53" t="s">
        <v>57</v>
      </c>
      <c r="AI54" s="53" t="s">
        <v>57</v>
      </c>
      <c r="AJ54" s="53" t="s">
        <v>57</v>
      </c>
      <c r="AK54" s="53" t="s">
        <v>57</v>
      </c>
      <c r="AL54" s="53" t="s">
        <v>57</v>
      </c>
      <c r="AM54" s="53" t="s">
        <v>57</v>
      </c>
      <c r="AN54" s="53" t="s">
        <v>57</v>
      </c>
      <c r="AO54" s="53" t="s">
        <v>57</v>
      </c>
      <c r="AP54" s="53" t="s">
        <v>57</v>
      </c>
      <c r="AQ54" s="53" t="s">
        <v>57</v>
      </c>
      <c r="AR54" s="53" t="s">
        <v>57</v>
      </c>
      <c r="AS54" s="53" t="s">
        <v>57</v>
      </c>
      <c r="AT54" s="53" t="s">
        <v>57</v>
      </c>
      <c r="AU54" s="53" t="s">
        <v>57</v>
      </c>
      <c r="AV54" s="53" t="s">
        <v>57</v>
      </c>
      <c r="AW54" s="53" t="s">
        <v>57</v>
      </c>
      <c r="AX54" s="53" t="s">
        <v>57</v>
      </c>
      <c r="AY54" s="53" t="s">
        <v>57</v>
      </c>
      <c r="AZ54" s="53" t="s">
        <v>57</v>
      </c>
      <c r="BA54" s="53" t="s">
        <v>57</v>
      </c>
      <c r="BB54" s="53" t="s">
        <v>57</v>
      </c>
      <c r="BC54" s="53" t="s">
        <v>57</v>
      </c>
      <c r="BD54" s="85" t="str" cm="1">
        <f t="array" ref="BD54">IF(OR(AH54:AX54="SI",AY54="SI",AZ54="SI",BA54="SI",BB54="SI",BC54="SI"),"Crítico-Proceda a elaborar plan de acción","No crítico/Intermedio-Solicitar evaluación por parte del OAL")</f>
        <v>No crítico/Intermedio-Solicitar evaluación por parte del OAL</v>
      </c>
      <c r="BE54" s="86"/>
      <c r="BF54" s="74"/>
      <c r="BG54" s="74"/>
      <c r="BH54" s="74"/>
      <c r="BI54" s="74"/>
      <c r="BJ54" s="74"/>
      <c r="BM54">
        <f t="shared" si="0"/>
        <v>1</v>
      </c>
    </row>
    <row r="55" spans="2:65" ht="58.5" customHeight="1">
      <c r="B55" s="54">
        <v>38</v>
      </c>
      <c r="C55" s="55" t="str">
        <f>Hoja1!AE42</f>
        <v>area 38</v>
      </c>
      <c r="D55" s="55" t="str">
        <f>Hoja1!AF42</f>
        <v>puesto 38</v>
      </c>
      <c r="E55" s="55" t="str">
        <f>Hoja1!AG42</f>
        <v>tarea 38</v>
      </c>
      <c r="F55" s="55">
        <f>Hoja1!AH42</f>
        <v>0</v>
      </c>
      <c r="G55" s="55">
        <f>Hoja1!AI42</f>
        <v>0</v>
      </c>
      <c r="H55" s="55">
        <f>Hoja1!AJ42</f>
        <v>0</v>
      </c>
      <c r="I55" s="55">
        <f>Hoja1!AK42</f>
        <v>0</v>
      </c>
      <c r="J55" s="55">
        <f>Hoja1!AL42</f>
        <v>0</v>
      </c>
      <c r="K55" s="53"/>
      <c r="L55" s="53"/>
      <c r="M55" s="53"/>
      <c r="N55" s="53"/>
      <c r="O55" s="53"/>
      <c r="P55" s="53"/>
      <c r="Q55" s="53"/>
      <c r="R55" s="53"/>
      <c r="S55" s="53"/>
      <c r="T55" s="53"/>
      <c r="U55" s="53"/>
      <c r="V55" s="53"/>
      <c r="W55" s="53"/>
      <c r="X55" s="53"/>
      <c r="Y55" s="53"/>
      <c r="Z55" s="53"/>
      <c r="AA55" s="53"/>
      <c r="AB55" s="53"/>
      <c r="AC55" s="53"/>
      <c r="AD55" s="53"/>
      <c r="AE55" s="53"/>
      <c r="AF55" s="53"/>
      <c r="AG55" s="79" t="str" cm="1">
        <f t="array" ref="AG55">IF(OR(K55:AA55="NO",AB55="NO",AC55="NO",AD55="NO",AE55="NO",AF55="NO"),"No aceptable","Aceptable")</f>
        <v>Aceptable</v>
      </c>
      <c r="AH55" s="53" t="s">
        <v>57</v>
      </c>
      <c r="AI55" s="53" t="s">
        <v>57</v>
      </c>
      <c r="AJ55" s="53" t="s">
        <v>57</v>
      </c>
      <c r="AK55" s="53" t="s">
        <v>57</v>
      </c>
      <c r="AL55" s="53" t="s">
        <v>57</v>
      </c>
      <c r="AM55" s="53" t="s">
        <v>57</v>
      </c>
      <c r="AN55" s="53" t="s">
        <v>57</v>
      </c>
      <c r="AO55" s="53" t="s">
        <v>57</v>
      </c>
      <c r="AP55" s="53" t="s">
        <v>57</v>
      </c>
      <c r="AQ55" s="53" t="s">
        <v>57</v>
      </c>
      <c r="AR55" s="53" t="s">
        <v>57</v>
      </c>
      <c r="AS55" s="53" t="s">
        <v>57</v>
      </c>
      <c r="AT55" s="53" t="s">
        <v>57</v>
      </c>
      <c r="AU55" s="53" t="s">
        <v>57</v>
      </c>
      <c r="AV55" s="53" t="s">
        <v>57</v>
      </c>
      <c r="AW55" s="53" t="s">
        <v>57</v>
      </c>
      <c r="AX55" s="53" t="s">
        <v>57</v>
      </c>
      <c r="AY55" s="53" t="s">
        <v>57</v>
      </c>
      <c r="AZ55" s="53" t="s">
        <v>57</v>
      </c>
      <c r="BA55" s="53" t="s">
        <v>57</v>
      </c>
      <c r="BB55" s="53" t="s">
        <v>57</v>
      </c>
      <c r="BC55" s="53" t="s">
        <v>57</v>
      </c>
      <c r="BD55" s="85" t="str" cm="1">
        <f t="array" ref="BD55">IF(OR(AH55:AX55="SI",AY55="SI",AZ55="SI",BA55="SI",BB55="SI",BC55="SI"),"Crítico-Proceda a elaborar plan de acción","No crítico/Intermedio-Solicitar evaluación por parte del OAL")</f>
        <v>No crítico/Intermedio-Solicitar evaluación por parte del OAL</v>
      </c>
      <c r="BE55" s="86"/>
      <c r="BF55" s="74"/>
      <c r="BG55" s="74"/>
      <c r="BH55" s="74"/>
      <c r="BI55" s="74"/>
      <c r="BJ55" s="74"/>
      <c r="BM55">
        <f t="shared" si="0"/>
        <v>1</v>
      </c>
    </row>
    <row r="56" spans="2:65" ht="58.5" customHeight="1">
      <c r="B56" s="54">
        <v>39</v>
      </c>
      <c r="C56" s="55" t="str">
        <f>Hoja1!AE43</f>
        <v>area 39</v>
      </c>
      <c r="D56" s="55" t="str">
        <f>Hoja1!AF43</f>
        <v>puesto 39</v>
      </c>
      <c r="E56" s="55" t="str">
        <f>Hoja1!AG43</f>
        <v>tarea 39</v>
      </c>
      <c r="F56" s="55">
        <f>Hoja1!AH43</f>
        <v>0</v>
      </c>
      <c r="G56" s="55">
        <f>Hoja1!AI43</f>
        <v>0</v>
      </c>
      <c r="H56" s="55">
        <f>Hoja1!AJ43</f>
        <v>0</v>
      </c>
      <c r="I56" s="55">
        <f>Hoja1!AK43</f>
        <v>0</v>
      </c>
      <c r="J56" s="55">
        <f>Hoja1!AL43</f>
        <v>0</v>
      </c>
      <c r="K56" s="53"/>
      <c r="L56" s="53"/>
      <c r="M56" s="53"/>
      <c r="N56" s="53"/>
      <c r="O56" s="53"/>
      <c r="P56" s="53"/>
      <c r="Q56" s="53"/>
      <c r="R56" s="53"/>
      <c r="S56" s="53"/>
      <c r="T56" s="53"/>
      <c r="U56" s="53"/>
      <c r="V56" s="53"/>
      <c r="W56" s="53"/>
      <c r="X56" s="53"/>
      <c r="Y56" s="53"/>
      <c r="Z56" s="53"/>
      <c r="AA56" s="53"/>
      <c r="AB56" s="53"/>
      <c r="AC56" s="53"/>
      <c r="AD56" s="53"/>
      <c r="AE56" s="53"/>
      <c r="AF56" s="53"/>
      <c r="AG56" s="79" t="str" cm="1">
        <f t="array" ref="AG56">IF(OR(K56:AA56="NO",AB56="NO",AC56="NO",AD56="NO",AE56="NO",AF56="NO"),"No aceptable","Aceptable")</f>
        <v>Aceptable</v>
      </c>
      <c r="AH56" s="53" t="s">
        <v>57</v>
      </c>
      <c r="AI56" s="53" t="s">
        <v>57</v>
      </c>
      <c r="AJ56" s="53" t="s">
        <v>57</v>
      </c>
      <c r="AK56" s="53" t="s">
        <v>57</v>
      </c>
      <c r="AL56" s="53" t="s">
        <v>57</v>
      </c>
      <c r="AM56" s="53" t="s">
        <v>57</v>
      </c>
      <c r="AN56" s="53" t="s">
        <v>57</v>
      </c>
      <c r="AO56" s="53" t="s">
        <v>57</v>
      </c>
      <c r="AP56" s="53" t="s">
        <v>57</v>
      </c>
      <c r="AQ56" s="53" t="s">
        <v>57</v>
      </c>
      <c r="AR56" s="53" t="s">
        <v>57</v>
      </c>
      <c r="AS56" s="53" t="s">
        <v>57</v>
      </c>
      <c r="AT56" s="53" t="s">
        <v>57</v>
      </c>
      <c r="AU56" s="53" t="s">
        <v>57</v>
      </c>
      <c r="AV56" s="53" t="s">
        <v>57</v>
      </c>
      <c r="AW56" s="53" t="s">
        <v>57</v>
      </c>
      <c r="AX56" s="53" t="s">
        <v>57</v>
      </c>
      <c r="AY56" s="53" t="s">
        <v>57</v>
      </c>
      <c r="AZ56" s="53" t="s">
        <v>57</v>
      </c>
      <c r="BA56" s="53" t="s">
        <v>57</v>
      </c>
      <c r="BB56" s="53" t="s">
        <v>57</v>
      </c>
      <c r="BC56" s="53" t="s">
        <v>57</v>
      </c>
      <c r="BD56" s="85" t="str" cm="1">
        <f t="array" ref="BD56">IF(OR(AH56:AX56="SI",AY56="SI",AZ56="SI",BA56="SI",BB56="SI",BC56="SI"),"Crítico-Proceda a elaborar plan de acción","No crítico/Intermedio-Solicitar evaluación por parte del OAL")</f>
        <v>No crítico/Intermedio-Solicitar evaluación por parte del OAL</v>
      </c>
      <c r="BE56" s="86"/>
      <c r="BF56" s="74"/>
      <c r="BG56" s="74"/>
      <c r="BH56" s="74"/>
      <c r="BI56" s="74"/>
      <c r="BJ56" s="74"/>
      <c r="BM56">
        <f t="shared" si="0"/>
        <v>1</v>
      </c>
    </row>
    <row r="57" spans="2:65" ht="58.5" customHeight="1">
      <c r="B57" s="54">
        <v>40</v>
      </c>
      <c r="C57" s="55" t="str">
        <f>Hoja1!AE44</f>
        <v>area 40</v>
      </c>
      <c r="D57" s="55" t="str">
        <f>Hoja1!AF44</f>
        <v>puesto 40</v>
      </c>
      <c r="E57" s="55" t="str">
        <f>Hoja1!AG44</f>
        <v>tarea 40</v>
      </c>
      <c r="F57" s="55">
        <f>Hoja1!AH44</f>
        <v>0</v>
      </c>
      <c r="G57" s="55">
        <f>Hoja1!AI44</f>
        <v>0</v>
      </c>
      <c r="H57" s="55">
        <f>Hoja1!AJ44</f>
        <v>0</v>
      </c>
      <c r="I57" s="55">
        <f>Hoja1!AK44</f>
        <v>0</v>
      </c>
      <c r="J57" s="55">
        <f>Hoja1!AL44</f>
        <v>0</v>
      </c>
      <c r="K57" s="53"/>
      <c r="L57" s="53"/>
      <c r="M57" s="53"/>
      <c r="N57" s="53"/>
      <c r="O57" s="53"/>
      <c r="P57" s="53"/>
      <c r="Q57" s="53"/>
      <c r="R57" s="53"/>
      <c r="S57" s="53"/>
      <c r="T57" s="53"/>
      <c r="U57" s="53"/>
      <c r="V57" s="53"/>
      <c r="W57" s="53"/>
      <c r="X57" s="53"/>
      <c r="Y57" s="53"/>
      <c r="Z57" s="53"/>
      <c r="AA57" s="53"/>
      <c r="AB57" s="53"/>
      <c r="AC57" s="53"/>
      <c r="AD57" s="53"/>
      <c r="AE57" s="53"/>
      <c r="AF57" s="53"/>
      <c r="AG57" s="79" t="str" cm="1">
        <f t="array" ref="AG57">IF(OR(K57:AA57="NO",AB57="NO",AC57="NO",AD57="NO",AE57="NO",AF57="NO"),"No aceptable","Aceptable")</f>
        <v>Aceptable</v>
      </c>
      <c r="AH57" s="53" t="s">
        <v>57</v>
      </c>
      <c r="AI57" s="53" t="s">
        <v>57</v>
      </c>
      <c r="AJ57" s="53" t="s">
        <v>57</v>
      </c>
      <c r="AK57" s="53" t="s">
        <v>57</v>
      </c>
      <c r="AL57" s="53" t="s">
        <v>57</v>
      </c>
      <c r="AM57" s="53" t="s">
        <v>57</v>
      </c>
      <c r="AN57" s="53" t="s">
        <v>57</v>
      </c>
      <c r="AO57" s="53" t="s">
        <v>57</v>
      </c>
      <c r="AP57" s="53" t="s">
        <v>57</v>
      </c>
      <c r="AQ57" s="53" t="s">
        <v>57</v>
      </c>
      <c r="AR57" s="53" t="s">
        <v>57</v>
      </c>
      <c r="AS57" s="53" t="s">
        <v>57</v>
      </c>
      <c r="AT57" s="53" t="s">
        <v>57</v>
      </c>
      <c r="AU57" s="53" t="s">
        <v>57</v>
      </c>
      <c r="AV57" s="53" t="s">
        <v>57</v>
      </c>
      <c r="AW57" s="53" t="s">
        <v>57</v>
      </c>
      <c r="AX57" s="53" t="s">
        <v>57</v>
      </c>
      <c r="AY57" s="53" t="s">
        <v>57</v>
      </c>
      <c r="AZ57" s="53" t="s">
        <v>57</v>
      </c>
      <c r="BA57" s="53" t="s">
        <v>57</v>
      </c>
      <c r="BB57" s="53" t="s">
        <v>57</v>
      </c>
      <c r="BC57" s="53" t="s">
        <v>57</v>
      </c>
      <c r="BD57" s="85" t="str" cm="1">
        <f t="array" ref="BD57">IF(OR(AH57:AX57="SI",AY57="SI",AZ57="SI",BA57="SI",BB57="SI",BC57="SI"),"Crítico-Proceda a elaborar plan de acción","No crítico/Intermedio-Solicitar evaluación por parte del OAL")</f>
        <v>No crítico/Intermedio-Solicitar evaluación por parte del OAL</v>
      </c>
      <c r="BE57" s="86"/>
      <c r="BF57" s="74"/>
      <c r="BG57" s="74"/>
      <c r="BH57" s="74"/>
      <c r="BI57" s="74"/>
      <c r="BJ57" s="74"/>
      <c r="BM57">
        <f t="shared" si="0"/>
        <v>1</v>
      </c>
    </row>
    <row r="58" spans="2:65" ht="58.5" customHeight="1">
      <c r="B58" s="54">
        <v>41</v>
      </c>
      <c r="C58" s="55" t="str">
        <f>Hoja1!AE45</f>
        <v>area 41</v>
      </c>
      <c r="D58" s="55" t="str">
        <f>Hoja1!AF45</f>
        <v>puesto 41</v>
      </c>
      <c r="E58" s="55" t="str">
        <f>Hoja1!AG45</f>
        <v>tarea 41</v>
      </c>
      <c r="F58" s="55">
        <f>Hoja1!AH45</f>
        <v>0</v>
      </c>
      <c r="G58" s="55">
        <f>Hoja1!AI45</f>
        <v>0</v>
      </c>
      <c r="H58" s="55">
        <f>Hoja1!AJ45</f>
        <v>0</v>
      </c>
      <c r="I58" s="55">
        <f>Hoja1!AK45</f>
        <v>0</v>
      </c>
      <c r="J58" s="55">
        <f>Hoja1!AL45</f>
        <v>0</v>
      </c>
      <c r="K58" s="53"/>
      <c r="L58" s="53"/>
      <c r="M58" s="53"/>
      <c r="N58" s="53"/>
      <c r="O58" s="53"/>
      <c r="P58" s="53"/>
      <c r="Q58" s="53"/>
      <c r="R58" s="53"/>
      <c r="S58" s="53"/>
      <c r="T58" s="53"/>
      <c r="U58" s="53"/>
      <c r="V58" s="53"/>
      <c r="W58" s="53"/>
      <c r="X58" s="53"/>
      <c r="Y58" s="53"/>
      <c r="Z58" s="53"/>
      <c r="AA58" s="53"/>
      <c r="AB58" s="53"/>
      <c r="AC58" s="53"/>
      <c r="AD58" s="53"/>
      <c r="AE58" s="53"/>
      <c r="AF58" s="53"/>
      <c r="AG58" s="79" t="str" cm="1">
        <f t="array" ref="AG58">IF(OR(K58:AA58="NO",AB58="NO",AC58="NO",AD58="NO",AE58="NO",AF58="NO"),"No aceptable","Aceptable")</f>
        <v>Aceptable</v>
      </c>
      <c r="AH58" s="53" t="s">
        <v>57</v>
      </c>
      <c r="AI58" s="53" t="s">
        <v>57</v>
      </c>
      <c r="AJ58" s="53" t="s">
        <v>57</v>
      </c>
      <c r="AK58" s="53" t="s">
        <v>57</v>
      </c>
      <c r="AL58" s="53" t="s">
        <v>57</v>
      </c>
      <c r="AM58" s="53" t="s">
        <v>57</v>
      </c>
      <c r="AN58" s="53" t="s">
        <v>57</v>
      </c>
      <c r="AO58" s="53" t="s">
        <v>57</v>
      </c>
      <c r="AP58" s="53" t="s">
        <v>57</v>
      </c>
      <c r="AQ58" s="53" t="s">
        <v>57</v>
      </c>
      <c r="AR58" s="53" t="s">
        <v>57</v>
      </c>
      <c r="AS58" s="53" t="s">
        <v>57</v>
      </c>
      <c r="AT58" s="53" t="s">
        <v>57</v>
      </c>
      <c r="AU58" s="53" t="s">
        <v>57</v>
      </c>
      <c r="AV58" s="53" t="s">
        <v>57</v>
      </c>
      <c r="AW58" s="53" t="s">
        <v>57</v>
      </c>
      <c r="AX58" s="53" t="s">
        <v>57</v>
      </c>
      <c r="AY58" s="53" t="s">
        <v>57</v>
      </c>
      <c r="AZ58" s="53" t="s">
        <v>57</v>
      </c>
      <c r="BA58" s="53" t="s">
        <v>57</v>
      </c>
      <c r="BB58" s="53" t="s">
        <v>57</v>
      </c>
      <c r="BC58" s="53" t="s">
        <v>57</v>
      </c>
      <c r="BD58" s="85" t="str" cm="1">
        <f t="array" ref="BD58">IF(OR(AH58:AX58="SI",AY58="SI",AZ58="SI",BA58="SI",BB58="SI",BC58="SI"),"Crítico-Proceda a elaborar plan de acción","No crítico/Intermedio-Solicitar evaluación por parte del OAL")</f>
        <v>No crítico/Intermedio-Solicitar evaluación por parte del OAL</v>
      </c>
      <c r="BE58" s="86"/>
      <c r="BF58" s="74"/>
      <c r="BG58" s="74"/>
      <c r="BH58" s="74"/>
      <c r="BI58" s="74"/>
      <c r="BJ58" s="74"/>
      <c r="BM58">
        <f t="shared" si="0"/>
        <v>1</v>
      </c>
    </row>
    <row r="59" spans="2:65" ht="58.5" customHeight="1">
      <c r="B59" s="54">
        <v>42</v>
      </c>
      <c r="C59" s="55" t="str">
        <f>Hoja1!AE46</f>
        <v>area 42</v>
      </c>
      <c r="D59" s="55" t="str">
        <f>Hoja1!AF46</f>
        <v>puesto 42</v>
      </c>
      <c r="E59" s="55" t="str">
        <f>Hoja1!AG46</f>
        <v>tarea 42</v>
      </c>
      <c r="F59" s="55">
        <f>Hoja1!AH46</f>
        <v>0</v>
      </c>
      <c r="G59" s="55">
        <f>Hoja1!AI46</f>
        <v>0</v>
      </c>
      <c r="H59" s="55">
        <f>Hoja1!AJ46</f>
        <v>0</v>
      </c>
      <c r="I59" s="55">
        <f>Hoja1!AK46</f>
        <v>0</v>
      </c>
      <c r="J59" s="55">
        <f>Hoja1!AL46</f>
        <v>0</v>
      </c>
      <c r="K59" s="53"/>
      <c r="L59" s="53"/>
      <c r="M59" s="53"/>
      <c r="N59" s="53"/>
      <c r="O59" s="53"/>
      <c r="P59" s="53"/>
      <c r="Q59" s="53"/>
      <c r="R59" s="53"/>
      <c r="S59" s="53"/>
      <c r="T59" s="53"/>
      <c r="U59" s="53"/>
      <c r="V59" s="53"/>
      <c r="W59" s="53"/>
      <c r="X59" s="53"/>
      <c r="Y59" s="53"/>
      <c r="Z59" s="53"/>
      <c r="AA59" s="53"/>
      <c r="AB59" s="53"/>
      <c r="AC59" s="53"/>
      <c r="AD59" s="53"/>
      <c r="AE59" s="53"/>
      <c r="AF59" s="53"/>
      <c r="AG59" s="79" t="str" cm="1">
        <f t="array" ref="AG59">IF(OR(K59:AA59="NO",AB59="NO",AC59="NO",AD59="NO",AE59="NO",AF59="NO"),"No aceptable","Aceptable")</f>
        <v>Aceptable</v>
      </c>
      <c r="AH59" s="53" t="s">
        <v>57</v>
      </c>
      <c r="AI59" s="53" t="s">
        <v>57</v>
      </c>
      <c r="AJ59" s="53" t="s">
        <v>57</v>
      </c>
      <c r="AK59" s="53" t="s">
        <v>57</v>
      </c>
      <c r="AL59" s="53" t="s">
        <v>57</v>
      </c>
      <c r="AM59" s="53" t="s">
        <v>57</v>
      </c>
      <c r="AN59" s="53" t="s">
        <v>57</v>
      </c>
      <c r="AO59" s="53" t="s">
        <v>57</v>
      </c>
      <c r="AP59" s="53" t="s">
        <v>57</v>
      </c>
      <c r="AQ59" s="53" t="s">
        <v>57</v>
      </c>
      <c r="AR59" s="53" t="s">
        <v>57</v>
      </c>
      <c r="AS59" s="53" t="s">
        <v>57</v>
      </c>
      <c r="AT59" s="53" t="s">
        <v>57</v>
      </c>
      <c r="AU59" s="53" t="s">
        <v>57</v>
      </c>
      <c r="AV59" s="53" t="s">
        <v>57</v>
      </c>
      <c r="AW59" s="53" t="s">
        <v>57</v>
      </c>
      <c r="AX59" s="53" t="s">
        <v>57</v>
      </c>
      <c r="AY59" s="53" t="s">
        <v>57</v>
      </c>
      <c r="AZ59" s="53" t="s">
        <v>57</v>
      </c>
      <c r="BA59" s="53" t="s">
        <v>57</v>
      </c>
      <c r="BB59" s="53" t="s">
        <v>57</v>
      </c>
      <c r="BC59" s="53" t="s">
        <v>57</v>
      </c>
      <c r="BD59" s="85" t="str" cm="1">
        <f t="array" ref="BD59">IF(OR(AH59:AX59="SI",AY59="SI",AZ59="SI",BA59="SI",BB59="SI",BC59="SI"),"Crítico-Proceda a elaborar plan de acción","No crítico/Intermedio-Solicitar evaluación por parte del OAL")</f>
        <v>No crítico/Intermedio-Solicitar evaluación por parte del OAL</v>
      </c>
      <c r="BE59" s="86"/>
      <c r="BF59" s="74"/>
      <c r="BG59" s="74"/>
      <c r="BH59" s="74"/>
      <c r="BI59" s="74"/>
      <c r="BJ59" s="74"/>
      <c r="BM59">
        <f t="shared" si="0"/>
        <v>1</v>
      </c>
    </row>
    <row r="60" spans="2:65" ht="58.5" customHeight="1">
      <c r="B60" s="54">
        <v>43</v>
      </c>
      <c r="C60" s="55" t="str">
        <f>Hoja1!AE47</f>
        <v>area 43</v>
      </c>
      <c r="D60" s="55" t="str">
        <f>Hoja1!AF47</f>
        <v>puesto 43</v>
      </c>
      <c r="E60" s="55" t="str">
        <f>Hoja1!AG47</f>
        <v>tarea 43</v>
      </c>
      <c r="F60" s="55">
        <f>Hoja1!AH47</f>
        <v>0</v>
      </c>
      <c r="G60" s="55">
        <f>Hoja1!AI47</f>
        <v>0</v>
      </c>
      <c r="H60" s="55">
        <f>Hoja1!AJ47</f>
        <v>0</v>
      </c>
      <c r="I60" s="55">
        <f>Hoja1!AK47</f>
        <v>0</v>
      </c>
      <c r="J60" s="55">
        <f>Hoja1!AL47</f>
        <v>0</v>
      </c>
      <c r="K60" s="53"/>
      <c r="L60" s="53"/>
      <c r="M60" s="53"/>
      <c r="N60" s="53"/>
      <c r="O60" s="53"/>
      <c r="P60" s="53"/>
      <c r="Q60" s="53"/>
      <c r="R60" s="53"/>
      <c r="S60" s="53"/>
      <c r="T60" s="53"/>
      <c r="U60" s="53"/>
      <c r="V60" s="53"/>
      <c r="W60" s="53"/>
      <c r="X60" s="53"/>
      <c r="Y60" s="53"/>
      <c r="Z60" s="53"/>
      <c r="AA60" s="53"/>
      <c r="AB60" s="53"/>
      <c r="AC60" s="53"/>
      <c r="AD60" s="53"/>
      <c r="AE60" s="53"/>
      <c r="AF60" s="53"/>
      <c r="AG60" s="79" t="str" cm="1">
        <f t="array" ref="AG60">IF(OR(K60:AA60="NO",AB60="NO",AC60="NO",AD60="NO",AE60="NO",AF60="NO"),"No aceptable","Aceptable")</f>
        <v>Aceptable</v>
      </c>
      <c r="AH60" s="53" t="s">
        <v>57</v>
      </c>
      <c r="AI60" s="53" t="s">
        <v>57</v>
      </c>
      <c r="AJ60" s="53" t="s">
        <v>57</v>
      </c>
      <c r="AK60" s="53" t="s">
        <v>57</v>
      </c>
      <c r="AL60" s="53" t="s">
        <v>57</v>
      </c>
      <c r="AM60" s="53" t="s">
        <v>57</v>
      </c>
      <c r="AN60" s="53" t="s">
        <v>57</v>
      </c>
      <c r="AO60" s="53" t="s">
        <v>57</v>
      </c>
      <c r="AP60" s="53" t="s">
        <v>57</v>
      </c>
      <c r="AQ60" s="53" t="s">
        <v>57</v>
      </c>
      <c r="AR60" s="53" t="s">
        <v>57</v>
      </c>
      <c r="AS60" s="53" t="s">
        <v>57</v>
      </c>
      <c r="AT60" s="53" t="s">
        <v>57</v>
      </c>
      <c r="AU60" s="53" t="s">
        <v>57</v>
      </c>
      <c r="AV60" s="53" t="s">
        <v>57</v>
      </c>
      <c r="AW60" s="53" t="s">
        <v>57</v>
      </c>
      <c r="AX60" s="53" t="s">
        <v>57</v>
      </c>
      <c r="AY60" s="53" t="s">
        <v>57</v>
      </c>
      <c r="AZ60" s="53" t="s">
        <v>57</v>
      </c>
      <c r="BA60" s="53" t="s">
        <v>57</v>
      </c>
      <c r="BB60" s="53" t="s">
        <v>57</v>
      </c>
      <c r="BC60" s="53" t="s">
        <v>57</v>
      </c>
      <c r="BD60" s="85" t="str" cm="1">
        <f t="array" ref="BD60">IF(OR(AH60:AX60="SI",AY60="SI",AZ60="SI",BA60="SI",BB60="SI",BC60="SI"),"Crítico-Proceda a elaborar plan de acción","No crítico/Intermedio-Solicitar evaluación por parte del OAL")</f>
        <v>No crítico/Intermedio-Solicitar evaluación por parte del OAL</v>
      </c>
      <c r="BE60" s="86"/>
      <c r="BF60" s="74"/>
      <c r="BG60" s="74"/>
      <c r="BH60" s="74"/>
      <c r="BI60" s="74"/>
      <c r="BJ60" s="74"/>
      <c r="BM60">
        <f t="shared" si="0"/>
        <v>1</v>
      </c>
    </row>
    <row r="61" spans="2:65" ht="58.5" customHeight="1">
      <c r="B61" s="54">
        <v>44</v>
      </c>
      <c r="C61" s="55" t="str">
        <f>Hoja1!AE48</f>
        <v>area 44</v>
      </c>
      <c r="D61" s="55" t="str">
        <f>Hoja1!AF48</f>
        <v>puesto 44</v>
      </c>
      <c r="E61" s="55" t="str">
        <f>Hoja1!AG48</f>
        <v>tarea 44</v>
      </c>
      <c r="F61" s="55">
        <f>Hoja1!AH48</f>
        <v>0</v>
      </c>
      <c r="G61" s="55">
        <f>Hoja1!AI48</f>
        <v>0</v>
      </c>
      <c r="H61" s="55">
        <f>Hoja1!AJ48</f>
        <v>0</v>
      </c>
      <c r="I61" s="55">
        <f>Hoja1!AK48</f>
        <v>0</v>
      </c>
      <c r="J61" s="55">
        <f>Hoja1!AL48</f>
        <v>0</v>
      </c>
      <c r="K61" s="53"/>
      <c r="L61" s="53"/>
      <c r="M61" s="53"/>
      <c r="N61" s="53"/>
      <c r="O61" s="53"/>
      <c r="P61" s="53"/>
      <c r="Q61" s="53"/>
      <c r="R61" s="53"/>
      <c r="S61" s="53"/>
      <c r="T61" s="53"/>
      <c r="U61" s="53"/>
      <c r="V61" s="53"/>
      <c r="W61" s="53"/>
      <c r="X61" s="53"/>
      <c r="Y61" s="53"/>
      <c r="Z61" s="53"/>
      <c r="AA61" s="53"/>
      <c r="AB61" s="53"/>
      <c r="AC61" s="53"/>
      <c r="AD61" s="53"/>
      <c r="AE61" s="53"/>
      <c r="AF61" s="53"/>
      <c r="AG61" s="79" t="str" cm="1">
        <f t="array" ref="AG61">IF(OR(K61:AA61="NO",AB61="NO",AC61="NO",AD61="NO",AE61="NO",AF61="NO"),"No aceptable","Aceptable")</f>
        <v>Aceptable</v>
      </c>
      <c r="AH61" s="53" t="s">
        <v>57</v>
      </c>
      <c r="AI61" s="53" t="s">
        <v>57</v>
      </c>
      <c r="AJ61" s="53" t="s">
        <v>57</v>
      </c>
      <c r="AK61" s="53" t="s">
        <v>57</v>
      </c>
      <c r="AL61" s="53" t="s">
        <v>57</v>
      </c>
      <c r="AM61" s="53" t="s">
        <v>57</v>
      </c>
      <c r="AN61" s="53" t="s">
        <v>57</v>
      </c>
      <c r="AO61" s="53" t="s">
        <v>57</v>
      </c>
      <c r="AP61" s="53" t="s">
        <v>57</v>
      </c>
      <c r="AQ61" s="53" t="s">
        <v>57</v>
      </c>
      <c r="AR61" s="53" t="s">
        <v>57</v>
      </c>
      <c r="AS61" s="53" t="s">
        <v>57</v>
      </c>
      <c r="AT61" s="53" t="s">
        <v>57</v>
      </c>
      <c r="AU61" s="53" t="s">
        <v>57</v>
      </c>
      <c r="AV61" s="53" t="s">
        <v>57</v>
      </c>
      <c r="AW61" s="53" t="s">
        <v>57</v>
      </c>
      <c r="AX61" s="53" t="s">
        <v>57</v>
      </c>
      <c r="AY61" s="53" t="s">
        <v>57</v>
      </c>
      <c r="AZ61" s="53" t="s">
        <v>57</v>
      </c>
      <c r="BA61" s="53" t="s">
        <v>57</v>
      </c>
      <c r="BB61" s="53" t="s">
        <v>57</v>
      </c>
      <c r="BC61" s="53" t="s">
        <v>57</v>
      </c>
      <c r="BD61" s="85" t="str" cm="1">
        <f t="array" ref="BD61">IF(OR(AH61:AX61="SI",AY61="SI",AZ61="SI",BA61="SI",BB61="SI",BC61="SI"),"Crítico-Proceda a elaborar plan de acción","No crítico/Intermedio-Solicitar evaluación por parte del OAL")</f>
        <v>No crítico/Intermedio-Solicitar evaluación por parte del OAL</v>
      </c>
      <c r="BE61" s="86"/>
      <c r="BF61" s="74"/>
      <c r="BG61" s="74"/>
      <c r="BH61" s="74"/>
      <c r="BI61" s="74"/>
      <c r="BJ61" s="74"/>
      <c r="BM61">
        <f t="shared" si="0"/>
        <v>1</v>
      </c>
    </row>
    <row r="62" spans="2:65" ht="58.5" customHeight="1">
      <c r="B62" s="54">
        <v>45</v>
      </c>
      <c r="C62" s="55" t="str">
        <f>Hoja1!AE49</f>
        <v>area 45</v>
      </c>
      <c r="D62" s="55" t="str">
        <f>Hoja1!AF49</f>
        <v>puesto 45</v>
      </c>
      <c r="E62" s="55" t="str">
        <f>Hoja1!AG49</f>
        <v>tarea 45</v>
      </c>
      <c r="F62" s="55">
        <f>Hoja1!AH49</f>
        <v>0</v>
      </c>
      <c r="G62" s="55">
        <f>Hoja1!AI49</f>
        <v>0</v>
      </c>
      <c r="H62" s="55">
        <f>Hoja1!AJ49</f>
        <v>0</v>
      </c>
      <c r="I62" s="55">
        <f>Hoja1!AK49</f>
        <v>0</v>
      </c>
      <c r="J62" s="55">
        <f>Hoja1!AL49</f>
        <v>0</v>
      </c>
      <c r="K62" s="53"/>
      <c r="L62" s="53"/>
      <c r="M62" s="53"/>
      <c r="N62" s="53"/>
      <c r="O62" s="53"/>
      <c r="P62" s="53"/>
      <c r="Q62" s="53"/>
      <c r="R62" s="53"/>
      <c r="S62" s="53"/>
      <c r="T62" s="53"/>
      <c r="U62" s="53"/>
      <c r="V62" s="53"/>
      <c r="W62" s="53"/>
      <c r="X62" s="53"/>
      <c r="Y62" s="53"/>
      <c r="Z62" s="53"/>
      <c r="AA62" s="53"/>
      <c r="AB62" s="53"/>
      <c r="AC62" s="53"/>
      <c r="AD62" s="53"/>
      <c r="AE62" s="53"/>
      <c r="AF62" s="53"/>
      <c r="AG62" s="79" t="str" cm="1">
        <f t="array" ref="AG62">IF(OR(K62:AA62="NO",AB62="NO",AC62="NO",AD62="NO",AE62="NO",AF62="NO"),"No aceptable","Aceptable")</f>
        <v>Aceptable</v>
      </c>
      <c r="AH62" s="53" t="s">
        <v>57</v>
      </c>
      <c r="AI62" s="53" t="s">
        <v>57</v>
      </c>
      <c r="AJ62" s="53" t="s">
        <v>57</v>
      </c>
      <c r="AK62" s="53" t="s">
        <v>57</v>
      </c>
      <c r="AL62" s="53" t="s">
        <v>57</v>
      </c>
      <c r="AM62" s="53" t="s">
        <v>57</v>
      </c>
      <c r="AN62" s="53" t="s">
        <v>57</v>
      </c>
      <c r="AO62" s="53" t="s">
        <v>57</v>
      </c>
      <c r="AP62" s="53" t="s">
        <v>57</v>
      </c>
      <c r="AQ62" s="53" t="s">
        <v>57</v>
      </c>
      <c r="AR62" s="53" t="s">
        <v>57</v>
      </c>
      <c r="AS62" s="53" t="s">
        <v>57</v>
      </c>
      <c r="AT62" s="53" t="s">
        <v>57</v>
      </c>
      <c r="AU62" s="53" t="s">
        <v>57</v>
      </c>
      <c r="AV62" s="53" t="s">
        <v>57</v>
      </c>
      <c r="AW62" s="53" t="s">
        <v>57</v>
      </c>
      <c r="AX62" s="53" t="s">
        <v>57</v>
      </c>
      <c r="AY62" s="53" t="s">
        <v>57</v>
      </c>
      <c r="AZ62" s="53" t="s">
        <v>57</v>
      </c>
      <c r="BA62" s="53" t="s">
        <v>57</v>
      </c>
      <c r="BB62" s="53" t="s">
        <v>57</v>
      </c>
      <c r="BC62" s="53" t="s">
        <v>57</v>
      </c>
      <c r="BD62" s="85" t="str" cm="1">
        <f t="array" ref="BD62">IF(OR(AH62:AX62="SI",AY62="SI",AZ62="SI",BA62="SI",BB62="SI",BC62="SI"),"Crítico-Proceda a elaborar plan de acción","No crítico/Intermedio-Solicitar evaluación por parte del OAL")</f>
        <v>No crítico/Intermedio-Solicitar evaluación por parte del OAL</v>
      </c>
      <c r="BE62" s="86"/>
      <c r="BF62" s="74"/>
      <c r="BG62" s="74"/>
      <c r="BH62" s="74"/>
      <c r="BI62" s="74"/>
      <c r="BJ62" s="74"/>
      <c r="BM62">
        <f t="shared" si="0"/>
        <v>1</v>
      </c>
    </row>
    <row r="63" spans="2:65" ht="58.5" customHeight="1">
      <c r="B63" s="54">
        <v>46</v>
      </c>
      <c r="C63" s="55" t="str">
        <f>Hoja1!AE50</f>
        <v>area 46</v>
      </c>
      <c r="D63" s="55" t="str">
        <f>Hoja1!AF50</f>
        <v>puesto 46</v>
      </c>
      <c r="E63" s="55" t="str">
        <f>Hoja1!AG50</f>
        <v>tarea 46</v>
      </c>
      <c r="F63" s="55">
        <f>Hoja1!AH50</f>
        <v>0</v>
      </c>
      <c r="G63" s="55">
        <f>Hoja1!AI50</f>
        <v>0</v>
      </c>
      <c r="H63" s="55">
        <f>Hoja1!AJ50</f>
        <v>0</v>
      </c>
      <c r="I63" s="55">
        <f>Hoja1!AK50</f>
        <v>0</v>
      </c>
      <c r="J63" s="55">
        <f>Hoja1!AL50</f>
        <v>0</v>
      </c>
      <c r="K63" s="53"/>
      <c r="L63" s="53"/>
      <c r="M63" s="53"/>
      <c r="N63" s="53"/>
      <c r="O63" s="53"/>
      <c r="P63" s="53"/>
      <c r="Q63" s="53"/>
      <c r="R63" s="53"/>
      <c r="S63" s="53"/>
      <c r="T63" s="53"/>
      <c r="U63" s="53"/>
      <c r="V63" s="53"/>
      <c r="W63" s="53"/>
      <c r="X63" s="53"/>
      <c r="Y63" s="53"/>
      <c r="Z63" s="53"/>
      <c r="AA63" s="53"/>
      <c r="AB63" s="53"/>
      <c r="AC63" s="53"/>
      <c r="AD63" s="53"/>
      <c r="AE63" s="53"/>
      <c r="AF63" s="53"/>
      <c r="AG63" s="79" t="str" cm="1">
        <f t="array" ref="AG63">IF(OR(K63:AA63="NO",AB63="NO",AC63="NO",AD63="NO",AE63="NO",AF63="NO"),"No aceptable","Aceptable")</f>
        <v>Aceptable</v>
      </c>
      <c r="AH63" s="53" t="s">
        <v>57</v>
      </c>
      <c r="AI63" s="53" t="s">
        <v>57</v>
      </c>
      <c r="AJ63" s="53" t="s">
        <v>57</v>
      </c>
      <c r="AK63" s="53" t="s">
        <v>57</v>
      </c>
      <c r="AL63" s="53" t="s">
        <v>57</v>
      </c>
      <c r="AM63" s="53" t="s">
        <v>57</v>
      </c>
      <c r="AN63" s="53" t="s">
        <v>57</v>
      </c>
      <c r="AO63" s="53" t="s">
        <v>57</v>
      </c>
      <c r="AP63" s="53" t="s">
        <v>57</v>
      </c>
      <c r="AQ63" s="53" t="s">
        <v>57</v>
      </c>
      <c r="AR63" s="53" t="s">
        <v>57</v>
      </c>
      <c r="AS63" s="53" t="s">
        <v>57</v>
      </c>
      <c r="AT63" s="53" t="s">
        <v>57</v>
      </c>
      <c r="AU63" s="53" t="s">
        <v>57</v>
      </c>
      <c r="AV63" s="53" t="s">
        <v>57</v>
      </c>
      <c r="AW63" s="53" t="s">
        <v>57</v>
      </c>
      <c r="AX63" s="53" t="s">
        <v>57</v>
      </c>
      <c r="AY63" s="53" t="s">
        <v>57</v>
      </c>
      <c r="AZ63" s="53" t="s">
        <v>57</v>
      </c>
      <c r="BA63" s="53" t="s">
        <v>57</v>
      </c>
      <c r="BB63" s="53" t="s">
        <v>57</v>
      </c>
      <c r="BC63" s="53" t="s">
        <v>57</v>
      </c>
      <c r="BD63" s="85" t="str" cm="1">
        <f t="array" ref="BD63">IF(OR(AH63:AX63="SI",AY63="SI",AZ63="SI",BA63="SI",BB63="SI",BC63="SI"),"Crítico-Proceda a elaborar plan de acción","No crítico/Intermedio-Solicitar evaluación por parte del OAL")</f>
        <v>No crítico/Intermedio-Solicitar evaluación por parte del OAL</v>
      </c>
      <c r="BE63" s="86"/>
      <c r="BF63" s="74"/>
      <c r="BG63" s="74"/>
      <c r="BH63" s="74"/>
      <c r="BI63" s="74"/>
      <c r="BJ63" s="74"/>
      <c r="BM63">
        <f t="shared" si="0"/>
        <v>1</v>
      </c>
    </row>
    <row r="64" spans="2:65" ht="58.5" customHeight="1">
      <c r="B64" s="54">
        <v>47</v>
      </c>
      <c r="C64" s="55" t="str">
        <f>Hoja1!AE51</f>
        <v>area 47</v>
      </c>
      <c r="D64" s="55" t="str">
        <f>Hoja1!AF51</f>
        <v>puesto 47</v>
      </c>
      <c r="E64" s="55" t="str">
        <f>Hoja1!AG51</f>
        <v>tarea 47</v>
      </c>
      <c r="F64" s="55">
        <f>Hoja1!AH51</f>
        <v>0</v>
      </c>
      <c r="G64" s="55">
        <f>Hoja1!AI51</f>
        <v>0</v>
      </c>
      <c r="H64" s="55">
        <f>Hoja1!AJ51</f>
        <v>0</v>
      </c>
      <c r="I64" s="55">
        <f>Hoja1!AK51</f>
        <v>0</v>
      </c>
      <c r="J64" s="55">
        <f>Hoja1!AL51</f>
        <v>0</v>
      </c>
      <c r="K64" s="53"/>
      <c r="L64" s="53"/>
      <c r="M64" s="53"/>
      <c r="N64" s="53"/>
      <c r="O64" s="53"/>
      <c r="P64" s="53"/>
      <c r="Q64" s="53"/>
      <c r="R64" s="53"/>
      <c r="S64" s="53"/>
      <c r="T64" s="53"/>
      <c r="U64" s="53"/>
      <c r="V64" s="53"/>
      <c r="W64" s="53"/>
      <c r="X64" s="53"/>
      <c r="Y64" s="53"/>
      <c r="Z64" s="53"/>
      <c r="AA64" s="53"/>
      <c r="AB64" s="53"/>
      <c r="AC64" s="53"/>
      <c r="AD64" s="53"/>
      <c r="AE64" s="53"/>
      <c r="AF64" s="53"/>
      <c r="AG64" s="79" t="str" cm="1">
        <f t="array" ref="AG64">IF(OR(K64:AA64="NO",AB64="NO",AC64="NO",AD64="NO",AE64="NO",AF64="NO"),"No aceptable","Aceptable")</f>
        <v>Aceptable</v>
      </c>
      <c r="AH64" s="53" t="s">
        <v>57</v>
      </c>
      <c r="AI64" s="53" t="s">
        <v>57</v>
      </c>
      <c r="AJ64" s="53" t="s">
        <v>57</v>
      </c>
      <c r="AK64" s="53" t="s">
        <v>57</v>
      </c>
      <c r="AL64" s="53" t="s">
        <v>57</v>
      </c>
      <c r="AM64" s="53" t="s">
        <v>57</v>
      </c>
      <c r="AN64" s="53" t="s">
        <v>57</v>
      </c>
      <c r="AO64" s="53" t="s">
        <v>57</v>
      </c>
      <c r="AP64" s="53" t="s">
        <v>57</v>
      </c>
      <c r="AQ64" s="53" t="s">
        <v>57</v>
      </c>
      <c r="AR64" s="53" t="s">
        <v>57</v>
      </c>
      <c r="AS64" s="53" t="s">
        <v>57</v>
      </c>
      <c r="AT64" s="53" t="s">
        <v>57</v>
      </c>
      <c r="AU64" s="53" t="s">
        <v>57</v>
      </c>
      <c r="AV64" s="53" t="s">
        <v>57</v>
      </c>
      <c r="AW64" s="53" t="s">
        <v>57</v>
      </c>
      <c r="AX64" s="53" t="s">
        <v>57</v>
      </c>
      <c r="AY64" s="53" t="s">
        <v>57</v>
      </c>
      <c r="AZ64" s="53" t="s">
        <v>57</v>
      </c>
      <c r="BA64" s="53" t="s">
        <v>57</v>
      </c>
      <c r="BB64" s="53" t="s">
        <v>57</v>
      </c>
      <c r="BC64" s="53" t="s">
        <v>57</v>
      </c>
      <c r="BD64" s="85" t="str" cm="1">
        <f t="array" ref="BD64">IF(OR(AH64:AX64="SI",AY64="SI",AZ64="SI",BA64="SI",BB64="SI",BC64="SI"),"Crítico-Proceda a elaborar plan de acción","No crítico/Intermedio-Solicitar evaluación por parte del OAL")</f>
        <v>No crítico/Intermedio-Solicitar evaluación por parte del OAL</v>
      </c>
      <c r="BE64" s="86"/>
      <c r="BF64" s="74"/>
      <c r="BG64" s="74"/>
      <c r="BH64" s="74"/>
      <c r="BI64" s="74"/>
      <c r="BJ64" s="74"/>
      <c r="BM64">
        <f t="shared" si="0"/>
        <v>1</v>
      </c>
    </row>
    <row r="65" spans="2:65" ht="58.5" customHeight="1">
      <c r="B65" s="54">
        <v>48</v>
      </c>
      <c r="C65" s="55" t="str">
        <f>Hoja1!AE52</f>
        <v>area 48</v>
      </c>
      <c r="D65" s="55" t="str">
        <f>Hoja1!AF52</f>
        <v>puesto 48</v>
      </c>
      <c r="E65" s="55" t="str">
        <f>Hoja1!AG52</f>
        <v>tarea 48</v>
      </c>
      <c r="F65" s="55">
        <f>Hoja1!AH52</f>
        <v>0</v>
      </c>
      <c r="G65" s="55">
        <f>Hoja1!AI52</f>
        <v>0</v>
      </c>
      <c r="H65" s="55">
        <f>Hoja1!AJ52</f>
        <v>0</v>
      </c>
      <c r="I65" s="55">
        <f>Hoja1!AK52</f>
        <v>0</v>
      </c>
      <c r="J65" s="55">
        <f>Hoja1!AL52</f>
        <v>0</v>
      </c>
      <c r="K65" s="53"/>
      <c r="L65" s="53"/>
      <c r="M65" s="53"/>
      <c r="N65" s="53"/>
      <c r="O65" s="53"/>
      <c r="P65" s="53"/>
      <c r="Q65" s="53"/>
      <c r="R65" s="53"/>
      <c r="S65" s="53"/>
      <c r="T65" s="53"/>
      <c r="U65" s="53"/>
      <c r="V65" s="53"/>
      <c r="W65" s="53"/>
      <c r="X65" s="53"/>
      <c r="Y65" s="53"/>
      <c r="Z65" s="53"/>
      <c r="AA65" s="53"/>
      <c r="AB65" s="53"/>
      <c r="AC65" s="53"/>
      <c r="AD65" s="53"/>
      <c r="AE65" s="53"/>
      <c r="AF65" s="53"/>
      <c r="AG65" s="79" t="str" cm="1">
        <f t="array" ref="AG65">IF(OR(K65:AA65="NO",AB65="NO",AC65="NO",AD65="NO",AE65="NO",AF65="NO"),"No aceptable","Aceptable")</f>
        <v>Aceptable</v>
      </c>
      <c r="AH65" s="53" t="s">
        <v>57</v>
      </c>
      <c r="AI65" s="53" t="s">
        <v>57</v>
      </c>
      <c r="AJ65" s="53" t="s">
        <v>57</v>
      </c>
      <c r="AK65" s="53" t="s">
        <v>57</v>
      </c>
      <c r="AL65" s="53" t="s">
        <v>57</v>
      </c>
      <c r="AM65" s="53" t="s">
        <v>57</v>
      </c>
      <c r="AN65" s="53" t="s">
        <v>57</v>
      </c>
      <c r="AO65" s="53" t="s">
        <v>57</v>
      </c>
      <c r="AP65" s="53" t="s">
        <v>57</v>
      </c>
      <c r="AQ65" s="53" t="s">
        <v>57</v>
      </c>
      <c r="AR65" s="53" t="s">
        <v>57</v>
      </c>
      <c r="AS65" s="53" t="s">
        <v>57</v>
      </c>
      <c r="AT65" s="53" t="s">
        <v>57</v>
      </c>
      <c r="AU65" s="53" t="s">
        <v>57</v>
      </c>
      <c r="AV65" s="53" t="s">
        <v>57</v>
      </c>
      <c r="AW65" s="53" t="s">
        <v>57</v>
      </c>
      <c r="AX65" s="53" t="s">
        <v>57</v>
      </c>
      <c r="AY65" s="53" t="s">
        <v>57</v>
      </c>
      <c r="AZ65" s="53" t="s">
        <v>57</v>
      </c>
      <c r="BA65" s="53" t="s">
        <v>57</v>
      </c>
      <c r="BB65" s="53" t="s">
        <v>57</v>
      </c>
      <c r="BC65" s="53" t="s">
        <v>57</v>
      </c>
      <c r="BD65" s="85" t="str" cm="1">
        <f t="array" ref="BD65">IF(OR(AH65:AX65="SI",AY65="SI",AZ65="SI",BA65="SI",BB65="SI",BC65="SI"),"Crítico-Proceda a elaborar plan de acción","No crítico/Intermedio-Solicitar evaluación por parte del OAL")</f>
        <v>No crítico/Intermedio-Solicitar evaluación por parte del OAL</v>
      </c>
      <c r="BE65" s="86"/>
      <c r="BF65" s="74"/>
      <c r="BG65" s="74"/>
      <c r="BH65" s="74"/>
      <c r="BI65" s="74"/>
      <c r="BJ65" s="74"/>
      <c r="BM65">
        <f t="shared" si="0"/>
        <v>1</v>
      </c>
    </row>
    <row r="66" spans="2:65" ht="58.5" customHeight="1">
      <c r="B66" s="54">
        <v>49</v>
      </c>
      <c r="C66" s="55" t="str">
        <f>Hoja1!AE53</f>
        <v>area 49</v>
      </c>
      <c r="D66" s="55" t="str">
        <f>Hoja1!AF53</f>
        <v>puesto 49</v>
      </c>
      <c r="E66" s="55" t="str">
        <f>Hoja1!AG53</f>
        <v>tarea 49</v>
      </c>
      <c r="F66" s="55">
        <f>Hoja1!AH53</f>
        <v>0</v>
      </c>
      <c r="G66" s="55">
        <f>Hoja1!AI53</f>
        <v>0</v>
      </c>
      <c r="H66" s="55">
        <f>Hoja1!AJ53</f>
        <v>0</v>
      </c>
      <c r="I66" s="55">
        <f>Hoja1!AK53</f>
        <v>0</v>
      </c>
      <c r="J66" s="55">
        <f>Hoja1!AL53</f>
        <v>0</v>
      </c>
      <c r="K66" s="53"/>
      <c r="L66" s="53"/>
      <c r="M66" s="53"/>
      <c r="N66" s="53"/>
      <c r="O66" s="53"/>
      <c r="P66" s="53"/>
      <c r="Q66" s="53"/>
      <c r="R66" s="53"/>
      <c r="S66" s="53"/>
      <c r="T66" s="53"/>
      <c r="U66" s="53"/>
      <c r="V66" s="53"/>
      <c r="W66" s="53"/>
      <c r="X66" s="53"/>
      <c r="Y66" s="53"/>
      <c r="Z66" s="53"/>
      <c r="AA66" s="53"/>
      <c r="AB66" s="53"/>
      <c r="AC66" s="53"/>
      <c r="AD66" s="53"/>
      <c r="AE66" s="53"/>
      <c r="AF66" s="53"/>
      <c r="AG66" s="79" t="str" cm="1">
        <f t="array" ref="AG66">IF(OR(K66:AA66="NO",AB66="NO",AC66="NO",AD66="NO",AE66="NO",AF66="NO"),"No aceptable","Aceptable")</f>
        <v>Aceptable</v>
      </c>
      <c r="AH66" s="53" t="s">
        <v>57</v>
      </c>
      <c r="AI66" s="53" t="s">
        <v>57</v>
      </c>
      <c r="AJ66" s="53" t="s">
        <v>57</v>
      </c>
      <c r="AK66" s="53" t="s">
        <v>57</v>
      </c>
      <c r="AL66" s="53" t="s">
        <v>57</v>
      </c>
      <c r="AM66" s="53" t="s">
        <v>57</v>
      </c>
      <c r="AN66" s="53" t="s">
        <v>57</v>
      </c>
      <c r="AO66" s="53" t="s">
        <v>57</v>
      </c>
      <c r="AP66" s="53" t="s">
        <v>57</v>
      </c>
      <c r="AQ66" s="53" t="s">
        <v>57</v>
      </c>
      <c r="AR66" s="53" t="s">
        <v>57</v>
      </c>
      <c r="AS66" s="53" t="s">
        <v>57</v>
      </c>
      <c r="AT66" s="53" t="s">
        <v>57</v>
      </c>
      <c r="AU66" s="53" t="s">
        <v>57</v>
      </c>
      <c r="AV66" s="53" t="s">
        <v>57</v>
      </c>
      <c r="AW66" s="53" t="s">
        <v>57</v>
      </c>
      <c r="AX66" s="53" t="s">
        <v>57</v>
      </c>
      <c r="AY66" s="53" t="s">
        <v>57</v>
      </c>
      <c r="AZ66" s="53" t="s">
        <v>57</v>
      </c>
      <c r="BA66" s="53" t="s">
        <v>57</v>
      </c>
      <c r="BB66" s="53" t="s">
        <v>57</v>
      </c>
      <c r="BC66" s="53" t="s">
        <v>57</v>
      </c>
      <c r="BD66" s="85" t="str" cm="1">
        <f t="array" ref="BD66">IF(OR(AH66:AX66="SI",AY66="SI",AZ66="SI",BA66="SI",BB66="SI",BC66="SI"),"Crítico-Proceda a elaborar plan de acción","No crítico/Intermedio-Solicitar evaluación por parte del OAL")</f>
        <v>No crítico/Intermedio-Solicitar evaluación por parte del OAL</v>
      </c>
      <c r="BE66" s="86"/>
      <c r="BF66" s="74"/>
      <c r="BG66" s="74"/>
      <c r="BH66" s="74"/>
      <c r="BI66" s="74"/>
      <c r="BJ66" s="74"/>
      <c r="BM66">
        <f t="shared" si="0"/>
        <v>1</v>
      </c>
    </row>
    <row r="67" spans="2:65" ht="58.5" customHeight="1">
      <c r="B67" s="54">
        <v>50</v>
      </c>
      <c r="C67" s="55" t="str">
        <f>Hoja1!AE54</f>
        <v>area 50</v>
      </c>
      <c r="D67" s="55" t="str">
        <f>Hoja1!AF54</f>
        <v>puesto 50</v>
      </c>
      <c r="E67" s="55" t="str">
        <f>Hoja1!AG54</f>
        <v>tarea 50</v>
      </c>
      <c r="F67" s="55">
        <f>Hoja1!AH54</f>
        <v>0</v>
      </c>
      <c r="G67" s="55">
        <f>Hoja1!AI54</f>
        <v>0</v>
      </c>
      <c r="H67" s="55">
        <f>Hoja1!AJ54</f>
        <v>0</v>
      </c>
      <c r="I67" s="55">
        <f>Hoja1!AK54</f>
        <v>0</v>
      </c>
      <c r="J67" s="55">
        <f>Hoja1!AL54</f>
        <v>0</v>
      </c>
      <c r="K67" s="53"/>
      <c r="L67" s="53"/>
      <c r="M67" s="53"/>
      <c r="N67" s="53"/>
      <c r="O67" s="53"/>
      <c r="P67" s="53"/>
      <c r="Q67" s="53"/>
      <c r="R67" s="53"/>
      <c r="S67" s="53"/>
      <c r="T67" s="53"/>
      <c r="U67" s="53"/>
      <c r="V67" s="53"/>
      <c r="W67" s="53"/>
      <c r="X67" s="53"/>
      <c r="Y67" s="53"/>
      <c r="Z67" s="53"/>
      <c r="AA67" s="53"/>
      <c r="AB67" s="53"/>
      <c r="AC67" s="53"/>
      <c r="AD67" s="53"/>
      <c r="AE67" s="53"/>
      <c r="AF67" s="53"/>
      <c r="AG67" s="79" t="str" cm="1">
        <f t="array" ref="AG67">IF(OR(K67:AA67="NO",AB67="NO",AC67="NO",AD67="NO",AE67="NO",AF67="NO"),"No aceptable","Aceptable")</f>
        <v>Aceptable</v>
      </c>
      <c r="AH67" s="53" t="s">
        <v>57</v>
      </c>
      <c r="AI67" s="53" t="s">
        <v>57</v>
      </c>
      <c r="AJ67" s="53" t="s">
        <v>57</v>
      </c>
      <c r="AK67" s="53" t="s">
        <v>57</v>
      </c>
      <c r="AL67" s="53" t="s">
        <v>57</v>
      </c>
      <c r="AM67" s="53" t="s">
        <v>57</v>
      </c>
      <c r="AN67" s="53" t="s">
        <v>57</v>
      </c>
      <c r="AO67" s="53" t="s">
        <v>57</v>
      </c>
      <c r="AP67" s="53" t="s">
        <v>57</v>
      </c>
      <c r="AQ67" s="53" t="s">
        <v>57</v>
      </c>
      <c r="AR67" s="53" t="s">
        <v>57</v>
      </c>
      <c r="AS67" s="53" t="s">
        <v>57</v>
      </c>
      <c r="AT67" s="53" t="s">
        <v>57</v>
      </c>
      <c r="AU67" s="53" t="s">
        <v>57</v>
      </c>
      <c r="AV67" s="53" t="s">
        <v>57</v>
      </c>
      <c r="AW67" s="53" t="s">
        <v>57</v>
      </c>
      <c r="AX67" s="53" t="s">
        <v>57</v>
      </c>
      <c r="AY67" s="53" t="s">
        <v>57</v>
      </c>
      <c r="AZ67" s="53" t="s">
        <v>57</v>
      </c>
      <c r="BA67" s="53" t="s">
        <v>57</v>
      </c>
      <c r="BB67" s="53" t="s">
        <v>57</v>
      </c>
      <c r="BC67" s="53" t="s">
        <v>57</v>
      </c>
      <c r="BD67" s="85" t="str" cm="1">
        <f t="array" ref="BD67">IF(OR(AH67:AX67="SI",AY67="SI",AZ67="SI",BA67="SI",BB67="SI",BC67="SI"),"Crítico-Proceda a elaborar plan de acción","No crítico/Intermedio-Solicitar evaluación por parte del OAL")</f>
        <v>No crítico/Intermedio-Solicitar evaluación por parte del OAL</v>
      </c>
      <c r="BE67" s="86"/>
      <c r="BF67" s="74"/>
      <c r="BG67" s="74"/>
      <c r="BH67" s="74"/>
      <c r="BI67" s="74"/>
      <c r="BJ67" s="74"/>
      <c r="BM67">
        <f t="shared" si="0"/>
        <v>1</v>
      </c>
    </row>
    <row r="68" spans="2:65" ht="58.5" customHeight="1">
      <c r="B68" s="54">
        <v>51</v>
      </c>
      <c r="C68" s="55" t="str">
        <f>Hoja1!AE55</f>
        <v>area 51</v>
      </c>
      <c r="D68" s="55" t="str">
        <f>Hoja1!AF55</f>
        <v>puesto 51</v>
      </c>
      <c r="E68" s="55" t="str">
        <f>Hoja1!AG55</f>
        <v>tarea 51</v>
      </c>
      <c r="F68" s="55">
        <f>Hoja1!AH55</f>
        <v>0</v>
      </c>
      <c r="G68" s="55">
        <f>Hoja1!AI55</f>
        <v>0</v>
      </c>
      <c r="H68" s="55">
        <f>Hoja1!AJ55</f>
        <v>0</v>
      </c>
      <c r="I68" s="55">
        <f>Hoja1!AK55</f>
        <v>0</v>
      </c>
      <c r="J68" s="55">
        <f>Hoja1!AL55</f>
        <v>0</v>
      </c>
      <c r="K68" s="53"/>
      <c r="L68" s="53"/>
      <c r="M68" s="53"/>
      <c r="N68" s="53"/>
      <c r="O68" s="53"/>
      <c r="P68" s="53"/>
      <c r="Q68" s="53"/>
      <c r="R68" s="53"/>
      <c r="S68" s="53"/>
      <c r="T68" s="53"/>
      <c r="U68" s="53"/>
      <c r="V68" s="53"/>
      <c r="W68" s="53"/>
      <c r="X68" s="53"/>
      <c r="Y68" s="53"/>
      <c r="Z68" s="53"/>
      <c r="AA68" s="53"/>
      <c r="AB68" s="53"/>
      <c r="AC68" s="53"/>
      <c r="AD68" s="53"/>
      <c r="AE68" s="53"/>
      <c r="AF68" s="53"/>
      <c r="AG68" s="79" t="str" cm="1">
        <f t="array" ref="AG68">IF(OR(K68:AA68="NO",AB68="NO",AC68="NO",AD68="NO",AE68="NO",AF68="NO"),"No aceptable","Aceptable")</f>
        <v>Aceptable</v>
      </c>
      <c r="AH68" s="53" t="s">
        <v>57</v>
      </c>
      <c r="AI68" s="53" t="s">
        <v>57</v>
      </c>
      <c r="AJ68" s="53" t="s">
        <v>57</v>
      </c>
      <c r="AK68" s="53" t="s">
        <v>57</v>
      </c>
      <c r="AL68" s="53" t="s">
        <v>57</v>
      </c>
      <c r="AM68" s="53" t="s">
        <v>57</v>
      </c>
      <c r="AN68" s="53" t="s">
        <v>57</v>
      </c>
      <c r="AO68" s="53" t="s">
        <v>57</v>
      </c>
      <c r="AP68" s="53" t="s">
        <v>57</v>
      </c>
      <c r="AQ68" s="53" t="s">
        <v>57</v>
      </c>
      <c r="AR68" s="53" t="s">
        <v>57</v>
      </c>
      <c r="AS68" s="53" t="s">
        <v>57</v>
      </c>
      <c r="AT68" s="53" t="s">
        <v>57</v>
      </c>
      <c r="AU68" s="53" t="s">
        <v>57</v>
      </c>
      <c r="AV68" s="53" t="s">
        <v>57</v>
      </c>
      <c r="AW68" s="53" t="s">
        <v>57</v>
      </c>
      <c r="AX68" s="53" t="s">
        <v>57</v>
      </c>
      <c r="AY68" s="53" t="s">
        <v>57</v>
      </c>
      <c r="AZ68" s="53" t="s">
        <v>57</v>
      </c>
      <c r="BA68" s="53" t="s">
        <v>57</v>
      </c>
      <c r="BB68" s="53" t="s">
        <v>57</v>
      </c>
      <c r="BC68" s="53" t="s">
        <v>57</v>
      </c>
      <c r="BD68" s="85" t="str" cm="1">
        <f t="array" ref="BD68">IF(OR(AH68:AX68="SI",AY68="SI",AZ68="SI",BA68="SI",BB68="SI",BC68="SI"),"Crítico-Proceda a elaborar plan de acción","No crítico/Intermedio-Solicitar evaluación por parte del OAL")</f>
        <v>No crítico/Intermedio-Solicitar evaluación por parte del OAL</v>
      </c>
      <c r="BE68" s="86"/>
      <c r="BF68" s="74"/>
      <c r="BG68" s="74"/>
      <c r="BH68" s="74"/>
      <c r="BI68" s="74"/>
      <c r="BJ68" s="74"/>
      <c r="BM68">
        <f t="shared" si="0"/>
        <v>1</v>
      </c>
    </row>
    <row r="69" spans="2:65" ht="58.5" customHeight="1">
      <c r="B69" s="54">
        <v>52</v>
      </c>
      <c r="C69" s="55" t="str">
        <f>Hoja1!AE56</f>
        <v>area 52</v>
      </c>
      <c r="D69" s="55" t="str">
        <f>Hoja1!AF56</f>
        <v>puesto 52</v>
      </c>
      <c r="E69" s="55" t="str">
        <f>Hoja1!AG56</f>
        <v>tarea 52</v>
      </c>
      <c r="F69" s="55">
        <f>Hoja1!AH56</f>
        <v>0</v>
      </c>
      <c r="G69" s="55">
        <f>Hoja1!AI56</f>
        <v>0</v>
      </c>
      <c r="H69" s="55">
        <f>Hoja1!AJ56</f>
        <v>0</v>
      </c>
      <c r="I69" s="55">
        <f>Hoja1!AK56</f>
        <v>0</v>
      </c>
      <c r="J69" s="55">
        <f>Hoja1!AL56</f>
        <v>0</v>
      </c>
      <c r="K69" s="53"/>
      <c r="L69" s="53"/>
      <c r="M69" s="53"/>
      <c r="N69" s="53"/>
      <c r="O69" s="53"/>
      <c r="P69" s="53"/>
      <c r="Q69" s="53"/>
      <c r="R69" s="53"/>
      <c r="S69" s="53"/>
      <c r="T69" s="53"/>
      <c r="U69" s="53"/>
      <c r="V69" s="53"/>
      <c r="W69" s="53"/>
      <c r="X69" s="53"/>
      <c r="Y69" s="53"/>
      <c r="Z69" s="53"/>
      <c r="AA69" s="53"/>
      <c r="AB69" s="53"/>
      <c r="AC69" s="53"/>
      <c r="AD69" s="53"/>
      <c r="AE69" s="53"/>
      <c r="AF69" s="53"/>
      <c r="AG69" s="79" t="str" cm="1">
        <f t="array" ref="AG69">IF(OR(K69:AA69="NO",AB69="NO",AC69="NO",AD69="NO",AE69="NO",AF69="NO"),"No aceptable","Aceptable")</f>
        <v>Aceptable</v>
      </c>
      <c r="AH69" s="53" t="s">
        <v>57</v>
      </c>
      <c r="AI69" s="53" t="s">
        <v>57</v>
      </c>
      <c r="AJ69" s="53" t="s">
        <v>57</v>
      </c>
      <c r="AK69" s="53" t="s">
        <v>57</v>
      </c>
      <c r="AL69" s="53" t="s">
        <v>57</v>
      </c>
      <c r="AM69" s="53" t="s">
        <v>57</v>
      </c>
      <c r="AN69" s="53" t="s">
        <v>57</v>
      </c>
      <c r="AO69" s="53" t="s">
        <v>57</v>
      </c>
      <c r="AP69" s="53" t="s">
        <v>57</v>
      </c>
      <c r="AQ69" s="53" t="s">
        <v>57</v>
      </c>
      <c r="AR69" s="53" t="s">
        <v>57</v>
      </c>
      <c r="AS69" s="53" t="s">
        <v>57</v>
      </c>
      <c r="AT69" s="53" t="s">
        <v>57</v>
      </c>
      <c r="AU69" s="53" t="s">
        <v>57</v>
      </c>
      <c r="AV69" s="53" t="s">
        <v>57</v>
      </c>
      <c r="AW69" s="53" t="s">
        <v>57</v>
      </c>
      <c r="AX69" s="53" t="s">
        <v>57</v>
      </c>
      <c r="AY69" s="53" t="s">
        <v>57</v>
      </c>
      <c r="AZ69" s="53" t="s">
        <v>57</v>
      </c>
      <c r="BA69" s="53" t="s">
        <v>57</v>
      </c>
      <c r="BB69" s="53" t="s">
        <v>57</v>
      </c>
      <c r="BC69" s="53" t="s">
        <v>57</v>
      </c>
      <c r="BD69" s="85" t="str" cm="1">
        <f t="array" ref="BD69">IF(OR(AH69:AX69="SI",AY69="SI",AZ69="SI",BA69="SI",BB69="SI",BC69="SI"),"Crítico-Proceda a elaborar plan de acción","No crítico/Intermedio-Solicitar evaluación por parte del OAL")</f>
        <v>No crítico/Intermedio-Solicitar evaluación por parte del OAL</v>
      </c>
      <c r="BE69" s="86"/>
      <c r="BF69" s="74"/>
      <c r="BG69" s="74"/>
      <c r="BH69" s="74"/>
      <c r="BI69" s="74"/>
      <c r="BJ69" s="74"/>
      <c r="BM69">
        <f t="shared" si="0"/>
        <v>1</v>
      </c>
    </row>
    <row r="70" spans="2:65" ht="58.5" customHeight="1">
      <c r="B70" s="54">
        <v>53</v>
      </c>
      <c r="C70" s="55" t="str">
        <f>Hoja1!AE57</f>
        <v>area 53</v>
      </c>
      <c r="D70" s="55" t="str">
        <f>Hoja1!AF57</f>
        <v>puesto 53</v>
      </c>
      <c r="E70" s="55" t="str">
        <f>Hoja1!AG57</f>
        <v>tarea 53</v>
      </c>
      <c r="F70" s="55">
        <f>Hoja1!AH57</f>
        <v>0</v>
      </c>
      <c r="G70" s="55">
        <f>Hoja1!AI57</f>
        <v>0</v>
      </c>
      <c r="H70" s="55">
        <f>Hoja1!AJ57</f>
        <v>0</v>
      </c>
      <c r="I70" s="55">
        <f>Hoja1!AK57</f>
        <v>0</v>
      </c>
      <c r="J70" s="55">
        <f>Hoja1!AL57</f>
        <v>0</v>
      </c>
      <c r="K70" s="53"/>
      <c r="L70" s="53"/>
      <c r="M70" s="53"/>
      <c r="N70" s="53"/>
      <c r="O70" s="53"/>
      <c r="P70" s="53"/>
      <c r="Q70" s="53"/>
      <c r="R70" s="53"/>
      <c r="S70" s="53"/>
      <c r="T70" s="53"/>
      <c r="U70" s="53"/>
      <c r="V70" s="53"/>
      <c r="W70" s="53"/>
      <c r="X70" s="53"/>
      <c r="Y70" s="53"/>
      <c r="Z70" s="53"/>
      <c r="AA70" s="53"/>
      <c r="AB70" s="53"/>
      <c r="AC70" s="53"/>
      <c r="AD70" s="53"/>
      <c r="AE70" s="53"/>
      <c r="AF70" s="53"/>
      <c r="AG70" s="79" t="str" cm="1">
        <f t="array" ref="AG70">IF(OR(K70:AA70="NO",AB70="NO",AC70="NO",AD70="NO",AE70="NO",AF70="NO"),"No aceptable","Aceptable")</f>
        <v>Aceptable</v>
      </c>
      <c r="AH70" s="53" t="s">
        <v>57</v>
      </c>
      <c r="AI70" s="53" t="s">
        <v>57</v>
      </c>
      <c r="AJ70" s="53" t="s">
        <v>57</v>
      </c>
      <c r="AK70" s="53" t="s">
        <v>57</v>
      </c>
      <c r="AL70" s="53" t="s">
        <v>57</v>
      </c>
      <c r="AM70" s="53" t="s">
        <v>57</v>
      </c>
      <c r="AN70" s="53" t="s">
        <v>57</v>
      </c>
      <c r="AO70" s="53" t="s">
        <v>57</v>
      </c>
      <c r="AP70" s="53" t="s">
        <v>57</v>
      </c>
      <c r="AQ70" s="53" t="s">
        <v>57</v>
      </c>
      <c r="AR70" s="53" t="s">
        <v>57</v>
      </c>
      <c r="AS70" s="53" t="s">
        <v>57</v>
      </c>
      <c r="AT70" s="53" t="s">
        <v>57</v>
      </c>
      <c r="AU70" s="53" t="s">
        <v>57</v>
      </c>
      <c r="AV70" s="53" t="s">
        <v>57</v>
      </c>
      <c r="AW70" s="53" t="s">
        <v>57</v>
      </c>
      <c r="AX70" s="53" t="s">
        <v>57</v>
      </c>
      <c r="AY70" s="53" t="s">
        <v>57</v>
      </c>
      <c r="AZ70" s="53" t="s">
        <v>57</v>
      </c>
      <c r="BA70" s="53" t="s">
        <v>57</v>
      </c>
      <c r="BB70" s="53" t="s">
        <v>57</v>
      </c>
      <c r="BC70" s="53" t="s">
        <v>57</v>
      </c>
      <c r="BD70" s="85" t="str" cm="1">
        <f t="array" ref="BD70">IF(OR(AH70:AX70="SI",AY70="SI",AZ70="SI",BA70="SI",BB70="SI",BC70="SI"),"Crítico-Proceda a elaborar plan de acción","No crítico/Intermedio-Solicitar evaluación por parte del OAL")</f>
        <v>No crítico/Intermedio-Solicitar evaluación por parte del OAL</v>
      </c>
      <c r="BE70" s="86"/>
      <c r="BF70" s="74"/>
      <c r="BG70" s="74"/>
      <c r="BH70" s="74"/>
      <c r="BI70" s="74"/>
      <c r="BJ70" s="74"/>
      <c r="BM70">
        <f t="shared" si="0"/>
        <v>1</v>
      </c>
    </row>
    <row r="71" spans="2:65" ht="58.5" customHeight="1">
      <c r="B71" s="54">
        <v>54</v>
      </c>
      <c r="C71" s="55" t="str">
        <f>Hoja1!AE58</f>
        <v>area 54</v>
      </c>
      <c r="D71" s="55" t="str">
        <f>Hoja1!AF58</f>
        <v>puesto 54</v>
      </c>
      <c r="E71" s="55" t="str">
        <f>Hoja1!AG58</f>
        <v>tarea 54</v>
      </c>
      <c r="F71" s="55">
        <f>Hoja1!AH58</f>
        <v>0</v>
      </c>
      <c r="G71" s="55">
        <f>Hoja1!AI58</f>
        <v>0</v>
      </c>
      <c r="H71" s="55">
        <f>Hoja1!AJ58</f>
        <v>0</v>
      </c>
      <c r="I71" s="55">
        <f>Hoja1!AK58</f>
        <v>0</v>
      </c>
      <c r="J71" s="55">
        <f>Hoja1!AL58</f>
        <v>0</v>
      </c>
      <c r="K71" s="53"/>
      <c r="L71" s="53"/>
      <c r="M71" s="53"/>
      <c r="N71" s="53"/>
      <c r="O71" s="53"/>
      <c r="P71" s="53"/>
      <c r="Q71" s="53"/>
      <c r="R71" s="53"/>
      <c r="S71" s="53"/>
      <c r="T71" s="53"/>
      <c r="U71" s="53"/>
      <c r="V71" s="53"/>
      <c r="W71" s="53"/>
      <c r="X71" s="53"/>
      <c r="Y71" s="53"/>
      <c r="Z71" s="53"/>
      <c r="AA71" s="53"/>
      <c r="AB71" s="53"/>
      <c r="AC71" s="53"/>
      <c r="AD71" s="53"/>
      <c r="AE71" s="53"/>
      <c r="AF71" s="53"/>
      <c r="AG71" s="79" t="str" cm="1">
        <f t="array" ref="AG71">IF(OR(K71:AA71="NO",AB71="NO",AC71="NO",AD71="NO",AE71="NO",AF71="NO"),"No aceptable","Aceptable")</f>
        <v>Aceptable</v>
      </c>
      <c r="AH71" s="53" t="s">
        <v>57</v>
      </c>
      <c r="AI71" s="53" t="s">
        <v>57</v>
      </c>
      <c r="AJ71" s="53" t="s">
        <v>57</v>
      </c>
      <c r="AK71" s="53" t="s">
        <v>57</v>
      </c>
      <c r="AL71" s="53" t="s">
        <v>57</v>
      </c>
      <c r="AM71" s="53" t="s">
        <v>57</v>
      </c>
      <c r="AN71" s="53" t="s">
        <v>57</v>
      </c>
      <c r="AO71" s="53" t="s">
        <v>57</v>
      </c>
      <c r="AP71" s="53" t="s">
        <v>57</v>
      </c>
      <c r="AQ71" s="53" t="s">
        <v>57</v>
      </c>
      <c r="AR71" s="53" t="s">
        <v>57</v>
      </c>
      <c r="AS71" s="53" t="s">
        <v>57</v>
      </c>
      <c r="AT71" s="53" t="s">
        <v>57</v>
      </c>
      <c r="AU71" s="53" t="s">
        <v>57</v>
      </c>
      <c r="AV71" s="53" t="s">
        <v>57</v>
      </c>
      <c r="AW71" s="53" t="s">
        <v>57</v>
      </c>
      <c r="AX71" s="53" t="s">
        <v>57</v>
      </c>
      <c r="AY71" s="53" t="s">
        <v>57</v>
      </c>
      <c r="AZ71" s="53" t="s">
        <v>57</v>
      </c>
      <c r="BA71" s="53" t="s">
        <v>57</v>
      </c>
      <c r="BB71" s="53" t="s">
        <v>57</v>
      </c>
      <c r="BC71" s="53" t="s">
        <v>57</v>
      </c>
      <c r="BD71" s="85" t="str" cm="1">
        <f t="array" ref="BD71">IF(OR(AH71:AX71="SI",AY71="SI",AZ71="SI",BA71="SI",BB71="SI",BC71="SI"),"Crítico-Proceda a elaborar plan de acción","No crítico/Intermedio-Solicitar evaluación por parte del OAL")</f>
        <v>No crítico/Intermedio-Solicitar evaluación por parte del OAL</v>
      </c>
      <c r="BE71" s="86"/>
      <c r="BF71" s="74"/>
      <c r="BG71" s="74"/>
      <c r="BH71" s="74"/>
      <c r="BI71" s="74"/>
      <c r="BJ71" s="74"/>
      <c r="BM71">
        <f t="shared" si="0"/>
        <v>1</v>
      </c>
    </row>
    <row r="72" spans="2:65" ht="58.5" customHeight="1">
      <c r="B72" s="54">
        <v>55</v>
      </c>
      <c r="C72" s="55" t="str">
        <f>Hoja1!AE59</f>
        <v>area 55</v>
      </c>
      <c r="D72" s="55" t="str">
        <f>Hoja1!AF59</f>
        <v>puesto 55</v>
      </c>
      <c r="E72" s="55" t="str">
        <f>Hoja1!AG59</f>
        <v>tarea 55</v>
      </c>
      <c r="F72" s="55">
        <f>Hoja1!AH59</f>
        <v>0</v>
      </c>
      <c r="G72" s="55">
        <f>Hoja1!AI59</f>
        <v>0</v>
      </c>
      <c r="H72" s="55">
        <f>Hoja1!AJ59</f>
        <v>0</v>
      </c>
      <c r="I72" s="55">
        <f>Hoja1!AK59</f>
        <v>0</v>
      </c>
      <c r="J72" s="55">
        <f>Hoja1!AL59</f>
        <v>0</v>
      </c>
      <c r="K72" s="53"/>
      <c r="L72" s="53"/>
      <c r="M72" s="53"/>
      <c r="N72" s="53"/>
      <c r="O72" s="53"/>
      <c r="P72" s="53"/>
      <c r="Q72" s="53"/>
      <c r="R72" s="53"/>
      <c r="S72" s="53"/>
      <c r="T72" s="53"/>
      <c r="U72" s="53"/>
      <c r="V72" s="53"/>
      <c r="W72" s="53"/>
      <c r="X72" s="53"/>
      <c r="Y72" s="53"/>
      <c r="Z72" s="53"/>
      <c r="AA72" s="53"/>
      <c r="AB72" s="53"/>
      <c r="AC72" s="53"/>
      <c r="AD72" s="53"/>
      <c r="AE72" s="53"/>
      <c r="AF72" s="53"/>
      <c r="AG72" s="79" t="str" cm="1">
        <f t="array" ref="AG72">IF(OR(K72:AA72="NO",AB72="NO",AC72="NO",AD72="NO",AE72="NO",AF72="NO"),"No aceptable","Aceptable")</f>
        <v>Aceptable</v>
      </c>
      <c r="AH72" s="53" t="s">
        <v>57</v>
      </c>
      <c r="AI72" s="53" t="s">
        <v>57</v>
      </c>
      <c r="AJ72" s="53" t="s">
        <v>57</v>
      </c>
      <c r="AK72" s="53" t="s">
        <v>57</v>
      </c>
      <c r="AL72" s="53" t="s">
        <v>57</v>
      </c>
      <c r="AM72" s="53" t="s">
        <v>57</v>
      </c>
      <c r="AN72" s="53" t="s">
        <v>57</v>
      </c>
      <c r="AO72" s="53" t="s">
        <v>57</v>
      </c>
      <c r="AP72" s="53" t="s">
        <v>57</v>
      </c>
      <c r="AQ72" s="53" t="s">
        <v>57</v>
      </c>
      <c r="AR72" s="53" t="s">
        <v>57</v>
      </c>
      <c r="AS72" s="53" t="s">
        <v>57</v>
      </c>
      <c r="AT72" s="53" t="s">
        <v>57</v>
      </c>
      <c r="AU72" s="53" t="s">
        <v>57</v>
      </c>
      <c r="AV72" s="53" t="s">
        <v>57</v>
      </c>
      <c r="AW72" s="53" t="s">
        <v>57</v>
      </c>
      <c r="AX72" s="53" t="s">
        <v>57</v>
      </c>
      <c r="AY72" s="53" t="s">
        <v>57</v>
      </c>
      <c r="AZ72" s="53" t="s">
        <v>57</v>
      </c>
      <c r="BA72" s="53" t="s">
        <v>57</v>
      </c>
      <c r="BB72" s="53" t="s">
        <v>57</v>
      </c>
      <c r="BC72" s="53" t="s">
        <v>57</v>
      </c>
      <c r="BD72" s="85" t="str" cm="1">
        <f t="array" ref="BD72">IF(OR(AH72:AX72="SI",AY72="SI",AZ72="SI",BA72="SI",BB72="SI",BC72="SI"),"Crítico-Proceda a elaborar plan de acción","No crítico/Intermedio-Solicitar evaluación por parte del OAL")</f>
        <v>No crítico/Intermedio-Solicitar evaluación por parte del OAL</v>
      </c>
      <c r="BE72" s="86"/>
      <c r="BF72" s="74"/>
      <c r="BG72" s="74"/>
      <c r="BH72" s="74"/>
      <c r="BI72" s="74"/>
      <c r="BJ72" s="74"/>
      <c r="BM72">
        <f t="shared" si="0"/>
        <v>1</v>
      </c>
    </row>
    <row r="73" spans="2:65" ht="58.5" customHeight="1">
      <c r="B73" s="54">
        <v>56</v>
      </c>
      <c r="C73" s="55" t="str">
        <f>Hoja1!AE60</f>
        <v>area 56</v>
      </c>
      <c r="D73" s="55" t="str">
        <f>Hoja1!AF60</f>
        <v>puesto 56</v>
      </c>
      <c r="E73" s="55" t="str">
        <f>Hoja1!AG60</f>
        <v>tarea 56</v>
      </c>
      <c r="F73" s="55">
        <f>Hoja1!AH60</f>
        <v>0</v>
      </c>
      <c r="G73" s="55">
        <f>Hoja1!AI60</f>
        <v>0</v>
      </c>
      <c r="H73" s="55">
        <f>Hoja1!AJ60</f>
        <v>0</v>
      </c>
      <c r="I73" s="55">
        <f>Hoja1!AK60</f>
        <v>0</v>
      </c>
      <c r="J73" s="55">
        <f>Hoja1!AL60</f>
        <v>0</v>
      </c>
      <c r="K73" s="53"/>
      <c r="L73" s="53"/>
      <c r="M73" s="53"/>
      <c r="N73" s="53"/>
      <c r="O73" s="53"/>
      <c r="P73" s="53"/>
      <c r="Q73" s="53"/>
      <c r="R73" s="53"/>
      <c r="S73" s="53"/>
      <c r="T73" s="53"/>
      <c r="U73" s="53"/>
      <c r="V73" s="53"/>
      <c r="W73" s="53"/>
      <c r="X73" s="53"/>
      <c r="Y73" s="53"/>
      <c r="Z73" s="53"/>
      <c r="AA73" s="53"/>
      <c r="AB73" s="53"/>
      <c r="AC73" s="53"/>
      <c r="AD73" s="53"/>
      <c r="AE73" s="53"/>
      <c r="AF73" s="53"/>
      <c r="AG73" s="79" t="str" cm="1">
        <f t="array" ref="AG73">IF(OR(K73:AA73="NO",AB73="NO",AC73="NO",AD73="NO",AE73="NO",AF73="NO"),"No aceptable","Aceptable")</f>
        <v>Aceptable</v>
      </c>
      <c r="AH73" s="53" t="s">
        <v>57</v>
      </c>
      <c r="AI73" s="53" t="s">
        <v>57</v>
      </c>
      <c r="AJ73" s="53" t="s">
        <v>57</v>
      </c>
      <c r="AK73" s="53" t="s">
        <v>57</v>
      </c>
      <c r="AL73" s="53" t="s">
        <v>57</v>
      </c>
      <c r="AM73" s="53" t="s">
        <v>57</v>
      </c>
      <c r="AN73" s="53" t="s">
        <v>57</v>
      </c>
      <c r="AO73" s="53" t="s">
        <v>57</v>
      </c>
      <c r="AP73" s="53" t="s">
        <v>57</v>
      </c>
      <c r="AQ73" s="53" t="s">
        <v>57</v>
      </c>
      <c r="AR73" s="53" t="s">
        <v>57</v>
      </c>
      <c r="AS73" s="53" t="s">
        <v>57</v>
      </c>
      <c r="AT73" s="53" t="s">
        <v>57</v>
      </c>
      <c r="AU73" s="53" t="s">
        <v>57</v>
      </c>
      <c r="AV73" s="53" t="s">
        <v>57</v>
      </c>
      <c r="AW73" s="53" t="s">
        <v>57</v>
      </c>
      <c r="AX73" s="53" t="s">
        <v>57</v>
      </c>
      <c r="AY73" s="53" t="s">
        <v>57</v>
      </c>
      <c r="AZ73" s="53" t="s">
        <v>57</v>
      </c>
      <c r="BA73" s="53" t="s">
        <v>57</v>
      </c>
      <c r="BB73" s="53" t="s">
        <v>57</v>
      </c>
      <c r="BC73" s="53" t="s">
        <v>57</v>
      </c>
      <c r="BD73" s="85" t="str" cm="1">
        <f t="array" ref="BD73">IF(OR(AH73:AX73="SI",AY73="SI",AZ73="SI",BA73="SI",BB73="SI",BC73="SI"),"Crítico-Proceda a elaborar plan de acción","No crítico/Intermedio-Solicitar evaluación por parte del OAL")</f>
        <v>No crítico/Intermedio-Solicitar evaluación por parte del OAL</v>
      </c>
      <c r="BE73" s="86"/>
      <c r="BF73" s="74"/>
      <c r="BG73" s="74"/>
      <c r="BH73" s="74"/>
      <c r="BI73" s="74"/>
      <c r="BJ73" s="74"/>
      <c r="BM73">
        <f t="shared" si="0"/>
        <v>1</v>
      </c>
    </row>
    <row r="74" spans="2:65" ht="58.5" customHeight="1">
      <c r="B74" s="54">
        <v>57</v>
      </c>
      <c r="C74" s="55" t="str">
        <f>Hoja1!AE61</f>
        <v>area 57</v>
      </c>
      <c r="D74" s="55" t="str">
        <f>Hoja1!AF61</f>
        <v>puesto 57</v>
      </c>
      <c r="E74" s="55" t="str">
        <f>Hoja1!AG61</f>
        <v>tarea 57</v>
      </c>
      <c r="F74" s="55">
        <f>Hoja1!AH61</f>
        <v>0</v>
      </c>
      <c r="G74" s="55">
        <f>Hoja1!AI61</f>
        <v>0</v>
      </c>
      <c r="H74" s="55">
        <f>Hoja1!AJ61</f>
        <v>0</v>
      </c>
      <c r="I74" s="55">
        <f>Hoja1!AK61</f>
        <v>0</v>
      </c>
      <c r="J74" s="55">
        <f>Hoja1!AL61</f>
        <v>0</v>
      </c>
      <c r="K74" s="53"/>
      <c r="L74" s="53"/>
      <c r="M74" s="53"/>
      <c r="N74" s="53"/>
      <c r="O74" s="53"/>
      <c r="P74" s="53"/>
      <c r="Q74" s="53"/>
      <c r="R74" s="53"/>
      <c r="S74" s="53"/>
      <c r="T74" s="53"/>
      <c r="U74" s="53"/>
      <c r="V74" s="53"/>
      <c r="W74" s="53"/>
      <c r="X74" s="53"/>
      <c r="Y74" s="53"/>
      <c r="Z74" s="53"/>
      <c r="AA74" s="53"/>
      <c r="AB74" s="53"/>
      <c r="AC74" s="53"/>
      <c r="AD74" s="53"/>
      <c r="AE74" s="53"/>
      <c r="AF74" s="53"/>
      <c r="AG74" s="79" t="str" cm="1">
        <f t="array" ref="AG74">IF(OR(K74:AA74="NO",AB74="NO",AC74="NO",AD74="NO",AE74="NO",AF74="NO"),"No aceptable","Aceptable")</f>
        <v>Aceptable</v>
      </c>
      <c r="AH74" s="53" t="s">
        <v>57</v>
      </c>
      <c r="AI74" s="53" t="s">
        <v>57</v>
      </c>
      <c r="AJ74" s="53" t="s">
        <v>57</v>
      </c>
      <c r="AK74" s="53" t="s">
        <v>57</v>
      </c>
      <c r="AL74" s="53" t="s">
        <v>57</v>
      </c>
      <c r="AM74" s="53" t="s">
        <v>57</v>
      </c>
      <c r="AN74" s="53" t="s">
        <v>57</v>
      </c>
      <c r="AO74" s="53" t="s">
        <v>57</v>
      </c>
      <c r="AP74" s="53" t="s">
        <v>57</v>
      </c>
      <c r="AQ74" s="53" t="s">
        <v>57</v>
      </c>
      <c r="AR74" s="53" t="s">
        <v>57</v>
      </c>
      <c r="AS74" s="53" t="s">
        <v>57</v>
      </c>
      <c r="AT74" s="53" t="s">
        <v>57</v>
      </c>
      <c r="AU74" s="53" t="s">
        <v>57</v>
      </c>
      <c r="AV74" s="53" t="s">
        <v>57</v>
      </c>
      <c r="AW74" s="53" t="s">
        <v>57</v>
      </c>
      <c r="AX74" s="53" t="s">
        <v>57</v>
      </c>
      <c r="AY74" s="53" t="s">
        <v>57</v>
      </c>
      <c r="AZ74" s="53" t="s">
        <v>57</v>
      </c>
      <c r="BA74" s="53" t="s">
        <v>57</v>
      </c>
      <c r="BB74" s="53" t="s">
        <v>57</v>
      </c>
      <c r="BC74" s="53" t="s">
        <v>57</v>
      </c>
      <c r="BD74" s="85" t="str" cm="1">
        <f t="array" ref="BD74">IF(OR(AH74:AX74="SI",AY74="SI",AZ74="SI",BA74="SI",BB74="SI",BC74="SI"),"Crítico-Proceda a elaborar plan de acción","No crítico/Intermedio-Solicitar evaluación por parte del OAL")</f>
        <v>No crítico/Intermedio-Solicitar evaluación por parte del OAL</v>
      </c>
      <c r="BE74" s="86"/>
      <c r="BF74" s="74"/>
      <c r="BG74" s="74"/>
      <c r="BH74" s="74"/>
      <c r="BI74" s="74"/>
      <c r="BJ74" s="74"/>
      <c r="BM74">
        <f t="shared" si="0"/>
        <v>1</v>
      </c>
    </row>
    <row r="75" spans="2:65" ht="58.5" customHeight="1">
      <c r="B75" s="54">
        <v>58</v>
      </c>
      <c r="C75" s="55" t="str">
        <f>Hoja1!AE62</f>
        <v>area 58</v>
      </c>
      <c r="D75" s="55" t="str">
        <f>Hoja1!AF62</f>
        <v>puesto 58</v>
      </c>
      <c r="E75" s="55" t="str">
        <f>Hoja1!AG62</f>
        <v>tarea 58</v>
      </c>
      <c r="F75" s="55">
        <f>Hoja1!AH62</f>
        <v>0</v>
      </c>
      <c r="G75" s="55">
        <f>Hoja1!AI62</f>
        <v>0</v>
      </c>
      <c r="H75" s="55">
        <f>Hoja1!AJ62</f>
        <v>0</v>
      </c>
      <c r="I75" s="55">
        <f>Hoja1!AK62</f>
        <v>0</v>
      </c>
      <c r="J75" s="55">
        <f>Hoja1!AL62</f>
        <v>0</v>
      </c>
      <c r="K75" s="53"/>
      <c r="L75" s="53"/>
      <c r="M75" s="53"/>
      <c r="N75" s="53"/>
      <c r="O75" s="53"/>
      <c r="P75" s="53"/>
      <c r="Q75" s="53"/>
      <c r="R75" s="53"/>
      <c r="S75" s="53"/>
      <c r="T75" s="53"/>
      <c r="U75" s="53"/>
      <c r="V75" s="53"/>
      <c r="W75" s="53"/>
      <c r="X75" s="53"/>
      <c r="Y75" s="53"/>
      <c r="Z75" s="53"/>
      <c r="AA75" s="53"/>
      <c r="AB75" s="53"/>
      <c r="AC75" s="53"/>
      <c r="AD75" s="53"/>
      <c r="AE75" s="53"/>
      <c r="AF75" s="53"/>
      <c r="AG75" s="79" t="str" cm="1">
        <f t="array" ref="AG75">IF(OR(K75:AA75="NO",AB75="NO",AC75="NO",AD75="NO",AE75="NO",AF75="NO"),"No aceptable","Aceptable")</f>
        <v>Aceptable</v>
      </c>
      <c r="AH75" s="53" t="s">
        <v>57</v>
      </c>
      <c r="AI75" s="53" t="s">
        <v>57</v>
      </c>
      <c r="AJ75" s="53" t="s">
        <v>57</v>
      </c>
      <c r="AK75" s="53" t="s">
        <v>57</v>
      </c>
      <c r="AL75" s="53" t="s">
        <v>57</v>
      </c>
      <c r="AM75" s="53" t="s">
        <v>57</v>
      </c>
      <c r="AN75" s="53" t="s">
        <v>57</v>
      </c>
      <c r="AO75" s="53" t="s">
        <v>57</v>
      </c>
      <c r="AP75" s="53" t="s">
        <v>57</v>
      </c>
      <c r="AQ75" s="53" t="s">
        <v>57</v>
      </c>
      <c r="AR75" s="53" t="s">
        <v>57</v>
      </c>
      <c r="AS75" s="53" t="s">
        <v>57</v>
      </c>
      <c r="AT75" s="53" t="s">
        <v>57</v>
      </c>
      <c r="AU75" s="53" t="s">
        <v>57</v>
      </c>
      <c r="AV75" s="53" t="s">
        <v>57</v>
      </c>
      <c r="AW75" s="53" t="s">
        <v>57</v>
      </c>
      <c r="AX75" s="53" t="s">
        <v>57</v>
      </c>
      <c r="AY75" s="53" t="s">
        <v>57</v>
      </c>
      <c r="AZ75" s="53" t="s">
        <v>57</v>
      </c>
      <c r="BA75" s="53" t="s">
        <v>57</v>
      </c>
      <c r="BB75" s="53" t="s">
        <v>57</v>
      </c>
      <c r="BC75" s="53" t="s">
        <v>57</v>
      </c>
      <c r="BD75" s="85" t="str" cm="1">
        <f t="array" ref="BD75">IF(OR(AH75:AX75="SI",AY75="SI",AZ75="SI",BA75="SI",BB75="SI",BC75="SI"),"Crítico-Proceda a elaborar plan de acción","No crítico/Intermedio-Solicitar evaluación por parte del OAL")</f>
        <v>No crítico/Intermedio-Solicitar evaluación por parte del OAL</v>
      </c>
      <c r="BE75" s="86"/>
      <c r="BF75" s="74"/>
      <c r="BG75" s="74"/>
      <c r="BH75" s="74"/>
      <c r="BI75" s="74"/>
      <c r="BJ75" s="74"/>
      <c r="BM75">
        <f t="shared" si="0"/>
        <v>1</v>
      </c>
    </row>
    <row r="76" spans="2:65" ht="58.5" customHeight="1">
      <c r="B76" s="54">
        <v>59</v>
      </c>
      <c r="C76" s="55" t="str">
        <f>Hoja1!AE63</f>
        <v>area 59</v>
      </c>
      <c r="D76" s="55" t="str">
        <f>Hoja1!AF63</f>
        <v>puesto 59</v>
      </c>
      <c r="E76" s="55" t="str">
        <f>Hoja1!AG63</f>
        <v>tarea 59</v>
      </c>
      <c r="F76" s="55">
        <f>Hoja1!AH63</f>
        <v>0</v>
      </c>
      <c r="G76" s="55">
        <f>Hoja1!AI63</f>
        <v>0</v>
      </c>
      <c r="H76" s="55">
        <f>Hoja1!AJ63</f>
        <v>0</v>
      </c>
      <c r="I76" s="55">
        <f>Hoja1!AK63</f>
        <v>0</v>
      </c>
      <c r="J76" s="55">
        <f>Hoja1!AL63</f>
        <v>0</v>
      </c>
      <c r="K76" s="53"/>
      <c r="L76" s="53"/>
      <c r="M76" s="53"/>
      <c r="N76" s="53"/>
      <c r="O76" s="53"/>
      <c r="P76" s="53"/>
      <c r="Q76" s="53"/>
      <c r="R76" s="53"/>
      <c r="S76" s="53"/>
      <c r="T76" s="53"/>
      <c r="U76" s="53"/>
      <c r="V76" s="53"/>
      <c r="W76" s="53"/>
      <c r="X76" s="53"/>
      <c r="Y76" s="53"/>
      <c r="Z76" s="53"/>
      <c r="AA76" s="53"/>
      <c r="AB76" s="53"/>
      <c r="AC76" s="53"/>
      <c r="AD76" s="53"/>
      <c r="AE76" s="53"/>
      <c r="AF76" s="53"/>
      <c r="AG76" s="79" t="str" cm="1">
        <f t="array" ref="AG76">IF(OR(K76:AA76="NO",AB76="NO",AC76="NO",AD76="NO",AE76="NO",AF76="NO"),"No aceptable","Aceptable")</f>
        <v>Aceptable</v>
      </c>
      <c r="AH76" s="53" t="s">
        <v>57</v>
      </c>
      <c r="AI76" s="53" t="s">
        <v>57</v>
      </c>
      <c r="AJ76" s="53" t="s">
        <v>57</v>
      </c>
      <c r="AK76" s="53" t="s">
        <v>57</v>
      </c>
      <c r="AL76" s="53" t="s">
        <v>57</v>
      </c>
      <c r="AM76" s="53" t="s">
        <v>57</v>
      </c>
      <c r="AN76" s="53" t="s">
        <v>57</v>
      </c>
      <c r="AO76" s="53" t="s">
        <v>57</v>
      </c>
      <c r="AP76" s="53" t="s">
        <v>57</v>
      </c>
      <c r="AQ76" s="53" t="s">
        <v>57</v>
      </c>
      <c r="AR76" s="53" t="s">
        <v>57</v>
      </c>
      <c r="AS76" s="53" t="s">
        <v>57</v>
      </c>
      <c r="AT76" s="53" t="s">
        <v>57</v>
      </c>
      <c r="AU76" s="53" t="s">
        <v>57</v>
      </c>
      <c r="AV76" s="53" t="s">
        <v>57</v>
      </c>
      <c r="AW76" s="53" t="s">
        <v>57</v>
      </c>
      <c r="AX76" s="53" t="s">
        <v>57</v>
      </c>
      <c r="AY76" s="53" t="s">
        <v>57</v>
      </c>
      <c r="AZ76" s="53" t="s">
        <v>57</v>
      </c>
      <c r="BA76" s="53" t="s">
        <v>57</v>
      </c>
      <c r="BB76" s="53" t="s">
        <v>57</v>
      </c>
      <c r="BC76" s="53" t="s">
        <v>57</v>
      </c>
      <c r="BD76" s="85" t="str" cm="1">
        <f t="array" ref="BD76">IF(OR(AH76:AX76="SI",AY76="SI",AZ76="SI",BA76="SI",BB76="SI",BC76="SI"),"Crítico-Proceda a elaborar plan de acción","No crítico/Intermedio-Solicitar evaluación por parte del OAL")</f>
        <v>No crítico/Intermedio-Solicitar evaluación por parte del OAL</v>
      </c>
      <c r="BE76" s="86"/>
      <c r="BF76" s="74"/>
      <c r="BG76" s="74"/>
      <c r="BH76" s="74"/>
      <c r="BI76" s="74"/>
      <c r="BJ76" s="74"/>
      <c r="BM76">
        <f t="shared" si="0"/>
        <v>1</v>
      </c>
    </row>
    <row r="77" spans="2:65" ht="58.5" customHeight="1">
      <c r="B77" s="54">
        <v>60</v>
      </c>
      <c r="C77" s="55" t="str">
        <f>Hoja1!AE64</f>
        <v>area 60</v>
      </c>
      <c r="D77" s="55" t="str">
        <f>Hoja1!AF64</f>
        <v>puesto 60</v>
      </c>
      <c r="E77" s="55" t="str">
        <f>Hoja1!AG64</f>
        <v>tarea 60</v>
      </c>
      <c r="F77" s="55">
        <f>Hoja1!AH64</f>
        <v>0</v>
      </c>
      <c r="G77" s="55">
        <f>Hoja1!AI64</f>
        <v>0</v>
      </c>
      <c r="H77" s="55">
        <f>Hoja1!AJ64</f>
        <v>0</v>
      </c>
      <c r="I77" s="55">
        <f>Hoja1!AK64</f>
        <v>0</v>
      </c>
      <c r="J77" s="55">
        <f>Hoja1!AL64</f>
        <v>0</v>
      </c>
      <c r="K77" s="53"/>
      <c r="L77" s="53"/>
      <c r="M77" s="53"/>
      <c r="N77" s="53"/>
      <c r="O77" s="53"/>
      <c r="P77" s="53"/>
      <c r="Q77" s="53"/>
      <c r="R77" s="53"/>
      <c r="S77" s="53"/>
      <c r="T77" s="53"/>
      <c r="U77" s="53"/>
      <c r="V77" s="53"/>
      <c r="W77" s="53"/>
      <c r="X77" s="53"/>
      <c r="Y77" s="53"/>
      <c r="Z77" s="53"/>
      <c r="AA77" s="53"/>
      <c r="AB77" s="53"/>
      <c r="AC77" s="53"/>
      <c r="AD77" s="53"/>
      <c r="AE77" s="53"/>
      <c r="AF77" s="53"/>
      <c r="AG77" s="79" t="str" cm="1">
        <f t="array" ref="AG77">IF(OR(K77:AA77="NO",AB77="NO",AC77="NO",AD77="NO",AE77="NO",AF77="NO"),"No aceptable","Aceptable")</f>
        <v>Aceptable</v>
      </c>
      <c r="AH77" s="53" t="s">
        <v>57</v>
      </c>
      <c r="AI77" s="53" t="s">
        <v>57</v>
      </c>
      <c r="AJ77" s="53" t="s">
        <v>57</v>
      </c>
      <c r="AK77" s="53" t="s">
        <v>57</v>
      </c>
      <c r="AL77" s="53" t="s">
        <v>57</v>
      </c>
      <c r="AM77" s="53" t="s">
        <v>57</v>
      </c>
      <c r="AN77" s="53" t="s">
        <v>57</v>
      </c>
      <c r="AO77" s="53" t="s">
        <v>57</v>
      </c>
      <c r="AP77" s="53" t="s">
        <v>57</v>
      </c>
      <c r="AQ77" s="53" t="s">
        <v>57</v>
      </c>
      <c r="AR77" s="53" t="s">
        <v>57</v>
      </c>
      <c r="AS77" s="53" t="s">
        <v>57</v>
      </c>
      <c r="AT77" s="53" t="s">
        <v>57</v>
      </c>
      <c r="AU77" s="53" t="s">
        <v>57</v>
      </c>
      <c r="AV77" s="53" t="s">
        <v>57</v>
      </c>
      <c r="AW77" s="53" t="s">
        <v>57</v>
      </c>
      <c r="AX77" s="53" t="s">
        <v>57</v>
      </c>
      <c r="AY77" s="53" t="s">
        <v>57</v>
      </c>
      <c r="AZ77" s="53" t="s">
        <v>57</v>
      </c>
      <c r="BA77" s="53" t="s">
        <v>57</v>
      </c>
      <c r="BB77" s="53" t="s">
        <v>57</v>
      </c>
      <c r="BC77" s="53" t="s">
        <v>57</v>
      </c>
      <c r="BD77" s="85" t="str" cm="1">
        <f t="array" ref="BD77">IF(OR(AH77:AX77="SI",AY77="SI",AZ77="SI",BA77="SI",BB77="SI",BC77="SI"),"Crítico-Proceda a elaborar plan de acción","No crítico/Intermedio-Solicitar evaluación por parte del OAL")</f>
        <v>No crítico/Intermedio-Solicitar evaluación por parte del OAL</v>
      </c>
      <c r="BE77" s="86"/>
      <c r="BF77" s="74"/>
      <c r="BG77" s="74"/>
      <c r="BH77" s="74"/>
      <c r="BI77" s="74"/>
      <c r="BJ77" s="74"/>
      <c r="BM77">
        <f t="shared" si="0"/>
        <v>1</v>
      </c>
    </row>
    <row r="78" spans="2:65" ht="58.5" customHeight="1">
      <c r="B78" s="54">
        <v>61</v>
      </c>
      <c r="C78" s="55" t="str">
        <f>Hoja1!AE65</f>
        <v>area 61</v>
      </c>
      <c r="D78" s="55" t="str">
        <f>Hoja1!AF65</f>
        <v>puesto 61</v>
      </c>
      <c r="E78" s="55" t="str">
        <f>Hoja1!AG65</f>
        <v>tarea 61</v>
      </c>
      <c r="F78" s="55">
        <f>Hoja1!AH65</f>
        <v>0</v>
      </c>
      <c r="G78" s="55">
        <f>Hoja1!AI65</f>
        <v>0</v>
      </c>
      <c r="H78" s="55">
        <f>Hoja1!AJ65</f>
        <v>0</v>
      </c>
      <c r="I78" s="55">
        <f>Hoja1!AK65</f>
        <v>0</v>
      </c>
      <c r="J78" s="55">
        <f>Hoja1!AL65</f>
        <v>0</v>
      </c>
      <c r="K78" s="53"/>
      <c r="L78" s="53"/>
      <c r="M78" s="53"/>
      <c r="N78" s="53"/>
      <c r="O78" s="53"/>
      <c r="P78" s="53"/>
      <c r="Q78" s="53"/>
      <c r="R78" s="53"/>
      <c r="S78" s="53"/>
      <c r="T78" s="53"/>
      <c r="U78" s="53"/>
      <c r="V78" s="53"/>
      <c r="W78" s="53"/>
      <c r="X78" s="53"/>
      <c r="Y78" s="53"/>
      <c r="Z78" s="53"/>
      <c r="AA78" s="53"/>
      <c r="AB78" s="53"/>
      <c r="AC78" s="53"/>
      <c r="AD78" s="53"/>
      <c r="AE78" s="53"/>
      <c r="AF78" s="53"/>
      <c r="AG78" s="79" t="str" cm="1">
        <f t="array" ref="AG78">IF(OR(K78:AA78="NO",AB78="NO",AC78="NO",AD78="NO",AE78="NO",AF78="NO"),"No aceptable","Aceptable")</f>
        <v>Aceptable</v>
      </c>
      <c r="AH78" s="53" t="s">
        <v>57</v>
      </c>
      <c r="AI78" s="53" t="s">
        <v>57</v>
      </c>
      <c r="AJ78" s="53" t="s">
        <v>57</v>
      </c>
      <c r="AK78" s="53" t="s">
        <v>57</v>
      </c>
      <c r="AL78" s="53" t="s">
        <v>57</v>
      </c>
      <c r="AM78" s="53" t="s">
        <v>57</v>
      </c>
      <c r="AN78" s="53" t="s">
        <v>57</v>
      </c>
      <c r="AO78" s="53" t="s">
        <v>57</v>
      </c>
      <c r="AP78" s="53" t="s">
        <v>57</v>
      </c>
      <c r="AQ78" s="53" t="s">
        <v>57</v>
      </c>
      <c r="AR78" s="53" t="s">
        <v>57</v>
      </c>
      <c r="AS78" s="53" t="s">
        <v>57</v>
      </c>
      <c r="AT78" s="53" t="s">
        <v>57</v>
      </c>
      <c r="AU78" s="53" t="s">
        <v>57</v>
      </c>
      <c r="AV78" s="53" t="s">
        <v>57</v>
      </c>
      <c r="AW78" s="53" t="s">
        <v>57</v>
      </c>
      <c r="AX78" s="53" t="s">
        <v>57</v>
      </c>
      <c r="AY78" s="53" t="s">
        <v>57</v>
      </c>
      <c r="AZ78" s="53" t="s">
        <v>57</v>
      </c>
      <c r="BA78" s="53" t="s">
        <v>57</v>
      </c>
      <c r="BB78" s="53" t="s">
        <v>57</v>
      </c>
      <c r="BC78" s="53" t="s">
        <v>57</v>
      </c>
      <c r="BD78" s="85" t="str" cm="1">
        <f t="array" ref="BD78">IF(OR(AH78:AX78="SI",AY78="SI",AZ78="SI",BA78="SI",BB78="SI",BC78="SI"),"Crítico-Proceda a elaborar plan de acción","No crítico/Intermedio-Solicitar evaluación por parte del OAL")</f>
        <v>No crítico/Intermedio-Solicitar evaluación por parte del OAL</v>
      </c>
      <c r="BE78" s="86"/>
      <c r="BF78" s="74"/>
      <c r="BG78" s="74"/>
      <c r="BH78" s="74"/>
      <c r="BI78" s="74"/>
      <c r="BJ78" s="74"/>
      <c r="BM78">
        <f t="shared" si="0"/>
        <v>1</v>
      </c>
    </row>
    <row r="79" spans="2:65" ht="58.5" customHeight="1">
      <c r="B79" s="54">
        <v>62</v>
      </c>
      <c r="C79" s="55" t="str">
        <f>Hoja1!AE66</f>
        <v>area 62</v>
      </c>
      <c r="D79" s="55" t="str">
        <f>Hoja1!AF66</f>
        <v>puesto 62</v>
      </c>
      <c r="E79" s="55" t="str">
        <f>Hoja1!AG66</f>
        <v>tarea 62</v>
      </c>
      <c r="F79" s="55">
        <f>Hoja1!AH66</f>
        <v>0</v>
      </c>
      <c r="G79" s="55">
        <f>Hoja1!AI66</f>
        <v>0</v>
      </c>
      <c r="H79" s="55">
        <f>Hoja1!AJ66</f>
        <v>0</v>
      </c>
      <c r="I79" s="55">
        <f>Hoja1!AK66</f>
        <v>0</v>
      </c>
      <c r="J79" s="55">
        <f>Hoja1!AL66</f>
        <v>0</v>
      </c>
      <c r="K79" s="53"/>
      <c r="L79" s="53"/>
      <c r="M79" s="53"/>
      <c r="N79" s="53"/>
      <c r="O79" s="53"/>
      <c r="P79" s="53"/>
      <c r="Q79" s="53"/>
      <c r="R79" s="53"/>
      <c r="S79" s="53"/>
      <c r="T79" s="53"/>
      <c r="U79" s="53"/>
      <c r="V79" s="53"/>
      <c r="W79" s="53"/>
      <c r="X79" s="53"/>
      <c r="Y79" s="53"/>
      <c r="Z79" s="53"/>
      <c r="AA79" s="53"/>
      <c r="AB79" s="53"/>
      <c r="AC79" s="53"/>
      <c r="AD79" s="53"/>
      <c r="AE79" s="53"/>
      <c r="AF79" s="53"/>
      <c r="AG79" s="79" t="str" cm="1">
        <f t="array" ref="AG79">IF(OR(K79:AA79="NO",AB79="NO",AC79="NO",AD79="NO",AE79="NO",AF79="NO"),"No aceptable","Aceptable")</f>
        <v>Aceptable</v>
      </c>
      <c r="AH79" s="53" t="s">
        <v>57</v>
      </c>
      <c r="AI79" s="53" t="s">
        <v>57</v>
      </c>
      <c r="AJ79" s="53" t="s">
        <v>57</v>
      </c>
      <c r="AK79" s="53" t="s">
        <v>57</v>
      </c>
      <c r="AL79" s="53" t="s">
        <v>57</v>
      </c>
      <c r="AM79" s="53" t="s">
        <v>57</v>
      </c>
      <c r="AN79" s="53" t="s">
        <v>57</v>
      </c>
      <c r="AO79" s="53" t="s">
        <v>57</v>
      </c>
      <c r="AP79" s="53" t="s">
        <v>57</v>
      </c>
      <c r="AQ79" s="53" t="s">
        <v>57</v>
      </c>
      <c r="AR79" s="53" t="s">
        <v>57</v>
      </c>
      <c r="AS79" s="53" t="s">
        <v>57</v>
      </c>
      <c r="AT79" s="53" t="s">
        <v>57</v>
      </c>
      <c r="AU79" s="53" t="s">
        <v>57</v>
      </c>
      <c r="AV79" s="53" t="s">
        <v>57</v>
      </c>
      <c r="AW79" s="53" t="s">
        <v>57</v>
      </c>
      <c r="AX79" s="53" t="s">
        <v>57</v>
      </c>
      <c r="AY79" s="53" t="s">
        <v>57</v>
      </c>
      <c r="AZ79" s="53" t="s">
        <v>57</v>
      </c>
      <c r="BA79" s="53" t="s">
        <v>57</v>
      </c>
      <c r="BB79" s="53" t="s">
        <v>57</v>
      </c>
      <c r="BC79" s="53" t="s">
        <v>57</v>
      </c>
      <c r="BD79" s="85" t="str" cm="1">
        <f t="array" ref="BD79">IF(OR(AH79:AX79="SI",AY79="SI",AZ79="SI",BA79="SI",BB79="SI",BC79="SI"),"Crítico-Proceda a elaborar plan de acción","No crítico/Intermedio-Solicitar evaluación por parte del OAL")</f>
        <v>No crítico/Intermedio-Solicitar evaluación por parte del OAL</v>
      </c>
      <c r="BE79" s="86"/>
      <c r="BF79" s="74"/>
      <c r="BG79" s="74"/>
      <c r="BH79" s="74"/>
      <c r="BI79" s="74"/>
      <c r="BJ79" s="74"/>
      <c r="BM79">
        <f t="shared" si="0"/>
        <v>1</v>
      </c>
    </row>
    <row r="80" spans="2:65" ht="58.5" customHeight="1">
      <c r="B80" s="54">
        <v>63</v>
      </c>
      <c r="C80" s="55" t="str">
        <f>Hoja1!AE67</f>
        <v>area 63</v>
      </c>
      <c r="D80" s="55" t="str">
        <f>Hoja1!AF67</f>
        <v>puesto 63</v>
      </c>
      <c r="E80" s="55" t="str">
        <f>Hoja1!AG67</f>
        <v>tarea 63</v>
      </c>
      <c r="F80" s="55">
        <f>Hoja1!AH67</f>
        <v>0</v>
      </c>
      <c r="G80" s="55">
        <f>Hoja1!AI67</f>
        <v>0</v>
      </c>
      <c r="H80" s="55">
        <f>Hoja1!AJ67</f>
        <v>0</v>
      </c>
      <c r="I80" s="55">
        <f>Hoja1!AK67</f>
        <v>0</v>
      </c>
      <c r="J80" s="55">
        <f>Hoja1!AL67</f>
        <v>0</v>
      </c>
      <c r="K80" s="53"/>
      <c r="L80" s="53"/>
      <c r="M80" s="53"/>
      <c r="N80" s="53"/>
      <c r="O80" s="53"/>
      <c r="P80" s="53"/>
      <c r="Q80" s="53"/>
      <c r="R80" s="53"/>
      <c r="S80" s="53"/>
      <c r="T80" s="53"/>
      <c r="U80" s="53"/>
      <c r="V80" s="53"/>
      <c r="W80" s="53"/>
      <c r="X80" s="53"/>
      <c r="Y80" s="53"/>
      <c r="Z80" s="53"/>
      <c r="AA80" s="53"/>
      <c r="AB80" s="53"/>
      <c r="AC80" s="53"/>
      <c r="AD80" s="53"/>
      <c r="AE80" s="53"/>
      <c r="AF80" s="53"/>
      <c r="AG80" s="79" t="str" cm="1">
        <f t="array" ref="AG80">IF(OR(K80:AA80="NO",AB80="NO",AC80="NO",AD80="NO",AE80="NO",AF80="NO"),"No aceptable","Aceptable")</f>
        <v>Aceptable</v>
      </c>
      <c r="AH80" s="53" t="s">
        <v>57</v>
      </c>
      <c r="AI80" s="53" t="s">
        <v>57</v>
      </c>
      <c r="AJ80" s="53" t="s">
        <v>57</v>
      </c>
      <c r="AK80" s="53" t="s">
        <v>57</v>
      </c>
      <c r="AL80" s="53" t="s">
        <v>57</v>
      </c>
      <c r="AM80" s="53" t="s">
        <v>57</v>
      </c>
      <c r="AN80" s="53" t="s">
        <v>57</v>
      </c>
      <c r="AO80" s="53" t="s">
        <v>57</v>
      </c>
      <c r="AP80" s="53" t="s">
        <v>57</v>
      </c>
      <c r="AQ80" s="53" t="s">
        <v>57</v>
      </c>
      <c r="AR80" s="53" t="s">
        <v>57</v>
      </c>
      <c r="AS80" s="53" t="s">
        <v>57</v>
      </c>
      <c r="AT80" s="53" t="s">
        <v>57</v>
      </c>
      <c r="AU80" s="53" t="s">
        <v>57</v>
      </c>
      <c r="AV80" s="53" t="s">
        <v>57</v>
      </c>
      <c r="AW80" s="53" t="s">
        <v>57</v>
      </c>
      <c r="AX80" s="53" t="s">
        <v>57</v>
      </c>
      <c r="AY80" s="53" t="s">
        <v>57</v>
      </c>
      <c r="AZ80" s="53" t="s">
        <v>57</v>
      </c>
      <c r="BA80" s="53" t="s">
        <v>57</v>
      </c>
      <c r="BB80" s="53" t="s">
        <v>57</v>
      </c>
      <c r="BC80" s="53" t="s">
        <v>57</v>
      </c>
      <c r="BD80" s="85" t="str" cm="1">
        <f t="array" ref="BD80">IF(OR(AH80:AX80="SI",AY80="SI",AZ80="SI",BA80="SI",BB80="SI",BC80="SI"),"Crítico-Proceda a elaborar plan de acción","No crítico/Intermedio-Solicitar evaluación por parte del OAL")</f>
        <v>No crítico/Intermedio-Solicitar evaluación por parte del OAL</v>
      </c>
      <c r="BE80" s="86"/>
      <c r="BF80" s="74"/>
      <c r="BG80" s="74"/>
      <c r="BH80" s="74"/>
      <c r="BI80" s="74"/>
      <c r="BJ80" s="74"/>
      <c r="BM80">
        <f t="shared" si="0"/>
        <v>1</v>
      </c>
    </row>
    <row r="81" spans="2:65" ht="58.5" customHeight="1">
      <c r="B81" s="54">
        <v>64</v>
      </c>
      <c r="C81" s="55" t="str">
        <f>Hoja1!AE68</f>
        <v>area 64</v>
      </c>
      <c r="D81" s="55" t="str">
        <f>Hoja1!AF68</f>
        <v>puesto 64</v>
      </c>
      <c r="E81" s="55" t="str">
        <f>Hoja1!AG68</f>
        <v>tarea 64</v>
      </c>
      <c r="F81" s="55">
        <f>Hoja1!AH68</f>
        <v>0</v>
      </c>
      <c r="G81" s="55">
        <f>Hoja1!AI68</f>
        <v>0</v>
      </c>
      <c r="H81" s="55">
        <f>Hoja1!AJ68</f>
        <v>0</v>
      </c>
      <c r="I81" s="55">
        <f>Hoja1!AK68</f>
        <v>0</v>
      </c>
      <c r="J81" s="55">
        <f>Hoja1!AL68</f>
        <v>0</v>
      </c>
      <c r="K81" s="53"/>
      <c r="L81" s="53"/>
      <c r="M81" s="53"/>
      <c r="N81" s="53"/>
      <c r="O81" s="53"/>
      <c r="P81" s="53"/>
      <c r="Q81" s="53"/>
      <c r="R81" s="53"/>
      <c r="S81" s="53"/>
      <c r="T81" s="53"/>
      <c r="U81" s="53"/>
      <c r="V81" s="53"/>
      <c r="W81" s="53"/>
      <c r="X81" s="53"/>
      <c r="Y81" s="53"/>
      <c r="Z81" s="53"/>
      <c r="AA81" s="53"/>
      <c r="AB81" s="53"/>
      <c r="AC81" s="53"/>
      <c r="AD81" s="53"/>
      <c r="AE81" s="53"/>
      <c r="AF81" s="53"/>
      <c r="AG81" s="79" t="str" cm="1">
        <f t="array" ref="AG81">IF(OR(K81:AA81="NO",AB81="NO",AC81="NO",AD81="NO",AE81="NO",AF81="NO"),"No aceptable","Aceptable")</f>
        <v>Aceptable</v>
      </c>
      <c r="AH81" s="53" t="s">
        <v>57</v>
      </c>
      <c r="AI81" s="53" t="s">
        <v>57</v>
      </c>
      <c r="AJ81" s="53" t="s">
        <v>57</v>
      </c>
      <c r="AK81" s="53" t="s">
        <v>57</v>
      </c>
      <c r="AL81" s="53" t="s">
        <v>57</v>
      </c>
      <c r="AM81" s="53" t="s">
        <v>57</v>
      </c>
      <c r="AN81" s="53" t="s">
        <v>57</v>
      </c>
      <c r="AO81" s="53" t="s">
        <v>57</v>
      </c>
      <c r="AP81" s="53" t="s">
        <v>57</v>
      </c>
      <c r="AQ81" s="53" t="s">
        <v>57</v>
      </c>
      <c r="AR81" s="53" t="s">
        <v>57</v>
      </c>
      <c r="AS81" s="53" t="s">
        <v>57</v>
      </c>
      <c r="AT81" s="53" t="s">
        <v>57</v>
      </c>
      <c r="AU81" s="53" t="s">
        <v>57</v>
      </c>
      <c r="AV81" s="53" t="s">
        <v>57</v>
      </c>
      <c r="AW81" s="53" t="s">
        <v>57</v>
      </c>
      <c r="AX81" s="53" t="s">
        <v>57</v>
      </c>
      <c r="AY81" s="53" t="s">
        <v>57</v>
      </c>
      <c r="AZ81" s="53" t="s">
        <v>57</v>
      </c>
      <c r="BA81" s="53" t="s">
        <v>57</v>
      </c>
      <c r="BB81" s="53" t="s">
        <v>57</v>
      </c>
      <c r="BC81" s="53" t="s">
        <v>57</v>
      </c>
      <c r="BD81" s="85" t="str" cm="1">
        <f t="array" ref="BD81">IF(OR(AH81:AX81="SI",AY81="SI",AZ81="SI",BA81="SI",BB81="SI",BC81="SI"),"Crítico-Proceda a elaborar plan de acción","No crítico/Intermedio-Solicitar evaluación por parte del OAL")</f>
        <v>No crítico/Intermedio-Solicitar evaluación por parte del OAL</v>
      </c>
      <c r="BE81" s="86"/>
      <c r="BF81" s="74"/>
      <c r="BG81" s="74"/>
      <c r="BH81" s="74"/>
      <c r="BI81" s="74"/>
      <c r="BJ81" s="74"/>
      <c r="BM81">
        <f t="shared" si="0"/>
        <v>1</v>
      </c>
    </row>
    <row r="82" spans="2:65" ht="58.5" customHeight="1">
      <c r="B82" s="54">
        <v>65</v>
      </c>
      <c r="C82" s="55" t="str">
        <f>Hoja1!AE69</f>
        <v>area 65</v>
      </c>
      <c r="D82" s="55" t="str">
        <f>Hoja1!AF69</f>
        <v>puesto 65</v>
      </c>
      <c r="E82" s="55" t="str">
        <f>Hoja1!AG69</f>
        <v>tarea 65</v>
      </c>
      <c r="F82" s="55">
        <f>Hoja1!AH69</f>
        <v>0</v>
      </c>
      <c r="G82" s="55">
        <f>Hoja1!AI69</f>
        <v>0</v>
      </c>
      <c r="H82" s="55">
        <f>Hoja1!AJ69</f>
        <v>0</v>
      </c>
      <c r="I82" s="55">
        <f>Hoja1!AK69</f>
        <v>0</v>
      </c>
      <c r="J82" s="55">
        <f>Hoja1!AL69</f>
        <v>0</v>
      </c>
      <c r="K82" s="53"/>
      <c r="L82" s="53"/>
      <c r="M82" s="53"/>
      <c r="N82" s="53"/>
      <c r="O82" s="53"/>
      <c r="P82" s="53"/>
      <c r="Q82" s="53"/>
      <c r="R82" s="53"/>
      <c r="S82" s="53"/>
      <c r="T82" s="53"/>
      <c r="U82" s="53"/>
      <c r="V82" s="53"/>
      <c r="W82" s="53"/>
      <c r="X82" s="53"/>
      <c r="Y82" s="53"/>
      <c r="Z82" s="53"/>
      <c r="AA82" s="53"/>
      <c r="AB82" s="53"/>
      <c r="AC82" s="53"/>
      <c r="AD82" s="53"/>
      <c r="AE82" s="53"/>
      <c r="AF82" s="53"/>
      <c r="AG82" s="79" t="str" cm="1">
        <f t="array" ref="AG82">IF(OR(K82:AA82="NO",AB82="NO",AC82="NO",AD82="NO",AE82="NO",AF82="NO"),"No aceptable","Aceptable")</f>
        <v>Aceptable</v>
      </c>
      <c r="AH82" s="53" t="s">
        <v>57</v>
      </c>
      <c r="AI82" s="53" t="s">
        <v>57</v>
      </c>
      <c r="AJ82" s="53" t="s">
        <v>57</v>
      </c>
      <c r="AK82" s="53" t="s">
        <v>57</v>
      </c>
      <c r="AL82" s="53" t="s">
        <v>57</v>
      </c>
      <c r="AM82" s="53" t="s">
        <v>57</v>
      </c>
      <c r="AN82" s="53" t="s">
        <v>57</v>
      </c>
      <c r="AO82" s="53" t="s">
        <v>57</v>
      </c>
      <c r="AP82" s="53" t="s">
        <v>57</v>
      </c>
      <c r="AQ82" s="53" t="s">
        <v>57</v>
      </c>
      <c r="AR82" s="53" t="s">
        <v>57</v>
      </c>
      <c r="AS82" s="53" t="s">
        <v>57</v>
      </c>
      <c r="AT82" s="53" t="s">
        <v>57</v>
      </c>
      <c r="AU82" s="53" t="s">
        <v>57</v>
      </c>
      <c r="AV82" s="53" t="s">
        <v>57</v>
      </c>
      <c r="AW82" s="53" t="s">
        <v>57</v>
      </c>
      <c r="AX82" s="53" t="s">
        <v>57</v>
      </c>
      <c r="AY82" s="53" t="s">
        <v>57</v>
      </c>
      <c r="AZ82" s="53" t="s">
        <v>57</v>
      </c>
      <c r="BA82" s="53" t="s">
        <v>57</v>
      </c>
      <c r="BB82" s="53" t="s">
        <v>57</v>
      </c>
      <c r="BC82" s="53" t="s">
        <v>57</v>
      </c>
      <c r="BD82" s="85" t="str" cm="1">
        <f t="array" ref="BD82">IF(OR(AH82:AX82="SI",AY82="SI",AZ82="SI",BA82="SI",BB82="SI",BC82="SI"),"Crítico-Proceda a elaborar plan de acción","No crítico/Intermedio-Solicitar evaluación por parte del OAL")</f>
        <v>No crítico/Intermedio-Solicitar evaluación por parte del OAL</v>
      </c>
      <c r="BE82" s="86"/>
      <c r="BF82" s="74"/>
      <c r="BG82" s="74"/>
      <c r="BH82" s="74"/>
      <c r="BI82" s="74"/>
      <c r="BJ82" s="74"/>
      <c r="BM82">
        <f t="shared" si="0"/>
        <v>1</v>
      </c>
    </row>
    <row r="83" spans="2:65" ht="58.5" customHeight="1">
      <c r="B83" s="54">
        <v>66</v>
      </c>
      <c r="C83" s="55" t="str">
        <f>Hoja1!AE70</f>
        <v>area 66</v>
      </c>
      <c r="D83" s="55" t="str">
        <f>Hoja1!AF70</f>
        <v>puesto 66</v>
      </c>
      <c r="E83" s="55" t="str">
        <f>Hoja1!AG70</f>
        <v>tarea 66</v>
      </c>
      <c r="F83" s="55">
        <f>Hoja1!AH70</f>
        <v>0</v>
      </c>
      <c r="G83" s="55">
        <f>Hoja1!AI70</f>
        <v>0</v>
      </c>
      <c r="H83" s="55">
        <f>Hoja1!AJ70</f>
        <v>0</v>
      </c>
      <c r="I83" s="55">
        <f>Hoja1!AK70</f>
        <v>0</v>
      </c>
      <c r="J83" s="55">
        <f>Hoja1!AL70</f>
        <v>0</v>
      </c>
      <c r="K83" s="53"/>
      <c r="L83" s="53"/>
      <c r="M83" s="53"/>
      <c r="N83" s="53"/>
      <c r="O83" s="53"/>
      <c r="P83" s="53"/>
      <c r="Q83" s="53"/>
      <c r="R83" s="53"/>
      <c r="S83" s="53"/>
      <c r="T83" s="53"/>
      <c r="U83" s="53"/>
      <c r="V83" s="53"/>
      <c r="W83" s="53"/>
      <c r="X83" s="53"/>
      <c r="Y83" s="53"/>
      <c r="Z83" s="53"/>
      <c r="AA83" s="53"/>
      <c r="AB83" s="53"/>
      <c r="AC83" s="53"/>
      <c r="AD83" s="53"/>
      <c r="AE83" s="53"/>
      <c r="AF83" s="53"/>
      <c r="AG83" s="79" t="str" cm="1">
        <f t="array" ref="AG83">IF(OR(K83:AA83="NO",AB83="NO",AC83="NO",AD83="NO",AE83="NO",AF83="NO"),"No aceptable","Aceptable")</f>
        <v>Aceptable</v>
      </c>
      <c r="AH83" s="53" t="s">
        <v>57</v>
      </c>
      <c r="AI83" s="53" t="s">
        <v>57</v>
      </c>
      <c r="AJ83" s="53" t="s">
        <v>57</v>
      </c>
      <c r="AK83" s="53" t="s">
        <v>57</v>
      </c>
      <c r="AL83" s="53" t="s">
        <v>57</v>
      </c>
      <c r="AM83" s="53" t="s">
        <v>57</v>
      </c>
      <c r="AN83" s="53" t="s">
        <v>57</v>
      </c>
      <c r="AO83" s="53" t="s">
        <v>57</v>
      </c>
      <c r="AP83" s="53" t="s">
        <v>57</v>
      </c>
      <c r="AQ83" s="53" t="s">
        <v>57</v>
      </c>
      <c r="AR83" s="53" t="s">
        <v>57</v>
      </c>
      <c r="AS83" s="53" t="s">
        <v>57</v>
      </c>
      <c r="AT83" s="53" t="s">
        <v>57</v>
      </c>
      <c r="AU83" s="53" t="s">
        <v>57</v>
      </c>
      <c r="AV83" s="53" t="s">
        <v>57</v>
      </c>
      <c r="AW83" s="53" t="s">
        <v>57</v>
      </c>
      <c r="AX83" s="53" t="s">
        <v>57</v>
      </c>
      <c r="AY83" s="53" t="s">
        <v>57</v>
      </c>
      <c r="AZ83" s="53" t="s">
        <v>57</v>
      </c>
      <c r="BA83" s="53" t="s">
        <v>57</v>
      </c>
      <c r="BB83" s="53" t="s">
        <v>57</v>
      </c>
      <c r="BC83" s="53" t="s">
        <v>57</v>
      </c>
      <c r="BD83" s="85" t="str" cm="1">
        <f t="array" ref="BD83">IF(OR(AH83:AX83="SI",AY83="SI",AZ83="SI",BA83="SI",BB83="SI",BC83="SI"),"Crítico-Proceda a elaborar plan de acción","No crítico/Intermedio-Solicitar evaluación por parte del OAL")</f>
        <v>No crítico/Intermedio-Solicitar evaluación por parte del OAL</v>
      </c>
      <c r="BE83" s="86"/>
      <c r="BF83" s="74"/>
      <c r="BG83" s="74"/>
      <c r="BH83" s="74"/>
      <c r="BI83" s="74"/>
      <c r="BJ83" s="74"/>
      <c r="BM83">
        <f t="shared" ref="BM83:BM146" si="1">IF(AG83="Aceptable",1,0)</f>
        <v>1</v>
      </c>
    </row>
    <row r="84" spans="2:65" ht="58.5" customHeight="1">
      <c r="B84" s="54">
        <v>67</v>
      </c>
      <c r="C84" s="55" t="str">
        <f>Hoja1!AE71</f>
        <v>area 67</v>
      </c>
      <c r="D84" s="55" t="str">
        <f>Hoja1!AF71</f>
        <v>puesto 67</v>
      </c>
      <c r="E84" s="55" t="str">
        <f>Hoja1!AG71</f>
        <v>tarea 67</v>
      </c>
      <c r="F84" s="55">
        <f>Hoja1!AH71</f>
        <v>0</v>
      </c>
      <c r="G84" s="55">
        <f>Hoja1!AI71</f>
        <v>0</v>
      </c>
      <c r="H84" s="55">
        <f>Hoja1!AJ71</f>
        <v>0</v>
      </c>
      <c r="I84" s="55">
        <f>Hoja1!AK71</f>
        <v>0</v>
      </c>
      <c r="J84" s="55">
        <f>Hoja1!AL71</f>
        <v>0</v>
      </c>
      <c r="K84" s="53"/>
      <c r="L84" s="53"/>
      <c r="M84" s="53"/>
      <c r="N84" s="53"/>
      <c r="O84" s="53"/>
      <c r="P84" s="53"/>
      <c r="Q84" s="53"/>
      <c r="R84" s="53"/>
      <c r="S84" s="53"/>
      <c r="T84" s="53"/>
      <c r="U84" s="53"/>
      <c r="V84" s="53"/>
      <c r="W84" s="53"/>
      <c r="X84" s="53"/>
      <c r="Y84" s="53"/>
      <c r="Z84" s="53"/>
      <c r="AA84" s="53"/>
      <c r="AB84" s="53"/>
      <c r="AC84" s="53"/>
      <c r="AD84" s="53"/>
      <c r="AE84" s="53"/>
      <c r="AF84" s="53"/>
      <c r="AG84" s="79" t="str" cm="1">
        <f t="array" ref="AG84">IF(OR(K84:AA84="NO",AB84="NO",AC84="NO",AD84="NO",AE84="NO",AF84="NO"),"No aceptable","Aceptable")</f>
        <v>Aceptable</v>
      </c>
      <c r="AH84" s="53" t="s">
        <v>57</v>
      </c>
      <c r="AI84" s="53" t="s">
        <v>57</v>
      </c>
      <c r="AJ84" s="53" t="s">
        <v>57</v>
      </c>
      <c r="AK84" s="53" t="s">
        <v>57</v>
      </c>
      <c r="AL84" s="53" t="s">
        <v>57</v>
      </c>
      <c r="AM84" s="53" t="s">
        <v>57</v>
      </c>
      <c r="AN84" s="53" t="s">
        <v>57</v>
      </c>
      <c r="AO84" s="53" t="s">
        <v>57</v>
      </c>
      <c r="AP84" s="53" t="s">
        <v>57</v>
      </c>
      <c r="AQ84" s="53" t="s">
        <v>57</v>
      </c>
      <c r="AR84" s="53" t="s">
        <v>57</v>
      </c>
      <c r="AS84" s="53" t="s">
        <v>57</v>
      </c>
      <c r="AT84" s="53" t="s">
        <v>57</v>
      </c>
      <c r="AU84" s="53" t="s">
        <v>57</v>
      </c>
      <c r="AV84" s="53" t="s">
        <v>57</v>
      </c>
      <c r="AW84" s="53" t="s">
        <v>57</v>
      </c>
      <c r="AX84" s="53" t="s">
        <v>57</v>
      </c>
      <c r="AY84" s="53" t="s">
        <v>57</v>
      </c>
      <c r="AZ84" s="53" t="s">
        <v>57</v>
      </c>
      <c r="BA84" s="53" t="s">
        <v>57</v>
      </c>
      <c r="BB84" s="53" t="s">
        <v>57</v>
      </c>
      <c r="BC84" s="53" t="s">
        <v>57</v>
      </c>
      <c r="BD84" s="85" t="str" cm="1">
        <f t="array" ref="BD84">IF(OR(AH84:AX84="SI",AY84="SI",AZ84="SI",BA84="SI",BB84="SI",BC84="SI"),"Crítico-Proceda a elaborar plan de acción","No crítico/Intermedio-Solicitar evaluación por parte del OAL")</f>
        <v>No crítico/Intermedio-Solicitar evaluación por parte del OAL</v>
      </c>
      <c r="BE84" s="86"/>
      <c r="BF84" s="74"/>
      <c r="BG84" s="74"/>
      <c r="BH84" s="74"/>
      <c r="BI84" s="74"/>
      <c r="BJ84" s="74"/>
      <c r="BM84">
        <f t="shared" si="1"/>
        <v>1</v>
      </c>
    </row>
    <row r="85" spans="2:65" ht="58.5" customHeight="1">
      <c r="B85" s="54">
        <v>68</v>
      </c>
      <c r="C85" s="55" t="str">
        <f>Hoja1!AE72</f>
        <v>area 68</v>
      </c>
      <c r="D85" s="55" t="str">
        <f>Hoja1!AF72</f>
        <v>puesto 68</v>
      </c>
      <c r="E85" s="55" t="str">
        <f>Hoja1!AG72</f>
        <v>tarea 68</v>
      </c>
      <c r="F85" s="55">
        <f>Hoja1!AH72</f>
        <v>0</v>
      </c>
      <c r="G85" s="55">
        <f>Hoja1!AI72</f>
        <v>0</v>
      </c>
      <c r="H85" s="55">
        <f>Hoja1!AJ72</f>
        <v>0</v>
      </c>
      <c r="I85" s="55">
        <f>Hoja1!AK72</f>
        <v>0</v>
      </c>
      <c r="J85" s="55">
        <f>Hoja1!AL72</f>
        <v>0</v>
      </c>
      <c r="K85" s="53"/>
      <c r="L85" s="53"/>
      <c r="M85" s="53"/>
      <c r="N85" s="53"/>
      <c r="O85" s="53"/>
      <c r="P85" s="53"/>
      <c r="Q85" s="53"/>
      <c r="R85" s="53"/>
      <c r="S85" s="53"/>
      <c r="T85" s="53"/>
      <c r="U85" s="53"/>
      <c r="V85" s="53"/>
      <c r="W85" s="53"/>
      <c r="X85" s="53"/>
      <c r="Y85" s="53"/>
      <c r="Z85" s="53"/>
      <c r="AA85" s="53"/>
      <c r="AB85" s="53"/>
      <c r="AC85" s="53"/>
      <c r="AD85" s="53"/>
      <c r="AE85" s="53"/>
      <c r="AF85" s="53"/>
      <c r="AG85" s="79" t="str" cm="1">
        <f t="array" ref="AG85">IF(OR(K85:AA85="NO",AB85="NO",AC85="NO",AD85="NO",AE85="NO",AF85="NO"),"No aceptable","Aceptable")</f>
        <v>Aceptable</v>
      </c>
      <c r="AH85" s="53" t="s">
        <v>57</v>
      </c>
      <c r="AI85" s="53" t="s">
        <v>57</v>
      </c>
      <c r="AJ85" s="53" t="s">
        <v>57</v>
      </c>
      <c r="AK85" s="53" t="s">
        <v>57</v>
      </c>
      <c r="AL85" s="53" t="s">
        <v>57</v>
      </c>
      <c r="AM85" s="53" t="s">
        <v>57</v>
      </c>
      <c r="AN85" s="53" t="s">
        <v>57</v>
      </c>
      <c r="AO85" s="53" t="s">
        <v>57</v>
      </c>
      <c r="AP85" s="53" t="s">
        <v>57</v>
      </c>
      <c r="AQ85" s="53" t="s">
        <v>57</v>
      </c>
      <c r="AR85" s="53" t="s">
        <v>57</v>
      </c>
      <c r="AS85" s="53" t="s">
        <v>57</v>
      </c>
      <c r="AT85" s="53" t="s">
        <v>57</v>
      </c>
      <c r="AU85" s="53" t="s">
        <v>57</v>
      </c>
      <c r="AV85" s="53" t="s">
        <v>57</v>
      </c>
      <c r="AW85" s="53" t="s">
        <v>57</v>
      </c>
      <c r="AX85" s="53" t="s">
        <v>57</v>
      </c>
      <c r="AY85" s="53" t="s">
        <v>57</v>
      </c>
      <c r="AZ85" s="53" t="s">
        <v>57</v>
      </c>
      <c r="BA85" s="53" t="s">
        <v>57</v>
      </c>
      <c r="BB85" s="53" t="s">
        <v>57</v>
      </c>
      <c r="BC85" s="53" t="s">
        <v>57</v>
      </c>
      <c r="BD85" s="85" t="str" cm="1">
        <f t="array" ref="BD85">IF(OR(AH85:AX85="SI",AY85="SI",AZ85="SI",BA85="SI",BB85="SI",BC85="SI"),"Crítico-Proceda a elaborar plan de acción","No crítico/Intermedio-Solicitar evaluación por parte del OAL")</f>
        <v>No crítico/Intermedio-Solicitar evaluación por parte del OAL</v>
      </c>
      <c r="BE85" s="86"/>
      <c r="BF85" s="74"/>
      <c r="BG85" s="74"/>
      <c r="BH85" s="74"/>
      <c r="BI85" s="74"/>
      <c r="BJ85" s="74"/>
      <c r="BM85">
        <f t="shared" si="1"/>
        <v>1</v>
      </c>
    </row>
    <row r="86" spans="2:65" ht="58.5" customHeight="1">
      <c r="B86" s="54">
        <v>69</v>
      </c>
      <c r="C86" s="55" t="str">
        <f>Hoja1!AE73</f>
        <v>area 69</v>
      </c>
      <c r="D86" s="55" t="str">
        <f>Hoja1!AF73</f>
        <v>puesto 69</v>
      </c>
      <c r="E86" s="55" t="str">
        <f>Hoja1!AG73</f>
        <v>tarea 69</v>
      </c>
      <c r="F86" s="55">
        <f>Hoja1!AH73</f>
        <v>0</v>
      </c>
      <c r="G86" s="55">
        <f>Hoja1!AI73</f>
        <v>0</v>
      </c>
      <c r="H86" s="55">
        <f>Hoja1!AJ73</f>
        <v>0</v>
      </c>
      <c r="I86" s="55">
        <f>Hoja1!AK73</f>
        <v>0</v>
      </c>
      <c r="J86" s="55">
        <f>Hoja1!AL73</f>
        <v>0</v>
      </c>
      <c r="K86" s="53"/>
      <c r="L86" s="53"/>
      <c r="M86" s="53"/>
      <c r="N86" s="53"/>
      <c r="O86" s="53"/>
      <c r="P86" s="53"/>
      <c r="Q86" s="53"/>
      <c r="R86" s="53"/>
      <c r="S86" s="53"/>
      <c r="T86" s="53"/>
      <c r="U86" s="53"/>
      <c r="V86" s="53"/>
      <c r="W86" s="53"/>
      <c r="X86" s="53"/>
      <c r="Y86" s="53"/>
      <c r="Z86" s="53"/>
      <c r="AA86" s="53"/>
      <c r="AB86" s="53"/>
      <c r="AC86" s="53"/>
      <c r="AD86" s="53"/>
      <c r="AE86" s="53"/>
      <c r="AF86" s="53"/>
      <c r="AG86" s="79" t="str" cm="1">
        <f t="array" ref="AG86">IF(OR(K86:AA86="NO",AB86="NO",AC86="NO",AD86="NO",AE86="NO",AF86="NO"),"No aceptable","Aceptable")</f>
        <v>Aceptable</v>
      </c>
      <c r="AH86" s="53" t="s">
        <v>57</v>
      </c>
      <c r="AI86" s="53" t="s">
        <v>57</v>
      </c>
      <c r="AJ86" s="53" t="s">
        <v>57</v>
      </c>
      <c r="AK86" s="53" t="s">
        <v>57</v>
      </c>
      <c r="AL86" s="53" t="s">
        <v>57</v>
      </c>
      <c r="AM86" s="53" t="s">
        <v>57</v>
      </c>
      <c r="AN86" s="53" t="s">
        <v>57</v>
      </c>
      <c r="AO86" s="53" t="s">
        <v>57</v>
      </c>
      <c r="AP86" s="53" t="s">
        <v>57</v>
      </c>
      <c r="AQ86" s="53" t="s">
        <v>57</v>
      </c>
      <c r="AR86" s="53" t="s">
        <v>57</v>
      </c>
      <c r="AS86" s="53" t="s">
        <v>57</v>
      </c>
      <c r="AT86" s="53" t="s">
        <v>57</v>
      </c>
      <c r="AU86" s="53" t="s">
        <v>57</v>
      </c>
      <c r="AV86" s="53" t="s">
        <v>57</v>
      </c>
      <c r="AW86" s="53" t="s">
        <v>57</v>
      </c>
      <c r="AX86" s="53" t="s">
        <v>57</v>
      </c>
      <c r="AY86" s="53" t="s">
        <v>57</v>
      </c>
      <c r="AZ86" s="53" t="s">
        <v>57</v>
      </c>
      <c r="BA86" s="53" t="s">
        <v>57</v>
      </c>
      <c r="BB86" s="53" t="s">
        <v>57</v>
      </c>
      <c r="BC86" s="53" t="s">
        <v>57</v>
      </c>
      <c r="BD86" s="85" t="str" cm="1">
        <f t="array" ref="BD86">IF(OR(AH86:AX86="SI",AY86="SI",AZ86="SI",BA86="SI",BB86="SI",BC86="SI"),"Crítico-Proceda a elaborar plan de acción","No crítico/Intermedio-Solicitar evaluación por parte del OAL")</f>
        <v>No crítico/Intermedio-Solicitar evaluación por parte del OAL</v>
      </c>
      <c r="BE86" s="86"/>
      <c r="BF86" s="74"/>
      <c r="BG86" s="74"/>
      <c r="BH86" s="74"/>
      <c r="BI86" s="74"/>
      <c r="BJ86" s="74"/>
      <c r="BM86">
        <f t="shared" si="1"/>
        <v>1</v>
      </c>
    </row>
    <row r="87" spans="2:65" ht="58.5" customHeight="1">
      <c r="B87" s="54">
        <v>70</v>
      </c>
      <c r="C87" s="55" t="str">
        <f>Hoja1!AE74</f>
        <v>area 70</v>
      </c>
      <c r="D87" s="55" t="str">
        <f>Hoja1!AF74</f>
        <v>puesto 70</v>
      </c>
      <c r="E87" s="55" t="str">
        <f>Hoja1!AG74</f>
        <v>tarea 70</v>
      </c>
      <c r="F87" s="55">
        <f>Hoja1!AH74</f>
        <v>0</v>
      </c>
      <c r="G87" s="55">
        <f>Hoja1!AI74</f>
        <v>0</v>
      </c>
      <c r="H87" s="55">
        <f>Hoja1!AJ74</f>
        <v>0</v>
      </c>
      <c r="I87" s="55">
        <f>Hoja1!AK74</f>
        <v>0</v>
      </c>
      <c r="J87" s="55">
        <f>Hoja1!AL74</f>
        <v>0</v>
      </c>
      <c r="K87" s="53"/>
      <c r="L87" s="53"/>
      <c r="M87" s="53"/>
      <c r="N87" s="53"/>
      <c r="O87" s="53"/>
      <c r="P87" s="53"/>
      <c r="Q87" s="53"/>
      <c r="R87" s="53"/>
      <c r="S87" s="53"/>
      <c r="T87" s="53"/>
      <c r="U87" s="53"/>
      <c r="V87" s="53"/>
      <c r="W87" s="53"/>
      <c r="X87" s="53"/>
      <c r="Y87" s="53"/>
      <c r="Z87" s="53"/>
      <c r="AA87" s="53"/>
      <c r="AB87" s="53"/>
      <c r="AC87" s="53"/>
      <c r="AD87" s="53"/>
      <c r="AE87" s="53"/>
      <c r="AF87" s="53"/>
      <c r="AG87" s="79" t="str" cm="1">
        <f t="array" ref="AG87">IF(OR(K87:AA87="NO",AB87="NO",AC87="NO",AD87="NO",AE87="NO",AF87="NO"),"No aceptable","Aceptable")</f>
        <v>Aceptable</v>
      </c>
      <c r="AH87" s="53" t="s">
        <v>57</v>
      </c>
      <c r="AI87" s="53" t="s">
        <v>57</v>
      </c>
      <c r="AJ87" s="53" t="s">
        <v>57</v>
      </c>
      <c r="AK87" s="53" t="s">
        <v>57</v>
      </c>
      <c r="AL87" s="53" t="s">
        <v>57</v>
      </c>
      <c r="AM87" s="53" t="s">
        <v>57</v>
      </c>
      <c r="AN87" s="53" t="s">
        <v>57</v>
      </c>
      <c r="AO87" s="53" t="s">
        <v>57</v>
      </c>
      <c r="AP87" s="53" t="s">
        <v>57</v>
      </c>
      <c r="AQ87" s="53" t="s">
        <v>57</v>
      </c>
      <c r="AR87" s="53" t="s">
        <v>57</v>
      </c>
      <c r="AS87" s="53" t="s">
        <v>57</v>
      </c>
      <c r="AT87" s="53" t="s">
        <v>57</v>
      </c>
      <c r="AU87" s="53" t="s">
        <v>57</v>
      </c>
      <c r="AV87" s="53" t="s">
        <v>57</v>
      </c>
      <c r="AW87" s="53" t="s">
        <v>57</v>
      </c>
      <c r="AX87" s="53" t="s">
        <v>57</v>
      </c>
      <c r="AY87" s="53" t="s">
        <v>57</v>
      </c>
      <c r="AZ87" s="53" t="s">
        <v>57</v>
      </c>
      <c r="BA87" s="53" t="s">
        <v>57</v>
      </c>
      <c r="BB87" s="53" t="s">
        <v>57</v>
      </c>
      <c r="BC87" s="53" t="s">
        <v>57</v>
      </c>
      <c r="BD87" s="85" t="str" cm="1">
        <f t="array" ref="BD87">IF(OR(AH87:AX87="SI",AY87="SI",AZ87="SI",BA87="SI",BB87="SI",BC87="SI"),"Crítico-Proceda a elaborar plan de acción","No crítico/Intermedio-Solicitar evaluación por parte del OAL")</f>
        <v>No crítico/Intermedio-Solicitar evaluación por parte del OAL</v>
      </c>
      <c r="BE87" s="86"/>
      <c r="BF87" s="74"/>
      <c r="BG87" s="74"/>
      <c r="BH87" s="74"/>
      <c r="BI87" s="74"/>
      <c r="BJ87" s="74"/>
      <c r="BM87">
        <f t="shared" si="1"/>
        <v>1</v>
      </c>
    </row>
    <row r="88" spans="2:65" ht="58.5" customHeight="1">
      <c r="B88" s="54">
        <v>71</v>
      </c>
      <c r="C88" s="55" t="str">
        <f>Hoja1!AE75</f>
        <v>area 71</v>
      </c>
      <c r="D88" s="55" t="str">
        <f>Hoja1!AF75</f>
        <v>puesto 71</v>
      </c>
      <c r="E88" s="55" t="str">
        <f>Hoja1!AG75</f>
        <v>tarea 71</v>
      </c>
      <c r="F88" s="55">
        <f>Hoja1!AH75</f>
        <v>0</v>
      </c>
      <c r="G88" s="55">
        <f>Hoja1!AI75</f>
        <v>0</v>
      </c>
      <c r="H88" s="55">
        <f>Hoja1!AJ75</f>
        <v>0</v>
      </c>
      <c r="I88" s="55">
        <f>Hoja1!AK75</f>
        <v>0</v>
      </c>
      <c r="J88" s="55">
        <f>Hoja1!AL75</f>
        <v>0</v>
      </c>
      <c r="K88" s="53"/>
      <c r="L88" s="53"/>
      <c r="M88" s="53"/>
      <c r="N88" s="53"/>
      <c r="O88" s="53"/>
      <c r="P88" s="53"/>
      <c r="Q88" s="53"/>
      <c r="R88" s="53"/>
      <c r="S88" s="53"/>
      <c r="T88" s="53"/>
      <c r="U88" s="53"/>
      <c r="V88" s="53"/>
      <c r="W88" s="53"/>
      <c r="X88" s="53"/>
      <c r="Y88" s="53"/>
      <c r="Z88" s="53"/>
      <c r="AA88" s="53"/>
      <c r="AB88" s="53"/>
      <c r="AC88" s="53"/>
      <c r="AD88" s="53"/>
      <c r="AE88" s="53"/>
      <c r="AF88" s="53"/>
      <c r="AG88" s="79" t="str" cm="1">
        <f t="array" ref="AG88">IF(OR(K88:AA88="NO",AB88="NO",AC88="NO",AD88="NO",AE88="NO",AF88="NO"),"No aceptable","Aceptable")</f>
        <v>Aceptable</v>
      </c>
      <c r="AH88" s="53" t="s">
        <v>57</v>
      </c>
      <c r="AI88" s="53" t="s">
        <v>57</v>
      </c>
      <c r="AJ88" s="53" t="s">
        <v>57</v>
      </c>
      <c r="AK88" s="53" t="s">
        <v>57</v>
      </c>
      <c r="AL88" s="53" t="s">
        <v>57</v>
      </c>
      <c r="AM88" s="53" t="s">
        <v>57</v>
      </c>
      <c r="AN88" s="53" t="s">
        <v>57</v>
      </c>
      <c r="AO88" s="53" t="s">
        <v>57</v>
      </c>
      <c r="AP88" s="53" t="s">
        <v>57</v>
      </c>
      <c r="AQ88" s="53" t="s">
        <v>57</v>
      </c>
      <c r="AR88" s="53" t="s">
        <v>57</v>
      </c>
      <c r="AS88" s="53" t="s">
        <v>57</v>
      </c>
      <c r="AT88" s="53" t="s">
        <v>57</v>
      </c>
      <c r="AU88" s="53" t="s">
        <v>57</v>
      </c>
      <c r="AV88" s="53" t="s">
        <v>57</v>
      </c>
      <c r="AW88" s="53" t="s">
        <v>57</v>
      </c>
      <c r="AX88" s="53" t="s">
        <v>57</v>
      </c>
      <c r="AY88" s="53" t="s">
        <v>57</v>
      </c>
      <c r="AZ88" s="53" t="s">
        <v>57</v>
      </c>
      <c r="BA88" s="53" t="s">
        <v>57</v>
      </c>
      <c r="BB88" s="53" t="s">
        <v>57</v>
      </c>
      <c r="BC88" s="53" t="s">
        <v>57</v>
      </c>
      <c r="BD88" s="85" t="str" cm="1">
        <f t="array" ref="BD88">IF(OR(AH88:AX88="SI",AY88="SI",AZ88="SI",BA88="SI",BB88="SI",BC88="SI"),"Crítico-Proceda a elaborar plan de acción","No crítico/Intermedio-Solicitar evaluación por parte del OAL")</f>
        <v>No crítico/Intermedio-Solicitar evaluación por parte del OAL</v>
      </c>
      <c r="BE88" s="86"/>
      <c r="BF88" s="74"/>
      <c r="BG88" s="74"/>
      <c r="BH88" s="74"/>
      <c r="BI88" s="74"/>
      <c r="BJ88" s="74"/>
      <c r="BM88">
        <f t="shared" si="1"/>
        <v>1</v>
      </c>
    </row>
    <row r="89" spans="2:65" ht="58.5" customHeight="1">
      <c r="B89" s="54">
        <v>72</v>
      </c>
      <c r="C89" s="55" t="str">
        <f>Hoja1!AE76</f>
        <v>area 72</v>
      </c>
      <c r="D89" s="55" t="str">
        <f>Hoja1!AF76</f>
        <v>puesto 72</v>
      </c>
      <c r="E89" s="55" t="str">
        <f>Hoja1!AG76</f>
        <v>tarea 72</v>
      </c>
      <c r="F89" s="55">
        <f>Hoja1!AH76</f>
        <v>0</v>
      </c>
      <c r="G89" s="55">
        <f>Hoja1!AI76</f>
        <v>0</v>
      </c>
      <c r="H89" s="55">
        <f>Hoja1!AJ76</f>
        <v>0</v>
      </c>
      <c r="I89" s="55">
        <f>Hoja1!AK76</f>
        <v>0</v>
      </c>
      <c r="J89" s="55">
        <f>Hoja1!AL76</f>
        <v>0</v>
      </c>
      <c r="K89" s="53"/>
      <c r="L89" s="53"/>
      <c r="M89" s="53"/>
      <c r="N89" s="53"/>
      <c r="O89" s="53"/>
      <c r="P89" s="53"/>
      <c r="Q89" s="53"/>
      <c r="R89" s="53"/>
      <c r="S89" s="53"/>
      <c r="T89" s="53"/>
      <c r="U89" s="53"/>
      <c r="V89" s="53"/>
      <c r="W89" s="53"/>
      <c r="X89" s="53"/>
      <c r="Y89" s="53"/>
      <c r="Z89" s="53"/>
      <c r="AA89" s="53"/>
      <c r="AB89" s="53"/>
      <c r="AC89" s="53"/>
      <c r="AD89" s="53"/>
      <c r="AE89" s="53"/>
      <c r="AF89" s="53"/>
      <c r="AG89" s="79" t="str" cm="1">
        <f t="array" ref="AG89">IF(OR(K89:AA89="NO",AB89="NO",AC89="NO",AD89="NO",AE89="NO",AF89="NO"),"No aceptable","Aceptable")</f>
        <v>Aceptable</v>
      </c>
      <c r="AH89" s="53" t="s">
        <v>57</v>
      </c>
      <c r="AI89" s="53" t="s">
        <v>57</v>
      </c>
      <c r="AJ89" s="53" t="s">
        <v>57</v>
      </c>
      <c r="AK89" s="53" t="s">
        <v>57</v>
      </c>
      <c r="AL89" s="53" t="s">
        <v>57</v>
      </c>
      <c r="AM89" s="53" t="s">
        <v>57</v>
      </c>
      <c r="AN89" s="53" t="s">
        <v>57</v>
      </c>
      <c r="AO89" s="53" t="s">
        <v>57</v>
      </c>
      <c r="AP89" s="53" t="s">
        <v>57</v>
      </c>
      <c r="AQ89" s="53" t="s">
        <v>57</v>
      </c>
      <c r="AR89" s="53" t="s">
        <v>57</v>
      </c>
      <c r="AS89" s="53" t="s">
        <v>57</v>
      </c>
      <c r="AT89" s="53" t="s">
        <v>57</v>
      </c>
      <c r="AU89" s="53" t="s">
        <v>57</v>
      </c>
      <c r="AV89" s="53" t="s">
        <v>57</v>
      </c>
      <c r="AW89" s="53" t="s">
        <v>57</v>
      </c>
      <c r="AX89" s="53" t="s">
        <v>57</v>
      </c>
      <c r="AY89" s="53" t="s">
        <v>57</v>
      </c>
      <c r="AZ89" s="53" t="s">
        <v>57</v>
      </c>
      <c r="BA89" s="53" t="s">
        <v>57</v>
      </c>
      <c r="BB89" s="53" t="s">
        <v>57</v>
      </c>
      <c r="BC89" s="53" t="s">
        <v>57</v>
      </c>
      <c r="BD89" s="85" t="str" cm="1">
        <f t="array" ref="BD89">IF(OR(AH89:AX89="SI",AY89="SI",AZ89="SI",BA89="SI",BB89="SI",BC89="SI"),"Crítico-Proceda a elaborar plan de acción","No crítico/Intermedio-Solicitar evaluación por parte del OAL")</f>
        <v>No crítico/Intermedio-Solicitar evaluación por parte del OAL</v>
      </c>
      <c r="BE89" s="86"/>
      <c r="BF89" s="74"/>
      <c r="BG89" s="74"/>
      <c r="BH89" s="74"/>
      <c r="BI89" s="74"/>
      <c r="BJ89" s="74"/>
      <c r="BM89">
        <f t="shared" si="1"/>
        <v>1</v>
      </c>
    </row>
    <row r="90" spans="2:65" ht="58.5" customHeight="1">
      <c r="B90" s="54">
        <v>73</v>
      </c>
      <c r="C90" s="55" t="str">
        <f>Hoja1!AE77</f>
        <v>area 73</v>
      </c>
      <c r="D90" s="55" t="str">
        <f>Hoja1!AF77</f>
        <v>puesto 73</v>
      </c>
      <c r="E90" s="55" t="str">
        <f>Hoja1!AG77</f>
        <v>tarea 73</v>
      </c>
      <c r="F90" s="55">
        <f>Hoja1!AH77</f>
        <v>0</v>
      </c>
      <c r="G90" s="55">
        <f>Hoja1!AI77</f>
        <v>0</v>
      </c>
      <c r="H90" s="55">
        <f>Hoja1!AJ77</f>
        <v>0</v>
      </c>
      <c r="I90" s="55">
        <f>Hoja1!AK77</f>
        <v>0</v>
      </c>
      <c r="J90" s="55">
        <f>Hoja1!AL77</f>
        <v>0</v>
      </c>
      <c r="K90" s="53"/>
      <c r="L90" s="53"/>
      <c r="M90" s="53"/>
      <c r="N90" s="53"/>
      <c r="O90" s="53"/>
      <c r="P90" s="53"/>
      <c r="Q90" s="53"/>
      <c r="R90" s="53"/>
      <c r="S90" s="53"/>
      <c r="T90" s="53"/>
      <c r="U90" s="53"/>
      <c r="V90" s="53"/>
      <c r="W90" s="53"/>
      <c r="X90" s="53"/>
      <c r="Y90" s="53"/>
      <c r="Z90" s="53"/>
      <c r="AA90" s="53"/>
      <c r="AB90" s="53"/>
      <c r="AC90" s="53"/>
      <c r="AD90" s="53"/>
      <c r="AE90" s="53"/>
      <c r="AF90" s="53"/>
      <c r="AG90" s="79" t="str" cm="1">
        <f t="array" ref="AG90">IF(OR(K90:AA90="NO",AB90="NO",AC90="NO",AD90="NO",AE90="NO",AF90="NO"),"No aceptable","Aceptable")</f>
        <v>Aceptable</v>
      </c>
      <c r="AH90" s="53" t="s">
        <v>57</v>
      </c>
      <c r="AI90" s="53" t="s">
        <v>57</v>
      </c>
      <c r="AJ90" s="53" t="s">
        <v>57</v>
      </c>
      <c r="AK90" s="53" t="s">
        <v>57</v>
      </c>
      <c r="AL90" s="53" t="s">
        <v>57</v>
      </c>
      <c r="AM90" s="53" t="s">
        <v>57</v>
      </c>
      <c r="AN90" s="53" t="s">
        <v>57</v>
      </c>
      <c r="AO90" s="53" t="s">
        <v>57</v>
      </c>
      <c r="AP90" s="53" t="s">
        <v>57</v>
      </c>
      <c r="AQ90" s="53" t="s">
        <v>57</v>
      </c>
      <c r="AR90" s="53" t="s">
        <v>57</v>
      </c>
      <c r="AS90" s="53" t="s">
        <v>57</v>
      </c>
      <c r="AT90" s="53" t="s">
        <v>57</v>
      </c>
      <c r="AU90" s="53" t="s">
        <v>57</v>
      </c>
      <c r="AV90" s="53" t="s">
        <v>57</v>
      </c>
      <c r="AW90" s="53" t="s">
        <v>57</v>
      </c>
      <c r="AX90" s="53" t="s">
        <v>57</v>
      </c>
      <c r="AY90" s="53" t="s">
        <v>57</v>
      </c>
      <c r="AZ90" s="53" t="s">
        <v>57</v>
      </c>
      <c r="BA90" s="53" t="s">
        <v>57</v>
      </c>
      <c r="BB90" s="53" t="s">
        <v>57</v>
      </c>
      <c r="BC90" s="53" t="s">
        <v>57</v>
      </c>
      <c r="BD90" s="85" t="str" cm="1">
        <f t="array" ref="BD90">IF(OR(AH90:AX90="SI",AY90="SI",AZ90="SI",BA90="SI",BB90="SI",BC90="SI"),"Crítico-Proceda a elaborar plan de acción","No crítico/Intermedio-Solicitar evaluación por parte del OAL")</f>
        <v>No crítico/Intermedio-Solicitar evaluación por parte del OAL</v>
      </c>
      <c r="BE90" s="86"/>
      <c r="BF90" s="74"/>
      <c r="BG90" s="74"/>
      <c r="BH90" s="74"/>
      <c r="BI90" s="74"/>
      <c r="BJ90" s="74"/>
      <c r="BM90">
        <f t="shared" si="1"/>
        <v>1</v>
      </c>
    </row>
    <row r="91" spans="2:65" ht="58.5" customHeight="1">
      <c r="B91" s="54">
        <v>74</v>
      </c>
      <c r="C91" s="55" t="str">
        <f>Hoja1!AE78</f>
        <v>area 74</v>
      </c>
      <c r="D91" s="55" t="str">
        <f>Hoja1!AF78</f>
        <v>puesto 74</v>
      </c>
      <c r="E91" s="55" t="str">
        <f>Hoja1!AG78</f>
        <v>tarea 74</v>
      </c>
      <c r="F91" s="55">
        <f>Hoja1!AH78</f>
        <v>0</v>
      </c>
      <c r="G91" s="55">
        <f>Hoja1!AI78</f>
        <v>0</v>
      </c>
      <c r="H91" s="55">
        <f>Hoja1!AJ78</f>
        <v>0</v>
      </c>
      <c r="I91" s="55">
        <f>Hoja1!AK78</f>
        <v>0</v>
      </c>
      <c r="J91" s="55">
        <f>Hoja1!AL78</f>
        <v>0</v>
      </c>
      <c r="K91" s="53"/>
      <c r="L91" s="53"/>
      <c r="M91" s="53"/>
      <c r="N91" s="53"/>
      <c r="O91" s="53"/>
      <c r="P91" s="53"/>
      <c r="Q91" s="53"/>
      <c r="R91" s="53"/>
      <c r="S91" s="53"/>
      <c r="T91" s="53"/>
      <c r="U91" s="53"/>
      <c r="V91" s="53"/>
      <c r="W91" s="53"/>
      <c r="X91" s="53"/>
      <c r="Y91" s="53"/>
      <c r="Z91" s="53"/>
      <c r="AA91" s="53"/>
      <c r="AB91" s="53"/>
      <c r="AC91" s="53"/>
      <c r="AD91" s="53"/>
      <c r="AE91" s="53"/>
      <c r="AF91" s="53"/>
      <c r="AG91" s="79" t="str" cm="1">
        <f t="array" ref="AG91">IF(OR(K91:AA91="NO",AB91="NO",AC91="NO",AD91="NO",AE91="NO",AF91="NO"),"No aceptable","Aceptable")</f>
        <v>Aceptable</v>
      </c>
      <c r="AH91" s="53" t="s">
        <v>57</v>
      </c>
      <c r="AI91" s="53" t="s">
        <v>57</v>
      </c>
      <c r="AJ91" s="53" t="s">
        <v>57</v>
      </c>
      <c r="AK91" s="53" t="s">
        <v>57</v>
      </c>
      <c r="AL91" s="53" t="s">
        <v>57</v>
      </c>
      <c r="AM91" s="53" t="s">
        <v>57</v>
      </c>
      <c r="AN91" s="53" t="s">
        <v>57</v>
      </c>
      <c r="AO91" s="53" t="s">
        <v>57</v>
      </c>
      <c r="AP91" s="53" t="s">
        <v>57</v>
      </c>
      <c r="AQ91" s="53" t="s">
        <v>57</v>
      </c>
      <c r="AR91" s="53" t="s">
        <v>57</v>
      </c>
      <c r="AS91" s="53" t="s">
        <v>57</v>
      </c>
      <c r="AT91" s="53" t="s">
        <v>57</v>
      </c>
      <c r="AU91" s="53" t="s">
        <v>57</v>
      </c>
      <c r="AV91" s="53" t="s">
        <v>57</v>
      </c>
      <c r="AW91" s="53" t="s">
        <v>57</v>
      </c>
      <c r="AX91" s="53" t="s">
        <v>57</v>
      </c>
      <c r="AY91" s="53" t="s">
        <v>57</v>
      </c>
      <c r="AZ91" s="53" t="s">
        <v>57</v>
      </c>
      <c r="BA91" s="53" t="s">
        <v>57</v>
      </c>
      <c r="BB91" s="53" t="s">
        <v>57</v>
      </c>
      <c r="BC91" s="53" t="s">
        <v>57</v>
      </c>
      <c r="BD91" s="85" t="str" cm="1">
        <f t="array" ref="BD91">IF(OR(AH91:AX91="SI",AY91="SI",AZ91="SI",BA91="SI",BB91="SI",BC91="SI"),"Crítico-Proceda a elaborar plan de acción","No crítico/Intermedio-Solicitar evaluación por parte del OAL")</f>
        <v>No crítico/Intermedio-Solicitar evaluación por parte del OAL</v>
      </c>
      <c r="BE91" s="86"/>
      <c r="BF91" s="74"/>
      <c r="BG91" s="74"/>
      <c r="BH91" s="74"/>
      <c r="BI91" s="74"/>
      <c r="BJ91" s="74"/>
      <c r="BM91">
        <f t="shared" si="1"/>
        <v>1</v>
      </c>
    </row>
    <row r="92" spans="2:65" ht="58.5" customHeight="1">
      <c r="B92" s="54">
        <v>75</v>
      </c>
      <c r="C92" s="55" t="str">
        <f>Hoja1!AE79</f>
        <v>area 75</v>
      </c>
      <c r="D92" s="55" t="str">
        <f>Hoja1!AF79</f>
        <v>puesto 75</v>
      </c>
      <c r="E92" s="55" t="str">
        <f>Hoja1!AG79</f>
        <v>tarea 75</v>
      </c>
      <c r="F92" s="55">
        <f>Hoja1!AH79</f>
        <v>0</v>
      </c>
      <c r="G92" s="55">
        <f>Hoja1!AI79</f>
        <v>0</v>
      </c>
      <c r="H92" s="55">
        <f>Hoja1!AJ79</f>
        <v>0</v>
      </c>
      <c r="I92" s="55">
        <f>Hoja1!AK79</f>
        <v>0</v>
      </c>
      <c r="J92" s="55">
        <f>Hoja1!AL79</f>
        <v>0</v>
      </c>
      <c r="K92" s="53"/>
      <c r="L92" s="53"/>
      <c r="M92" s="53"/>
      <c r="N92" s="53"/>
      <c r="O92" s="53"/>
      <c r="P92" s="53"/>
      <c r="Q92" s="53"/>
      <c r="R92" s="53"/>
      <c r="S92" s="53"/>
      <c r="T92" s="53"/>
      <c r="U92" s="53"/>
      <c r="V92" s="53"/>
      <c r="W92" s="53"/>
      <c r="X92" s="53"/>
      <c r="Y92" s="53"/>
      <c r="Z92" s="53"/>
      <c r="AA92" s="53"/>
      <c r="AB92" s="53"/>
      <c r="AC92" s="53"/>
      <c r="AD92" s="53"/>
      <c r="AE92" s="53"/>
      <c r="AF92" s="53"/>
      <c r="AG92" s="79" t="str" cm="1">
        <f t="array" ref="AG92">IF(OR(K92:AA92="NO",AB92="NO",AC92="NO",AD92="NO",AE92="NO",AF92="NO"),"No aceptable","Aceptable")</f>
        <v>Aceptable</v>
      </c>
      <c r="AH92" s="53" t="s">
        <v>57</v>
      </c>
      <c r="AI92" s="53" t="s">
        <v>57</v>
      </c>
      <c r="AJ92" s="53" t="s">
        <v>57</v>
      </c>
      <c r="AK92" s="53" t="s">
        <v>57</v>
      </c>
      <c r="AL92" s="53" t="s">
        <v>57</v>
      </c>
      <c r="AM92" s="53" t="s">
        <v>57</v>
      </c>
      <c r="AN92" s="53" t="s">
        <v>57</v>
      </c>
      <c r="AO92" s="53" t="s">
        <v>57</v>
      </c>
      <c r="AP92" s="53" t="s">
        <v>57</v>
      </c>
      <c r="AQ92" s="53" t="s">
        <v>57</v>
      </c>
      <c r="AR92" s="53" t="s">
        <v>57</v>
      </c>
      <c r="AS92" s="53" t="s">
        <v>57</v>
      </c>
      <c r="AT92" s="53" t="s">
        <v>57</v>
      </c>
      <c r="AU92" s="53" t="s">
        <v>57</v>
      </c>
      <c r="AV92" s="53" t="s">
        <v>57</v>
      </c>
      <c r="AW92" s="53" t="s">
        <v>57</v>
      </c>
      <c r="AX92" s="53" t="s">
        <v>57</v>
      </c>
      <c r="AY92" s="53" t="s">
        <v>57</v>
      </c>
      <c r="AZ92" s="53" t="s">
        <v>57</v>
      </c>
      <c r="BA92" s="53" t="s">
        <v>57</v>
      </c>
      <c r="BB92" s="53" t="s">
        <v>57</v>
      </c>
      <c r="BC92" s="53" t="s">
        <v>57</v>
      </c>
      <c r="BD92" s="85" t="str" cm="1">
        <f t="array" ref="BD92">IF(OR(AH92:AX92="SI",AY92="SI",AZ92="SI",BA92="SI",BB92="SI",BC92="SI"),"Crítico-Proceda a elaborar plan de acción","No crítico/Intermedio-Solicitar evaluación por parte del OAL")</f>
        <v>No crítico/Intermedio-Solicitar evaluación por parte del OAL</v>
      </c>
      <c r="BE92" s="86"/>
      <c r="BF92" s="74"/>
      <c r="BG92" s="74"/>
      <c r="BH92" s="74"/>
      <c r="BI92" s="74"/>
      <c r="BJ92" s="74"/>
      <c r="BM92">
        <f t="shared" si="1"/>
        <v>1</v>
      </c>
    </row>
    <row r="93" spans="2:65" ht="58.5" customHeight="1">
      <c r="B93" s="54">
        <v>76</v>
      </c>
      <c r="C93" s="55" t="str">
        <f>Hoja1!AE80</f>
        <v>area 76</v>
      </c>
      <c r="D93" s="55" t="str">
        <f>Hoja1!AF80</f>
        <v>puesto 76</v>
      </c>
      <c r="E93" s="55" t="str">
        <f>Hoja1!AG80</f>
        <v>tarea 76</v>
      </c>
      <c r="F93" s="55">
        <f>Hoja1!AH80</f>
        <v>0</v>
      </c>
      <c r="G93" s="55">
        <f>Hoja1!AI80</f>
        <v>0</v>
      </c>
      <c r="H93" s="55">
        <f>Hoja1!AJ80</f>
        <v>0</v>
      </c>
      <c r="I93" s="55">
        <f>Hoja1!AK80</f>
        <v>0</v>
      </c>
      <c r="J93" s="55">
        <f>Hoja1!AL80</f>
        <v>0</v>
      </c>
      <c r="K93" s="53"/>
      <c r="L93" s="53"/>
      <c r="M93" s="53"/>
      <c r="N93" s="53"/>
      <c r="O93" s="53"/>
      <c r="P93" s="53"/>
      <c r="Q93" s="53"/>
      <c r="R93" s="53"/>
      <c r="S93" s="53"/>
      <c r="T93" s="53"/>
      <c r="U93" s="53"/>
      <c r="V93" s="53"/>
      <c r="W93" s="53"/>
      <c r="X93" s="53"/>
      <c r="Y93" s="53"/>
      <c r="Z93" s="53"/>
      <c r="AA93" s="53"/>
      <c r="AB93" s="53"/>
      <c r="AC93" s="53"/>
      <c r="AD93" s="53"/>
      <c r="AE93" s="53"/>
      <c r="AF93" s="53"/>
      <c r="AG93" s="79" t="str" cm="1">
        <f t="array" ref="AG93">IF(OR(K93:AA93="NO",AB93="NO",AC93="NO",AD93="NO",AE93="NO",AF93="NO"),"No aceptable","Aceptable")</f>
        <v>Aceptable</v>
      </c>
      <c r="AH93" s="53" t="s">
        <v>57</v>
      </c>
      <c r="AI93" s="53" t="s">
        <v>57</v>
      </c>
      <c r="AJ93" s="53" t="s">
        <v>57</v>
      </c>
      <c r="AK93" s="53" t="s">
        <v>57</v>
      </c>
      <c r="AL93" s="53" t="s">
        <v>57</v>
      </c>
      <c r="AM93" s="53" t="s">
        <v>57</v>
      </c>
      <c r="AN93" s="53" t="s">
        <v>57</v>
      </c>
      <c r="AO93" s="53" t="s">
        <v>57</v>
      </c>
      <c r="AP93" s="53" t="s">
        <v>57</v>
      </c>
      <c r="AQ93" s="53" t="s">
        <v>57</v>
      </c>
      <c r="AR93" s="53" t="s">
        <v>57</v>
      </c>
      <c r="AS93" s="53" t="s">
        <v>57</v>
      </c>
      <c r="AT93" s="53" t="s">
        <v>57</v>
      </c>
      <c r="AU93" s="53" t="s">
        <v>57</v>
      </c>
      <c r="AV93" s="53" t="s">
        <v>57</v>
      </c>
      <c r="AW93" s="53" t="s">
        <v>57</v>
      </c>
      <c r="AX93" s="53" t="s">
        <v>57</v>
      </c>
      <c r="AY93" s="53" t="s">
        <v>57</v>
      </c>
      <c r="AZ93" s="53" t="s">
        <v>57</v>
      </c>
      <c r="BA93" s="53" t="s">
        <v>57</v>
      </c>
      <c r="BB93" s="53" t="s">
        <v>57</v>
      </c>
      <c r="BC93" s="53" t="s">
        <v>57</v>
      </c>
      <c r="BD93" s="85" t="str" cm="1">
        <f t="array" ref="BD93">IF(OR(AH93:AX93="SI",AY93="SI",AZ93="SI",BA93="SI",BB93="SI",BC93="SI"),"Crítico-Proceda a elaborar plan de acción","No crítico/Intermedio-Solicitar evaluación por parte del OAL")</f>
        <v>No crítico/Intermedio-Solicitar evaluación por parte del OAL</v>
      </c>
      <c r="BE93" s="86"/>
      <c r="BF93" s="74"/>
      <c r="BG93" s="74"/>
      <c r="BH93" s="74"/>
      <c r="BI93" s="74"/>
      <c r="BJ93" s="74"/>
      <c r="BM93">
        <f t="shared" si="1"/>
        <v>1</v>
      </c>
    </row>
    <row r="94" spans="2:65" ht="58.5" customHeight="1">
      <c r="B94" s="54">
        <v>77</v>
      </c>
      <c r="C94" s="55" t="str">
        <f>Hoja1!AE81</f>
        <v>area 77</v>
      </c>
      <c r="D94" s="55" t="str">
        <f>Hoja1!AF81</f>
        <v>puesto 77</v>
      </c>
      <c r="E94" s="55" t="str">
        <f>Hoja1!AG81</f>
        <v>tarea 77</v>
      </c>
      <c r="F94" s="55">
        <f>Hoja1!AH81</f>
        <v>0</v>
      </c>
      <c r="G94" s="55">
        <f>Hoja1!AI81</f>
        <v>0</v>
      </c>
      <c r="H94" s="55">
        <f>Hoja1!AJ81</f>
        <v>0</v>
      </c>
      <c r="I94" s="55">
        <f>Hoja1!AK81</f>
        <v>0</v>
      </c>
      <c r="J94" s="55">
        <f>Hoja1!AL81</f>
        <v>0</v>
      </c>
      <c r="K94" s="53"/>
      <c r="L94" s="53"/>
      <c r="M94" s="53"/>
      <c r="N94" s="53"/>
      <c r="O94" s="53"/>
      <c r="P94" s="53"/>
      <c r="Q94" s="53"/>
      <c r="R94" s="53"/>
      <c r="S94" s="53"/>
      <c r="T94" s="53"/>
      <c r="U94" s="53"/>
      <c r="V94" s="53"/>
      <c r="W94" s="53"/>
      <c r="X94" s="53"/>
      <c r="Y94" s="53"/>
      <c r="Z94" s="53"/>
      <c r="AA94" s="53"/>
      <c r="AB94" s="53"/>
      <c r="AC94" s="53"/>
      <c r="AD94" s="53"/>
      <c r="AE94" s="53"/>
      <c r="AF94" s="53"/>
      <c r="AG94" s="79" t="str" cm="1">
        <f t="array" ref="AG94">IF(OR(K94:AA94="NO",AB94="NO",AC94="NO",AD94="NO",AE94="NO",AF94="NO"),"No aceptable","Aceptable")</f>
        <v>Aceptable</v>
      </c>
      <c r="AH94" s="53" t="s">
        <v>57</v>
      </c>
      <c r="AI94" s="53" t="s">
        <v>57</v>
      </c>
      <c r="AJ94" s="53" t="s">
        <v>57</v>
      </c>
      <c r="AK94" s="53" t="s">
        <v>57</v>
      </c>
      <c r="AL94" s="53" t="s">
        <v>57</v>
      </c>
      <c r="AM94" s="53" t="s">
        <v>57</v>
      </c>
      <c r="AN94" s="53" t="s">
        <v>57</v>
      </c>
      <c r="AO94" s="53" t="s">
        <v>57</v>
      </c>
      <c r="AP94" s="53" t="s">
        <v>57</v>
      </c>
      <c r="AQ94" s="53" t="s">
        <v>57</v>
      </c>
      <c r="AR94" s="53" t="s">
        <v>57</v>
      </c>
      <c r="AS94" s="53" t="s">
        <v>57</v>
      </c>
      <c r="AT94" s="53" t="s">
        <v>57</v>
      </c>
      <c r="AU94" s="53" t="s">
        <v>57</v>
      </c>
      <c r="AV94" s="53" t="s">
        <v>57</v>
      </c>
      <c r="AW94" s="53" t="s">
        <v>57</v>
      </c>
      <c r="AX94" s="53" t="s">
        <v>57</v>
      </c>
      <c r="AY94" s="53" t="s">
        <v>57</v>
      </c>
      <c r="AZ94" s="53" t="s">
        <v>57</v>
      </c>
      <c r="BA94" s="53" t="s">
        <v>57</v>
      </c>
      <c r="BB94" s="53" t="s">
        <v>57</v>
      </c>
      <c r="BC94" s="53" t="s">
        <v>57</v>
      </c>
      <c r="BD94" s="85" t="str" cm="1">
        <f t="array" ref="BD94">IF(OR(AH94:AX94="SI",AY94="SI",AZ94="SI",BA94="SI",BB94="SI",BC94="SI"),"Crítico-Proceda a elaborar plan de acción","No crítico/Intermedio-Solicitar evaluación por parte del OAL")</f>
        <v>No crítico/Intermedio-Solicitar evaluación por parte del OAL</v>
      </c>
      <c r="BE94" s="86"/>
      <c r="BF94" s="74"/>
      <c r="BG94" s="74"/>
      <c r="BH94" s="74"/>
      <c r="BI94" s="74"/>
      <c r="BJ94" s="74"/>
      <c r="BM94">
        <f t="shared" si="1"/>
        <v>1</v>
      </c>
    </row>
    <row r="95" spans="2:65" ht="58.5" customHeight="1">
      <c r="B95" s="54">
        <v>78</v>
      </c>
      <c r="C95" s="55" t="str">
        <f>Hoja1!AE82</f>
        <v>area 78</v>
      </c>
      <c r="D95" s="55" t="str">
        <f>Hoja1!AF82</f>
        <v>puesto 78</v>
      </c>
      <c r="E95" s="55" t="str">
        <f>Hoja1!AG82</f>
        <v>tarea 78</v>
      </c>
      <c r="F95" s="55">
        <f>Hoja1!AH82</f>
        <v>0</v>
      </c>
      <c r="G95" s="55">
        <f>Hoja1!AI82</f>
        <v>0</v>
      </c>
      <c r="H95" s="55">
        <f>Hoja1!AJ82</f>
        <v>0</v>
      </c>
      <c r="I95" s="55">
        <f>Hoja1!AK82</f>
        <v>0</v>
      </c>
      <c r="J95" s="55">
        <f>Hoja1!AL82</f>
        <v>0</v>
      </c>
      <c r="K95" s="53"/>
      <c r="L95" s="53"/>
      <c r="M95" s="53"/>
      <c r="N95" s="53"/>
      <c r="O95" s="53"/>
      <c r="P95" s="53"/>
      <c r="Q95" s="53"/>
      <c r="R95" s="53"/>
      <c r="S95" s="53"/>
      <c r="T95" s="53"/>
      <c r="U95" s="53"/>
      <c r="V95" s="53"/>
      <c r="W95" s="53"/>
      <c r="X95" s="53"/>
      <c r="Y95" s="53"/>
      <c r="Z95" s="53"/>
      <c r="AA95" s="53"/>
      <c r="AB95" s="53"/>
      <c r="AC95" s="53"/>
      <c r="AD95" s="53"/>
      <c r="AE95" s="53"/>
      <c r="AF95" s="53"/>
      <c r="AG95" s="79" t="str" cm="1">
        <f t="array" ref="AG95">IF(OR(K95:AA95="NO",AB95="NO",AC95="NO",AD95="NO",AE95="NO",AF95="NO"),"No aceptable","Aceptable")</f>
        <v>Aceptable</v>
      </c>
      <c r="AH95" s="53" t="s">
        <v>57</v>
      </c>
      <c r="AI95" s="53" t="s">
        <v>57</v>
      </c>
      <c r="AJ95" s="53" t="s">
        <v>57</v>
      </c>
      <c r="AK95" s="53" t="s">
        <v>57</v>
      </c>
      <c r="AL95" s="53" t="s">
        <v>57</v>
      </c>
      <c r="AM95" s="53" t="s">
        <v>57</v>
      </c>
      <c r="AN95" s="53" t="s">
        <v>57</v>
      </c>
      <c r="AO95" s="53" t="s">
        <v>57</v>
      </c>
      <c r="AP95" s="53" t="s">
        <v>57</v>
      </c>
      <c r="AQ95" s="53" t="s">
        <v>57</v>
      </c>
      <c r="AR95" s="53" t="s">
        <v>57</v>
      </c>
      <c r="AS95" s="53" t="s">
        <v>57</v>
      </c>
      <c r="AT95" s="53" t="s">
        <v>57</v>
      </c>
      <c r="AU95" s="53" t="s">
        <v>57</v>
      </c>
      <c r="AV95" s="53" t="s">
        <v>57</v>
      </c>
      <c r="AW95" s="53" t="s">
        <v>57</v>
      </c>
      <c r="AX95" s="53" t="s">
        <v>57</v>
      </c>
      <c r="AY95" s="53" t="s">
        <v>57</v>
      </c>
      <c r="AZ95" s="53" t="s">
        <v>57</v>
      </c>
      <c r="BA95" s="53" t="s">
        <v>57</v>
      </c>
      <c r="BB95" s="53" t="s">
        <v>57</v>
      </c>
      <c r="BC95" s="53" t="s">
        <v>57</v>
      </c>
      <c r="BD95" s="85" t="str" cm="1">
        <f t="array" ref="BD95">IF(OR(AH95:AX95="SI",AY95="SI",AZ95="SI",BA95="SI",BB95="SI",BC95="SI"),"Crítico-Proceda a elaborar plan de acción","No crítico/Intermedio-Solicitar evaluación por parte del OAL")</f>
        <v>No crítico/Intermedio-Solicitar evaluación por parte del OAL</v>
      </c>
      <c r="BE95" s="86"/>
      <c r="BF95" s="74"/>
      <c r="BG95" s="74"/>
      <c r="BH95" s="74"/>
      <c r="BI95" s="74"/>
      <c r="BJ95" s="74"/>
      <c r="BM95">
        <f t="shared" si="1"/>
        <v>1</v>
      </c>
    </row>
    <row r="96" spans="2:65" ht="58.5" customHeight="1">
      <c r="B96" s="54">
        <v>79</v>
      </c>
      <c r="C96" s="55" t="str">
        <f>Hoja1!AE83</f>
        <v>area 79</v>
      </c>
      <c r="D96" s="55" t="str">
        <f>Hoja1!AF83</f>
        <v>puesto 79</v>
      </c>
      <c r="E96" s="55" t="str">
        <f>Hoja1!AG83</f>
        <v>tarea 79</v>
      </c>
      <c r="F96" s="55">
        <f>Hoja1!AH83</f>
        <v>0</v>
      </c>
      <c r="G96" s="55">
        <f>Hoja1!AI83</f>
        <v>0</v>
      </c>
      <c r="H96" s="55">
        <f>Hoja1!AJ83</f>
        <v>0</v>
      </c>
      <c r="I96" s="55">
        <f>Hoja1!AK83</f>
        <v>0</v>
      </c>
      <c r="J96" s="55">
        <f>Hoja1!AL83</f>
        <v>0</v>
      </c>
      <c r="K96" s="53"/>
      <c r="L96" s="53"/>
      <c r="M96" s="53"/>
      <c r="N96" s="53"/>
      <c r="O96" s="53"/>
      <c r="P96" s="53"/>
      <c r="Q96" s="53"/>
      <c r="R96" s="53"/>
      <c r="S96" s="53"/>
      <c r="T96" s="53"/>
      <c r="U96" s="53"/>
      <c r="V96" s="53"/>
      <c r="W96" s="53"/>
      <c r="X96" s="53"/>
      <c r="Y96" s="53"/>
      <c r="Z96" s="53"/>
      <c r="AA96" s="53"/>
      <c r="AB96" s="53"/>
      <c r="AC96" s="53"/>
      <c r="AD96" s="53"/>
      <c r="AE96" s="53"/>
      <c r="AF96" s="53"/>
      <c r="AG96" s="79" t="str" cm="1">
        <f t="array" ref="AG96">IF(OR(K96:AA96="NO",AB96="NO",AC96="NO",AD96="NO",AE96="NO",AF96="NO"),"No aceptable","Aceptable")</f>
        <v>Aceptable</v>
      </c>
      <c r="AH96" s="53" t="s">
        <v>57</v>
      </c>
      <c r="AI96" s="53" t="s">
        <v>57</v>
      </c>
      <c r="AJ96" s="53" t="s">
        <v>57</v>
      </c>
      <c r="AK96" s="53" t="s">
        <v>57</v>
      </c>
      <c r="AL96" s="53" t="s">
        <v>57</v>
      </c>
      <c r="AM96" s="53" t="s">
        <v>57</v>
      </c>
      <c r="AN96" s="53" t="s">
        <v>57</v>
      </c>
      <c r="AO96" s="53" t="s">
        <v>57</v>
      </c>
      <c r="AP96" s="53" t="s">
        <v>57</v>
      </c>
      <c r="AQ96" s="53" t="s">
        <v>57</v>
      </c>
      <c r="AR96" s="53" t="s">
        <v>57</v>
      </c>
      <c r="AS96" s="53" t="s">
        <v>57</v>
      </c>
      <c r="AT96" s="53" t="s">
        <v>57</v>
      </c>
      <c r="AU96" s="53" t="s">
        <v>57</v>
      </c>
      <c r="AV96" s="53" t="s">
        <v>57</v>
      </c>
      <c r="AW96" s="53" t="s">
        <v>57</v>
      </c>
      <c r="AX96" s="53" t="s">
        <v>57</v>
      </c>
      <c r="AY96" s="53" t="s">
        <v>57</v>
      </c>
      <c r="AZ96" s="53" t="s">
        <v>57</v>
      </c>
      <c r="BA96" s="53" t="s">
        <v>57</v>
      </c>
      <c r="BB96" s="53" t="s">
        <v>57</v>
      </c>
      <c r="BC96" s="53" t="s">
        <v>57</v>
      </c>
      <c r="BD96" s="85" t="str" cm="1">
        <f t="array" ref="BD96">IF(OR(AH96:AX96="SI",AY96="SI",AZ96="SI",BA96="SI",BB96="SI",BC96="SI"),"Crítico-Proceda a elaborar plan de acción","No crítico/Intermedio-Solicitar evaluación por parte del OAL")</f>
        <v>No crítico/Intermedio-Solicitar evaluación por parte del OAL</v>
      </c>
      <c r="BE96" s="86"/>
      <c r="BF96" s="74"/>
      <c r="BG96" s="74"/>
      <c r="BH96" s="74"/>
      <c r="BI96" s="74"/>
      <c r="BJ96" s="74"/>
      <c r="BM96">
        <f t="shared" si="1"/>
        <v>1</v>
      </c>
    </row>
    <row r="97" spans="2:65" ht="58.5" customHeight="1">
      <c r="B97" s="54">
        <v>80</v>
      </c>
      <c r="C97" s="55" t="str">
        <f>Hoja1!AE84</f>
        <v>area 80</v>
      </c>
      <c r="D97" s="55" t="str">
        <f>Hoja1!AF84</f>
        <v>puesto 80</v>
      </c>
      <c r="E97" s="55" t="str">
        <f>Hoja1!AG84</f>
        <v>tarea 80</v>
      </c>
      <c r="F97" s="55">
        <f>Hoja1!AH84</f>
        <v>0</v>
      </c>
      <c r="G97" s="55">
        <f>Hoja1!AI84</f>
        <v>0</v>
      </c>
      <c r="H97" s="55">
        <f>Hoja1!AJ84</f>
        <v>0</v>
      </c>
      <c r="I97" s="55">
        <f>Hoja1!AK84</f>
        <v>0</v>
      </c>
      <c r="J97" s="55">
        <f>Hoja1!AL84</f>
        <v>0</v>
      </c>
      <c r="K97" s="53"/>
      <c r="L97" s="53"/>
      <c r="M97" s="53"/>
      <c r="N97" s="53"/>
      <c r="O97" s="53"/>
      <c r="P97" s="53"/>
      <c r="Q97" s="53"/>
      <c r="R97" s="53"/>
      <c r="S97" s="53"/>
      <c r="T97" s="53"/>
      <c r="U97" s="53"/>
      <c r="V97" s="53"/>
      <c r="W97" s="53"/>
      <c r="X97" s="53"/>
      <c r="Y97" s="53"/>
      <c r="Z97" s="53"/>
      <c r="AA97" s="53"/>
      <c r="AB97" s="53"/>
      <c r="AC97" s="53"/>
      <c r="AD97" s="53"/>
      <c r="AE97" s="53"/>
      <c r="AF97" s="53"/>
      <c r="AG97" s="79" t="str" cm="1">
        <f t="array" ref="AG97">IF(OR(K97:AA97="NO",AB97="NO",AC97="NO",AD97="NO",AE97="NO",AF97="NO"),"No aceptable","Aceptable")</f>
        <v>Aceptable</v>
      </c>
      <c r="AH97" s="53" t="s">
        <v>57</v>
      </c>
      <c r="AI97" s="53" t="s">
        <v>57</v>
      </c>
      <c r="AJ97" s="53" t="s">
        <v>57</v>
      </c>
      <c r="AK97" s="53" t="s">
        <v>57</v>
      </c>
      <c r="AL97" s="53" t="s">
        <v>57</v>
      </c>
      <c r="AM97" s="53" t="s">
        <v>57</v>
      </c>
      <c r="AN97" s="53" t="s">
        <v>57</v>
      </c>
      <c r="AO97" s="53" t="s">
        <v>57</v>
      </c>
      <c r="AP97" s="53" t="s">
        <v>57</v>
      </c>
      <c r="AQ97" s="53" t="s">
        <v>57</v>
      </c>
      <c r="AR97" s="53" t="s">
        <v>57</v>
      </c>
      <c r="AS97" s="53" t="s">
        <v>57</v>
      </c>
      <c r="AT97" s="53" t="s">
        <v>57</v>
      </c>
      <c r="AU97" s="53" t="s">
        <v>57</v>
      </c>
      <c r="AV97" s="53" t="s">
        <v>57</v>
      </c>
      <c r="AW97" s="53" t="s">
        <v>57</v>
      </c>
      <c r="AX97" s="53" t="s">
        <v>57</v>
      </c>
      <c r="AY97" s="53" t="s">
        <v>57</v>
      </c>
      <c r="AZ97" s="53" t="s">
        <v>57</v>
      </c>
      <c r="BA97" s="53" t="s">
        <v>57</v>
      </c>
      <c r="BB97" s="53" t="s">
        <v>57</v>
      </c>
      <c r="BC97" s="53" t="s">
        <v>57</v>
      </c>
      <c r="BD97" s="85" t="str" cm="1">
        <f t="array" ref="BD97">IF(OR(AH97:AX97="SI",AY97="SI",AZ97="SI",BA97="SI",BB97="SI",BC97="SI"),"Crítico-Proceda a elaborar plan de acción","No crítico/Intermedio-Solicitar evaluación por parte del OAL")</f>
        <v>No crítico/Intermedio-Solicitar evaluación por parte del OAL</v>
      </c>
      <c r="BE97" s="86"/>
      <c r="BF97" s="74"/>
      <c r="BG97" s="74"/>
      <c r="BH97" s="74"/>
      <c r="BI97" s="74"/>
      <c r="BJ97" s="74"/>
      <c r="BM97">
        <f t="shared" si="1"/>
        <v>1</v>
      </c>
    </row>
    <row r="98" spans="2:65" ht="58.5" customHeight="1">
      <c r="B98" s="54">
        <v>81</v>
      </c>
      <c r="C98" s="55" t="str">
        <f>Hoja1!AE85</f>
        <v>area 81</v>
      </c>
      <c r="D98" s="55" t="str">
        <f>Hoja1!AF85</f>
        <v>puesto 81</v>
      </c>
      <c r="E98" s="55" t="str">
        <f>Hoja1!AG85</f>
        <v>tarea 81</v>
      </c>
      <c r="F98" s="55">
        <f>Hoja1!AH85</f>
        <v>0</v>
      </c>
      <c r="G98" s="55">
        <f>Hoja1!AI85</f>
        <v>0</v>
      </c>
      <c r="H98" s="55">
        <f>Hoja1!AJ85</f>
        <v>0</v>
      </c>
      <c r="I98" s="55">
        <f>Hoja1!AK85</f>
        <v>0</v>
      </c>
      <c r="J98" s="55">
        <f>Hoja1!AL85</f>
        <v>0</v>
      </c>
      <c r="K98" s="53"/>
      <c r="L98" s="53"/>
      <c r="M98" s="53"/>
      <c r="N98" s="53"/>
      <c r="O98" s="53"/>
      <c r="P98" s="53"/>
      <c r="Q98" s="53"/>
      <c r="R98" s="53"/>
      <c r="S98" s="53"/>
      <c r="T98" s="53"/>
      <c r="U98" s="53"/>
      <c r="V98" s="53"/>
      <c r="W98" s="53"/>
      <c r="X98" s="53"/>
      <c r="Y98" s="53"/>
      <c r="Z98" s="53"/>
      <c r="AA98" s="53"/>
      <c r="AB98" s="53"/>
      <c r="AC98" s="53"/>
      <c r="AD98" s="53"/>
      <c r="AE98" s="53"/>
      <c r="AF98" s="53"/>
      <c r="AG98" s="79" t="str" cm="1">
        <f t="array" ref="AG98">IF(OR(K98:AA98="NO",AB98="NO",AC98="NO",AD98="NO",AE98="NO",AF98="NO"),"No aceptable","Aceptable")</f>
        <v>Aceptable</v>
      </c>
      <c r="AH98" s="53" t="s">
        <v>57</v>
      </c>
      <c r="AI98" s="53" t="s">
        <v>57</v>
      </c>
      <c r="AJ98" s="53" t="s">
        <v>57</v>
      </c>
      <c r="AK98" s="53" t="s">
        <v>57</v>
      </c>
      <c r="AL98" s="53" t="s">
        <v>57</v>
      </c>
      <c r="AM98" s="53" t="s">
        <v>57</v>
      </c>
      <c r="AN98" s="53" t="s">
        <v>57</v>
      </c>
      <c r="AO98" s="53" t="s">
        <v>57</v>
      </c>
      <c r="AP98" s="53" t="s">
        <v>57</v>
      </c>
      <c r="AQ98" s="53" t="s">
        <v>57</v>
      </c>
      <c r="AR98" s="53" t="s">
        <v>57</v>
      </c>
      <c r="AS98" s="53" t="s">
        <v>57</v>
      </c>
      <c r="AT98" s="53" t="s">
        <v>57</v>
      </c>
      <c r="AU98" s="53" t="s">
        <v>57</v>
      </c>
      <c r="AV98" s="53" t="s">
        <v>57</v>
      </c>
      <c r="AW98" s="53" t="s">
        <v>57</v>
      </c>
      <c r="AX98" s="53" t="s">
        <v>57</v>
      </c>
      <c r="AY98" s="53" t="s">
        <v>57</v>
      </c>
      <c r="AZ98" s="53" t="s">
        <v>57</v>
      </c>
      <c r="BA98" s="53" t="s">
        <v>57</v>
      </c>
      <c r="BB98" s="53" t="s">
        <v>57</v>
      </c>
      <c r="BC98" s="53" t="s">
        <v>57</v>
      </c>
      <c r="BD98" s="85" t="str" cm="1">
        <f t="array" ref="BD98">IF(OR(AH98:AX98="SI",AY98="SI",AZ98="SI",BA98="SI",BB98="SI",BC98="SI"),"Crítico-Proceda a elaborar plan de acción","No crítico/Intermedio-Solicitar evaluación por parte del OAL")</f>
        <v>No crítico/Intermedio-Solicitar evaluación por parte del OAL</v>
      </c>
      <c r="BE98" s="86"/>
      <c r="BF98" s="74"/>
      <c r="BG98" s="74"/>
      <c r="BH98" s="74"/>
      <c r="BI98" s="74"/>
      <c r="BJ98" s="74"/>
      <c r="BM98">
        <f t="shared" si="1"/>
        <v>1</v>
      </c>
    </row>
    <row r="99" spans="2:65" ht="58.5" customHeight="1">
      <c r="B99" s="54">
        <v>82</v>
      </c>
      <c r="C99" s="55" t="str">
        <f>Hoja1!AE86</f>
        <v>area 82</v>
      </c>
      <c r="D99" s="55" t="str">
        <f>Hoja1!AF86</f>
        <v>puesto 82</v>
      </c>
      <c r="E99" s="55" t="str">
        <f>Hoja1!AG86</f>
        <v>tarea 82</v>
      </c>
      <c r="F99" s="55">
        <f>Hoja1!AH86</f>
        <v>0</v>
      </c>
      <c r="G99" s="55">
        <f>Hoja1!AI86</f>
        <v>0</v>
      </c>
      <c r="H99" s="55">
        <f>Hoja1!AJ86</f>
        <v>0</v>
      </c>
      <c r="I99" s="55">
        <f>Hoja1!AK86</f>
        <v>0</v>
      </c>
      <c r="J99" s="55">
        <f>Hoja1!AL86</f>
        <v>0</v>
      </c>
      <c r="K99" s="53"/>
      <c r="L99" s="53"/>
      <c r="M99" s="53"/>
      <c r="N99" s="53"/>
      <c r="O99" s="53"/>
      <c r="P99" s="53"/>
      <c r="Q99" s="53"/>
      <c r="R99" s="53"/>
      <c r="S99" s="53"/>
      <c r="T99" s="53"/>
      <c r="U99" s="53"/>
      <c r="V99" s="53"/>
      <c r="W99" s="53"/>
      <c r="X99" s="53"/>
      <c r="Y99" s="53"/>
      <c r="Z99" s="53"/>
      <c r="AA99" s="53"/>
      <c r="AB99" s="53"/>
      <c r="AC99" s="53"/>
      <c r="AD99" s="53"/>
      <c r="AE99" s="53"/>
      <c r="AF99" s="53"/>
      <c r="AG99" s="79" t="str" cm="1">
        <f t="array" ref="AG99">IF(OR(K99:AA99="NO",AB99="NO",AC99="NO",AD99="NO",AE99="NO",AF99="NO"),"No aceptable","Aceptable")</f>
        <v>Aceptable</v>
      </c>
      <c r="AH99" s="53" t="s">
        <v>57</v>
      </c>
      <c r="AI99" s="53" t="s">
        <v>57</v>
      </c>
      <c r="AJ99" s="53" t="s">
        <v>57</v>
      </c>
      <c r="AK99" s="53" t="s">
        <v>57</v>
      </c>
      <c r="AL99" s="53" t="s">
        <v>57</v>
      </c>
      <c r="AM99" s="53" t="s">
        <v>57</v>
      </c>
      <c r="AN99" s="53" t="s">
        <v>57</v>
      </c>
      <c r="AO99" s="53" t="s">
        <v>57</v>
      </c>
      <c r="AP99" s="53" t="s">
        <v>57</v>
      </c>
      <c r="AQ99" s="53" t="s">
        <v>57</v>
      </c>
      <c r="AR99" s="53" t="s">
        <v>57</v>
      </c>
      <c r="AS99" s="53" t="s">
        <v>57</v>
      </c>
      <c r="AT99" s="53" t="s">
        <v>57</v>
      </c>
      <c r="AU99" s="53" t="s">
        <v>57</v>
      </c>
      <c r="AV99" s="53" t="s">
        <v>57</v>
      </c>
      <c r="AW99" s="53" t="s">
        <v>57</v>
      </c>
      <c r="AX99" s="53" t="s">
        <v>57</v>
      </c>
      <c r="AY99" s="53" t="s">
        <v>57</v>
      </c>
      <c r="AZ99" s="53" t="s">
        <v>57</v>
      </c>
      <c r="BA99" s="53" t="s">
        <v>57</v>
      </c>
      <c r="BB99" s="53" t="s">
        <v>57</v>
      </c>
      <c r="BC99" s="53" t="s">
        <v>57</v>
      </c>
      <c r="BD99" s="85" t="str" cm="1">
        <f t="array" ref="BD99">IF(OR(AH99:AX99="SI",AY99="SI",AZ99="SI",BA99="SI",BB99="SI",BC99="SI"),"Crítico-Proceda a elaborar plan de acción","No crítico/Intermedio-Solicitar evaluación por parte del OAL")</f>
        <v>No crítico/Intermedio-Solicitar evaluación por parte del OAL</v>
      </c>
      <c r="BE99" s="86"/>
      <c r="BF99" s="74"/>
      <c r="BG99" s="74"/>
      <c r="BH99" s="74"/>
      <c r="BI99" s="74"/>
      <c r="BJ99" s="74"/>
      <c r="BM99">
        <f t="shared" si="1"/>
        <v>1</v>
      </c>
    </row>
    <row r="100" spans="2:65" ht="58.5" customHeight="1">
      <c r="B100" s="54">
        <v>83</v>
      </c>
      <c r="C100" s="55" t="str">
        <f>Hoja1!AE87</f>
        <v>area 83</v>
      </c>
      <c r="D100" s="55" t="str">
        <f>Hoja1!AF87</f>
        <v>puesto 83</v>
      </c>
      <c r="E100" s="55" t="str">
        <f>Hoja1!AG87</f>
        <v>tarea 83</v>
      </c>
      <c r="F100" s="55">
        <f>Hoja1!AH87</f>
        <v>0</v>
      </c>
      <c r="G100" s="55">
        <f>Hoja1!AI87</f>
        <v>0</v>
      </c>
      <c r="H100" s="55">
        <f>Hoja1!AJ87</f>
        <v>0</v>
      </c>
      <c r="I100" s="55">
        <f>Hoja1!AK87</f>
        <v>0</v>
      </c>
      <c r="J100" s="55">
        <f>Hoja1!AL87</f>
        <v>0</v>
      </c>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79" t="str" cm="1">
        <f t="array" ref="AG100">IF(OR(K100:AA100="NO",AB100="NO",AC100="NO",AD100="NO",AE100="NO",AF100="NO"),"No aceptable","Aceptable")</f>
        <v>Aceptable</v>
      </c>
      <c r="AH100" s="53" t="s">
        <v>57</v>
      </c>
      <c r="AI100" s="53" t="s">
        <v>57</v>
      </c>
      <c r="AJ100" s="53" t="s">
        <v>57</v>
      </c>
      <c r="AK100" s="53" t="s">
        <v>57</v>
      </c>
      <c r="AL100" s="53" t="s">
        <v>57</v>
      </c>
      <c r="AM100" s="53" t="s">
        <v>57</v>
      </c>
      <c r="AN100" s="53" t="s">
        <v>57</v>
      </c>
      <c r="AO100" s="53" t="s">
        <v>57</v>
      </c>
      <c r="AP100" s="53" t="s">
        <v>57</v>
      </c>
      <c r="AQ100" s="53" t="s">
        <v>57</v>
      </c>
      <c r="AR100" s="53" t="s">
        <v>57</v>
      </c>
      <c r="AS100" s="53" t="s">
        <v>57</v>
      </c>
      <c r="AT100" s="53" t="s">
        <v>57</v>
      </c>
      <c r="AU100" s="53" t="s">
        <v>57</v>
      </c>
      <c r="AV100" s="53" t="s">
        <v>57</v>
      </c>
      <c r="AW100" s="53" t="s">
        <v>57</v>
      </c>
      <c r="AX100" s="53" t="s">
        <v>57</v>
      </c>
      <c r="AY100" s="53" t="s">
        <v>57</v>
      </c>
      <c r="AZ100" s="53" t="s">
        <v>57</v>
      </c>
      <c r="BA100" s="53" t="s">
        <v>57</v>
      </c>
      <c r="BB100" s="53" t="s">
        <v>57</v>
      </c>
      <c r="BC100" s="53" t="s">
        <v>57</v>
      </c>
      <c r="BD100" s="85" t="str" cm="1">
        <f t="array" ref="BD100">IF(OR(AH100:AX100="SI",AY100="SI",AZ100="SI",BA100="SI",BB100="SI",BC100="SI"),"Crítico-Proceda a elaborar plan de acción","No crítico/Intermedio-Solicitar evaluación por parte del OAL")</f>
        <v>No crítico/Intermedio-Solicitar evaluación por parte del OAL</v>
      </c>
      <c r="BE100" s="86"/>
      <c r="BF100" s="74"/>
      <c r="BG100" s="74"/>
      <c r="BH100" s="74"/>
      <c r="BI100" s="74"/>
      <c r="BJ100" s="74"/>
      <c r="BM100">
        <f t="shared" si="1"/>
        <v>1</v>
      </c>
    </row>
    <row r="101" spans="2:65" ht="58.5" customHeight="1">
      <c r="B101" s="54">
        <v>84</v>
      </c>
      <c r="C101" s="55" t="str">
        <f>Hoja1!AE88</f>
        <v>area 84</v>
      </c>
      <c r="D101" s="55" t="str">
        <f>Hoja1!AF88</f>
        <v>puesto 84</v>
      </c>
      <c r="E101" s="55" t="str">
        <f>Hoja1!AG88</f>
        <v>tarea 84</v>
      </c>
      <c r="F101" s="55">
        <f>Hoja1!AH88</f>
        <v>0</v>
      </c>
      <c r="G101" s="55">
        <f>Hoja1!AI88</f>
        <v>0</v>
      </c>
      <c r="H101" s="55">
        <f>Hoja1!AJ88</f>
        <v>0</v>
      </c>
      <c r="I101" s="55">
        <f>Hoja1!AK88</f>
        <v>0</v>
      </c>
      <c r="J101" s="55">
        <f>Hoja1!AL88</f>
        <v>0</v>
      </c>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79" t="str" cm="1">
        <f t="array" ref="AG101">IF(OR(K101:AA101="NO",AB101="NO",AC101="NO",AD101="NO",AE101="NO",AF101="NO"),"No aceptable","Aceptable")</f>
        <v>Aceptable</v>
      </c>
      <c r="AH101" s="53" t="s">
        <v>57</v>
      </c>
      <c r="AI101" s="53" t="s">
        <v>57</v>
      </c>
      <c r="AJ101" s="53" t="s">
        <v>57</v>
      </c>
      <c r="AK101" s="53" t="s">
        <v>57</v>
      </c>
      <c r="AL101" s="53" t="s">
        <v>57</v>
      </c>
      <c r="AM101" s="53" t="s">
        <v>57</v>
      </c>
      <c r="AN101" s="53" t="s">
        <v>57</v>
      </c>
      <c r="AO101" s="53" t="s">
        <v>57</v>
      </c>
      <c r="AP101" s="53" t="s">
        <v>57</v>
      </c>
      <c r="AQ101" s="53" t="s">
        <v>57</v>
      </c>
      <c r="AR101" s="53" t="s">
        <v>57</v>
      </c>
      <c r="AS101" s="53" t="s">
        <v>57</v>
      </c>
      <c r="AT101" s="53" t="s">
        <v>57</v>
      </c>
      <c r="AU101" s="53" t="s">
        <v>57</v>
      </c>
      <c r="AV101" s="53" t="s">
        <v>57</v>
      </c>
      <c r="AW101" s="53" t="s">
        <v>57</v>
      </c>
      <c r="AX101" s="53" t="s">
        <v>57</v>
      </c>
      <c r="AY101" s="53" t="s">
        <v>57</v>
      </c>
      <c r="AZ101" s="53" t="s">
        <v>57</v>
      </c>
      <c r="BA101" s="53" t="s">
        <v>57</v>
      </c>
      <c r="BB101" s="53" t="s">
        <v>57</v>
      </c>
      <c r="BC101" s="53" t="s">
        <v>57</v>
      </c>
      <c r="BD101" s="85" t="str" cm="1">
        <f t="array" ref="BD101">IF(OR(AH101:AX101="SI",AY101="SI",AZ101="SI",BA101="SI",BB101="SI",BC101="SI"),"Crítico-Proceda a elaborar plan de acción","No crítico/Intermedio-Solicitar evaluación por parte del OAL")</f>
        <v>No crítico/Intermedio-Solicitar evaluación por parte del OAL</v>
      </c>
      <c r="BE101" s="86"/>
      <c r="BF101" s="74"/>
      <c r="BG101" s="74"/>
      <c r="BH101" s="74"/>
      <c r="BI101" s="74"/>
      <c r="BJ101" s="74"/>
      <c r="BM101">
        <f t="shared" si="1"/>
        <v>1</v>
      </c>
    </row>
    <row r="102" spans="2:65" ht="58.5" customHeight="1">
      <c r="B102" s="54">
        <v>85</v>
      </c>
      <c r="C102" s="55" t="str">
        <f>Hoja1!AE89</f>
        <v>area 85</v>
      </c>
      <c r="D102" s="55" t="str">
        <f>Hoja1!AF89</f>
        <v>puesto 85</v>
      </c>
      <c r="E102" s="55" t="str">
        <f>Hoja1!AG89</f>
        <v>tarea 85</v>
      </c>
      <c r="F102" s="55">
        <f>Hoja1!AH89</f>
        <v>0</v>
      </c>
      <c r="G102" s="55">
        <f>Hoja1!AI89</f>
        <v>0</v>
      </c>
      <c r="H102" s="55">
        <f>Hoja1!AJ89</f>
        <v>0</v>
      </c>
      <c r="I102" s="55">
        <f>Hoja1!AK89</f>
        <v>0</v>
      </c>
      <c r="J102" s="55">
        <f>Hoja1!AL89</f>
        <v>0</v>
      </c>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79" t="str" cm="1">
        <f t="array" ref="AG102">IF(OR(K102:AA102="NO",AB102="NO",AC102="NO",AD102="NO",AE102="NO",AF102="NO"),"No aceptable","Aceptable")</f>
        <v>Aceptable</v>
      </c>
      <c r="AH102" s="53" t="s">
        <v>57</v>
      </c>
      <c r="AI102" s="53" t="s">
        <v>57</v>
      </c>
      <c r="AJ102" s="53" t="s">
        <v>57</v>
      </c>
      <c r="AK102" s="53" t="s">
        <v>57</v>
      </c>
      <c r="AL102" s="53" t="s">
        <v>57</v>
      </c>
      <c r="AM102" s="53" t="s">
        <v>57</v>
      </c>
      <c r="AN102" s="53" t="s">
        <v>57</v>
      </c>
      <c r="AO102" s="53" t="s">
        <v>57</v>
      </c>
      <c r="AP102" s="53" t="s">
        <v>57</v>
      </c>
      <c r="AQ102" s="53" t="s">
        <v>57</v>
      </c>
      <c r="AR102" s="53" t="s">
        <v>57</v>
      </c>
      <c r="AS102" s="53" t="s">
        <v>57</v>
      </c>
      <c r="AT102" s="53" t="s">
        <v>57</v>
      </c>
      <c r="AU102" s="53" t="s">
        <v>57</v>
      </c>
      <c r="AV102" s="53" t="s">
        <v>57</v>
      </c>
      <c r="AW102" s="53" t="s">
        <v>57</v>
      </c>
      <c r="AX102" s="53" t="s">
        <v>57</v>
      </c>
      <c r="AY102" s="53" t="s">
        <v>57</v>
      </c>
      <c r="AZ102" s="53" t="s">
        <v>57</v>
      </c>
      <c r="BA102" s="53" t="s">
        <v>57</v>
      </c>
      <c r="BB102" s="53" t="s">
        <v>57</v>
      </c>
      <c r="BC102" s="53" t="s">
        <v>57</v>
      </c>
      <c r="BD102" s="85" t="str" cm="1">
        <f t="array" ref="BD102">IF(OR(AH102:AX102="SI",AY102="SI",AZ102="SI",BA102="SI",BB102="SI",BC102="SI"),"Crítico-Proceda a elaborar plan de acción","No crítico/Intermedio-Solicitar evaluación por parte del OAL")</f>
        <v>No crítico/Intermedio-Solicitar evaluación por parte del OAL</v>
      </c>
      <c r="BE102" s="86"/>
      <c r="BF102" s="74"/>
      <c r="BG102" s="74"/>
      <c r="BH102" s="74"/>
      <c r="BI102" s="74"/>
      <c r="BJ102" s="74"/>
      <c r="BM102">
        <f t="shared" si="1"/>
        <v>1</v>
      </c>
    </row>
    <row r="103" spans="2:65" ht="58.5" customHeight="1">
      <c r="B103" s="54">
        <v>86</v>
      </c>
      <c r="C103" s="55" t="str">
        <f>Hoja1!AE90</f>
        <v>area 86</v>
      </c>
      <c r="D103" s="55" t="str">
        <f>Hoja1!AF90</f>
        <v>puesto 86</v>
      </c>
      <c r="E103" s="55" t="str">
        <f>Hoja1!AG90</f>
        <v>tarea 86</v>
      </c>
      <c r="F103" s="55">
        <f>Hoja1!AH90</f>
        <v>0</v>
      </c>
      <c r="G103" s="55">
        <f>Hoja1!AI90</f>
        <v>0</v>
      </c>
      <c r="H103" s="55">
        <f>Hoja1!AJ90</f>
        <v>0</v>
      </c>
      <c r="I103" s="55">
        <f>Hoja1!AK90</f>
        <v>0</v>
      </c>
      <c r="J103" s="55">
        <f>Hoja1!AL90</f>
        <v>0</v>
      </c>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79" t="str" cm="1">
        <f t="array" ref="AG103">IF(OR(K103:AA103="NO",AB103="NO",AC103="NO",AD103="NO",AE103="NO",AF103="NO"),"No aceptable","Aceptable")</f>
        <v>Aceptable</v>
      </c>
      <c r="AH103" s="53" t="s">
        <v>57</v>
      </c>
      <c r="AI103" s="53" t="s">
        <v>57</v>
      </c>
      <c r="AJ103" s="53" t="s">
        <v>57</v>
      </c>
      <c r="AK103" s="53" t="s">
        <v>57</v>
      </c>
      <c r="AL103" s="53" t="s">
        <v>57</v>
      </c>
      <c r="AM103" s="53" t="s">
        <v>57</v>
      </c>
      <c r="AN103" s="53" t="s">
        <v>57</v>
      </c>
      <c r="AO103" s="53" t="s">
        <v>57</v>
      </c>
      <c r="AP103" s="53" t="s">
        <v>57</v>
      </c>
      <c r="AQ103" s="53" t="s">
        <v>57</v>
      </c>
      <c r="AR103" s="53" t="s">
        <v>57</v>
      </c>
      <c r="AS103" s="53" t="s">
        <v>57</v>
      </c>
      <c r="AT103" s="53" t="s">
        <v>57</v>
      </c>
      <c r="AU103" s="53" t="s">
        <v>57</v>
      </c>
      <c r="AV103" s="53" t="s">
        <v>57</v>
      </c>
      <c r="AW103" s="53" t="s">
        <v>57</v>
      </c>
      <c r="AX103" s="53" t="s">
        <v>57</v>
      </c>
      <c r="AY103" s="53" t="s">
        <v>57</v>
      </c>
      <c r="AZ103" s="53" t="s">
        <v>57</v>
      </c>
      <c r="BA103" s="53" t="s">
        <v>57</v>
      </c>
      <c r="BB103" s="53" t="s">
        <v>57</v>
      </c>
      <c r="BC103" s="53" t="s">
        <v>57</v>
      </c>
      <c r="BD103" s="85" t="str" cm="1">
        <f t="array" ref="BD103">IF(OR(AH103:AX103="SI",AY103="SI",AZ103="SI",BA103="SI",BB103="SI",BC103="SI"),"Crítico-Proceda a elaborar plan de acción","No crítico/Intermedio-Solicitar evaluación por parte del OAL")</f>
        <v>No crítico/Intermedio-Solicitar evaluación por parte del OAL</v>
      </c>
      <c r="BE103" s="86"/>
      <c r="BF103" s="74"/>
      <c r="BG103" s="74"/>
      <c r="BH103" s="74"/>
      <c r="BI103" s="74"/>
      <c r="BJ103" s="74"/>
      <c r="BM103">
        <f t="shared" si="1"/>
        <v>1</v>
      </c>
    </row>
    <row r="104" spans="2:65" ht="58.5" customHeight="1">
      <c r="B104" s="54">
        <v>87</v>
      </c>
      <c r="C104" s="55" t="str">
        <f>Hoja1!AE91</f>
        <v>area 87</v>
      </c>
      <c r="D104" s="55" t="str">
        <f>Hoja1!AF91</f>
        <v>puesto 87</v>
      </c>
      <c r="E104" s="55" t="str">
        <f>Hoja1!AG91</f>
        <v>tarea 87</v>
      </c>
      <c r="F104" s="55">
        <f>Hoja1!AH91</f>
        <v>0</v>
      </c>
      <c r="G104" s="55">
        <f>Hoja1!AI91</f>
        <v>0</v>
      </c>
      <c r="H104" s="55">
        <f>Hoja1!AJ91</f>
        <v>0</v>
      </c>
      <c r="I104" s="55">
        <f>Hoja1!AK91</f>
        <v>0</v>
      </c>
      <c r="J104" s="55">
        <f>Hoja1!AL91</f>
        <v>0</v>
      </c>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79" t="str" cm="1">
        <f t="array" ref="AG104">IF(OR(K104:AA104="NO",AB104="NO",AC104="NO",AD104="NO",AE104="NO",AF104="NO"),"No aceptable","Aceptable")</f>
        <v>Aceptable</v>
      </c>
      <c r="AH104" s="53" t="s">
        <v>57</v>
      </c>
      <c r="AI104" s="53" t="s">
        <v>57</v>
      </c>
      <c r="AJ104" s="53" t="s">
        <v>57</v>
      </c>
      <c r="AK104" s="53" t="s">
        <v>57</v>
      </c>
      <c r="AL104" s="53" t="s">
        <v>57</v>
      </c>
      <c r="AM104" s="53" t="s">
        <v>57</v>
      </c>
      <c r="AN104" s="53" t="s">
        <v>57</v>
      </c>
      <c r="AO104" s="53" t="s">
        <v>57</v>
      </c>
      <c r="AP104" s="53" t="s">
        <v>57</v>
      </c>
      <c r="AQ104" s="53" t="s">
        <v>57</v>
      </c>
      <c r="AR104" s="53" t="s">
        <v>57</v>
      </c>
      <c r="AS104" s="53" t="s">
        <v>57</v>
      </c>
      <c r="AT104" s="53" t="s">
        <v>57</v>
      </c>
      <c r="AU104" s="53" t="s">
        <v>57</v>
      </c>
      <c r="AV104" s="53" t="s">
        <v>57</v>
      </c>
      <c r="AW104" s="53" t="s">
        <v>57</v>
      </c>
      <c r="AX104" s="53" t="s">
        <v>57</v>
      </c>
      <c r="AY104" s="53" t="s">
        <v>57</v>
      </c>
      <c r="AZ104" s="53" t="s">
        <v>57</v>
      </c>
      <c r="BA104" s="53" t="s">
        <v>57</v>
      </c>
      <c r="BB104" s="53" t="s">
        <v>57</v>
      </c>
      <c r="BC104" s="53" t="s">
        <v>57</v>
      </c>
      <c r="BD104" s="85" t="str" cm="1">
        <f t="array" ref="BD104">IF(OR(AH104:AX104="SI",AY104="SI",AZ104="SI",BA104="SI",BB104="SI",BC104="SI"),"Crítico-Proceda a elaborar plan de acción","No crítico/Intermedio-Solicitar evaluación por parte del OAL")</f>
        <v>No crítico/Intermedio-Solicitar evaluación por parte del OAL</v>
      </c>
      <c r="BE104" s="86"/>
      <c r="BF104" s="74"/>
      <c r="BG104" s="74"/>
      <c r="BH104" s="74"/>
      <c r="BI104" s="74"/>
      <c r="BJ104" s="74"/>
      <c r="BM104">
        <f t="shared" si="1"/>
        <v>1</v>
      </c>
    </row>
    <row r="105" spans="2:65" ht="58.5" customHeight="1">
      <c r="B105" s="54">
        <v>88</v>
      </c>
      <c r="C105" s="55" t="str">
        <f>Hoja1!AE92</f>
        <v>area 88</v>
      </c>
      <c r="D105" s="55" t="str">
        <f>Hoja1!AF92</f>
        <v>puesto 88</v>
      </c>
      <c r="E105" s="55" t="str">
        <f>Hoja1!AG92</f>
        <v>tarea 88</v>
      </c>
      <c r="F105" s="55">
        <f>Hoja1!AH92</f>
        <v>0</v>
      </c>
      <c r="G105" s="55">
        <f>Hoja1!AI92</f>
        <v>0</v>
      </c>
      <c r="H105" s="55">
        <f>Hoja1!AJ92</f>
        <v>0</v>
      </c>
      <c r="I105" s="55">
        <f>Hoja1!AK92</f>
        <v>0</v>
      </c>
      <c r="J105" s="55">
        <f>Hoja1!AL92</f>
        <v>0</v>
      </c>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79" t="str" cm="1">
        <f t="array" ref="AG105">IF(OR(K105:AA105="NO",AB105="NO",AC105="NO",AD105="NO",AE105="NO",AF105="NO"),"No aceptable","Aceptable")</f>
        <v>Aceptable</v>
      </c>
      <c r="AH105" s="53" t="s">
        <v>57</v>
      </c>
      <c r="AI105" s="53" t="s">
        <v>57</v>
      </c>
      <c r="AJ105" s="53" t="s">
        <v>57</v>
      </c>
      <c r="AK105" s="53" t="s">
        <v>57</v>
      </c>
      <c r="AL105" s="53" t="s">
        <v>57</v>
      </c>
      <c r="AM105" s="53" t="s">
        <v>57</v>
      </c>
      <c r="AN105" s="53" t="s">
        <v>57</v>
      </c>
      <c r="AO105" s="53" t="s">
        <v>57</v>
      </c>
      <c r="AP105" s="53" t="s">
        <v>57</v>
      </c>
      <c r="AQ105" s="53" t="s">
        <v>57</v>
      </c>
      <c r="AR105" s="53" t="s">
        <v>57</v>
      </c>
      <c r="AS105" s="53" t="s">
        <v>57</v>
      </c>
      <c r="AT105" s="53" t="s">
        <v>57</v>
      </c>
      <c r="AU105" s="53" t="s">
        <v>57</v>
      </c>
      <c r="AV105" s="53" t="s">
        <v>57</v>
      </c>
      <c r="AW105" s="53" t="s">
        <v>57</v>
      </c>
      <c r="AX105" s="53" t="s">
        <v>57</v>
      </c>
      <c r="AY105" s="53" t="s">
        <v>57</v>
      </c>
      <c r="AZ105" s="53" t="s">
        <v>57</v>
      </c>
      <c r="BA105" s="53" t="s">
        <v>57</v>
      </c>
      <c r="BB105" s="53" t="s">
        <v>57</v>
      </c>
      <c r="BC105" s="53" t="s">
        <v>57</v>
      </c>
      <c r="BD105" s="85" t="str" cm="1">
        <f t="array" ref="BD105">IF(OR(AH105:AX105="SI",AY105="SI",AZ105="SI",BA105="SI",BB105="SI",BC105="SI"),"Crítico-Proceda a elaborar plan de acción","No crítico/Intermedio-Solicitar evaluación por parte del OAL")</f>
        <v>No crítico/Intermedio-Solicitar evaluación por parte del OAL</v>
      </c>
      <c r="BE105" s="86"/>
      <c r="BF105" s="74"/>
      <c r="BG105" s="74"/>
      <c r="BH105" s="74"/>
      <c r="BI105" s="74"/>
      <c r="BJ105" s="74"/>
      <c r="BM105">
        <f t="shared" si="1"/>
        <v>1</v>
      </c>
    </row>
    <row r="106" spans="2:65" ht="58.5" customHeight="1">
      <c r="B106" s="54">
        <v>89</v>
      </c>
      <c r="C106" s="55" t="str">
        <f>Hoja1!AE93</f>
        <v>area 89</v>
      </c>
      <c r="D106" s="55" t="str">
        <f>Hoja1!AF93</f>
        <v>puesto 89</v>
      </c>
      <c r="E106" s="55" t="str">
        <f>Hoja1!AG93</f>
        <v>tarea 89</v>
      </c>
      <c r="F106" s="55">
        <f>Hoja1!AH93</f>
        <v>0</v>
      </c>
      <c r="G106" s="55">
        <f>Hoja1!AI93</f>
        <v>0</v>
      </c>
      <c r="H106" s="55">
        <f>Hoja1!AJ93</f>
        <v>0</v>
      </c>
      <c r="I106" s="55">
        <f>Hoja1!AK93</f>
        <v>0</v>
      </c>
      <c r="J106" s="55">
        <f>Hoja1!AL93</f>
        <v>0</v>
      </c>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79" t="str" cm="1">
        <f t="array" ref="AG106">IF(OR(K106:AA106="NO",AB106="NO",AC106="NO",AD106="NO",AE106="NO",AF106="NO"),"No aceptable","Aceptable")</f>
        <v>Aceptable</v>
      </c>
      <c r="AH106" s="53" t="s">
        <v>57</v>
      </c>
      <c r="AI106" s="53" t="s">
        <v>57</v>
      </c>
      <c r="AJ106" s="53" t="s">
        <v>57</v>
      </c>
      <c r="AK106" s="53" t="s">
        <v>57</v>
      </c>
      <c r="AL106" s="53" t="s">
        <v>57</v>
      </c>
      <c r="AM106" s="53" t="s">
        <v>57</v>
      </c>
      <c r="AN106" s="53" t="s">
        <v>57</v>
      </c>
      <c r="AO106" s="53" t="s">
        <v>57</v>
      </c>
      <c r="AP106" s="53" t="s">
        <v>57</v>
      </c>
      <c r="AQ106" s="53" t="s">
        <v>57</v>
      </c>
      <c r="AR106" s="53" t="s">
        <v>57</v>
      </c>
      <c r="AS106" s="53" t="s">
        <v>57</v>
      </c>
      <c r="AT106" s="53" t="s">
        <v>57</v>
      </c>
      <c r="AU106" s="53" t="s">
        <v>57</v>
      </c>
      <c r="AV106" s="53" t="s">
        <v>57</v>
      </c>
      <c r="AW106" s="53" t="s">
        <v>57</v>
      </c>
      <c r="AX106" s="53" t="s">
        <v>57</v>
      </c>
      <c r="AY106" s="53" t="s">
        <v>57</v>
      </c>
      <c r="AZ106" s="53" t="s">
        <v>57</v>
      </c>
      <c r="BA106" s="53" t="s">
        <v>57</v>
      </c>
      <c r="BB106" s="53" t="s">
        <v>57</v>
      </c>
      <c r="BC106" s="53" t="s">
        <v>57</v>
      </c>
      <c r="BD106" s="85" t="str" cm="1">
        <f t="array" ref="BD106">IF(OR(AH106:AX106="SI",AY106="SI",AZ106="SI",BA106="SI",BB106="SI",BC106="SI"),"Crítico-Proceda a elaborar plan de acción","No crítico/Intermedio-Solicitar evaluación por parte del OAL")</f>
        <v>No crítico/Intermedio-Solicitar evaluación por parte del OAL</v>
      </c>
      <c r="BE106" s="86"/>
      <c r="BF106" s="74"/>
      <c r="BG106" s="74"/>
      <c r="BH106" s="74"/>
      <c r="BI106" s="74"/>
      <c r="BJ106" s="74"/>
      <c r="BM106">
        <f t="shared" si="1"/>
        <v>1</v>
      </c>
    </row>
    <row r="107" spans="2:65" ht="58.5" customHeight="1">
      <c r="B107" s="54">
        <v>90</v>
      </c>
      <c r="C107" s="55" t="str">
        <f>Hoja1!AE94</f>
        <v>area 90</v>
      </c>
      <c r="D107" s="55" t="str">
        <f>Hoja1!AF94</f>
        <v>puesto 90</v>
      </c>
      <c r="E107" s="55" t="str">
        <f>Hoja1!AG94</f>
        <v>tarea 90</v>
      </c>
      <c r="F107" s="55">
        <f>Hoja1!AH94</f>
        <v>0</v>
      </c>
      <c r="G107" s="55">
        <f>Hoja1!AI94</f>
        <v>0</v>
      </c>
      <c r="H107" s="55">
        <f>Hoja1!AJ94</f>
        <v>0</v>
      </c>
      <c r="I107" s="55">
        <f>Hoja1!AK94</f>
        <v>0</v>
      </c>
      <c r="J107" s="55">
        <f>Hoja1!AL94</f>
        <v>0</v>
      </c>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79" t="str" cm="1">
        <f t="array" ref="AG107">IF(OR(K107:AA107="NO",AB107="NO",AC107="NO",AD107="NO",AE107="NO",AF107="NO"),"No aceptable","Aceptable")</f>
        <v>Aceptable</v>
      </c>
      <c r="AH107" s="53" t="s">
        <v>57</v>
      </c>
      <c r="AI107" s="53" t="s">
        <v>57</v>
      </c>
      <c r="AJ107" s="53" t="s">
        <v>57</v>
      </c>
      <c r="AK107" s="53" t="s">
        <v>57</v>
      </c>
      <c r="AL107" s="53" t="s">
        <v>57</v>
      </c>
      <c r="AM107" s="53" t="s">
        <v>57</v>
      </c>
      <c r="AN107" s="53" t="s">
        <v>57</v>
      </c>
      <c r="AO107" s="53" t="s">
        <v>57</v>
      </c>
      <c r="AP107" s="53" t="s">
        <v>57</v>
      </c>
      <c r="AQ107" s="53" t="s">
        <v>57</v>
      </c>
      <c r="AR107" s="53" t="s">
        <v>57</v>
      </c>
      <c r="AS107" s="53" t="s">
        <v>57</v>
      </c>
      <c r="AT107" s="53" t="s">
        <v>57</v>
      </c>
      <c r="AU107" s="53" t="s">
        <v>57</v>
      </c>
      <c r="AV107" s="53" t="s">
        <v>57</v>
      </c>
      <c r="AW107" s="53" t="s">
        <v>57</v>
      </c>
      <c r="AX107" s="53" t="s">
        <v>57</v>
      </c>
      <c r="AY107" s="53" t="s">
        <v>57</v>
      </c>
      <c r="AZ107" s="53" t="s">
        <v>57</v>
      </c>
      <c r="BA107" s="53" t="s">
        <v>57</v>
      </c>
      <c r="BB107" s="53" t="s">
        <v>57</v>
      </c>
      <c r="BC107" s="53" t="s">
        <v>57</v>
      </c>
      <c r="BD107" s="85" t="str" cm="1">
        <f t="array" ref="BD107">IF(OR(AH107:AX107="SI",AY107="SI",AZ107="SI",BA107="SI",BB107="SI",BC107="SI"),"Crítico-Proceda a elaborar plan de acción","No crítico/Intermedio-Solicitar evaluación por parte del OAL")</f>
        <v>No crítico/Intermedio-Solicitar evaluación por parte del OAL</v>
      </c>
      <c r="BE107" s="86"/>
      <c r="BF107" s="74"/>
      <c r="BG107" s="74"/>
      <c r="BH107" s="74"/>
      <c r="BI107" s="74"/>
      <c r="BJ107" s="74"/>
      <c r="BM107">
        <f t="shared" si="1"/>
        <v>1</v>
      </c>
    </row>
    <row r="108" spans="2:65" ht="58.5" customHeight="1">
      <c r="B108" s="54">
        <v>91</v>
      </c>
      <c r="C108" s="55" t="str">
        <f>Hoja1!AE95</f>
        <v>area 91</v>
      </c>
      <c r="D108" s="55" t="str">
        <f>Hoja1!AF95</f>
        <v>puesto 91</v>
      </c>
      <c r="E108" s="55" t="str">
        <f>Hoja1!AG95</f>
        <v>tarea 91</v>
      </c>
      <c r="F108" s="55">
        <f>Hoja1!AH95</f>
        <v>0</v>
      </c>
      <c r="G108" s="55">
        <f>Hoja1!AI95</f>
        <v>0</v>
      </c>
      <c r="H108" s="55">
        <f>Hoja1!AJ95</f>
        <v>0</v>
      </c>
      <c r="I108" s="55">
        <f>Hoja1!AK95</f>
        <v>0</v>
      </c>
      <c r="J108" s="55">
        <f>Hoja1!AL95</f>
        <v>0</v>
      </c>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79" t="str" cm="1">
        <f t="array" ref="AG108">IF(OR(K108:AA108="NO",AB108="NO",AC108="NO",AD108="NO",AE108="NO",AF108="NO"),"No aceptable","Aceptable")</f>
        <v>Aceptable</v>
      </c>
      <c r="AH108" s="53" t="s">
        <v>57</v>
      </c>
      <c r="AI108" s="53" t="s">
        <v>57</v>
      </c>
      <c r="AJ108" s="53" t="s">
        <v>57</v>
      </c>
      <c r="AK108" s="53" t="s">
        <v>57</v>
      </c>
      <c r="AL108" s="53" t="s">
        <v>57</v>
      </c>
      <c r="AM108" s="53" t="s">
        <v>57</v>
      </c>
      <c r="AN108" s="53" t="s">
        <v>57</v>
      </c>
      <c r="AO108" s="53" t="s">
        <v>57</v>
      </c>
      <c r="AP108" s="53" t="s">
        <v>57</v>
      </c>
      <c r="AQ108" s="53" t="s">
        <v>57</v>
      </c>
      <c r="AR108" s="53" t="s">
        <v>57</v>
      </c>
      <c r="AS108" s="53" t="s">
        <v>57</v>
      </c>
      <c r="AT108" s="53" t="s">
        <v>57</v>
      </c>
      <c r="AU108" s="53" t="s">
        <v>57</v>
      </c>
      <c r="AV108" s="53" t="s">
        <v>57</v>
      </c>
      <c r="AW108" s="53" t="s">
        <v>57</v>
      </c>
      <c r="AX108" s="53" t="s">
        <v>57</v>
      </c>
      <c r="AY108" s="53" t="s">
        <v>57</v>
      </c>
      <c r="AZ108" s="53" t="s">
        <v>57</v>
      </c>
      <c r="BA108" s="53" t="s">
        <v>57</v>
      </c>
      <c r="BB108" s="53" t="s">
        <v>57</v>
      </c>
      <c r="BC108" s="53" t="s">
        <v>57</v>
      </c>
      <c r="BD108" s="85" t="str" cm="1">
        <f t="array" ref="BD108">IF(OR(AH108:AX108="SI",AY108="SI",AZ108="SI",BA108="SI",BB108="SI",BC108="SI"),"Crítico-Proceda a elaborar plan de acción","No crítico/Intermedio-Solicitar evaluación por parte del OAL")</f>
        <v>No crítico/Intermedio-Solicitar evaluación por parte del OAL</v>
      </c>
      <c r="BE108" s="86"/>
      <c r="BF108" s="74"/>
      <c r="BG108" s="74"/>
      <c r="BH108" s="74"/>
      <c r="BI108" s="74"/>
      <c r="BJ108" s="74"/>
      <c r="BM108">
        <f t="shared" si="1"/>
        <v>1</v>
      </c>
    </row>
    <row r="109" spans="2:65" ht="58.5" customHeight="1">
      <c r="B109" s="54">
        <v>92</v>
      </c>
      <c r="C109" s="55" t="str">
        <f>Hoja1!AE96</f>
        <v>area 92</v>
      </c>
      <c r="D109" s="55" t="str">
        <f>Hoja1!AF96</f>
        <v>puesto 92</v>
      </c>
      <c r="E109" s="55" t="str">
        <f>Hoja1!AG96</f>
        <v>tarea 92</v>
      </c>
      <c r="F109" s="55">
        <f>Hoja1!AH96</f>
        <v>0</v>
      </c>
      <c r="G109" s="55">
        <f>Hoja1!AI96</f>
        <v>0</v>
      </c>
      <c r="H109" s="55">
        <f>Hoja1!AJ96</f>
        <v>0</v>
      </c>
      <c r="I109" s="55">
        <f>Hoja1!AK96</f>
        <v>0</v>
      </c>
      <c r="J109" s="55">
        <f>Hoja1!AL96</f>
        <v>0</v>
      </c>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79" t="str" cm="1">
        <f t="array" ref="AG109">IF(OR(K109:AA109="NO",AB109="NO",AC109="NO",AD109="NO",AE109="NO",AF109="NO"),"No aceptable","Aceptable")</f>
        <v>Aceptable</v>
      </c>
      <c r="AH109" s="53" t="s">
        <v>57</v>
      </c>
      <c r="AI109" s="53" t="s">
        <v>57</v>
      </c>
      <c r="AJ109" s="53" t="s">
        <v>57</v>
      </c>
      <c r="AK109" s="53" t="s">
        <v>57</v>
      </c>
      <c r="AL109" s="53" t="s">
        <v>57</v>
      </c>
      <c r="AM109" s="53" t="s">
        <v>57</v>
      </c>
      <c r="AN109" s="53" t="s">
        <v>57</v>
      </c>
      <c r="AO109" s="53" t="s">
        <v>57</v>
      </c>
      <c r="AP109" s="53" t="s">
        <v>57</v>
      </c>
      <c r="AQ109" s="53" t="s">
        <v>57</v>
      </c>
      <c r="AR109" s="53" t="s">
        <v>57</v>
      </c>
      <c r="AS109" s="53" t="s">
        <v>57</v>
      </c>
      <c r="AT109" s="53" t="s">
        <v>57</v>
      </c>
      <c r="AU109" s="53" t="s">
        <v>57</v>
      </c>
      <c r="AV109" s="53" t="s">
        <v>57</v>
      </c>
      <c r="AW109" s="53" t="s">
        <v>57</v>
      </c>
      <c r="AX109" s="53" t="s">
        <v>57</v>
      </c>
      <c r="AY109" s="53" t="s">
        <v>57</v>
      </c>
      <c r="AZ109" s="53" t="s">
        <v>57</v>
      </c>
      <c r="BA109" s="53" t="s">
        <v>57</v>
      </c>
      <c r="BB109" s="53" t="s">
        <v>57</v>
      </c>
      <c r="BC109" s="53" t="s">
        <v>57</v>
      </c>
      <c r="BD109" s="85" t="str" cm="1">
        <f t="array" ref="BD109">IF(OR(AH109:AX109="SI",AY109="SI",AZ109="SI",BA109="SI",BB109="SI",BC109="SI"),"Crítico-Proceda a elaborar plan de acción","No crítico/Intermedio-Solicitar evaluación por parte del OAL")</f>
        <v>No crítico/Intermedio-Solicitar evaluación por parte del OAL</v>
      </c>
      <c r="BE109" s="86"/>
      <c r="BF109" s="74"/>
      <c r="BG109" s="74"/>
      <c r="BH109" s="74"/>
      <c r="BI109" s="74"/>
      <c r="BJ109" s="74"/>
      <c r="BM109">
        <f t="shared" si="1"/>
        <v>1</v>
      </c>
    </row>
    <row r="110" spans="2:65" ht="58.5" customHeight="1">
      <c r="B110" s="54">
        <v>93</v>
      </c>
      <c r="C110" s="55" t="str">
        <f>Hoja1!AE97</f>
        <v>area 93</v>
      </c>
      <c r="D110" s="55" t="str">
        <f>Hoja1!AF97</f>
        <v>puesto 93</v>
      </c>
      <c r="E110" s="55" t="str">
        <f>Hoja1!AG97</f>
        <v>tarea 93</v>
      </c>
      <c r="F110" s="55">
        <f>Hoja1!AH97</f>
        <v>0</v>
      </c>
      <c r="G110" s="55">
        <f>Hoja1!AI97</f>
        <v>0</v>
      </c>
      <c r="H110" s="55">
        <f>Hoja1!AJ97</f>
        <v>0</v>
      </c>
      <c r="I110" s="55">
        <f>Hoja1!AK97</f>
        <v>0</v>
      </c>
      <c r="J110" s="55">
        <f>Hoja1!AL97</f>
        <v>0</v>
      </c>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79" t="str" cm="1">
        <f t="array" ref="AG110">IF(OR(K110:AA110="NO",AB110="NO",AC110="NO",AD110="NO",AE110="NO",AF110="NO"),"No aceptable","Aceptable")</f>
        <v>Aceptable</v>
      </c>
      <c r="AH110" s="53" t="s">
        <v>57</v>
      </c>
      <c r="AI110" s="53" t="s">
        <v>57</v>
      </c>
      <c r="AJ110" s="53" t="s">
        <v>57</v>
      </c>
      <c r="AK110" s="53" t="s">
        <v>57</v>
      </c>
      <c r="AL110" s="53" t="s">
        <v>57</v>
      </c>
      <c r="AM110" s="53" t="s">
        <v>57</v>
      </c>
      <c r="AN110" s="53" t="s">
        <v>57</v>
      </c>
      <c r="AO110" s="53" t="s">
        <v>57</v>
      </c>
      <c r="AP110" s="53" t="s">
        <v>57</v>
      </c>
      <c r="AQ110" s="53" t="s">
        <v>57</v>
      </c>
      <c r="AR110" s="53" t="s">
        <v>57</v>
      </c>
      <c r="AS110" s="53" t="s">
        <v>57</v>
      </c>
      <c r="AT110" s="53" t="s">
        <v>57</v>
      </c>
      <c r="AU110" s="53" t="s">
        <v>57</v>
      </c>
      <c r="AV110" s="53" t="s">
        <v>57</v>
      </c>
      <c r="AW110" s="53" t="s">
        <v>57</v>
      </c>
      <c r="AX110" s="53" t="s">
        <v>57</v>
      </c>
      <c r="AY110" s="53" t="s">
        <v>57</v>
      </c>
      <c r="AZ110" s="53" t="s">
        <v>57</v>
      </c>
      <c r="BA110" s="53" t="s">
        <v>57</v>
      </c>
      <c r="BB110" s="53" t="s">
        <v>57</v>
      </c>
      <c r="BC110" s="53" t="s">
        <v>57</v>
      </c>
      <c r="BD110" s="85" t="str" cm="1">
        <f t="array" ref="BD110">IF(OR(AH110:AX110="SI",AY110="SI",AZ110="SI",BA110="SI",BB110="SI",BC110="SI"),"Crítico-Proceda a elaborar plan de acción","No crítico/Intermedio-Solicitar evaluación por parte del OAL")</f>
        <v>No crítico/Intermedio-Solicitar evaluación por parte del OAL</v>
      </c>
      <c r="BE110" s="86"/>
      <c r="BF110" s="74"/>
      <c r="BG110" s="74"/>
      <c r="BH110" s="74"/>
      <c r="BI110" s="74"/>
      <c r="BJ110" s="74"/>
      <c r="BM110">
        <f t="shared" si="1"/>
        <v>1</v>
      </c>
    </row>
    <row r="111" spans="2:65" ht="58.5" customHeight="1">
      <c r="B111" s="54">
        <v>94</v>
      </c>
      <c r="C111" s="55" t="str">
        <f>Hoja1!AE98</f>
        <v>area 94</v>
      </c>
      <c r="D111" s="55" t="str">
        <f>Hoja1!AF98</f>
        <v>puesto 94</v>
      </c>
      <c r="E111" s="55" t="str">
        <f>Hoja1!AG98</f>
        <v>tarea 94</v>
      </c>
      <c r="F111" s="55">
        <f>Hoja1!AH98</f>
        <v>0</v>
      </c>
      <c r="G111" s="55">
        <f>Hoja1!AI98</f>
        <v>0</v>
      </c>
      <c r="H111" s="55">
        <f>Hoja1!AJ98</f>
        <v>0</v>
      </c>
      <c r="I111" s="55">
        <f>Hoja1!AK98</f>
        <v>0</v>
      </c>
      <c r="J111" s="55">
        <f>Hoja1!AL98</f>
        <v>0</v>
      </c>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79" t="str" cm="1">
        <f t="array" ref="AG111">IF(OR(K111:AA111="NO",AB111="NO",AC111="NO",AD111="NO",AE111="NO",AF111="NO"),"No aceptable","Aceptable")</f>
        <v>Aceptable</v>
      </c>
      <c r="AH111" s="53" t="s">
        <v>57</v>
      </c>
      <c r="AI111" s="53" t="s">
        <v>57</v>
      </c>
      <c r="AJ111" s="53" t="s">
        <v>57</v>
      </c>
      <c r="AK111" s="53" t="s">
        <v>57</v>
      </c>
      <c r="AL111" s="53" t="s">
        <v>57</v>
      </c>
      <c r="AM111" s="53" t="s">
        <v>57</v>
      </c>
      <c r="AN111" s="53" t="s">
        <v>57</v>
      </c>
      <c r="AO111" s="53" t="s">
        <v>57</v>
      </c>
      <c r="AP111" s="53" t="s">
        <v>57</v>
      </c>
      <c r="AQ111" s="53" t="s">
        <v>57</v>
      </c>
      <c r="AR111" s="53" t="s">
        <v>57</v>
      </c>
      <c r="AS111" s="53" t="s">
        <v>57</v>
      </c>
      <c r="AT111" s="53" t="s">
        <v>57</v>
      </c>
      <c r="AU111" s="53" t="s">
        <v>57</v>
      </c>
      <c r="AV111" s="53" t="s">
        <v>57</v>
      </c>
      <c r="AW111" s="53" t="s">
        <v>57</v>
      </c>
      <c r="AX111" s="53" t="s">
        <v>57</v>
      </c>
      <c r="AY111" s="53" t="s">
        <v>57</v>
      </c>
      <c r="AZ111" s="53" t="s">
        <v>57</v>
      </c>
      <c r="BA111" s="53" t="s">
        <v>57</v>
      </c>
      <c r="BB111" s="53" t="s">
        <v>57</v>
      </c>
      <c r="BC111" s="53" t="s">
        <v>57</v>
      </c>
      <c r="BD111" s="85" t="str" cm="1">
        <f t="array" ref="BD111">IF(OR(AH111:AX111="SI",AY111="SI",AZ111="SI",BA111="SI",BB111="SI",BC111="SI"),"Crítico-Proceda a elaborar plan de acción","No crítico/Intermedio-Solicitar evaluación por parte del OAL")</f>
        <v>No crítico/Intermedio-Solicitar evaluación por parte del OAL</v>
      </c>
      <c r="BE111" s="86"/>
      <c r="BF111" s="74"/>
      <c r="BG111" s="74"/>
      <c r="BH111" s="74"/>
      <c r="BI111" s="74"/>
      <c r="BJ111" s="74"/>
      <c r="BM111">
        <f t="shared" si="1"/>
        <v>1</v>
      </c>
    </row>
    <row r="112" spans="2:65" ht="58.5" customHeight="1">
      <c r="B112" s="54">
        <v>95</v>
      </c>
      <c r="C112" s="55" t="str">
        <f>Hoja1!AE99</f>
        <v>area 95</v>
      </c>
      <c r="D112" s="55" t="str">
        <f>Hoja1!AF99</f>
        <v>puesto 95</v>
      </c>
      <c r="E112" s="55" t="str">
        <f>Hoja1!AG99</f>
        <v>tarea 95</v>
      </c>
      <c r="F112" s="55">
        <f>Hoja1!AH99</f>
        <v>0</v>
      </c>
      <c r="G112" s="55">
        <f>Hoja1!AI99</f>
        <v>0</v>
      </c>
      <c r="H112" s="55">
        <f>Hoja1!AJ99</f>
        <v>0</v>
      </c>
      <c r="I112" s="55">
        <f>Hoja1!AK99</f>
        <v>0</v>
      </c>
      <c r="J112" s="55">
        <f>Hoja1!AL99</f>
        <v>0</v>
      </c>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79" t="str" cm="1">
        <f t="array" ref="AG112">IF(OR(K112:AA112="NO",AB112="NO",AC112="NO",AD112="NO",AE112="NO",AF112="NO"),"No aceptable","Aceptable")</f>
        <v>Aceptable</v>
      </c>
      <c r="AH112" s="53" t="s">
        <v>57</v>
      </c>
      <c r="AI112" s="53" t="s">
        <v>57</v>
      </c>
      <c r="AJ112" s="53" t="s">
        <v>57</v>
      </c>
      <c r="AK112" s="53" t="s">
        <v>57</v>
      </c>
      <c r="AL112" s="53" t="s">
        <v>57</v>
      </c>
      <c r="AM112" s="53" t="s">
        <v>57</v>
      </c>
      <c r="AN112" s="53" t="s">
        <v>57</v>
      </c>
      <c r="AO112" s="53" t="s">
        <v>57</v>
      </c>
      <c r="AP112" s="53" t="s">
        <v>57</v>
      </c>
      <c r="AQ112" s="53" t="s">
        <v>57</v>
      </c>
      <c r="AR112" s="53" t="s">
        <v>57</v>
      </c>
      <c r="AS112" s="53" t="s">
        <v>57</v>
      </c>
      <c r="AT112" s="53" t="s">
        <v>57</v>
      </c>
      <c r="AU112" s="53" t="s">
        <v>57</v>
      </c>
      <c r="AV112" s="53" t="s">
        <v>57</v>
      </c>
      <c r="AW112" s="53" t="s">
        <v>57</v>
      </c>
      <c r="AX112" s="53" t="s">
        <v>57</v>
      </c>
      <c r="AY112" s="53" t="s">
        <v>57</v>
      </c>
      <c r="AZ112" s="53" t="s">
        <v>57</v>
      </c>
      <c r="BA112" s="53" t="s">
        <v>57</v>
      </c>
      <c r="BB112" s="53" t="s">
        <v>57</v>
      </c>
      <c r="BC112" s="53" t="s">
        <v>57</v>
      </c>
      <c r="BD112" s="85" t="str" cm="1">
        <f t="array" ref="BD112">IF(OR(AH112:AX112="SI",AY112="SI",AZ112="SI",BA112="SI",BB112="SI",BC112="SI"),"Crítico-Proceda a elaborar plan de acción","No crítico/Intermedio-Solicitar evaluación por parte del OAL")</f>
        <v>No crítico/Intermedio-Solicitar evaluación por parte del OAL</v>
      </c>
      <c r="BE112" s="86"/>
      <c r="BF112" s="74"/>
      <c r="BG112" s="74"/>
      <c r="BH112" s="74"/>
      <c r="BI112" s="74"/>
      <c r="BJ112" s="74"/>
      <c r="BM112">
        <f t="shared" si="1"/>
        <v>1</v>
      </c>
    </row>
    <row r="113" spans="2:65" ht="58.5" customHeight="1">
      <c r="B113" s="54">
        <v>96</v>
      </c>
      <c r="C113" s="55" t="str">
        <f>Hoja1!AE100</f>
        <v>area 96</v>
      </c>
      <c r="D113" s="55" t="str">
        <f>Hoja1!AF100</f>
        <v>puesto 96</v>
      </c>
      <c r="E113" s="55" t="str">
        <f>Hoja1!AG100</f>
        <v>tarea 96</v>
      </c>
      <c r="F113" s="55">
        <f>Hoja1!AH100</f>
        <v>0</v>
      </c>
      <c r="G113" s="55">
        <f>Hoja1!AI100</f>
        <v>0</v>
      </c>
      <c r="H113" s="55">
        <f>Hoja1!AJ100</f>
        <v>0</v>
      </c>
      <c r="I113" s="55">
        <f>Hoja1!AK100</f>
        <v>0</v>
      </c>
      <c r="J113" s="55">
        <f>Hoja1!AL100</f>
        <v>0</v>
      </c>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79" t="str" cm="1">
        <f t="array" ref="AG113">IF(OR(K113:AA113="NO",AB113="NO",AC113="NO",AD113="NO",AE113="NO",AF113="NO"),"No aceptable","Aceptable")</f>
        <v>Aceptable</v>
      </c>
      <c r="AH113" s="53" t="s">
        <v>57</v>
      </c>
      <c r="AI113" s="53" t="s">
        <v>57</v>
      </c>
      <c r="AJ113" s="53" t="s">
        <v>57</v>
      </c>
      <c r="AK113" s="53" t="s">
        <v>57</v>
      </c>
      <c r="AL113" s="53" t="s">
        <v>57</v>
      </c>
      <c r="AM113" s="53" t="s">
        <v>57</v>
      </c>
      <c r="AN113" s="53" t="s">
        <v>57</v>
      </c>
      <c r="AO113" s="53" t="s">
        <v>57</v>
      </c>
      <c r="AP113" s="53" t="s">
        <v>57</v>
      </c>
      <c r="AQ113" s="53" t="s">
        <v>57</v>
      </c>
      <c r="AR113" s="53" t="s">
        <v>57</v>
      </c>
      <c r="AS113" s="53" t="s">
        <v>57</v>
      </c>
      <c r="AT113" s="53" t="s">
        <v>57</v>
      </c>
      <c r="AU113" s="53" t="s">
        <v>57</v>
      </c>
      <c r="AV113" s="53" t="s">
        <v>57</v>
      </c>
      <c r="AW113" s="53" t="s">
        <v>57</v>
      </c>
      <c r="AX113" s="53" t="s">
        <v>57</v>
      </c>
      <c r="AY113" s="53" t="s">
        <v>57</v>
      </c>
      <c r="AZ113" s="53" t="s">
        <v>57</v>
      </c>
      <c r="BA113" s="53" t="s">
        <v>57</v>
      </c>
      <c r="BB113" s="53" t="s">
        <v>57</v>
      </c>
      <c r="BC113" s="53" t="s">
        <v>57</v>
      </c>
      <c r="BD113" s="85" t="str" cm="1">
        <f t="array" ref="BD113">IF(OR(AH113:AX113="SI",AY113="SI",AZ113="SI",BA113="SI",BB113="SI",BC113="SI"),"Crítico-Proceda a elaborar plan de acción","No crítico/Intermedio-Solicitar evaluación por parte del OAL")</f>
        <v>No crítico/Intermedio-Solicitar evaluación por parte del OAL</v>
      </c>
      <c r="BE113" s="86"/>
      <c r="BF113" s="74"/>
      <c r="BG113" s="74"/>
      <c r="BH113" s="74"/>
      <c r="BI113" s="74"/>
      <c r="BJ113" s="74"/>
      <c r="BM113">
        <f t="shared" si="1"/>
        <v>1</v>
      </c>
    </row>
    <row r="114" spans="2:65" ht="58.5" customHeight="1">
      <c r="B114" s="54">
        <v>97</v>
      </c>
      <c r="C114" s="55" t="str">
        <f>Hoja1!AE101</f>
        <v>area 97</v>
      </c>
      <c r="D114" s="55" t="str">
        <f>Hoja1!AF101</f>
        <v>puesto 97</v>
      </c>
      <c r="E114" s="55" t="str">
        <f>Hoja1!AG101</f>
        <v>tarea 97</v>
      </c>
      <c r="F114" s="55">
        <f>Hoja1!AH101</f>
        <v>0</v>
      </c>
      <c r="G114" s="55">
        <f>Hoja1!AI101</f>
        <v>0</v>
      </c>
      <c r="H114" s="55">
        <f>Hoja1!AJ101</f>
        <v>0</v>
      </c>
      <c r="I114" s="55">
        <f>Hoja1!AK101</f>
        <v>0</v>
      </c>
      <c r="J114" s="55">
        <f>Hoja1!AL101</f>
        <v>0</v>
      </c>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79" t="str" cm="1">
        <f t="array" ref="AG114">IF(OR(K114:AA114="NO",AB114="NO",AC114="NO",AD114="NO",AE114="NO",AF114="NO"),"No aceptable","Aceptable")</f>
        <v>Aceptable</v>
      </c>
      <c r="AH114" s="53" t="s">
        <v>57</v>
      </c>
      <c r="AI114" s="53" t="s">
        <v>57</v>
      </c>
      <c r="AJ114" s="53" t="s">
        <v>57</v>
      </c>
      <c r="AK114" s="53" t="s">
        <v>57</v>
      </c>
      <c r="AL114" s="53" t="s">
        <v>57</v>
      </c>
      <c r="AM114" s="53" t="s">
        <v>57</v>
      </c>
      <c r="AN114" s="53" t="s">
        <v>57</v>
      </c>
      <c r="AO114" s="53" t="s">
        <v>57</v>
      </c>
      <c r="AP114" s="53" t="s">
        <v>57</v>
      </c>
      <c r="AQ114" s="53" t="s">
        <v>57</v>
      </c>
      <c r="AR114" s="53" t="s">
        <v>57</v>
      </c>
      <c r="AS114" s="53" t="s">
        <v>57</v>
      </c>
      <c r="AT114" s="53" t="s">
        <v>57</v>
      </c>
      <c r="AU114" s="53" t="s">
        <v>57</v>
      </c>
      <c r="AV114" s="53" t="s">
        <v>57</v>
      </c>
      <c r="AW114" s="53" t="s">
        <v>57</v>
      </c>
      <c r="AX114" s="53" t="s">
        <v>57</v>
      </c>
      <c r="AY114" s="53" t="s">
        <v>57</v>
      </c>
      <c r="AZ114" s="53" t="s">
        <v>57</v>
      </c>
      <c r="BA114" s="53" t="s">
        <v>57</v>
      </c>
      <c r="BB114" s="53" t="s">
        <v>57</v>
      </c>
      <c r="BC114" s="53" t="s">
        <v>57</v>
      </c>
      <c r="BD114" s="85" t="str" cm="1">
        <f t="array" ref="BD114">IF(OR(AH114:AX114="SI",AY114="SI",AZ114="SI",BA114="SI",BB114="SI",BC114="SI"),"Crítico-Proceda a elaborar plan de acción","No crítico/Intermedio-Solicitar evaluación por parte del OAL")</f>
        <v>No crítico/Intermedio-Solicitar evaluación por parte del OAL</v>
      </c>
      <c r="BE114" s="86"/>
      <c r="BF114" s="74"/>
      <c r="BG114" s="74"/>
      <c r="BH114" s="74"/>
      <c r="BI114" s="74"/>
      <c r="BJ114" s="74"/>
      <c r="BM114">
        <f t="shared" si="1"/>
        <v>1</v>
      </c>
    </row>
    <row r="115" spans="2:65" ht="58.5" customHeight="1">
      <c r="B115" s="54">
        <v>98</v>
      </c>
      <c r="C115" s="55" t="str">
        <f>Hoja1!AE102</f>
        <v>area 98</v>
      </c>
      <c r="D115" s="55" t="str">
        <f>Hoja1!AF102</f>
        <v>puesto 98</v>
      </c>
      <c r="E115" s="55" t="str">
        <f>Hoja1!AG102</f>
        <v>tarea 98</v>
      </c>
      <c r="F115" s="55">
        <f>Hoja1!AH102</f>
        <v>0</v>
      </c>
      <c r="G115" s="55">
        <f>Hoja1!AI102</f>
        <v>0</v>
      </c>
      <c r="H115" s="55">
        <f>Hoja1!AJ102</f>
        <v>0</v>
      </c>
      <c r="I115" s="55">
        <f>Hoja1!AK102</f>
        <v>0</v>
      </c>
      <c r="J115" s="55">
        <f>Hoja1!AL102</f>
        <v>0</v>
      </c>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79" t="str" cm="1">
        <f t="array" ref="AG115">IF(OR(K115:AA115="NO",AB115="NO",AC115="NO",AD115="NO",AE115="NO",AF115="NO"),"No aceptable","Aceptable")</f>
        <v>Aceptable</v>
      </c>
      <c r="AH115" s="53" t="s">
        <v>57</v>
      </c>
      <c r="AI115" s="53" t="s">
        <v>57</v>
      </c>
      <c r="AJ115" s="53" t="s">
        <v>57</v>
      </c>
      <c r="AK115" s="53" t="s">
        <v>57</v>
      </c>
      <c r="AL115" s="53" t="s">
        <v>57</v>
      </c>
      <c r="AM115" s="53" t="s">
        <v>57</v>
      </c>
      <c r="AN115" s="53" t="s">
        <v>57</v>
      </c>
      <c r="AO115" s="53" t="s">
        <v>57</v>
      </c>
      <c r="AP115" s="53" t="s">
        <v>57</v>
      </c>
      <c r="AQ115" s="53" t="s">
        <v>57</v>
      </c>
      <c r="AR115" s="53" t="s">
        <v>57</v>
      </c>
      <c r="AS115" s="53" t="s">
        <v>57</v>
      </c>
      <c r="AT115" s="53" t="s">
        <v>57</v>
      </c>
      <c r="AU115" s="53" t="s">
        <v>57</v>
      </c>
      <c r="AV115" s="53" t="s">
        <v>57</v>
      </c>
      <c r="AW115" s="53" t="s">
        <v>57</v>
      </c>
      <c r="AX115" s="53" t="s">
        <v>57</v>
      </c>
      <c r="AY115" s="53" t="s">
        <v>57</v>
      </c>
      <c r="AZ115" s="53" t="s">
        <v>57</v>
      </c>
      <c r="BA115" s="53" t="s">
        <v>57</v>
      </c>
      <c r="BB115" s="53" t="s">
        <v>57</v>
      </c>
      <c r="BC115" s="53" t="s">
        <v>57</v>
      </c>
      <c r="BD115" s="85" t="str" cm="1">
        <f t="array" ref="BD115">IF(OR(AH115:AX115="SI",AY115="SI",AZ115="SI",BA115="SI",BB115="SI",BC115="SI"),"Crítico-Proceda a elaborar plan de acción","No crítico/Intermedio-Solicitar evaluación por parte del OAL")</f>
        <v>No crítico/Intermedio-Solicitar evaluación por parte del OAL</v>
      </c>
      <c r="BE115" s="86"/>
      <c r="BF115" s="74"/>
      <c r="BG115" s="74"/>
      <c r="BH115" s="74"/>
      <c r="BI115" s="74"/>
      <c r="BJ115" s="74"/>
      <c r="BM115">
        <f t="shared" si="1"/>
        <v>1</v>
      </c>
    </row>
    <row r="116" spans="2:65" ht="58.5" customHeight="1">
      <c r="B116" s="54">
        <v>99</v>
      </c>
      <c r="C116" s="55" t="str">
        <f>Hoja1!AE103</f>
        <v>area 99</v>
      </c>
      <c r="D116" s="55" t="str">
        <f>Hoja1!AF103</f>
        <v>puesto 99</v>
      </c>
      <c r="E116" s="55" t="str">
        <f>Hoja1!AG103</f>
        <v>tarea 99</v>
      </c>
      <c r="F116" s="55">
        <f>Hoja1!AH103</f>
        <v>0</v>
      </c>
      <c r="G116" s="55">
        <f>Hoja1!AI103</f>
        <v>0</v>
      </c>
      <c r="H116" s="55">
        <f>Hoja1!AJ103</f>
        <v>0</v>
      </c>
      <c r="I116" s="55">
        <f>Hoja1!AK103</f>
        <v>0</v>
      </c>
      <c r="J116" s="55">
        <f>Hoja1!AL103</f>
        <v>0</v>
      </c>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79" t="str" cm="1">
        <f t="array" ref="AG116">IF(OR(K116:AA116="NO",AB116="NO",AC116="NO",AD116="NO",AE116="NO",AF116="NO"),"No aceptable","Aceptable")</f>
        <v>Aceptable</v>
      </c>
      <c r="AH116" s="53" t="s">
        <v>57</v>
      </c>
      <c r="AI116" s="53" t="s">
        <v>57</v>
      </c>
      <c r="AJ116" s="53" t="s">
        <v>57</v>
      </c>
      <c r="AK116" s="53" t="s">
        <v>57</v>
      </c>
      <c r="AL116" s="53" t="s">
        <v>57</v>
      </c>
      <c r="AM116" s="53" t="s">
        <v>57</v>
      </c>
      <c r="AN116" s="53" t="s">
        <v>57</v>
      </c>
      <c r="AO116" s="53" t="s">
        <v>57</v>
      </c>
      <c r="AP116" s="53" t="s">
        <v>57</v>
      </c>
      <c r="AQ116" s="53" t="s">
        <v>57</v>
      </c>
      <c r="AR116" s="53" t="s">
        <v>57</v>
      </c>
      <c r="AS116" s="53" t="s">
        <v>57</v>
      </c>
      <c r="AT116" s="53" t="s">
        <v>57</v>
      </c>
      <c r="AU116" s="53" t="s">
        <v>57</v>
      </c>
      <c r="AV116" s="53" t="s">
        <v>57</v>
      </c>
      <c r="AW116" s="53" t="s">
        <v>57</v>
      </c>
      <c r="AX116" s="53" t="s">
        <v>57</v>
      </c>
      <c r="AY116" s="53" t="s">
        <v>57</v>
      </c>
      <c r="AZ116" s="53" t="s">
        <v>57</v>
      </c>
      <c r="BA116" s="53" t="s">
        <v>57</v>
      </c>
      <c r="BB116" s="53" t="s">
        <v>57</v>
      </c>
      <c r="BC116" s="53" t="s">
        <v>57</v>
      </c>
      <c r="BD116" s="85" t="str" cm="1">
        <f t="array" ref="BD116">IF(OR(AH116:AX116="SI",AY116="SI",AZ116="SI",BA116="SI",BB116="SI",BC116="SI"),"Crítico-Proceda a elaborar plan de acción","No crítico/Intermedio-Solicitar evaluación por parte del OAL")</f>
        <v>No crítico/Intermedio-Solicitar evaluación por parte del OAL</v>
      </c>
      <c r="BE116" s="86"/>
      <c r="BF116" s="74"/>
      <c r="BG116" s="74"/>
      <c r="BH116" s="74"/>
      <c r="BI116" s="74"/>
      <c r="BJ116" s="74"/>
      <c r="BM116">
        <f t="shared" si="1"/>
        <v>1</v>
      </c>
    </row>
    <row r="117" spans="2:65" ht="58.5" customHeight="1">
      <c r="B117" s="54">
        <v>100</v>
      </c>
      <c r="C117" s="55" t="str">
        <f>Hoja1!AE104</f>
        <v>area 100</v>
      </c>
      <c r="D117" s="55" t="str">
        <f>Hoja1!AF104</f>
        <v>puesto 100</v>
      </c>
      <c r="E117" s="55" t="str">
        <f>Hoja1!AG104</f>
        <v>tarea 100</v>
      </c>
      <c r="F117" s="55">
        <f>Hoja1!AH104</f>
        <v>0</v>
      </c>
      <c r="G117" s="55">
        <f>Hoja1!AI104</f>
        <v>0</v>
      </c>
      <c r="H117" s="55">
        <f>Hoja1!AJ104</f>
        <v>0</v>
      </c>
      <c r="I117" s="55">
        <f>Hoja1!AK104</f>
        <v>0</v>
      </c>
      <c r="J117" s="55">
        <f>Hoja1!AL104</f>
        <v>0</v>
      </c>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79" t="str" cm="1">
        <f t="array" ref="AG117">IF(OR(K117:AA117="NO",AB117="NO",AC117="NO",AD117="NO",AE117="NO",AF117="NO"),"No aceptable","Aceptable")</f>
        <v>Aceptable</v>
      </c>
      <c r="AH117" s="53" t="s">
        <v>57</v>
      </c>
      <c r="AI117" s="53" t="s">
        <v>57</v>
      </c>
      <c r="AJ117" s="53" t="s">
        <v>57</v>
      </c>
      <c r="AK117" s="53" t="s">
        <v>57</v>
      </c>
      <c r="AL117" s="53" t="s">
        <v>57</v>
      </c>
      <c r="AM117" s="53" t="s">
        <v>57</v>
      </c>
      <c r="AN117" s="53" t="s">
        <v>57</v>
      </c>
      <c r="AO117" s="53" t="s">
        <v>57</v>
      </c>
      <c r="AP117" s="53" t="s">
        <v>57</v>
      </c>
      <c r="AQ117" s="53" t="s">
        <v>57</v>
      </c>
      <c r="AR117" s="53" t="s">
        <v>57</v>
      </c>
      <c r="AS117" s="53" t="s">
        <v>57</v>
      </c>
      <c r="AT117" s="53" t="s">
        <v>57</v>
      </c>
      <c r="AU117" s="53" t="s">
        <v>57</v>
      </c>
      <c r="AV117" s="53" t="s">
        <v>57</v>
      </c>
      <c r="AW117" s="53" t="s">
        <v>57</v>
      </c>
      <c r="AX117" s="53" t="s">
        <v>57</v>
      </c>
      <c r="AY117" s="53" t="s">
        <v>57</v>
      </c>
      <c r="AZ117" s="53" t="s">
        <v>57</v>
      </c>
      <c r="BA117" s="53" t="s">
        <v>57</v>
      </c>
      <c r="BB117" s="53" t="s">
        <v>57</v>
      </c>
      <c r="BC117" s="53" t="s">
        <v>57</v>
      </c>
      <c r="BD117" s="85" t="str" cm="1">
        <f t="array" ref="BD117">IF(OR(AH117:AX117="SI",AY117="SI",AZ117="SI",BA117="SI",BB117="SI",BC117="SI"),"Crítico-Proceda a elaborar plan de acción","No crítico/Intermedio-Solicitar evaluación por parte del OAL")</f>
        <v>No crítico/Intermedio-Solicitar evaluación por parte del OAL</v>
      </c>
      <c r="BE117" s="86"/>
      <c r="BF117" s="74"/>
      <c r="BG117" s="74"/>
      <c r="BH117" s="74"/>
      <c r="BI117" s="74"/>
      <c r="BJ117" s="74"/>
      <c r="BM117">
        <f t="shared" si="1"/>
        <v>1</v>
      </c>
    </row>
    <row r="118" spans="2:65" ht="58.5" customHeight="1">
      <c r="B118" s="54">
        <v>101</v>
      </c>
      <c r="C118" s="55" t="str">
        <f>Hoja1!AE105</f>
        <v>area 101</v>
      </c>
      <c r="D118" s="55" t="str">
        <f>Hoja1!AF105</f>
        <v>puesto 101</v>
      </c>
      <c r="E118" s="55" t="str">
        <f>Hoja1!AG105</f>
        <v>tarea 101</v>
      </c>
      <c r="F118" s="55">
        <f>Hoja1!AH105</f>
        <v>0</v>
      </c>
      <c r="G118" s="55">
        <f>Hoja1!AI105</f>
        <v>0</v>
      </c>
      <c r="H118" s="55">
        <f>Hoja1!AJ105</f>
        <v>0</v>
      </c>
      <c r="I118" s="55">
        <f>Hoja1!AK105</f>
        <v>0</v>
      </c>
      <c r="J118" s="55">
        <f>Hoja1!AL105</f>
        <v>0</v>
      </c>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79" t="str" cm="1">
        <f t="array" ref="AG118">IF(OR(K118:AA118="NO",AB118="NO",AC118="NO",AD118="NO",AE118="NO",AF118="NO"),"No aceptable","Aceptable")</f>
        <v>Aceptable</v>
      </c>
      <c r="AH118" s="53" t="s">
        <v>57</v>
      </c>
      <c r="AI118" s="53" t="s">
        <v>57</v>
      </c>
      <c r="AJ118" s="53" t="s">
        <v>57</v>
      </c>
      <c r="AK118" s="53" t="s">
        <v>57</v>
      </c>
      <c r="AL118" s="53" t="s">
        <v>57</v>
      </c>
      <c r="AM118" s="53" t="s">
        <v>57</v>
      </c>
      <c r="AN118" s="53" t="s">
        <v>57</v>
      </c>
      <c r="AO118" s="53" t="s">
        <v>57</v>
      </c>
      <c r="AP118" s="53" t="s">
        <v>57</v>
      </c>
      <c r="AQ118" s="53" t="s">
        <v>57</v>
      </c>
      <c r="AR118" s="53" t="s">
        <v>57</v>
      </c>
      <c r="AS118" s="53" t="s">
        <v>57</v>
      </c>
      <c r="AT118" s="53" t="s">
        <v>57</v>
      </c>
      <c r="AU118" s="53" t="s">
        <v>57</v>
      </c>
      <c r="AV118" s="53" t="s">
        <v>57</v>
      </c>
      <c r="AW118" s="53" t="s">
        <v>57</v>
      </c>
      <c r="AX118" s="53" t="s">
        <v>57</v>
      </c>
      <c r="AY118" s="53" t="s">
        <v>57</v>
      </c>
      <c r="AZ118" s="53" t="s">
        <v>57</v>
      </c>
      <c r="BA118" s="53" t="s">
        <v>57</v>
      </c>
      <c r="BB118" s="53" t="s">
        <v>57</v>
      </c>
      <c r="BC118" s="53" t="s">
        <v>57</v>
      </c>
      <c r="BD118" s="85" t="str" cm="1">
        <f t="array" ref="BD118">IF(OR(AH118:AX118="SI",AY118="SI",AZ118="SI",BA118="SI",BB118="SI",BC118="SI"),"Crítico-Proceda a elaborar plan de acción","No crítico/Intermedio-Solicitar evaluación por parte del OAL")</f>
        <v>No crítico/Intermedio-Solicitar evaluación por parte del OAL</v>
      </c>
      <c r="BE118" s="86"/>
      <c r="BF118" s="74"/>
      <c r="BG118" s="74"/>
      <c r="BH118" s="74"/>
      <c r="BI118" s="74"/>
      <c r="BJ118" s="74"/>
      <c r="BM118">
        <f t="shared" si="1"/>
        <v>1</v>
      </c>
    </row>
    <row r="119" spans="2:65" ht="58.5" customHeight="1">
      <c r="B119" s="54">
        <v>102</v>
      </c>
      <c r="C119" s="55" t="str">
        <f>Hoja1!AE106</f>
        <v>area 102</v>
      </c>
      <c r="D119" s="55" t="str">
        <f>Hoja1!AF106</f>
        <v>puesto 102</v>
      </c>
      <c r="E119" s="55" t="str">
        <f>Hoja1!AG106</f>
        <v>tarea 102</v>
      </c>
      <c r="F119" s="55">
        <f>Hoja1!AH106</f>
        <v>0</v>
      </c>
      <c r="G119" s="55">
        <f>Hoja1!AI106</f>
        <v>0</v>
      </c>
      <c r="H119" s="55">
        <f>Hoja1!AJ106</f>
        <v>0</v>
      </c>
      <c r="I119" s="55">
        <f>Hoja1!AK106</f>
        <v>0</v>
      </c>
      <c r="J119" s="55">
        <f>Hoja1!AL106</f>
        <v>0</v>
      </c>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79" t="str" cm="1">
        <f t="array" ref="AG119">IF(OR(K119:AA119="NO",AB119="NO",AC119="NO",AD119="NO",AE119="NO",AF119="NO"),"No aceptable","Aceptable")</f>
        <v>Aceptable</v>
      </c>
      <c r="AH119" s="53" t="s">
        <v>57</v>
      </c>
      <c r="AI119" s="53" t="s">
        <v>57</v>
      </c>
      <c r="AJ119" s="53" t="s">
        <v>57</v>
      </c>
      <c r="AK119" s="53" t="s">
        <v>57</v>
      </c>
      <c r="AL119" s="53" t="s">
        <v>57</v>
      </c>
      <c r="AM119" s="53" t="s">
        <v>57</v>
      </c>
      <c r="AN119" s="53" t="s">
        <v>57</v>
      </c>
      <c r="AO119" s="53" t="s">
        <v>57</v>
      </c>
      <c r="AP119" s="53" t="s">
        <v>57</v>
      </c>
      <c r="AQ119" s="53" t="s">
        <v>57</v>
      </c>
      <c r="AR119" s="53" t="s">
        <v>57</v>
      </c>
      <c r="AS119" s="53" t="s">
        <v>57</v>
      </c>
      <c r="AT119" s="53" t="s">
        <v>57</v>
      </c>
      <c r="AU119" s="53" t="s">
        <v>57</v>
      </c>
      <c r="AV119" s="53" t="s">
        <v>57</v>
      </c>
      <c r="AW119" s="53" t="s">
        <v>57</v>
      </c>
      <c r="AX119" s="53" t="s">
        <v>57</v>
      </c>
      <c r="AY119" s="53" t="s">
        <v>57</v>
      </c>
      <c r="AZ119" s="53" t="s">
        <v>57</v>
      </c>
      <c r="BA119" s="53" t="s">
        <v>57</v>
      </c>
      <c r="BB119" s="53" t="s">
        <v>57</v>
      </c>
      <c r="BC119" s="53" t="s">
        <v>57</v>
      </c>
      <c r="BD119" s="85" t="str" cm="1">
        <f t="array" ref="BD119">IF(OR(AH119:AX119="SI",AY119="SI",AZ119="SI",BA119="SI",BB119="SI",BC119="SI"),"Crítico-Proceda a elaborar plan de acción","No crítico/Intermedio-Solicitar evaluación por parte del OAL")</f>
        <v>No crítico/Intermedio-Solicitar evaluación por parte del OAL</v>
      </c>
      <c r="BE119" s="86"/>
      <c r="BF119" s="74"/>
      <c r="BG119" s="74"/>
      <c r="BH119" s="74"/>
      <c r="BI119" s="74"/>
      <c r="BJ119" s="74"/>
      <c r="BM119">
        <f t="shared" si="1"/>
        <v>1</v>
      </c>
    </row>
    <row r="120" spans="2:65" ht="58.5" customHeight="1">
      <c r="B120" s="54">
        <v>103</v>
      </c>
      <c r="C120" s="55" t="str">
        <f>Hoja1!AE107</f>
        <v>area 103</v>
      </c>
      <c r="D120" s="55" t="str">
        <f>Hoja1!AF107</f>
        <v>puesto 103</v>
      </c>
      <c r="E120" s="55" t="str">
        <f>Hoja1!AG107</f>
        <v>tarea 103</v>
      </c>
      <c r="F120" s="55">
        <f>Hoja1!AH107</f>
        <v>0</v>
      </c>
      <c r="G120" s="55">
        <f>Hoja1!AI107</f>
        <v>0</v>
      </c>
      <c r="H120" s="55">
        <f>Hoja1!AJ107</f>
        <v>0</v>
      </c>
      <c r="I120" s="55">
        <f>Hoja1!AK107</f>
        <v>0</v>
      </c>
      <c r="J120" s="55">
        <f>Hoja1!AL107</f>
        <v>0</v>
      </c>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79" t="str" cm="1">
        <f t="array" ref="AG120">IF(OR(K120:AA120="NO",AB120="NO",AC120="NO",AD120="NO",AE120="NO",AF120="NO"),"No aceptable","Aceptable")</f>
        <v>Aceptable</v>
      </c>
      <c r="AH120" s="53" t="s">
        <v>57</v>
      </c>
      <c r="AI120" s="53" t="s">
        <v>57</v>
      </c>
      <c r="AJ120" s="53" t="s">
        <v>57</v>
      </c>
      <c r="AK120" s="53" t="s">
        <v>57</v>
      </c>
      <c r="AL120" s="53" t="s">
        <v>57</v>
      </c>
      <c r="AM120" s="53" t="s">
        <v>57</v>
      </c>
      <c r="AN120" s="53" t="s">
        <v>57</v>
      </c>
      <c r="AO120" s="53" t="s">
        <v>57</v>
      </c>
      <c r="AP120" s="53" t="s">
        <v>57</v>
      </c>
      <c r="AQ120" s="53" t="s">
        <v>57</v>
      </c>
      <c r="AR120" s="53" t="s">
        <v>57</v>
      </c>
      <c r="AS120" s="53" t="s">
        <v>57</v>
      </c>
      <c r="AT120" s="53" t="s">
        <v>57</v>
      </c>
      <c r="AU120" s="53" t="s">
        <v>57</v>
      </c>
      <c r="AV120" s="53" t="s">
        <v>57</v>
      </c>
      <c r="AW120" s="53" t="s">
        <v>57</v>
      </c>
      <c r="AX120" s="53" t="s">
        <v>57</v>
      </c>
      <c r="AY120" s="53" t="s">
        <v>57</v>
      </c>
      <c r="AZ120" s="53" t="s">
        <v>57</v>
      </c>
      <c r="BA120" s="53" t="s">
        <v>57</v>
      </c>
      <c r="BB120" s="53" t="s">
        <v>57</v>
      </c>
      <c r="BC120" s="53" t="s">
        <v>57</v>
      </c>
      <c r="BD120" s="85" t="str" cm="1">
        <f t="array" ref="BD120">IF(OR(AH120:AX120="SI",AY120="SI",AZ120="SI",BA120="SI",BB120="SI",BC120="SI"),"Crítico-Proceda a elaborar plan de acción","No crítico/Intermedio-Solicitar evaluación por parte del OAL")</f>
        <v>No crítico/Intermedio-Solicitar evaluación por parte del OAL</v>
      </c>
      <c r="BE120" s="86"/>
      <c r="BF120" s="74"/>
      <c r="BG120" s="74"/>
      <c r="BH120" s="74"/>
      <c r="BI120" s="74"/>
      <c r="BJ120" s="74"/>
      <c r="BM120">
        <f t="shared" si="1"/>
        <v>1</v>
      </c>
    </row>
    <row r="121" spans="2:65" ht="58.5" customHeight="1">
      <c r="B121" s="54">
        <v>104</v>
      </c>
      <c r="C121" s="55" t="str">
        <f>Hoja1!AE108</f>
        <v>area 104</v>
      </c>
      <c r="D121" s="55" t="str">
        <f>Hoja1!AF108</f>
        <v>puesto 104</v>
      </c>
      <c r="E121" s="55" t="str">
        <f>Hoja1!AG108</f>
        <v>tarea 104</v>
      </c>
      <c r="F121" s="55">
        <f>Hoja1!AH108</f>
        <v>0</v>
      </c>
      <c r="G121" s="55">
        <f>Hoja1!AI108</f>
        <v>0</v>
      </c>
      <c r="H121" s="55">
        <f>Hoja1!AJ108</f>
        <v>0</v>
      </c>
      <c r="I121" s="55">
        <f>Hoja1!AK108</f>
        <v>0</v>
      </c>
      <c r="J121" s="55">
        <f>Hoja1!AL108</f>
        <v>0</v>
      </c>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79" t="str" cm="1">
        <f t="array" ref="AG121">IF(OR(K121:AA121="NO",AB121="NO",AC121="NO",AD121="NO",AE121="NO",AF121="NO"),"No aceptable","Aceptable")</f>
        <v>Aceptable</v>
      </c>
      <c r="AH121" s="53" t="s">
        <v>57</v>
      </c>
      <c r="AI121" s="53" t="s">
        <v>57</v>
      </c>
      <c r="AJ121" s="53" t="s">
        <v>57</v>
      </c>
      <c r="AK121" s="53" t="s">
        <v>57</v>
      </c>
      <c r="AL121" s="53" t="s">
        <v>57</v>
      </c>
      <c r="AM121" s="53" t="s">
        <v>57</v>
      </c>
      <c r="AN121" s="53" t="s">
        <v>57</v>
      </c>
      <c r="AO121" s="53" t="s">
        <v>57</v>
      </c>
      <c r="AP121" s="53" t="s">
        <v>57</v>
      </c>
      <c r="AQ121" s="53" t="s">
        <v>57</v>
      </c>
      <c r="AR121" s="53" t="s">
        <v>57</v>
      </c>
      <c r="AS121" s="53" t="s">
        <v>57</v>
      </c>
      <c r="AT121" s="53" t="s">
        <v>57</v>
      </c>
      <c r="AU121" s="53" t="s">
        <v>57</v>
      </c>
      <c r="AV121" s="53" t="s">
        <v>57</v>
      </c>
      <c r="AW121" s="53" t="s">
        <v>57</v>
      </c>
      <c r="AX121" s="53" t="s">
        <v>57</v>
      </c>
      <c r="AY121" s="53" t="s">
        <v>57</v>
      </c>
      <c r="AZ121" s="53" t="s">
        <v>57</v>
      </c>
      <c r="BA121" s="53" t="s">
        <v>57</v>
      </c>
      <c r="BB121" s="53" t="s">
        <v>57</v>
      </c>
      <c r="BC121" s="53" t="s">
        <v>57</v>
      </c>
      <c r="BD121" s="85" t="str" cm="1">
        <f t="array" ref="BD121">IF(OR(AH121:AX121="SI",AY121="SI",AZ121="SI",BA121="SI",BB121="SI",BC121="SI"),"Crítico-Proceda a elaborar plan de acción","No crítico/Intermedio-Solicitar evaluación por parte del OAL")</f>
        <v>No crítico/Intermedio-Solicitar evaluación por parte del OAL</v>
      </c>
      <c r="BE121" s="86"/>
      <c r="BF121" s="74"/>
      <c r="BG121" s="74"/>
      <c r="BH121" s="74"/>
      <c r="BI121" s="74"/>
      <c r="BJ121" s="74"/>
      <c r="BM121">
        <f t="shared" si="1"/>
        <v>1</v>
      </c>
    </row>
    <row r="122" spans="2:65" ht="58.5" customHeight="1">
      <c r="B122" s="54">
        <v>105</v>
      </c>
      <c r="C122" s="55" t="str">
        <f>Hoja1!AE109</f>
        <v>area 105</v>
      </c>
      <c r="D122" s="55" t="str">
        <f>Hoja1!AF109</f>
        <v>puesto 105</v>
      </c>
      <c r="E122" s="55" t="str">
        <f>Hoja1!AG109</f>
        <v>tarea 105</v>
      </c>
      <c r="F122" s="55">
        <f>Hoja1!AH109</f>
        <v>0</v>
      </c>
      <c r="G122" s="55">
        <f>Hoja1!AI109</f>
        <v>0</v>
      </c>
      <c r="H122" s="55">
        <f>Hoja1!AJ109</f>
        <v>0</v>
      </c>
      <c r="I122" s="55">
        <f>Hoja1!AK109</f>
        <v>0</v>
      </c>
      <c r="J122" s="55">
        <f>Hoja1!AL109</f>
        <v>0</v>
      </c>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79" t="str" cm="1">
        <f t="array" ref="AG122">IF(OR(K122:AA122="NO",AB122="NO",AC122="NO",AD122="NO",AE122="NO",AF122="NO"),"No aceptable","Aceptable")</f>
        <v>Aceptable</v>
      </c>
      <c r="AH122" s="53" t="s">
        <v>57</v>
      </c>
      <c r="AI122" s="53" t="s">
        <v>57</v>
      </c>
      <c r="AJ122" s="53" t="s">
        <v>57</v>
      </c>
      <c r="AK122" s="53" t="s">
        <v>57</v>
      </c>
      <c r="AL122" s="53" t="s">
        <v>57</v>
      </c>
      <c r="AM122" s="53" t="s">
        <v>57</v>
      </c>
      <c r="AN122" s="53" t="s">
        <v>57</v>
      </c>
      <c r="AO122" s="53" t="s">
        <v>57</v>
      </c>
      <c r="AP122" s="53" t="s">
        <v>57</v>
      </c>
      <c r="AQ122" s="53" t="s">
        <v>57</v>
      </c>
      <c r="AR122" s="53" t="s">
        <v>57</v>
      </c>
      <c r="AS122" s="53" t="s">
        <v>57</v>
      </c>
      <c r="AT122" s="53" t="s">
        <v>57</v>
      </c>
      <c r="AU122" s="53" t="s">
        <v>57</v>
      </c>
      <c r="AV122" s="53" t="s">
        <v>57</v>
      </c>
      <c r="AW122" s="53" t="s">
        <v>57</v>
      </c>
      <c r="AX122" s="53" t="s">
        <v>57</v>
      </c>
      <c r="AY122" s="53" t="s">
        <v>57</v>
      </c>
      <c r="AZ122" s="53" t="s">
        <v>57</v>
      </c>
      <c r="BA122" s="53" t="s">
        <v>57</v>
      </c>
      <c r="BB122" s="53" t="s">
        <v>57</v>
      </c>
      <c r="BC122" s="53" t="s">
        <v>57</v>
      </c>
      <c r="BD122" s="85" t="str" cm="1">
        <f t="array" ref="BD122">IF(OR(AH122:AX122="SI",AY122="SI",AZ122="SI",BA122="SI",BB122="SI",BC122="SI"),"Crítico-Proceda a elaborar plan de acción","No crítico/Intermedio-Solicitar evaluación por parte del OAL")</f>
        <v>No crítico/Intermedio-Solicitar evaluación por parte del OAL</v>
      </c>
      <c r="BE122" s="86"/>
      <c r="BF122" s="74"/>
      <c r="BG122" s="74"/>
      <c r="BH122" s="74"/>
      <c r="BI122" s="74"/>
      <c r="BJ122" s="74"/>
      <c r="BM122">
        <f t="shared" si="1"/>
        <v>1</v>
      </c>
    </row>
    <row r="123" spans="2:65" ht="58.5" customHeight="1">
      <c r="B123" s="54">
        <v>106</v>
      </c>
      <c r="C123" s="55" t="str">
        <f>Hoja1!AE110</f>
        <v>area 106</v>
      </c>
      <c r="D123" s="55" t="str">
        <f>Hoja1!AF110</f>
        <v>puesto 106</v>
      </c>
      <c r="E123" s="55" t="str">
        <f>Hoja1!AG110</f>
        <v>tarea 106</v>
      </c>
      <c r="F123" s="55">
        <f>Hoja1!AH110</f>
        <v>0</v>
      </c>
      <c r="G123" s="55">
        <f>Hoja1!AI110</f>
        <v>0</v>
      </c>
      <c r="H123" s="55">
        <f>Hoja1!AJ110</f>
        <v>0</v>
      </c>
      <c r="I123" s="55">
        <f>Hoja1!AK110</f>
        <v>0</v>
      </c>
      <c r="J123" s="55">
        <f>Hoja1!AL110</f>
        <v>0</v>
      </c>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79" t="str" cm="1">
        <f t="array" ref="AG123">IF(OR(K123:AA123="NO",AB123="NO",AC123="NO",AD123="NO",AE123="NO",AF123="NO"),"No aceptable","Aceptable")</f>
        <v>Aceptable</v>
      </c>
      <c r="AH123" s="53" t="s">
        <v>57</v>
      </c>
      <c r="AI123" s="53" t="s">
        <v>57</v>
      </c>
      <c r="AJ123" s="53" t="s">
        <v>57</v>
      </c>
      <c r="AK123" s="53" t="s">
        <v>57</v>
      </c>
      <c r="AL123" s="53" t="s">
        <v>57</v>
      </c>
      <c r="AM123" s="53" t="s">
        <v>57</v>
      </c>
      <c r="AN123" s="53" t="s">
        <v>57</v>
      </c>
      <c r="AO123" s="53" t="s">
        <v>57</v>
      </c>
      <c r="AP123" s="53" t="s">
        <v>57</v>
      </c>
      <c r="AQ123" s="53" t="s">
        <v>57</v>
      </c>
      <c r="AR123" s="53" t="s">
        <v>57</v>
      </c>
      <c r="AS123" s="53" t="s">
        <v>57</v>
      </c>
      <c r="AT123" s="53" t="s">
        <v>57</v>
      </c>
      <c r="AU123" s="53" t="s">
        <v>57</v>
      </c>
      <c r="AV123" s="53" t="s">
        <v>57</v>
      </c>
      <c r="AW123" s="53" t="s">
        <v>57</v>
      </c>
      <c r="AX123" s="53" t="s">
        <v>57</v>
      </c>
      <c r="AY123" s="53" t="s">
        <v>57</v>
      </c>
      <c r="AZ123" s="53" t="s">
        <v>57</v>
      </c>
      <c r="BA123" s="53" t="s">
        <v>57</v>
      </c>
      <c r="BB123" s="53" t="s">
        <v>57</v>
      </c>
      <c r="BC123" s="53" t="s">
        <v>57</v>
      </c>
      <c r="BD123" s="85" t="str" cm="1">
        <f t="array" ref="BD123">IF(OR(AH123:AX123="SI",AY123="SI",AZ123="SI",BA123="SI",BB123="SI",BC123="SI"),"Crítico-Proceda a elaborar plan de acción","No crítico/Intermedio-Solicitar evaluación por parte del OAL")</f>
        <v>No crítico/Intermedio-Solicitar evaluación por parte del OAL</v>
      </c>
      <c r="BE123" s="86"/>
      <c r="BF123" s="74"/>
      <c r="BG123" s="74"/>
      <c r="BH123" s="74"/>
      <c r="BI123" s="74"/>
      <c r="BJ123" s="74"/>
      <c r="BM123">
        <f t="shared" si="1"/>
        <v>1</v>
      </c>
    </row>
    <row r="124" spans="2:65" ht="58.5" customHeight="1">
      <c r="B124" s="54">
        <v>107</v>
      </c>
      <c r="C124" s="55" t="str">
        <f>Hoja1!AE111</f>
        <v>area 107</v>
      </c>
      <c r="D124" s="55" t="str">
        <f>Hoja1!AF111</f>
        <v>puesto 107</v>
      </c>
      <c r="E124" s="55" t="str">
        <f>Hoja1!AG111</f>
        <v>tarea 107</v>
      </c>
      <c r="F124" s="55">
        <f>Hoja1!AH111</f>
        <v>0</v>
      </c>
      <c r="G124" s="55">
        <f>Hoja1!AI111</f>
        <v>0</v>
      </c>
      <c r="H124" s="55">
        <f>Hoja1!AJ111</f>
        <v>0</v>
      </c>
      <c r="I124" s="55">
        <f>Hoja1!AK111</f>
        <v>0</v>
      </c>
      <c r="J124" s="55">
        <f>Hoja1!AL111</f>
        <v>0</v>
      </c>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79" t="str" cm="1">
        <f t="array" ref="AG124">IF(OR(K124:AA124="NO",AB124="NO",AC124="NO",AD124="NO",AE124="NO",AF124="NO"),"No aceptable","Aceptable")</f>
        <v>Aceptable</v>
      </c>
      <c r="AH124" s="53" t="s">
        <v>57</v>
      </c>
      <c r="AI124" s="53" t="s">
        <v>57</v>
      </c>
      <c r="AJ124" s="53" t="s">
        <v>57</v>
      </c>
      <c r="AK124" s="53" t="s">
        <v>57</v>
      </c>
      <c r="AL124" s="53" t="s">
        <v>57</v>
      </c>
      <c r="AM124" s="53" t="s">
        <v>57</v>
      </c>
      <c r="AN124" s="53" t="s">
        <v>57</v>
      </c>
      <c r="AO124" s="53" t="s">
        <v>57</v>
      </c>
      <c r="AP124" s="53" t="s">
        <v>57</v>
      </c>
      <c r="AQ124" s="53" t="s">
        <v>57</v>
      </c>
      <c r="AR124" s="53" t="s">
        <v>57</v>
      </c>
      <c r="AS124" s="53" t="s">
        <v>57</v>
      </c>
      <c r="AT124" s="53" t="s">
        <v>57</v>
      </c>
      <c r="AU124" s="53" t="s">
        <v>57</v>
      </c>
      <c r="AV124" s="53" t="s">
        <v>57</v>
      </c>
      <c r="AW124" s="53" t="s">
        <v>57</v>
      </c>
      <c r="AX124" s="53" t="s">
        <v>57</v>
      </c>
      <c r="AY124" s="53" t="s">
        <v>57</v>
      </c>
      <c r="AZ124" s="53" t="s">
        <v>57</v>
      </c>
      <c r="BA124" s="53" t="s">
        <v>57</v>
      </c>
      <c r="BB124" s="53" t="s">
        <v>57</v>
      </c>
      <c r="BC124" s="53" t="s">
        <v>57</v>
      </c>
      <c r="BD124" s="85" t="str" cm="1">
        <f t="array" ref="BD124">IF(OR(AH124:AX124="SI",AY124="SI",AZ124="SI",BA124="SI",BB124="SI",BC124="SI"),"Crítico-Proceda a elaborar plan de acción","No crítico/Intermedio-Solicitar evaluación por parte del OAL")</f>
        <v>No crítico/Intermedio-Solicitar evaluación por parte del OAL</v>
      </c>
      <c r="BE124" s="86"/>
      <c r="BF124" s="74"/>
      <c r="BG124" s="74"/>
      <c r="BH124" s="74"/>
      <c r="BI124" s="74"/>
      <c r="BJ124" s="74"/>
      <c r="BM124">
        <f t="shared" si="1"/>
        <v>1</v>
      </c>
    </row>
    <row r="125" spans="2:65" ht="58.5" customHeight="1">
      <c r="B125" s="54">
        <v>108</v>
      </c>
      <c r="C125" s="55" t="str">
        <f>Hoja1!AE112</f>
        <v>area 108</v>
      </c>
      <c r="D125" s="55" t="str">
        <f>Hoja1!AF112</f>
        <v>puesto 108</v>
      </c>
      <c r="E125" s="55" t="str">
        <f>Hoja1!AG112</f>
        <v>tarea 108</v>
      </c>
      <c r="F125" s="55">
        <f>Hoja1!AH112</f>
        <v>0</v>
      </c>
      <c r="G125" s="55">
        <f>Hoja1!AI112</f>
        <v>0</v>
      </c>
      <c r="H125" s="55">
        <f>Hoja1!AJ112</f>
        <v>0</v>
      </c>
      <c r="I125" s="55">
        <f>Hoja1!AK112</f>
        <v>0</v>
      </c>
      <c r="J125" s="55">
        <f>Hoja1!AL112</f>
        <v>0</v>
      </c>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79" t="str" cm="1">
        <f t="array" ref="AG125">IF(OR(K125:AA125="NO",AB125="NO",AC125="NO",AD125="NO",AE125="NO",AF125="NO"),"No aceptable","Aceptable")</f>
        <v>Aceptable</v>
      </c>
      <c r="AH125" s="53" t="s">
        <v>57</v>
      </c>
      <c r="AI125" s="53" t="s">
        <v>57</v>
      </c>
      <c r="AJ125" s="53" t="s">
        <v>57</v>
      </c>
      <c r="AK125" s="53" t="s">
        <v>57</v>
      </c>
      <c r="AL125" s="53" t="s">
        <v>57</v>
      </c>
      <c r="AM125" s="53" t="s">
        <v>57</v>
      </c>
      <c r="AN125" s="53" t="s">
        <v>57</v>
      </c>
      <c r="AO125" s="53" t="s">
        <v>57</v>
      </c>
      <c r="AP125" s="53" t="s">
        <v>57</v>
      </c>
      <c r="AQ125" s="53" t="s">
        <v>57</v>
      </c>
      <c r="AR125" s="53" t="s">
        <v>57</v>
      </c>
      <c r="AS125" s="53" t="s">
        <v>57</v>
      </c>
      <c r="AT125" s="53" t="s">
        <v>57</v>
      </c>
      <c r="AU125" s="53" t="s">
        <v>57</v>
      </c>
      <c r="AV125" s="53" t="s">
        <v>57</v>
      </c>
      <c r="AW125" s="53" t="s">
        <v>57</v>
      </c>
      <c r="AX125" s="53" t="s">
        <v>57</v>
      </c>
      <c r="AY125" s="53" t="s">
        <v>57</v>
      </c>
      <c r="AZ125" s="53" t="s">
        <v>57</v>
      </c>
      <c r="BA125" s="53" t="s">
        <v>57</v>
      </c>
      <c r="BB125" s="53" t="s">
        <v>57</v>
      </c>
      <c r="BC125" s="53" t="s">
        <v>57</v>
      </c>
      <c r="BD125" s="85" t="str" cm="1">
        <f t="array" ref="BD125">IF(OR(AH125:AX125="SI",AY125="SI",AZ125="SI",BA125="SI",BB125="SI",BC125="SI"),"Crítico-Proceda a elaborar plan de acción","No crítico/Intermedio-Solicitar evaluación por parte del OAL")</f>
        <v>No crítico/Intermedio-Solicitar evaluación por parte del OAL</v>
      </c>
      <c r="BE125" s="86"/>
      <c r="BF125" s="74"/>
      <c r="BG125" s="74"/>
      <c r="BH125" s="74"/>
      <c r="BI125" s="74"/>
      <c r="BJ125" s="74"/>
      <c r="BM125">
        <f t="shared" si="1"/>
        <v>1</v>
      </c>
    </row>
    <row r="126" spans="2:65" ht="58.5" customHeight="1">
      <c r="B126" s="54">
        <v>109</v>
      </c>
      <c r="C126" s="55" t="str">
        <f>Hoja1!AE113</f>
        <v>area 109</v>
      </c>
      <c r="D126" s="55" t="str">
        <f>Hoja1!AF113</f>
        <v>puesto 109</v>
      </c>
      <c r="E126" s="55" t="str">
        <f>Hoja1!AG113</f>
        <v>tarea 109</v>
      </c>
      <c r="F126" s="55">
        <f>Hoja1!AH113</f>
        <v>0</v>
      </c>
      <c r="G126" s="55">
        <f>Hoja1!AI113</f>
        <v>0</v>
      </c>
      <c r="H126" s="55">
        <f>Hoja1!AJ113</f>
        <v>0</v>
      </c>
      <c r="I126" s="55">
        <f>Hoja1!AK113</f>
        <v>0</v>
      </c>
      <c r="J126" s="55">
        <f>Hoja1!AL113</f>
        <v>0</v>
      </c>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79" t="str" cm="1">
        <f t="array" ref="AG126">IF(OR(K126:AA126="NO",AB126="NO",AC126="NO",AD126="NO",AE126="NO",AF126="NO"),"No aceptable","Aceptable")</f>
        <v>Aceptable</v>
      </c>
      <c r="AH126" s="53" t="s">
        <v>57</v>
      </c>
      <c r="AI126" s="53" t="s">
        <v>57</v>
      </c>
      <c r="AJ126" s="53" t="s">
        <v>57</v>
      </c>
      <c r="AK126" s="53" t="s">
        <v>57</v>
      </c>
      <c r="AL126" s="53" t="s">
        <v>57</v>
      </c>
      <c r="AM126" s="53" t="s">
        <v>57</v>
      </c>
      <c r="AN126" s="53" t="s">
        <v>57</v>
      </c>
      <c r="AO126" s="53" t="s">
        <v>57</v>
      </c>
      <c r="AP126" s="53" t="s">
        <v>57</v>
      </c>
      <c r="AQ126" s="53" t="s">
        <v>57</v>
      </c>
      <c r="AR126" s="53" t="s">
        <v>57</v>
      </c>
      <c r="AS126" s="53" t="s">
        <v>57</v>
      </c>
      <c r="AT126" s="53" t="s">
        <v>57</v>
      </c>
      <c r="AU126" s="53" t="s">
        <v>57</v>
      </c>
      <c r="AV126" s="53" t="s">
        <v>57</v>
      </c>
      <c r="AW126" s="53" t="s">
        <v>57</v>
      </c>
      <c r="AX126" s="53" t="s">
        <v>57</v>
      </c>
      <c r="AY126" s="53" t="s">
        <v>57</v>
      </c>
      <c r="AZ126" s="53" t="s">
        <v>57</v>
      </c>
      <c r="BA126" s="53" t="s">
        <v>57</v>
      </c>
      <c r="BB126" s="53" t="s">
        <v>57</v>
      </c>
      <c r="BC126" s="53" t="s">
        <v>57</v>
      </c>
      <c r="BD126" s="85" t="str" cm="1">
        <f t="array" ref="BD126">IF(OR(AH126:AX126="SI",AY126="SI",AZ126="SI",BA126="SI",BB126="SI",BC126="SI"),"Crítico-Proceda a elaborar plan de acción","No crítico/Intermedio-Solicitar evaluación por parte del OAL")</f>
        <v>No crítico/Intermedio-Solicitar evaluación por parte del OAL</v>
      </c>
      <c r="BE126" s="86"/>
      <c r="BF126" s="74"/>
      <c r="BG126" s="74"/>
      <c r="BH126" s="74"/>
      <c r="BI126" s="74"/>
      <c r="BJ126" s="74"/>
      <c r="BM126">
        <f t="shared" si="1"/>
        <v>1</v>
      </c>
    </row>
    <row r="127" spans="2:65" ht="58.5" customHeight="1">
      <c r="B127" s="54">
        <v>110</v>
      </c>
      <c r="C127" s="55" t="str">
        <f>Hoja1!AE114</f>
        <v>area 110</v>
      </c>
      <c r="D127" s="55" t="str">
        <f>Hoja1!AF114</f>
        <v>puesto 110</v>
      </c>
      <c r="E127" s="55" t="str">
        <f>Hoja1!AG114</f>
        <v>tarea 110</v>
      </c>
      <c r="F127" s="55">
        <f>Hoja1!AH114</f>
        <v>0</v>
      </c>
      <c r="G127" s="55">
        <f>Hoja1!AI114</f>
        <v>0</v>
      </c>
      <c r="H127" s="55">
        <f>Hoja1!AJ114</f>
        <v>0</v>
      </c>
      <c r="I127" s="55">
        <f>Hoja1!AK114</f>
        <v>0</v>
      </c>
      <c r="J127" s="55">
        <f>Hoja1!AL114</f>
        <v>0</v>
      </c>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79" t="str" cm="1">
        <f t="array" ref="AG127">IF(OR(K127:AA127="NO",AB127="NO",AC127="NO",AD127="NO",AE127="NO",AF127="NO"),"No aceptable","Aceptable")</f>
        <v>Aceptable</v>
      </c>
      <c r="AH127" s="53" t="s">
        <v>57</v>
      </c>
      <c r="AI127" s="53" t="s">
        <v>57</v>
      </c>
      <c r="AJ127" s="53" t="s">
        <v>57</v>
      </c>
      <c r="AK127" s="53" t="s">
        <v>57</v>
      </c>
      <c r="AL127" s="53" t="s">
        <v>57</v>
      </c>
      <c r="AM127" s="53" t="s">
        <v>57</v>
      </c>
      <c r="AN127" s="53" t="s">
        <v>57</v>
      </c>
      <c r="AO127" s="53" t="s">
        <v>57</v>
      </c>
      <c r="AP127" s="53" t="s">
        <v>57</v>
      </c>
      <c r="AQ127" s="53" t="s">
        <v>57</v>
      </c>
      <c r="AR127" s="53" t="s">
        <v>57</v>
      </c>
      <c r="AS127" s="53" t="s">
        <v>57</v>
      </c>
      <c r="AT127" s="53" t="s">
        <v>57</v>
      </c>
      <c r="AU127" s="53" t="s">
        <v>57</v>
      </c>
      <c r="AV127" s="53" t="s">
        <v>57</v>
      </c>
      <c r="AW127" s="53" t="s">
        <v>57</v>
      </c>
      <c r="AX127" s="53" t="s">
        <v>57</v>
      </c>
      <c r="AY127" s="53" t="s">
        <v>57</v>
      </c>
      <c r="AZ127" s="53" t="s">
        <v>57</v>
      </c>
      <c r="BA127" s="53" t="s">
        <v>57</v>
      </c>
      <c r="BB127" s="53" t="s">
        <v>57</v>
      </c>
      <c r="BC127" s="53" t="s">
        <v>57</v>
      </c>
      <c r="BD127" s="85" t="str" cm="1">
        <f t="array" ref="BD127">IF(OR(AH127:AX127="SI",AY127="SI",AZ127="SI",BA127="SI",BB127="SI",BC127="SI"),"Crítico-Proceda a elaborar plan de acción","No crítico/Intermedio-Solicitar evaluación por parte del OAL")</f>
        <v>No crítico/Intermedio-Solicitar evaluación por parte del OAL</v>
      </c>
      <c r="BE127" s="86"/>
      <c r="BF127" s="74"/>
      <c r="BG127" s="74"/>
      <c r="BH127" s="74"/>
      <c r="BI127" s="74"/>
      <c r="BJ127" s="74"/>
      <c r="BM127">
        <f t="shared" si="1"/>
        <v>1</v>
      </c>
    </row>
    <row r="128" spans="2:65" ht="58.5" customHeight="1">
      <c r="B128" s="54">
        <v>111</v>
      </c>
      <c r="C128" s="55" t="str">
        <f>Hoja1!AE115</f>
        <v>area 111</v>
      </c>
      <c r="D128" s="55" t="str">
        <f>Hoja1!AF115</f>
        <v>puesto 111</v>
      </c>
      <c r="E128" s="55" t="str">
        <f>Hoja1!AG115</f>
        <v>tarea 111</v>
      </c>
      <c r="F128" s="55">
        <f>Hoja1!AH115</f>
        <v>0</v>
      </c>
      <c r="G128" s="55">
        <f>Hoja1!AI115</f>
        <v>0</v>
      </c>
      <c r="H128" s="55">
        <f>Hoja1!AJ115</f>
        <v>0</v>
      </c>
      <c r="I128" s="55">
        <f>Hoja1!AK115</f>
        <v>0</v>
      </c>
      <c r="J128" s="55">
        <f>Hoja1!AL115</f>
        <v>0</v>
      </c>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79" t="str" cm="1">
        <f t="array" ref="AG128">IF(OR(K128:AA128="NO",AB128="NO",AC128="NO",AD128="NO",AE128="NO",AF128="NO"),"No aceptable","Aceptable")</f>
        <v>Aceptable</v>
      </c>
      <c r="AH128" s="53" t="s">
        <v>57</v>
      </c>
      <c r="AI128" s="53" t="s">
        <v>57</v>
      </c>
      <c r="AJ128" s="53" t="s">
        <v>57</v>
      </c>
      <c r="AK128" s="53" t="s">
        <v>57</v>
      </c>
      <c r="AL128" s="53" t="s">
        <v>57</v>
      </c>
      <c r="AM128" s="53" t="s">
        <v>57</v>
      </c>
      <c r="AN128" s="53" t="s">
        <v>57</v>
      </c>
      <c r="AO128" s="53" t="s">
        <v>57</v>
      </c>
      <c r="AP128" s="53" t="s">
        <v>57</v>
      </c>
      <c r="AQ128" s="53" t="s">
        <v>57</v>
      </c>
      <c r="AR128" s="53" t="s">
        <v>57</v>
      </c>
      <c r="AS128" s="53" t="s">
        <v>57</v>
      </c>
      <c r="AT128" s="53" t="s">
        <v>57</v>
      </c>
      <c r="AU128" s="53" t="s">
        <v>57</v>
      </c>
      <c r="AV128" s="53" t="s">
        <v>57</v>
      </c>
      <c r="AW128" s="53" t="s">
        <v>57</v>
      </c>
      <c r="AX128" s="53" t="s">
        <v>57</v>
      </c>
      <c r="AY128" s="53" t="s">
        <v>57</v>
      </c>
      <c r="AZ128" s="53" t="s">
        <v>57</v>
      </c>
      <c r="BA128" s="53" t="s">
        <v>57</v>
      </c>
      <c r="BB128" s="53" t="s">
        <v>57</v>
      </c>
      <c r="BC128" s="53" t="s">
        <v>57</v>
      </c>
      <c r="BD128" s="85" t="str" cm="1">
        <f t="array" ref="BD128">IF(OR(AH128:AX128="SI",AY128="SI",AZ128="SI",BA128="SI",BB128="SI",BC128="SI"),"Crítico-Proceda a elaborar plan de acción","No crítico/Intermedio-Solicitar evaluación por parte del OAL")</f>
        <v>No crítico/Intermedio-Solicitar evaluación por parte del OAL</v>
      </c>
      <c r="BE128" s="86"/>
      <c r="BF128" s="74"/>
      <c r="BG128" s="74"/>
      <c r="BH128" s="74"/>
      <c r="BI128" s="74"/>
      <c r="BJ128" s="74"/>
      <c r="BM128">
        <f t="shared" si="1"/>
        <v>1</v>
      </c>
    </row>
    <row r="129" spans="2:65" ht="58.5" customHeight="1">
      <c r="B129" s="54">
        <v>112</v>
      </c>
      <c r="C129" s="55" t="str">
        <f>Hoja1!AE116</f>
        <v>area 112</v>
      </c>
      <c r="D129" s="55" t="str">
        <f>Hoja1!AF116</f>
        <v>puesto 112</v>
      </c>
      <c r="E129" s="55" t="str">
        <f>Hoja1!AG116</f>
        <v>tarea 112</v>
      </c>
      <c r="F129" s="55">
        <f>Hoja1!AH116</f>
        <v>0</v>
      </c>
      <c r="G129" s="55">
        <f>Hoja1!AI116</f>
        <v>0</v>
      </c>
      <c r="H129" s="55">
        <f>Hoja1!AJ116</f>
        <v>0</v>
      </c>
      <c r="I129" s="55">
        <f>Hoja1!AK116</f>
        <v>0</v>
      </c>
      <c r="J129" s="55">
        <f>Hoja1!AL116</f>
        <v>0</v>
      </c>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79" t="str" cm="1">
        <f t="array" ref="AG129">IF(OR(K129:AA129="NO",AB129="NO",AC129="NO",AD129="NO",AE129="NO",AF129="NO"),"No aceptable","Aceptable")</f>
        <v>Aceptable</v>
      </c>
      <c r="AH129" s="53" t="s">
        <v>57</v>
      </c>
      <c r="AI129" s="53" t="s">
        <v>57</v>
      </c>
      <c r="AJ129" s="53" t="s">
        <v>57</v>
      </c>
      <c r="AK129" s="53" t="s">
        <v>57</v>
      </c>
      <c r="AL129" s="53" t="s">
        <v>57</v>
      </c>
      <c r="AM129" s="53" t="s">
        <v>57</v>
      </c>
      <c r="AN129" s="53" t="s">
        <v>57</v>
      </c>
      <c r="AO129" s="53" t="s">
        <v>57</v>
      </c>
      <c r="AP129" s="53" t="s">
        <v>57</v>
      </c>
      <c r="AQ129" s="53" t="s">
        <v>57</v>
      </c>
      <c r="AR129" s="53" t="s">
        <v>57</v>
      </c>
      <c r="AS129" s="53" t="s">
        <v>57</v>
      </c>
      <c r="AT129" s="53" t="s">
        <v>57</v>
      </c>
      <c r="AU129" s="53" t="s">
        <v>57</v>
      </c>
      <c r="AV129" s="53" t="s">
        <v>57</v>
      </c>
      <c r="AW129" s="53" t="s">
        <v>57</v>
      </c>
      <c r="AX129" s="53" t="s">
        <v>57</v>
      </c>
      <c r="AY129" s="53" t="s">
        <v>57</v>
      </c>
      <c r="AZ129" s="53" t="s">
        <v>57</v>
      </c>
      <c r="BA129" s="53" t="s">
        <v>57</v>
      </c>
      <c r="BB129" s="53" t="s">
        <v>57</v>
      </c>
      <c r="BC129" s="53" t="s">
        <v>57</v>
      </c>
      <c r="BD129" s="85" t="str" cm="1">
        <f t="array" ref="BD129">IF(OR(AH129:AX129="SI",AY129="SI",AZ129="SI",BA129="SI",BB129="SI",BC129="SI"),"Crítico-Proceda a elaborar plan de acción","No crítico/Intermedio-Solicitar evaluación por parte del OAL")</f>
        <v>No crítico/Intermedio-Solicitar evaluación por parte del OAL</v>
      </c>
      <c r="BE129" s="86"/>
      <c r="BF129" s="74"/>
      <c r="BG129" s="74"/>
      <c r="BH129" s="74"/>
      <c r="BI129" s="74"/>
      <c r="BJ129" s="74"/>
      <c r="BM129">
        <f t="shared" si="1"/>
        <v>1</v>
      </c>
    </row>
    <row r="130" spans="2:65" ht="58.5" customHeight="1">
      <c r="B130" s="54">
        <v>113</v>
      </c>
      <c r="C130" s="55" t="str">
        <f>Hoja1!AE117</f>
        <v>area 113</v>
      </c>
      <c r="D130" s="55" t="str">
        <f>Hoja1!AF117</f>
        <v>puesto 113</v>
      </c>
      <c r="E130" s="55" t="str">
        <f>Hoja1!AG117</f>
        <v>tarea 113</v>
      </c>
      <c r="F130" s="55">
        <f>Hoja1!AH117</f>
        <v>0</v>
      </c>
      <c r="G130" s="55">
        <f>Hoja1!AI117</f>
        <v>0</v>
      </c>
      <c r="H130" s="55">
        <f>Hoja1!AJ117</f>
        <v>0</v>
      </c>
      <c r="I130" s="55">
        <f>Hoja1!AK117</f>
        <v>0</v>
      </c>
      <c r="J130" s="55">
        <f>Hoja1!AL117</f>
        <v>0</v>
      </c>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79" t="str" cm="1">
        <f t="array" ref="AG130">IF(OR(K130:AA130="NO",AB130="NO",AC130="NO",AD130="NO",AE130="NO",AF130="NO"),"No aceptable","Aceptable")</f>
        <v>Aceptable</v>
      </c>
      <c r="AH130" s="53" t="s">
        <v>57</v>
      </c>
      <c r="AI130" s="53" t="s">
        <v>57</v>
      </c>
      <c r="AJ130" s="53" t="s">
        <v>57</v>
      </c>
      <c r="AK130" s="53" t="s">
        <v>57</v>
      </c>
      <c r="AL130" s="53" t="s">
        <v>57</v>
      </c>
      <c r="AM130" s="53" t="s">
        <v>57</v>
      </c>
      <c r="AN130" s="53" t="s">
        <v>57</v>
      </c>
      <c r="AO130" s="53" t="s">
        <v>57</v>
      </c>
      <c r="AP130" s="53" t="s">
        <v>57</v>
      </c>
      <c r="AQ130" s="53" t="s">
        <v>57</v>
      </c>
      <c r="AR130" s="53" t="s">
        <v>57</v>
      </c>
      <c r="AS130" s="53" t="s">
        <v>57</v>
      </c>
      <c r="AT130" s="53" t="s">
        <v>57</v>
      </c>
      <c r="AU130" s="53" t="s">
        <v>57</v>
      </c>
      <c r="AV130" s="53" t="s">
        <v>57</v>
      </c>
      <c r="AW130" s="53" t="s">
        <v>57</v>
      </c>
      <c r="AX130" s="53" t="s">
        <v>57</v>
      </c>
      <c r="AY130" s="53" t="s">
        <v>57</v>
      </c>
      <c r="AZ130" s="53" t="s">
        <v>57</v>
      </c>
      <c r="BA130" s="53" t="s">
        <v>57</v>
      </c>
      <c r="BB130" s="53" t="s">
        <v>57</v>
      </c>
      <c r="BC130" s="53" t="s">
        <v>57</v>
      </c>
      <c r="BD130" s="85" t="str" cm="1">
        <f t="array" ref="BD130">IF(OR(AH130:AX130="SI",AY130="SI",AZ130="SI",BA130="SI",BB130="SI",BC130="SI"),"Crítico-Proceda a elaborar plan de acción","No crítico/Intermedio-Solicitar evaluación por parte del OAL")</f>
        <v>No crítico/Intermedio-Solicitar evaluación por parte del OAL</v>
      </c>
      <c r="BE130" s="86"/>
      <c r="BF130" s="74"/>
      <c r="BG130" s="74"/>
      <c r="BH130" s="74"/>
      <c r="BI130" s="74"/>
      <c r="BJ130" s="74"/>
      <c r="BM130">
        <f t="shared" si="1"/>
        <v>1</v>
      </c>
    </row>
    <row r="131" spans="2:65" ht="58.5" customHeight="1">
      <c r="B131" s="54">
        <v>114</v>
      </c>
      <c r="C131" s="55" t="str">
        <f>Hoja1!AE118</f>
        <v>area 114</v>
      </c>
      <c r="D131" s="55" t="str">
        <f>Hoja1!AF118</f>
        <v>puesto 114</v>
      </c>
      <c r="E131" s="55" t="str">
        <f>Hoja1!AG118</f>
        <v>tarea 114</v>
      </c>
      <c r="F131" s="55">
        <f>Hoja1!AH118</f>
        <v>0</v>
      </c>
      <c r="G131" s="55">
        <f>Hoja1!AI118</f>
        <v>0</v>
      </c>
      <c r="H131" s="55">
        <f>Hoja1!AJ118</f>
        <v>0</v>
      </c>
      <c r="I131" s="55">
        <f>Hoja1!AK118</f>
        <v>0</v>
      </c>
      <c r="J131" s="55">
        <f>Hoja1!AL118</f>
        <v>0</v>
      </c>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79" t="str" cm="1">
        <f t="array" ref="AG131">IF(OR(K131:AA131="NO",AB131="NO",AC131="NO",AD131="NO",AE131="NO",AF131="NO"),"No aceptable","Aceptable")</f>
        <v>Aceptable</v>
      </c>
      <c r="AH131" s="53" t="s">
        <v>57</v>
      </c>
      <c r="AI131" s="53" t="s">
        <v>57</v>
      </c>
      <c r="AJ131" s="53" t="s">
        <v>57</v>
      </c>
      <c r="AK131" s="53" t="s">
        <v>57</v>
      </c>
      <c r="AL131" s="53" t="s">
        <v>57</v>
      </c>
      <c r="AM131" s="53" t="s">
        <v>57</v>
      </c>
      <c r="AN131" s="53" t="s">
        <v>57</v>
      </c>
      <c r="AO131" s="53" t="s">
        <v>57</v>
      </c>
      <c r="AP131" s="53" t="s">
        <v>57</v>
      </c>
      <c r="AQ131" s="53" t="s">
        <v>57</v>
      </c>
      <c r="AR131" s="53" t="s">
        <v>57</v>
      </c>
      <c r="AS131" s="53" t="s">
        <v>57</v>
      </c>
      <c r="AT131" s="53" t="s">
        <v>57</v>
      </c>
      <c r="AU131" s="53" t="s">
        <v>57</v>
      </c>
      <c r="AV131" s="53" t="s">
        <v>57</v>
      </c>
      <c r="AW131" s="53" t="s">
        <v>57</v>
      </c>
      <c r="AX131" s="53" t="s">
        <v>57</v>
      </c>
      <c r="AY131" s="53" t="s">
        <v>57</v>
      </c>
      <c r="AZ131" s="53" t="s">
        <v>57</v>
      </c>
      <c r="BA131" s="53" t="s">
        <v>57</v>
      </c>
      <c r="BB131" s="53" t="s">
        <v>57</v>
      </c>
      <c r="BC131" s="53" t="s">
        <v>57</v>
      </c>
      <c r="BD131" s="85" t="str" cm="1">
        <f t="array" ref="BD131">IF(OR(AH131:AX131="SI",AY131="SI",AZ131="SI",BA131="SI",BB131="SI",BC131="SI"),"Crítico-Proceda a elaborar plan de acción","No crítico/Intermedio-Solicitar evaluación por parte del OAL")</f>
        <v>No crítico/Intermedio-Solicitar evaluación por parte del OAL</v>
      </c>
      <c r="BE131" s="86"/>
      <c r="BF131" s="74"/>
      <c r="BG131" s="74"/>
      <c r="BH131" s="74"/>
      <c r="BI131" s="74"/>
      <c r="BJ131" s="74"/>
      <c r="BM131">
        <f t="shared" si="1"/>
        <v>1</v>
      </c>
    </row>
    <row r="132" spans="2:65" ht="58.5" customHeight="1">
      <c r="B132" s="54">
        <v>115</v>
      </c>
      <c r="C132" s="55" t="str">
        <f>Hoja1!AE119</f>
        <v>area 115</v>
      </c>
      <c r="D132" s="55" t="str">
        <f>Hoja1!AF119</f>
        <v>puesto 115</v>
      </c>
      <c r="E132" s="55" t="str">
        <f>Hoja1!AG119</f>
        <v>tarea 115</v>
      </c>
      <c r="F132" s="55">
        <f>Hoja1!AH119</f>
        <v>0</v>
      </c>
      <c r="G132" s="55">
        <f>Hoja1!AI119</f>
        <v>0</v>
      </c>
      <c r="H132" s="55">
        <f>Hoja1!AJ119</f>
        <v>0</v>
      </c>
      <c r="I132" s="55">
        <f>Hoja1!AK119</f>
        <v>0</v>
      </c>
      <c r="J132" s="55">
        <f>Hoja1!AL119</f>
        <v>0</v>
      </c>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79" t="str" cm="1">
        <f t="array" ref="AG132">IF(OR(K132:AA132="NO",AB132="NO",AC132="NO",AD132="NO",AE132="NO",AF132="NO"),"No aceptable","Aceptable")</f>
        <v>Aceptable</v>
      </c>
      <c r="AH132" s="53" t="s">
        <v>57</v>
      </c>
      <c r="AI132" s="53" t="s">
        <v>57</v>
      </c>
      <c r="AJ132" s="53" t="s">
        <v>57</v>
      </c>
      <c r="AK132" s="53" t="s">
        <v>57</v>
      </c>
      <c r="AL132" s="53" t="s">
        <v>57</v>
      </c>
      <c r="AM132" s="53" t="s">
        <v>57</v>
      </c>
      <c r="AN132" s="53" t="s">
        <v>57</v>
      </c>
      <c r="AO132" s="53" t="s">
        <v>57</v>
      </c>
      <c r="AP132" s="53" t="s">
        <v>57</v>
      </c>
      <c r="AQ132" s="53" t="s">
        <v>57</v>
      </c>
      <c r="AR132" s="53" t="s">
        <v>57</v>
      </c>
      <c r="AS132" s="53" t="s">
        <v>57</v>
      </c>
      <c r="AT132" s="53" t="s">
        <v>57</v>
      </c>
      <c r="AU132" s="53" t="s">
        <v>57</v>
      </c>
      <c r="AV132" s="53" t="s">
        <v>57</v>
      </c>
      <c r="AW132" s="53" t="s">
        <v>57</v>
      </c>
      <c r="AX132" s="53" t="s">
        <v>57</v>
      </c>
      <c r="AY132" s="53" t="s">
        <v>57</v>
      </c>
      <c r="AZ132" s="53" t="s">
        <v>57</v>
      </c>
      <c r="BA132" s="53" t="s">
        <v>57</v>
      </c>
      <c r="BB132" s="53" t="s">
        <v>57</v>
      </c>
      <c r="BC132" s="53" t="s">
        <v>57</v>
      </c>
      <c r="BD132" s="85" t="str" cm="1">
        <f t="array" ref="BD132">IF(OR(AH132:AX132="SI",AY132="SI",AZ132="SI",BA132="SI",BB132="SI",BC132="SI"),"Crítico-Proceda a elaborar plan de acción","No crítico/Intermedio-Solicitar evaluación por parte del OAL")</f>
        <v>No crítico/Intermedio-Solicitar evaluación por parte del OAL</v>
      </c>
      <c r="BE132" s="86"/>
      <c r="BF132" s="74"/>
      <c r="BG132" s="74"/>
      <c r="BH132" s="74"/>
      <c r="BI132" s="74"/>
      <c r="BJ132" s="74"/>
      <c r="BM132">
        <f t="shared" si="1"/>
        <v>1</v>
      </c>
    </row>
    <row r="133" spans="2:65" ht="58.5" customHeight="1">
      <c r="B133" s="54">
        <v>116</v>
      </c>
      <c r="C133" s="55" t="str">
        <f>Hoja1!AE120</f>
        <v>area 116</v>
      </c>
      <c r="D133" s="55" t="str">
        <f>Hoja1!AF120</f>
        <v>puesto 116</v>
      </c>
      <c r="E133" s="55" t="str">
        <f>Hoja1!AG120</f>
        <v>tarea 116</v>
      </c>
      <c r="F133" s="55">
        <f>Hoja1!AH120</f>
        <v>0</v>
      </c>
      <c r="G133" s="55">
        <f>Hoja1!AI120</f>
        <v>0</v>
      </c>
      <c r="H133" s="55">
        <f>Hoja1!AJ120</f>
        <v>0</v>
      </c>
      <c r="I133" s="55">
        <f>Hoja1!AK120</f>
        <v>0</v>
      </c>
      <c r="J133" s="55">
        <f>Hoja1!AL120</f>
        <v>0</v>
      </c>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79" t="str" cm="1">
        <f t="array" ref="AG133">IF(OR(K133:AA133="NO",AB133="NO",AC133="NO",AD133="NO",AE133="NO",AF133="NO"),"No aceptable","Aceptable")</f>
        <v>Aceptable</v>
      </c>
      <c r="AH133" s="53" t="s">
        <v>57</v>
      </c>
      <c r="AI133" s="53" t="s">
        <v>57</v>
      </c>
      <c r="AJ133" s="53" t="s">
        <v>57</v>
      </c>
      <c r="AK133" s="53" t="s">
        <v>57</v>
      </c>
      <c r="AL133" s="53" t="s">
        <v>57</v>
      </c>
      <c r="AM133" s="53" t="s">
        <v>57</v>
      </c>
      <c r="AN133" s="53" t="s">
        <v>57</v>
      </c>
      <c r="AO133" s="53" t="s">
        <v>57</v>
      </c>
      <c r="AP133" s="53" t="s">
        <v>57</v>
      </c>
      <c r="AQ133" s="53" t="s">
        <v>57</v>
      </c>
      <c r="AR133" s="53" t="s">
        <v>57</v>
      </c>
      <c r="AS133" s="53" t="s">
        <v>57</v>
      </c>
      <c r="AT133" s="53" t="s">
        <v>57</v>
      </c>
      <c r="AU133" s="53" t="s">
        <v>57</v>
      </c>
      <c r="AV133" s="53" t="s">
        <v>57</v>
      </c>
      <c r="AW133" s="53" t="s">
        <v>57</v>
      </c>
      <c r="AX133" s="53" t="s">
        <v>57</v>
      </c>
      <c r="AY133" s="53" t="s">
        <v>57</v>
      </c>
      <c r="AZ133" s="53" t="s">
        <v>57</v>
      </c>
      <c r="BA133" s="53" t="s">
        <v>57</v>
      </c>
      <c r="BB133" s="53" t="s">
        <v>57</v>
      </c>
      <c r="BC133" s="53" t="s">
        <v>57</v>
      </c>
      <c r="BD133" s="85" t="str" cm="1">
        <f t="array" ref="BD133">IF(OR(AH133:AX133="SI",AY133="SI",AZ133="SI",BA133="SI",BB133="SI",BC133="SI"),"Crítico-Proceda a elaborar plan de acción","No crítico/Intermedio-Solicitar evaluación por parte del OAL")</f>
        <v>No crítico/Intermedio-Solicitar evaluación por parte del OAL</v>
      </c>
      <c r="BE133" s="86"/>
      <c r="BF133" s="74"/>
      <c r="BG133" s="74"/>
      <c r="BH133" s="74"/>
      <c r="BI133" s="74"/>
      <c r="BJ133" s="74"/>
      <c r="BM133">
        <f t="shared" si="1"/>
        <v>1</v>
      </c>
    </row>
    <row r="134" spans="2:65" ht="58.5" customHeight="1">
      <c r="B134" s="54">
        <v>117</v>
      </c>
      <c r="C134" s="55" t="str">
        <f>Hoja1!AE121</f>
        <v>area 117</v>
      </c>
      <c r="D134" s="55" t="str">
        <f>Hoja1!AF121</f>
        <v>puesto 117</v>
      </c>
      <c r="E134" s="55" t="str">
        <f>Hoja1!AG121</f>
        <v>tarea 117</v>
      </c>
      <c r="F134" s="55">
        <f>Hoja1!AH121</f>
        <v>0</v>
      </c>
      <c r="G134" s="55">
        <f>Hoja1!AI121</f>
        <v>0</v>
      </c>
      <c r="H134" s="55">
        <f>Hoja1!AJ121</f>
        <v>0</v>
      </c>
      <c r="I134" s="55">
        <f>Hoja1!AK121</f>
        <v>0</v>
      </c>
      <c r="J134" s="55">
        <f>Hoja1!AL121</f>
        <v>0</v>
      </c>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79" t="str" cm="1">
        <f t="array" ref="AG134">IF(OR(K134:AA134="NO",AB134="NO",AC134="NO",AD134="NO",AE134="NO",AF134="NO"),"No aceptable","Aceptable")</f>
        <v>Aceptable</v>
      </c>
      <c r="AH134" s="53" t="s">
        <v>57</v>
      </c>
      <c r="AI134" s="53" t="s">
        <v>57</v>
      </c>
      <c r="AJ134" s="53" t="s">
        <v>57</v>
      </c>
      <c r="AK134" s="53" t="s">
        <v>57</v>
      </c>
      <c r="AL134" s="53" t="s">
        <v>57</v>
      </c>
      <c r="AM134" s="53" t="s">
        <v>57</v>
      </c>
      <c r="AN134" s="53" t="s">
        <v>57</v>
      </c>
      <c r="AO134" s="53" t="s">
        <v>57</v>
      </c>
      <c r="AP134" s="53" t="s">
        <v>57</v>
      </c>
      <c r="AQ134" s="53" t="s">
        <v>57</v>
      </c>
      <c r="AR134" s="53" t="s">
        <v>57</v>
      </c>
      <c r="AS134" s="53" t="s">
        <v>57</v>
      </c>
      <c r="AT134" s="53" t="s">
        <v>57</v>
      </c>
      <c r="AU134" s="53" t="s">
        <v>57</v>
      </c>
      <c r="AV134" s="53" t="s">
        <v>57</v>
      </c>
      <c r="AW134" s="53" t="s">
        <v>57</v>
      </c>
      <c r="AX134" s="53" t="s">
        <v>57</v>
      </c>
      <c r="AY134" s="53" t="s">
        <v>57</v>
      </c>
      <c r="AZ134" s="53" t="s">
        <v>57</v>
      </c>
      <c r="BA134" s="53" t="s">
        <v>57</v>
      </c>
      <c r="BB134" s="53" t="s">
        <v>57</v>
      </c>
      <c r="BC134" s="53" t="s">
        <v>57</v>
      </c>
      <c r="BD134" s="85" t="str" cm="1">
        <f t="array" ref="BD134">IF(OR(AH134:AX134="SI",AY134="SI",AZ134="SI",BA134="SI",BB134="SI",BC134="SI"),"Crítico-Proceda a elaborar plan de acción","No crítico/Intermedio-Solicitar evaluación por parte del OAL")</f>
        <v>No crítico/Intermedio-Solicitar evaluación por parte del OAL</v>
      </c>
      <c r="BE134" s="86"/>
      <c r="BF134" s="74"/>
      <c r="BG134" s="74"/>
      <c r="BH134" s="74"/>
      <c r="BI134" s="74"/>
      <c r="BJ134" s="74"/>
      <c r="BM134">
        <f t="shared" si="1"/>
        <v>1</v>
      </c>
    </row>
    <row r="135" spans="2:65" ht="58.5" customHeight="1">
      <c r="B135" s="54">
        <v>118</v>
      </c>
      <c r="C135" s="55" t="str">
        <f>Hoja1!AE122</f>
        <v>area 118</v>
      </c>
      <c r="D135" s="55" t="str">
        <f>Hoja1!AF122</f>
        <v>puesto 118</v>
      </c>
      <c r="E135" s="55" t="str">
        <f>Hoja1!AG122</f>
        <v>tarea 118</v>
      </c>
      <c r="F135" s="55">
        <f>Hoja1!AH122</f>
        <v>0</v>
      </c>
      <c r="G135" s="55">
        <f>Hoja1!AI122</f>
        <v>0</v>
      </c>
      <c r="H135" s="55">
        <f>Hoja1!AJ122</f>
        <v>0</v>
      </c>
      <c r="I135" s="55">
        <f>Hoja1!AK122</f>
        <v>0</v>
      </c>
      <c r="J135" s="55">
        <f>Hoja1!AL122</f>
        <v>0</v>
      </c>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79" t="str" cm="1">
        <f t="array" ref="AG135">IF(OR(K135:AA135="NO",AB135="NO",AC135="NO",AD135="NO",AE135="NO",AF135="NO"),"No aceptable","Aceptable")</f>
        <v>Aceptable</v>
      </c>
      <c r="AH135" s="53" t="s">
        <v>57</v>
      </c>
      <c r="AI135" s="53" t="s">
        <v>57</v>
      </c>
      <c r="AJ135" s="53" t="s">
        <v>57</v>
      </c>
      <c r="AK135" s="53" t="s">
        <v>57</v>
      </c>
      <c r="AL135" s="53" t="s">
        <v>57</v>
      </c>
      <c r="AM135" s="53" t="s">
        <v>57</v>
      </c>
      <c r="AN135" s="53" t="s">
        <v>57</v>
      </c>
      <c r="AO135" s="53" t="s">
        <v>57</v>
      </c>
      <c r="AP135" s="53" t="s">
        <v>57</v>
      </c>
      <c r="AQ135" s="53" t="s">
        <v>57</v>
      </c>
      <c r="AR135" s="53" t="s">
        <v>57</v>
      </c>
      <c r="AS135" s="53" t="s">
        <v>57</v>
      </c>
      <c r="AT135" s="53" t="s">
        <v>57</v>
      </c>
      <c r="AU135" s="53" t="s">
        <v>57</v>
      </c>
      <c r="AV135" s="53" t="s">
        <v>57</v>
      </c>
      <c r="AW135" s="53" t="s">
        <v>57</v>
      </c>
      <c r="AX135" s="53" t="s">
        <v>57</v>
      </c>
      <c r="AY135" s="53" t="s">
        <v>57</v>
      </c>
      <c r="AZ135" s="53" t="s">
        <v>57</v>
      </c>
      <c r="BA135" s="53" t="s">
        <v>57</v>
      </c>
      <c r="BB135" s="53" t="s">
        <v>57</v>
      </c>
      <c r="BC135" s="53" t="s">
        <v>57</v>
      </c>
      <c r="BD135" s="85" t="str" cm="1">
        <f t="array" ref="BD135">IF(OR(AH135:AX135="SI",AY135="SI",AZ135="SI",BA135="SI",BB135="SI",BC135="SI"),"Crítico-Proceda a elaborar plan de acción","No crítico/Intermedio-Solicitar evaluación por parte del OAL")</f>
        <v>No crítico/Intermedio-Solicitar evaluación por parte del OAL</v>
      </c>
      <c r="BE135" s="86"/>
      <c r="BF135" s="74"/>
      <c r="BG135" s="74"/>
      <c r="BH135" s="74"/>
      <c r="BI135" s="74"/>
      <c r="BJ135" s="74"/>
      <c r="BM135">
        <f t="shared" si="1"/>
        <v>1</v>
      </c>
    </row>
    <row r="136" spans="2:65" ht="58.5" customHeight="1">
      <c r="B136" s="54">
        <v>119</v>
      </c>
      <c r="C136" s="55" t="str">
        <f>Hoja1!AE123</f>
        <v>area 119</v>
      </c>
      <c r="D136" s="55" t="str">
        <f>Hoja1!AF123</f>
        <v>puesto 119</v>
      </c>
      <c r="E136" s="55" t="str">
        <f>Hoja1!AG123</f>
        <v>tarea 119</v>
      </c>
      <c r="F136" s="55">
        <f>Hoja1!AH123</f>
        <v>0</v>
      </c>
      <c r="G136" s="55">
        <f>Hoja1!AI123</f>
        <v>0</v>
      </c>
      <c r="H136" s="55">
        <f>Hoja1!AJ123</f>
        <v>0</v>
      </c>
      <c r="I136" s="55">
        <f>Hoja1!AK123</f>
        <v>0</v>
      </c>
      <c r="J136" s="55">
        <f>Hoja1!AL123</f>
        <v>0</v>
      </c>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79" t="str" cm="1">
        <f t="array" ref="AG136">IF(OR(K136:AA136="NO",AB136="NO",AC136="NO",AD136="NO",AE136="NO",AF136="NO"),"No aceptable","Aceptable")</f>
        <v>Aceptable</v>
      </c>
      <c r="AH136" s="53" t="s">
        <v>57</v>
      </c>
      <c r="AI136" s="53" t="s">
        <v>57</v>
      </c>
      <c r="AJ136" s="53" t="s">
        <v>57</v>
      </c>
      <c r="AK136" s="53" t="s">
        <v>57</v>
      </c>
      <c r="AL136" s="53" t="s">
        <v>57</v>
      </c>
      <c r="AM136" s="53" t="s">
        <v>57</v>
      </c>
      <c r="AN136" s="53" t="s">
        <v>57</v>
      </c>
      <c r="AO136" s="53" t="s">
        <v>57</v>
      </c>
      <c r="AP136" s="53" t="s">
        <v>57</v>
      </c>
      <c r="AQ136" s="53" t="s">
        <v>57</v>
      </c>
      <c r="AR136" s="53" t="s">
        <v>57</v>
      </c>
      <c r="AS136" s="53" t="s">
        <v>57</v>
      </c>
      <c r="AT136" s="53" t="s">
        <v>57</v>
      </c>
      <c r="AU136" s="53" t="s">
        <v>57</v>
      </c>
      <c r="AV136" s="53" t="s">
        <v>57</v>
      </c>
      <c r="AW136" s="53" t="s">
        <v>57</v>
      </c>
      <c r="AX136" s="53" t="s">
        <v>57</v>
      </c>
      <c r="AY136" s="53" t="s">
        <v>57</v>
      </c>
      <c r="AZ136" s="53" t="s">
        <v>57</v>
      </c>
      <c r="BA136" s="53" t="s">
        <v>57</v>
      </c>
      <c r="BB136" s="53" t="s">
        <v>57</v>
      </c>
      <c r="BC136" s="53" t="s">
        <v>57</v>
      </c>
      <c r="BD136" s="85" t="str" cm="1">
        <f t="array" ref="BD136">IF(OR(AH136:AX136="SI",AY136="SI",AZ136="SI",BA136="SI",BB136="SI",BC136="SI"),"Crítico-Proceda a elaborar plan de acción","No crítico/Intermedio-Solicitar evaluación por parte del OAL")</f>
        <v>No crítico/Intermedio-Solicitar evaluación por parte del OAL</v>
      </c>
      <c r="BE136" s="86"/>
      <c r="BF136" s="74"/>
      <c r="BG136" s="74"/>
      <c r="BH136" s="74"/>
      <c r="BI136" s="74"/>
      <c r="BJ136" s="74"/>
      <c r="BM136">
        <f t="shared" si="1"/>
        <v>1</v>
      </c>
    </row>
    <row r="137" spans="2:65" ht="58.5" customHeight="1">
      <c r="B137" s="54">
        <v>120</v>
      </c>
      <c r="C137" s="55" t="str">
        <f>Hoja1!AE124</f>
        <v>area 120</v>
      </c>
      <c r="D137" s="55" t="str">
        <f>Hoja1!AF124</f>
        <v>puesto 120</v>
      </c>
      <c r="E137" s="55" t="str">
        <f>Hoja1!AG124</f>
        <v>tarea 120</v>
      </c>
      <c r="F137" s="55">
        <f>Hoja1!AH124</f>
        <v>0</v>
      </c>
      <c r="G137" s="55">
        <f>Hoja1!AI124</f>
        <v>0</v>
      </c>
      <c r="H137" s="55">
        <f>Hoja1!AJ124</f>
        <v>0</v>
      </c>
      <c r="I137" s="55">
        <f>Hoja1!AK124</f>
        <v>0</v>
      </c>
      <c r="J137" s="55">
        <f>Hoja1!AL124</f>
        <v>0</v>
      </c>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79" t="str" cm="1">
        <f t="array" ref="AG137">IF(OR(K137:AA137="NO",AB137="NO",AC137="NO",AD137="NO",AE137="NO",AF137="NO"),"No aceptable","Aceptable")</f>
        <v>Aceptable</v>
      </c>
      <c r="AH137" s="53" t="s">
        <v>57</v>
      </c>
      <c r="AI137" s="53" t="s">
        <v>57</v>
      </c>
      <c r="AJ137" s="53" t="s">
        <v>57</v>
      </c>
      <c r="AK137" s="53" t="s">
        <v>57</v>
      </c>
      <c r="AL137" s="53" t="s">
        <v>57</v>
      </c>
      <c r="AM137" s="53" t="s">
        <v>57</v>
      </c>
      <c r="AN137" s="53" t="s">
        <v>57</v>
      </c>
      <c r="AO137" s="53" t="s">
        <v>57</v>
      </c>
      <c r="AP137" s="53" t="s">
        <v>57</v>
      </c>
      <c r="AQ137" s="53" t="s">
        <v>57</v>
      </c>
      <c r="AR137" s="53" t="s">
        <v>57</v>
      </c>
      <c r="AS137" s="53" t="s">
        <v>57</v>
      </c>
      <c r="AT137" s="53" t="s">
        <v>57</v>
      </c>
      <c r="AU137" s="53" t="s">
        <v>57</v>
      </c>
      <c r="AV137" s="53" t="s">
        <v>57</v>
      </c>
      <c r="AW137" s="53" t="s">
        <v>57</v>
      </c>
      <c r="AX137" s="53" t="s">
        <v>57</v>
      </c>
      <c r="AY137" s="53" t="s">
        <v>57</v>
      </c>
      <c r="AZ137" s="53" t="s">
        <v>57</v>
      </c>
      <c r="BA137" s="53" t="s">
        <v>57</v>
      </c>
      <c r="BB137" s="53" t="s">
        <v>57</v>
      </c>
      <c r="BC137" s="53" t="s">
        <v>57</v>
      </c>
      <c r="BD137" s="85" t="str" cm="1">
        <f t="array" ref="BD137">IF(OR(AH137:AX137="SI",AY137="SI",AZ137="SI",BA137="SI",BB137="SI",BC137="SI"),"Crítico-Proceda a elaborar plan de acción","No crítico/Intermedio-Solicitar evaluación por parte del OAL")</f>
        <v>No crítico/Intermedio-Solicitar evaluación por parte del OAL</v>
      </c>
      <c r="BE137" s="86"/>
      <c r="BF137" s="74"/>
      <c r="BG137" s="74"/>
      <c r="BH137" s="74"/>
      <c r="BI137" s="74"/>
      <c r="BJ137" s="74"/>
      <c r="BM137">
        <f t="shared" si="1"/>
        <v>1</v>
      </c>
    </row>
    <row r="138" spans="2:65" ht="58.5" customHeight="1">
      <c r="B138" s="54">
        <v>121</v>
      </c>
      <c r="C138" s="55" t="str">
        <f>Hoja1!AE125</f>
        <v>area 121</v>
      </c>
      <c r="D138" s="55" t="str">
        <f>Hoja1!AF125</f>
        <v>puesto 121</v>
      </c>
      <c r="E138" s="55" t="str">
        <f>Hoja1!AG125</f>
        <v>tarea 121</v>
      </c>
      <c r="F138" s="55">
        <f>Hoja1!AH125</f>
        <v>0</v>
      </c>
      <c r="G138" s="55">
        <f>Hoja1!AI125</f>
        <v>0</v>
      </c>
      <c r="H138" s="55">
        <f>Hoja1!AJ125</f>
        <v>0</v>
      </c>
      <c r="I138" s="55">
        <f>Hoja1!AK125</f>
        <v>0</v>
      </c>
      <c r="J138" s="55">
        <f>Hoja1!AL125</f>
        <v>0</v>
      </c>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79" t="str" cm="1">
        <f t="array" ref="AG138">IF(OR(K138:AA138="NO",AB138="NO",AC138="NO",AD138="NO",AE138="NO",AF138="NO"),"No aceptable","Aceptable")</f>
        <v>Aceptable</v>
      </c>
      <c r="AH138" s="53" t="s">
        <v>57</v>
      </c>
      <c r="AI138" s="53" t="s">
        <v>57</v>
      </c>
      <c r="AJ138" s="53" t="s">
        <v>57</v>
      </c>
      <c r="AK138" s="53" t="s">
        <v>57</v>
      </c>
      <c r="AL138" s="53" t="s">
        <v>57</v>
      </c>
      <c r="AM138" s="53" t="s">
        <v>57</v>
      </c>
      <c r="AN138" s="53" t="s">
        <v>57</v>
      </c>
      <c r="AO138" s="53" t="s">
        <v>57</v>
      </c>
      <c r="AP138" s="53" t="s">
        <v>57</v>
      </c>
      <c r="AQ138" s="53" t="s">
        <v>57</v>
      </c>
      <c r="AR138" s="53" t="s">
        <v>57</v>
      </c>
      <c r="AS138" s="53" t="s">
        <v>57</v>
      </c>
      <c r="AT138" s="53" t="s">
        <v>57</v>
      </c>
      <c r="AU138" s="53" t="s">
        <v>57</v>
      </c>
      <c r="AV138" s="53" t="s">
        <v>57</v>
      </c>
      <c r="AW138" s="53" t="s">
        <v>57</v>
      </c>
      <c r="AX138" s="53" t="s">
        <v>57</v>
      </c>
      <c r="AY138" s="53" t="s">
        <v>57</v>
      </c>
      <c r="AZ138" s="53" t="s">
        <v>57</v>
      </c>
      <c r="BA138" s="53" t="s">
        <v>57</v>
      </c>
      <c r="BB138" s="53" t="s">
        <v>57</v>
      </c>
      <c r="BC138" s="53" t="s">
        <v>57</v>
      </c>
      <c r="BD138" s="85" t="str" cm="1">
        <f t="array" ref="BD138">IF(OR(AH138:AX138="SI",AY138="SI",AZ138="SI",BA138="SI",BB138="SI",BC138="SI"),"Crítico-Proceda a elaborar plan de acción","No crítico/Intermedio-Solicitar evaluación por parte del OAL")</f>
        <v>No crítico/Intermedio-Solicitar evaluación por parte del OAL</v>
      </c>
      <c r="BE138" s="86"/>
      <c r="BF138" s="74"/>
      <c r="BG138" s="74"/>
      <c r="BH138" s="74"/>
      <c r="BI138" s="74"/>
      <c r="BJ138" s="74"/>
      <c r="BM138">
        <f t="shared" si="1"/>
        <v>1</v>
      </c>
    </row>
    <row r="139" spans="2:65" ht="58.5" customHeight="1">
      <c r="B139" s="54">
        <v>122</v>
      </c>
      <c r="C139" s="55" t="str">
        <f>Hoja1!AE126</f>
        <v>area 122</v>
      </c>
      <c r="D139" s="55" t="str">
        <f>Hoja1!AF126</f>
        <v>puesto 122</v>
      </c>
      <c r="E139" s="55" t="str">
        <f>Hoja1!AG126</f>
        <v>tarea 122</v>
      </c>
      <c r="F139" s="55">
        <f>Hoja1!AH126</f>
        <v>0</v>
      </c>
      <c r="G139" s="55">
        <f>Hoja1!AI126</f>
        <v>0</v>
      </c>
      <c r="H139" s="55">
        <f>Hoja1!AJ126</f>
        <v>0</v>
      </c>
      <c r="I139" s="55">
        <f>Hoja1!AK126</f>
        <v>0</v>
      </c>
      <c r="J139" s="55">
        <f>Hoja1!AL126</f>
        <v>0</v>
      </c>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79" t="str" cm="1">
        <f t="array" ref="AG139">IF(OR(K139:AA139="NO",AB139="NO",AC139="NO",AD139="NO",AE139="NO",AF139="NO"),"No aceptable","Aceptable")</f>
        <v>Aceptable</v>
      </c>
      <c r="AH139" s="53" t="s">
        <v>57</v>
      </c>
      <c r="AI139" s="53" t="s">
        <v>57</v>
      </c>
      <c r="AJ139" s="53" t="s">
        <v>57</v>
      </c>
      <c r="AK139" s="53" t="s">
        <v>57</v>
      </c>
      <c r="AL139" s="53" t="s">
        <v>57</v>
      </c>
      <c r="AM139" s="53" t="s">
        <v>57</v>
      </c>
      <c r="AN139" s="53" t="s">
        <v>57</v>
      </c>
      <c r="AO139" s="53" t="s">
        <v>57</v>
      </c>
      <c r="AP139" s="53" t="s">
        <v>57</v>
      </c>
      <c r="AQ139" s="53" t="s">
        <v>57</v>
      </c>
      <c r="AR139" s="53" t="s">
        <v>57</v>
      </c>
      <c r="AS139" s="53" t="s">
        <v>57</v>
      </c>
      <c r="AT139" s="53" t="s">
        <v>57</v>
      </c>
      <c r="AU139" s="53" t="s">
        <v>57</v>
      </c>
      <c r="AV139" s="53" t="s">
        <v>57</v>
      </c>
      <c r="AW139" s="53" t="s">
        <v>57</v>
      </c>
      <c r="AX139" s="53" t="s">
        <v>57</v>
      </c>
      <c r="AY139" s="53" t="s">
        <v>57</v>
      </c>
      <c r="AZ139" s="53" t="s">
        <v>57</v>
      </c>
      <c r="BA139" s="53" t="s">
        <v>57</v>
      </c>
      <c r="BB139" s="53" t="s">
        <v>57</v>
      </c>
      <c r="BC139" s="53" t="s">
        <v>57</v>
      </c>
      <c r="BD139" s="85" t="str" cm="1">
        <f t="array" ref="BD139">IF(OR(AH139:AX139="SI",AY139="SI",AZ139="SI",BA139="SI",BB139="SI",BC139="SI"),"Crítico-Proceda a elaborar plan de acción","No crítico/Intermedio-Solicitar evaluación por parte del OAL")</f>
        <v>No crítico/Intermedio-Solicitar evaluación por parte del OAL</v>
      </c>
      <c r="BE139" s="86"/>
      <c r="BF139" s="74"/>
      <c r="BG139" s="74"/>
      <c r="BH139" s="74"/>
      <c r="BI139" s="74"/>
      <c r="BJ139" s="74"/>
      <c r="BM139">
        <f t="shared" si="1"/>
        <v>1</v>
      </c>
    </row>
    <row r="140" spans="2:65" ht="58.5" customHeight="1">
      <c r="B140" s="54">
        <v>123</v>
      </c>
      <c r="C140" s="55" t="str">
        <f>Hoja1!AE127</f>
        <v>area 123</v>
      </c>
      <c r="D140" s="55" t="str">
        <f>Hoja1!AF127</f>
        <v>puesto 123</v>
      </c>
      <c r="E140" s="55" t="str">
        <f>Hoja1!AG127</f>
        <v>tarea 123</v>
      </c>
      <c r="F140" s="55">
        <f>Hoja1!AH127</f>
        <v>0</v>
      </c>
      <c r="G140" s="55">
        <f>Hoja1!AI127</f>
        <v>0</v>
      </c>
      <c r="H140" s="55">
        <f>Hoja1!AJ127</f>
        <v>0</v>
      </c>
      <c r="I140" s="55">
        <f>Hoja1!AK127</f>
        <v>0</v>
      </c>
      <c r="J140" s="55">
        <f>Hoja1!AL127</f>
        <v>0</v>
      </c>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79" t="str" cm="1">
        <f t="array" ref="AG140">IF(OR(K140:AA140="NO",AB140="NO",AC140="NO",AD140="NO",AE140="NO",AF140="NO"),"No aceptable","Aceptable")</f>
        <v>Aceptable</v>
      </c>
      <c r="AH140" s="53" t="s">
        <v>57</v>
      </c>
      <c r="AI140" s="53" t="s">
        <v>57</v>
      </c>
      <c r="AJ140" s="53" t="s">
        <v>57</v>
      </c>
      <c r="AK140" s="53" t="s">
        <v>57</v>
      </c>
      <c r="AL140" s="53" t="s">
        <v>57</v>
      </c>
      <c r="AM140" s="53" t="s">
        <v>57</v>
      </c>
      <c r="AN140" s="53" t="s">
        <v>57</v>
      </c>
      <c r="AO140" s="53" t="s">
        <v>57</v>
      </c>
      <c r="AP140" s="53" t="s">
        <v>57</v>
      </c>
      <c r="AQ140" s="53" t="s">
        <v>57</v>
      </c>
      <c r="AR140" s="53" t="s">
        <v>57</v>
      </c>
      <c r="AS140" s="53" t="s">
        <v>57</v>
      </c>
      <c r="AT140" s="53" t="s">
        <v>57</v>
      </c>
      <c r="AU140" s="53" t="s">
        <v>57</v>
      </c>
      <c r="AV140" s="53" t="s">
        <v>57</v>
      </c>
      <c r="AW140" s="53" t="s">
        <v>57</v>
      </c>
      <c r="AX140" s="53" t="s">
        <v>57</v>
      </c>
      <c r="AY140" s="53" t="s">
        <v>57</v>
      </c>
      <c r="AZ140" s="53" t="s">
        <v>57</v>
      </c>
      <c r="BA140" s="53" t="s">
        <v>57</v>
      </c>
      <c r="BB140" s="53" t="s">
        <v>57</v>
      </c>
      <c r="BC140" s="53" t="s">
        <v>57</v>
      </c>
      <c r="BD140" s="85" t="str" cm="1">
        <f t="array" ref="BD140">IF(OR(AH140:AX140="SI",AY140="SI",AZ140="SI",BA140="SI",BB140="SI",BC140="SI"),"Crítico-Proceda a elaborar plan de acción","No crítico/Intermedio-Solicitar evaluación por parte del OAL")</f>
        <v>No crítico/Intermedio-Solicitar evaluación por parte del OAL</v>
      </c>
      <c r="BE140" s="86"/>
      <c r="BF140" s="74"/>
      <c r="BG140" s="74"/>
      <c r="BH140" s="74"/>
      <c r="BI140" s="74"/>
      <c r="BJ140" s="74"/>
      <c r="BM140">
        <f t="shared" si="1"/>
        <v>1</v>
      </c>
    </row>
    <row r="141" spans="2:65" ht="58.5" customHeight="1">
      <c r="B141" s="54">
        <v>124</v>
      </c>
      <c r="C141" s="55" t="str">
        <f>Hoja1!AE128</f>
        <v>area 124</v>
      </c>
      <c r="D141" s="55" t="str">
        <f>Hoja1!AF128</f>
        <v>puesto 124</v>
      </c>
      <c r="E141" s="55" t="str">
        <f>Hoja1!AG128</f>
        <v>tarea 124</v>
      </c>
      <c r="F141" s="55">
        <f>Hoja1!AH128</f>
        <v>0</v>
      </c>
      <c r="G141" s="55">
        <f>Hoja1!AI128</f>
        <v>0</v>
      </c>
      <c r="H141" s="55">
        <f>Hoja1!AJ128</f>
        <v>0</v>
      </c>
      <c r="I141" s="55">
        <f>Hoja1!AK128</f>
        <v>0</v>
      </c>
      <c r="J141" s="55">
        <f>Hoja1!AL128</f>
        <v>0</v>
      </c>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79" t="str" cm="1">
        <f t="array" ref="AG141">IF(OR(K141:AA141="NO",AB141="NO",AC141="NO",AD141="NO",AE141="NO",AF141="NO"),"No aceptable","Aceptable")</f>
        <v>Aceptable</v>
      </c>
      <c r="AH141" s="53" t="s">
        <v>57</v>
      </c>
      <c r="AI141" s="53" t="s">
        <v>57</v>
      </c>
      <c r="AJ141" s="53" t="s">
        <v>57</v>
      </c>
      <c r="AK141" s="53" t="s">
        <v>57</v>
      </c>
      <c r="AL141" s="53" t="s">
        <v>57</v>
      </c>
      <c r="AM141" s="53" t="s">
        <v>57</v>
      </c>
      <c r="AN141" s="53" t="s">
        <v>57</v>
      </c>
      <c r="AO141" s="53" t="s">
        <v>57</v>
      </c>
      <c r="AP141" s="53" t="s">
        <v>57</v>
      </c>
      <c r="AQ141" s="53" t="s">
        <v>57</v>
      </c>
      <c r="AR141" s="53" t="s">
        <v>57</v>
      </c>
      <c r="AS141" s="53" t="s">
        <v>57</v>
      </c>
      <c r="AT141" s="53" t="s">
        <v>57</v>
      </c>
      <c r="AU141" s="53" t="s">
        <v>57</v>
      </c>
      <c r="AV141" s="53" t="s">
        <v>57</v>
      </c>
      <c r="AW141" s="53" t="s">
        <v>57</v>
      </c>
      <c r="AX141" s="53" t="s">
        <v>57</v>
      </c>
      <c r="AY141" s="53" t="s">
        <v>57</v>
      </c>
      <c r="AZ141" s="53" t="s">
        <v>57</v>
      </c>
      <c r="BA141" s="53" t="s">
        <v>57</v>
      </c>
      <c r="BB141" s="53" t="s">
        <v>57</v>
      </c>
      <c r="BC141" s="53" t="s">
        <v>57</v>
      </c>
      <c r="BD141" s="85" t="str" cm="1">
        <f t="array" ref="BD141">IF(OR(AH141:AX141="SI",AY141="SI",AZ141="SI",BA141="SI",BB141="SI",BC141="SI"),"Crítico-Proceda a elaborar plan de acción","No crítico/Intermedio-Solicitar evaluación por parte del OAL")</f>
        <v>No crítico/Intermedio-Solicitar evaluación por parte del OAL</v>
      </c>
      <c r="BE141" s="86"/>
      <c r="BF141" s="74"/>
      <c r="BG141" s="74"/>
      <c r="BH141" s="74"/>
      <c r="BI141" s="74"/>
      <c r="BJ141" s="74"/>
      <c r="BM141">
        <f t="shared" si="1"/>
        <v>1</v>
      </c>
    </row>
    <row r="142" spans="2:65" ht="58.5" customHeight="1">
      <c r="B142" s="54">
        <v>125</v>
      </c>
      <c r="C142" s="55" t="str">
        <f>Hoja1!AE129</f>
        <v>area 125</v>
      </c>
      <c r="D142" s="55" t="str">
        <f>Hoja1!AF129</f>
        <v>puesto 125</v>
      </c>
      <c r="E142" s="55" t="str">
        <f>Hoja1!AG129</f>
        <v>tarea 125</v>
      </c>
      <c r="F142" s="55">
        <f>Hoja1!AH129</f>
        <v>0</v>
      </c>
      <c r="G142" s="55">
        <f>Hoja1!AI129</f>
        <v>0</v>
      </c>
      <c r="H142" s="55">
        <f>Hoja1!AJ129</f>
        <v>0</v>
      </c>
      <c r="I142" s="55">
        <f>Hoja1!AK129</f>
        <v>0</v>
      </c>
      <c r="J142" s="55">
        <f>Hoja1!AL129</f>
        <v>0</v>
      </c>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79" t="str" cm="1">
        <f t="array" ref="AG142">IF(OR(K142:AA142="NO",AB142="NO",AC142="NO",AD142="NO",AE142="NO",AF142="NO"),"No aceptable","Aceptable")</f>
        <v>Aceptable</v>
      </c>
      <c r="AH142" s="53" t="s">
        <v>57</v>
      </c>
      <c r="AI142" s="53" t="s">
        <v>57</v>
      </c>
      <c r="AJ142" s="53" t="s">
        <v>57</v>
      </c>
      <c r="AK142" s="53" t="s">
        <v>57</v>
      </c>
      <c r="AL142" s="53" t="s">
        <v>57</v>
      </c>
      <c r="AM142" s="53" t="s">
        <v>57</v>
      </c>
      <c r="AN142" s="53" t="s">
        <v>57</v>
      </c>
      <c r="AO142" s="53" t="s">
        <v>57</v>
      </c>
      <c r="AP142" s="53" t="s">
        <v>57</v>
      </c>
      <c r="AQ142" s="53" t="s">
        <v>57</v>
      </c>
      <c r="AR142" s="53" t="s">
        <v>57</v>
      </c>
      <c r="AS142" s="53" t="s">
        <v>57</v>
      </c>
      <c r="AT142" s="53" t="s">
        <v>57</v>
      </c>
      <c r="AU142" s="53" t="s">
        <v>57</v>
      </c>
      <c r="AV142" s="53" t="s">
        <v>57</v>
      </c>
      <c r="AW142" s="53" t="s">
        <v>57</v>
      </c>
      <c r="AX142" s="53" t="s">
        <v>57</v>
      </c>
      <c r="AY142" s="53" t="s">
        <v>57</v>
      </c>
      <c r="AZ142" s="53" t="s">
        <v>57</v>
      </c>
      <c r="BA142" s="53" t="s">
        <v>57</v>
      </c>
      <c r="BB142" s="53" t="s">
        <v>57</v>
      </c>
      <c r="BC142" s="53" t="s">
        <v>57</v>
      </c>
      <c r="BD142" s="85" t="str" cm="1">
        <f t="array" ref="BD142">IF(OR(AH142:AX142="SI",AY142="SI",AZ142="SI",BA142="SI",BB142="SI",BC142="SI"),"Crítico-Proceda a elaborar plan de acción","No crítico/Intermedio-Solicitar evaluación por parte del OAL")</f>
        <v>No crítico/Intermedio-Solicitar evaluación por parte del OAL</v>
      </c>
      <c r="BE142" s="86"/>
      <c r="BF142" s="74"/>
      <c r="BG142" s="74"/>
      <c r="BH142" s="74"/>
      <c r="BI142" s="74"/>
      <c r="BJ142" s="74"/>
      <c r="BM142">
        <f t="shared" si="1"/>
        <v>1</v>
      </c>
    </row>
    <row r="143" spans="2:65" ht="58.5" customHeight="1">
      <c r="B143" s="54">
        <v>126</v>
      </c>
      <c r="C143" s="55" t="str">
        <f>Hoja1!AE130</f>
        <v>area 126</v>
      </c>
      <c r="D143" s="55" t="str">
        <f>Hoja1!AF130</f>
        <v>puesto 126</v>
      </c>
      <c r="E143" s="55" t="str">
        <f>Hoja1!AG130</f>
        <v>tarea 126</v>
      </c>
      <c r="F143" s="55">
        <f>Hoja1!AH130</f>
        <v>0</v>
      </c>
      <c r="G143" s="55">
        <f>Hoja1!AI130</f>
        <v>0</v>
      </c>
      <c r="H143" s="55">
        <f>Hoja1!AJ130</f>
        <v>0</v>
      </c>
      <c r="I143" s="55">
        <f>Hoja1!AK130</f>
        <v>0</v>
      </c>
      <c r="J143" s="55">
        <f>Hoja1!AL130</f>
        <v>0</v>
      </c>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79" t="str" cm="1">
        <f t="array" ref="AG143">IF(OR(K143:AA143="NO",AB143="NO",AC143="NO",AD143="NO",AE143="NO",AF143="NO"),"No aceptable","Aceptable")</f>
        <v>Aceptable</v>
      </c>
      <c r="AH143" s="53" t="s">
        <v>57</v>
      </c>
      <c r="AI143" s="53" t="s">
        <v>57</v>
      </c>
      <c r="AJ143" s="53" t="s">
        <v>57</v>
      </c>
      <c r="AK143" s="53" t="s">
        <v>57</v>
      </c>
      <c r="AL143" s="53" t="s">
        <v>57</v>
      </c>
      <c r="AM143" s="53" t="s">
        <v>57</v>
      </c>
      <c r="AN143" s="53" t="s">
        <v>57</v>
      </c>
      <c r="AO143" s="53" t="s">
        <v>57</v>
      </c>
      <c r="AP143" s="53" t="s">
        <v>57</v>
      </c>
      <c r="AQ143" s="53" t="s">
        <v>57</v>
      </c>
      <c r="AR143" s="53" t="s">
        <v>57</v>
      </c>
      <c r="AS143" s="53" t="s">
        <v>57</v>
      </c>
      <c r="AT143" s="53" t="s">
        <v>57</v>
      </c>
      <c r="AU143" s="53" t="s">
        <v>57</v>
      </c>
      <c r="AV143" s="53" t="s">
        <v>57</v>
      </c>
      <c r="AW143" s="53" t="s">
        <v>57</v>
      </c>
      <c r="AX143" s="53" t="s">
        <v>57</v>
      </c>
      <c r="AY143" s="53" t="s">
        <v>57</v>
      </c>
      <c r="AZ143" s="53" t="s">
        <v>57</v>
      </c>
      <c r="BA143" s="53" t="s">
        <v>57</v>
      </c>
      <c r="BB143" s="53" t="s">
        <v>57</v>
      </c>
      <c r="BC143" s="53" t="s">
        <v>57</v>
      </c>
      <c r="BD143" s="85" t="str" cm="1">
        <f t="array" ref="BD143">IF(OR(AH143:AX143="SI",AY143="SI",AZ143="SI",BA143="SI",BB143="SI",BC143="SI"),"Crítico-Proceda a elaborar plan de acción","No crítico/Intermedio-Solicitar evaluación por parte del OAL")</f>
        <v>No crítico/Intermedio-Solicitar evaluación por parte del OAL</v>
      </c>
      <c r="BE143" s="86"/>
      <c r="BF143" s="74"/>
      <c r="BG143" s="74"/>
      <c r="BH143" s="74"/>
      <c r="BI143" s="74"/>
      <c r="BJ143" s="74"/>
      <c r="BM143">
        <f t="shared" si="1"/>
        <v>1</v>
      </c>
    </row>
    <row r="144" spans="2:65" ht="58.5" customHeight="1">
      <c r="B144" s="54">
        <v>127</v>
      </c>
      <c r="C144" s="55" t="str">
        <f>Hoja1!AE131</f>
        <v>area 127</v>
      </c>
      <c r="D144" s="55" t="str">
        <f>Hoja1!AF131</f>
        <v>puesto 127</v>
      </c>
      <c r="E144" s="55" t="str">
        <f>Hoja1!AG131</f>
        <v>tarea 127</v>
      </c>
      <c r="F144" s="55">
        <f>Hoja1!AH131</f>
        <v>0</v>
      </c>
      <c r="G144" s="55">
        <f>Hoja1!AI131</f>
        <v>0</v>
      </c>
      <c r="H144" s="55">
        <f>Hoja1!AJ131</f>
        <v>0</v>
      </c>
      <c r="I144" s="55">
        <f>Hoja1!AK131</f>
        <v>0</v>
      </c>
      <c r="J144" s="55">
        <f>Hoja1!AL131</f>
        <v>0</v>
      </c>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79" t="str" cm="1">
        <f t="array" ref="AG144">IF(OR(K144:AA144="NO",AB144="NO",AC144="NO",AD144="NO",AE144="NO",AF144="NO"),"No aceptable","Aceptable")</f>
        <v>Aceptable</v>
      </c>
      <c r="AH144" s="53" t="s">
        <v>57</v>
      </c>
      <c r="AI144" s="53" t="s">
        <v>57</v>
      </c>
      <c r="AJ144" s="53" t="s">
        <v>57</v>
      </c>
      <c r="AK144" s="53" t="s">
        <v>57</v>
      </c>
      <c r="AL144" s="53" t="s">
        <v>57</v>
      </c>
      <c r="AM144" s="53" t="s">
        <v>57</v>
      </c>
      <c r="AN144" s="53" t="s">
        <v>57</v>
      </c>
      <c r="AO144" s="53" t="s">
        <v>57</v>
      </c>
      <c r="AP144" s="53" t="s">
        <v>57</v>
      </c>
      <c r="AQ144" s="53" t="s">
        <v>57</v>
      </c>
      <c r="AR144" s="53" t="s">
        <v>57</v>
      </c>
      <c r="AS144" s="53" t="s">
        <v>57</v>
      </c>
      <c r="AT144" s="53" t="s">
        <v>57</v>
      </c>
      <c r="AU144" s="53" t="s">
        <v>57</v>
      </c>
      <c r="AV144" s="53" t="s">
        <v>57</v>
      </c>
      <c r="AW144" s="53" t="s">
        <v>57</v>
      </c>
      <c r="AX144" s="53" t="s">
        <v>57</v>
      </c>
      <c r="AY144" s="53" t="s">
        <v>57</v>
      </c>
      <c r="AZ144" s="53" t="s">
        <v>57</v>
      </c>
      <c r="BA144" s="53" t="s">
        <v>57</v>
      </c>
      <c r="BB144" s="53" t="s">
        <v>57</v>
      </c>
      <c r="BC144" s="53" t="s">
        <v>57</v>
      </c>
      <c r="BD144" s="85" t="str" cm="1">
        <f t="array" ref="BD144">IF(OR(AH144:AX144="SI",AY144="SI",AZ144="SI",BA144="SI",BB144="SI",BC144="SI"),"Crítico-Proceda a elaborar plan de acción","No crítico/Intermedio-Solicitar evaluación por parte del OAL")</f>
        <v>No crítico/Intermedio-Solicitar evaluación por parte del OAL</v>
      </c>
      <c r="BE144" s="86"/>
      <c r="BF144" s="74"/>
      <c r="BG144" s="74"/>
      <c r="BH144" s="74"/>
      <c r="BI144" s="74"/>
      <c r="BJ144" s="74"/>
      <c r="BM144">
        <f t="shared" si="1"/>
        <v>1</v>
      </c>
    </row>
    <row r="145" spans="2:65" ht="58.5" customHeight="1">
      <c r="B145" s="54">
        <v>128</v>
      </c>
      <c r="C145" s="55" t="str">
        <f>Hoja1!AE132</f>
        <v>area 128</v>
      </c>
      <c r="D145" s="55" t="str">
        <f>Hoja1!AF132</f>
        <v>puesto 128</v>
      </c>
      <c r="E145" s="55" t="str">
        <f>Hoja1!AG132</f>
        <v>tarea 128</v>
      </c>
      <c r="F145" s="55">
        <f>Hoja1!AH132</f>
        <v>0</v>
      </c>
      <c r="G145" s="55">
        <f>Hoja1!AI132</f>
        <v>0</v>
      </c>
      <c r="H145" s="55">
        <f>Hoja1!AJ132</f>
        <v>0</v>
      </c>
      <c r="I145" s="55">
        <f>Hoja1!AK132</f>
        <v>0</v>
      </c>
      <c r="J145" s="55">
        <f>Hoja1!AL132</f>
        <v>0</v>
      </c>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79" t="str" cm="1">
        <f t="array" ref="AG145">IF(OR(K145:AA145="NO",AB145="NO",AC145="NO",AD145="NO",AE145="NO",AF145="NO"),"No aceptable","Aceptable")</f>
        <v>Aceptable</v>
      </c>
      <c r="AH145" s="53" t="s">
        <v>57</v>
      </c>
      <c r="AI145" s="53" t="s">
        <v>57</v>
      </c>
      <c r="AJ145" s="53" t="s">
        <v>57</v>
      </c>
      <c r="AK145" s="53" t="s">
        <v>57</v>
      </c>
      <c r="AL145" s="53" t="s">
        <v>57</v>
      </c>
      <c r="AM145" s="53" t="s">
        <v>57</v>
      </c>
      <c r="AN145" s="53" t="s">
        <v>57</v>
      </c>
      <c r="AO145" s="53" t="s">
        <v>57</v>
      </c>
      <c r="AP145" s="53" t="s">
        <v>57</v>
      </c>
      <c r="AQ145" s="53" t="s">
        <v>57</v>
      </c>
      <c r="AR145" s="53" t="s">
        <v>57</v>
      </c>
      <c r="AS145" s="53" t="s">
        <v>57</v>
      </c>
      <c r="AT145" s="53" t="s">
        <v>57</v>
      </c>
      <c r="AU145" s="53" t="s">
        <v>57</v>
      </c>
      <c r="AV145" s="53" t="s">
        <v>57</v>
      </c>
      <c r="AW145" s="53" t="s">
        <v>57</v>
      </c>
      <c r="AX145" s="53" t="s">
        <v>57</v>
      </c>
      <c r="AY145" s="53" t="s">
        <v>57</v>
      </c>
      <c r="AZ145" s="53" t="s">
        <v>57</v>
      </c>
      <c r="BA145" s="53" t="s">
        <v>57</v>
      </c>
      <c r="BB145" s="53" t="s">
        <v>57</v>
      </c>
      <c r="BC145" s="53" t="s">
        <v>57</v>
      </c>
      <c r="BD145" s="85" t="str" cm="1">
        <f t="array" ref="BD145">IF(OR(AH145:AX145="SI",AY145="SI",AZ145="SI",BA145="SI",BB145="SI",BC145="SI"),"Crítico-Proceda a elaborar plan de acción","No crítico/Intermedio-Solicitar evaluación por parte del OAL")</f>
        <v>No crítico/Intermedio-Solicitar evaluación por parte del OAL</v>
      </c>
      <c r="BE145" s="86"/>
      <c r="BF145" s="74"/>
      <c r="BG145" s="74"/>
      <c r="BH145" s="74"/>
      <c r="BI145" s="74"/>
      <c r="BJ145" s="74"/>
      <c r="BM145">
        <f t="shared" si="1"/>
        <v>1</v>
      </c>
    </row>
    <row r="146" spans="2:65" ht="58.5" customHeight="1">
      <c r="B146" s="54">
        <v>129</v>
      </c>
      <c r="C146" s="55" t="str">
        <f>Hoja1!AE133</f>
        <v>area 129</v>
      </c>
      <c r="D146" s="55" t="str">
        <f>Hoja1!AF133</f>
        <v>puesto 129</v>
      </c>
      <c r="E146" s="55" t="str">
        <f>Hoja1!AG133</f>
        <v>tarea 129</v>
      </c>
      <c r="F146" s="55">
        <f>Hoja1!AH133</f>
        <v>0</v>
      </c>
      <c r="G146" s="55">
        <f>Hoja1!AI133</f>
        <v>0</v>
      </c>
      <c r="H146" s="55">
        <f>Hoja1!AJ133</f>
        <v>0</v>
      </c>
      <c r="I146" s="55">
        <f>Hoja1!AK133</f>
        <v>0</v>
      </c>
      <c r="J146" s="55">
        <f>Hoja1!AL133</f>
        <v>0</v>
      </c>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79" t="str" cm="1">
        <f t="array" ref="AG146">IF(OR(K146:AA146="NO",AB146="NO",AC146="NO",AD146="NO",AE146="NO",AF146="NO"),"No aceptable","Aceptable")</f>
        <v>Aceptable</v>
      </c>
      <c r="AH146" s="53" t="s">
        <v>57</v>
      </c>
      <c r="AI146" s="53" t="s">
        <v>57</v>
      </c>
      <c r="AJ146" s="53" t="s">
        <v>57</v>
      </c>
      <c r="AK146" s="53" t="s">
        <v>57</v>
      </c>
      <c r="AL146" s="53" t="s">
        <v>57</v>
      </c>
      <c r="AM146" s="53" t="s">
        <v>57</v>
      </c>
      <c r="AN146" s="53" t="s">
        <v>57</v>
      </c>
      <c r="AO146" s="53" t="s">
        <v>57</v>
      </c>
      <c r="AP146" s="53" t="s">
        <v>57</v>
      </c>
      <c r="AQ146" s="53" t="s">
        <v>57</v>
      </c>
      <c r="AR146" s="53" t="s">
        <v>57</v>
      </c>
      <c r="AS146" s="53" t="s">
        <v>57</v>
      </c>
      <c r="AT146" s="53" t="s">
        <v>57</v>
      </c>
      <c r="AU146" s="53" t="s">
        <v>57</v>
      </c>
      <c r="AV146" s="53" t="s">
        <v>57</v>
      </c>
      <c r="AW146" s="53" t="s">
        <v>57</v>
      </c>
      <c r="AX146" s="53" t="s">
        <v>57</v>
      </c>
      <c r="AY146" s="53" t="s">
        <v>57</v>
      </c>
      <c r="AZ146" s="53" t="s">
        <v>57</v>
      </c>
      <c r="BA146" s="53" t="s">
        <v>57</v>
      </c>
      <c r="BB146" s="53" t="s">
        <v>57</v>
      </c>
      <c r="BC146" s="53" t="s">
        <v>57</v>
      </c>
      <c r="BD146" s="85" t="str" cm="1">
        <f t="array" ref="BD146">IF(OR(AH146:AX146="SI",AY146="SI",AZ146="SI",BA146="SI",BB146="SI",BC146="SI"),"Crítico-Proceda a elaborar plan de acción","No crítico/Intermedio-Solicitar evaluación por parte del OAL")</f>
        <v>No crítico/Intermedio-Solicitar evaluación por parte del OAL</v>
      </c>
      <c r="BE146" s="86"/>
      <c r="BF146" s="74"/>
      <c r="BG146" s="74"/>
      <c r="BH146" s="74"/>
      <c r="BI146" s="74"/>
      <c r="BJ146" s="74"/>
      <c r="BM146">
        <f t="shared" si="1"/>
        <v>1</v>
      </c>
    </row>
    <row r="147" spans="2:65" ht="58.5" customHeight="1">
      <c r="B147" s="54">
        <v>130</v>
      </c>
      <c r="C147" s="55" t="str">
        <f>Hoja1!AE134</f>
        <v>area 130</v>
      </c>
      <c r="D147" s="55" t="str">
        <f>Hoja1!AF134</f>
        <v>puesto 130</v>
      </c>
      <c r="E147" s="55" t="str">
        <f>Hoja1!AG134</f>
        <v>tarea 130</v>
      </c>
      <c r="F147" s="55">
        <f>Hoja1!AH134</f>
        <v>0</v>
      </c>
      <c r="G147" s="55">
        <f>Hoja1!AI134</f>
        <v>0</v>
      </c>
      <c r="H147" s="55">
        <f>Hoja1!AJ134</f>
        <v>0</v>
      </c>
      <c r="I147" s="55">
        <f>Hoja1!AK134</f>
        <v>0</v>
      </c>
      <c r="J147" s="55">
        <f>Hoja1!AL134</f>
        <v>0</v>
      </c>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79" t="str" cm="1">
        <f t="array" ref="AG147">IF(OR(K147:AA147="NO",AB147="NO",AC147="NO",AD147="NO",AE147="NO",AF147="NO"),"No aceptable","Aceptable")</f>
        <v>Aceptable</v>
      </c>
      <c r="AH147" s="53" t="s">
        <v>57</v>
      </c>
      <c r="AI147" s="53" t="s">
        <v>57</v>
      </c>
      <c r="AJ147" s="53" t="s">
        <v>57</v>
      </c>
      <c r="AK147" s="53" t="s">
        <v>57</v>
      </c>
      <c r="AL147" s="53" t="s">
        <v>57</v>
      </c>
      <c r="AM147" s="53" t="s">
        <v>57</v>
      </c>
      <c r="AN147" s="53" t="s">
        <v>57</v>
      </c>
      <c r="AO147" s="53" t="s">
        <v>57</v>
      </c>
      <c r="AP147" s="53" t="s">
        <v>57</v>
      </c>
      <c r="AQ147" s="53" t="s">
        <v>57</v>
      </c>
      <c r="AR147" s="53" t="s">
        <v>57</v>
      </c>
      <c r="AS147" s="53" t="s">
        <v>57</v>
      </c>
      <c r="AT147" s="53" t="s">
        <v>57</v>
      </c>
      <c r="AU147" s="53" t="s">
        <v>57</v>
      </c>
      <c r="AV147" s="53" t="s">
        <v>57</v>
      </c>
      <c r="AW147" s="53" t="s">
        <v>57</v>
      </c>
      <c r="AX147" s="53" t="s">
        <v>57</v>
      </c>
      <c r="AY147" s="53" t="s">
        <v>57</v>
      </c>
      <c r="AZ147" s="53" t="s">
        <v>57</v>
      </c>
      <c r="BA147" s="53" t="s">
        <v>57</v>
      </c>
      <c r="BB147" s="53" t="s">
        <v>57</v>
      </c>
      <c r="BC147" s="53" t="s">
        <v>57</v>
      </c>
      <c r="BD147" s="85" t="str" cm="1">
        <f t="array" ref="BD147">IF(OR(AH147:AX147="SI",AY147="SI",AZ147="SI",BA147="SI",BB147="SI",BC147="SI"),"Crítico-Proceda a elaborar plan de acción","No crítico/Intermedio-Solicitar evaluación por parte del OAL")</f>
        <v>No crítico/Intermedio-Solicitar evaluación por parte del OAL</v>
      </c>
      <c r="BE147" s="86"/>
      <c r="BF147" s="74"/>
      <c r="BG147" s="74"/>
      <c r="BH147" s="74"/>
      <c r="BI147" s="74"/>
      <c r="BJ147" s="74"/>
      <c r="BM147">
        <f t="shared" ref="BM147:BM210" si="2">IF(AG147="Aceptable",1,0)</f>
        <v>1</v>
      </c>
    </row>
    <row r="148" spans="2:65" ht="58.5" customHeight="1">
      <c r="B148" s="54">
        <v>131</v>
      </c>
      <c r="C148" s="55" t="str">
        <f>Hoja1!AE135</f>
        <v>area 131</v>
      </c>
      <c r="D148" s="55" t="str">
        <f>Hoja1!AF135</f>
        <v>puesto 131</v>
      </c>
      <c r="E148" s="55" t="str">
        <f>Hoja1!AG135</f>
        <v>tarea 131</v>
      </c>
      <c r="F148" s="55">
        <f>Hoja1!AH135</f>
        <v>0</v>
      </c>
      <c r="G148" s="55">
        <f>Hoja1!AI135</f>
        <v>0</v>
      </c>
      <c r="H148" s="55">
        <f>Hoja1!AJ135</f>
        <v>0</v>
      </c>
      <c r="I148" s="55">
        <f>Hoja1!AK135</f>
        <v>0</v>
      </c>
      <c r="J148" s="55">
        <f>Hoja1!AL135</f>
        <v>0</v>
      </c>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79" t="str" cm="1">
        <f t="array" ref="AG148">IF(OR(K148:AA148="NO",AB148="NO",AC148="NO",AD148="NO",AE148="NO",AF148="NO"),"No aceptable","Aceptable")</f>
        <v>Aceptable</v>
      </c>
      <c r="AH148" s="53" t="s">
        <v>57</v>
      </c>
      <c r="AI148" s="53" t="s">
        <v>57</v>
      </c>
      <c r="AJ148" s="53" t="s">
        <v>57</v>
      </c>
      <c r="AK148" s="53" t="s">
        <v>57</v>
      </c>
      <c r="AL148" s="53" t="s">
        <v>57</v>
      </c>
      <c r="AM148" s="53" t="s">
        <v>57</v>
      </c>
      <c r="AN148" s="53" t="s">
        <v>57</v>
      </c>
      <c r="AO148" s="53" t="s">
        <v>57</v>
      </c>
      <c r="AP148" s="53" t="s">
        <v>57</v>
      </c>
      <c r="AQ148" s="53" t="s">
        <v>57</v>
      </c>
      <c r="AR148" s="53" t="s">
        <v>57</v>
      </c>
      <c r="AS148" s="53" t="s">
        <v>57</v>
      </c>
      <c r="AT148" s="53" t="s">
        <v>57</v>
      </c>
      <c r="AU148" s="53" t="s">
        <v>57</v>
      </c>
      <c r="AV148" s="53" t="s">
        <v>57</v>
      </c>
      <c r="AW148" s="53" t="s">
        <v>57</v>
      </c>
      <c r="AX148" s="53" t="s">
        <v>57</v>
      </c>
      <c r="AY148" s="53" t="s">
        <v>57</v>
      </c>
      <c r="AZ148" s="53" t="s">
        <v>57</v>
      </c>
      <c r="BA148" s="53" t="s">
        <v>57</v>
      </c>
      <c r="BB148" s="53" t="s">
        <v>57</v>
      </c>
      <c r="BC148" s="53" t="s">
        <v>57</v>
      </c>
      <c r="BD148" s="85" t="str" cm="1">
        <f t="array" ref="BD148">IF(OR(AH148:AX148="SI",AY148="SI",AZ148="SI",BA148="SI",BB148="SI",BC148="SI"),"Crítico-Proceda a elaborar plan de acción","No crítico/Intermedio-Solicitar evaluación por parte del OAL")</f>
        <v>No crítico/Intermedio-Solicitar evaluación por parte del OAL</v>
      </c>
      <c r="BE148" s="86"/>
      <c r="BF148" s="74"/>
      <c r="BG148" s="74"/>
      <c r="BH148" s="74"/>
      <c r="BI148" s="74"/>
      <c r="BJ148" s="74"/>
      <c r="BM148">
        <f t="shared" si="2"/>
        <v>1</v>
      </c>
    </row>
    <row r="149" spans="2:65" ht="58.5" customHeight="1">
      <c r="B149" s="54">
        <v>132</v>
      </c>
      <c r="C149" s="55" t="str">
        <f>Hoja1!AE136</f>
        <v>area 132</v>
      </c>
      <c r="D149" s="55" t="str">
        <f>Hoja1!AF136</f>
        <v>puesto 132</v>
      </c>
      <c r="E149" s="55" t="str">
        <f>Hoja1!AG136</f>
        <v>tarea 132</v>
      </c>
      <c r="F149" s="55">
        <f>Hoja1!AH136</f>
        <v>0</v>
      </c>
      <c r="G149" s="55">
        <f>Hoja1!AI136</f>
        <v>0</v>
      </c>
      <c r="H149" s="55">
        <f>Hoja1!AJ136</f>
        <v>0</v>
      </c>
      <c r="I149" s="55">
        <f>Hoja1!AK136</f>
        <v>0</v>
      </c>
      <c r="J149" s="55">
        <f>Hoja1!AL136</f>
        <v>0</v>
      </c>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79" t="str" cm="1">
        <f t="array" ref="AG149">IF(OR(K149:AA149="NO",AB149="NO",AC149="NO",AD149="NO",AE149="NO",AF149="NO"),"No aceptable","Aceptable")</f>
        <v>Aceptable</v>
      </c>
      <c r="AH149" s="53" t="s">
        <v>57</v>
      </c>
      <c r="AI149" s="53" t="s">
        <v>57</v>
      </c>
      <c r="AJ149" s="53" t="s">
        <v>57</v>
      </c>
      <c r="AK149" s="53" t="s">
        <v>57</v>
      </c>
      <c r="AL149" s="53" t="s">
        <v>57</v>
      </c>
      <c r="AM149" s="53" t="s">
        <v>57</v>
      </c>
      <c r="AN149" s="53" t="s">
        <v>57</v>
      </c>
      <c r="AO149" s="53" t="s">
        <v>57</v>
      </c>
      <c r="AP149" s="53" t="s">
        <v>57</v>
      </c>
      <c r="AQ149" s="53" t="s">
        <v>57</v>
      </c>
      <c r="AR149" s="53" t="s">
        <v>57</v>
      </c>
      <c r="AS149" s="53" t="s">
        <v>57</v>
      </c>
      <c r="AT149" s="53" t="s">
        <v>57</v>
      </c>
      <c r="AU149" s="53" t="s">
        <v>57</v>
      </c>
      <c r="AV149" s="53" t="s">
        <v>57</v>
      </c>
      <c r="AW149" s="53" t="s">
        <v>57</v>
      </c>
      <c r="AX149" s="53" t="s">
        <v>57</v>
      </c>
      <c r="AY149" s="53" t="s">
        <v>57</v>
      </c>
      <c r="AZ149" s="53" t="s">
        <v>57</v>
      </c>
      <c r="BA149" s="53" t="s">
        <v>57</v>
      </c>
      <c r="BB149" s="53" t="s">
        <v>57</v>
      </c>
      <c r="BC149" s="53" t="s">
        <v>57</v>
      </c>
      <c r="BD149" s="85" t="str" cm="1">
        <f t="array" ref="BD149">IF(OR(AH149:AX149="SI",AY149="SI",AZ149="SI",BA149="SI",BB149="SI",BC149="SI"),"Crítico-Proceda a elaborar plan de acción","No crítico/Intermedio-Solicitar evaluación por parte del OAL")</f>
        <v>No crítico/Intermedio-Solicitar evaluación por parte del OAL</v>
      </c>
      <c r="BE149" s="86"/>
      <c r="BF149" s="74"/>
      <c r="BG149" s="74"/>
      <c r="BH149" s="74"/>
      <c r="BI149" s="74"/>
      <c r="BJ149" s="74"/>
      <c r="BM149">
        <f t="shared" si="2"/>
        <v>1</v>
      </c>
    </row>
    <row r="150" spans="2:65" ht="58.5" customHeight="1">
      <c r="B150" s="54">
        <v>133</v>
      </c>
      <c r="C150" s="55" t="str">
        <f>Hoja1!AE137</f>
        <v>area 133</v>
      </c>
      <c r="D150" s="55" t="str">
        <f>Hoja1!AF137</f>
        <v>puesto 133</v>
      </c>
      <c r="E150" s="55" t="str">
        <f>Hoja1!AG137</f>
        <v>tarea 133</v>
      </c>
      <c r="F150" s="55">
        <f>Hoja1!AH137</f>
        <v>0</v>
      </c>
      <c r="G150" s="55">
        <f>Hoja1!AI137</f>
        <v>0</v>
      </c>
      <c r="H150" s="55">
        <f>Hoja1!AJ137</f>
        <v>0</v>
      </c>
      <c r="I150" s="55">
        <f>Hoja1!AK137</f>
        <v>0</v>
      </c>
      <c r="J150" s="55">
        <f>Hoja1!AL137</f>
        <v>0</v>
      </c>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79" t="str" cm="1">
        <f t="array" ref="AG150">IF(OR(K150:AA150="NO",AB150="NO",AC150="NO",AD150="NO",AE150="NO",AF150="NO"),"No aceptable","Aceptable")</f>
        <v>Aceptable</v>
      </c>
      <c r="AH150" s="53" t="s">
        <v>57</v>
      </c>
      <c r="AI150" s="53" t="s">
        <v>57</v>
      </c>
      <c r="AJ150" s="53" t="s">
        <v>57</v>
      </c>
      <c r="AK150" s="53" t="s">
        <v>57</v>
      </c>
      <c r="AL150" s="53" t="s">
        <v>57</v>
      </c>
      <c r="AM150" s="53" t="s">
        <v>57</v>
      </c>
      <c r="AN150" s="53" t="s">
        <v>57</v>
      </c>
      <c r="AO150" s="53" t="s">
        <v>57</v>
      </c>
      <c r="AP150" s="53" t="s">
        <v>57</v>
      </c>
      <c r="AQ150" s="53" t="s">
        <v>57</v>
      </c>
      <c r="AR150" s="53" t="s">
        <v>57</v>
      </c>
      <c r="AS150" s="53" t="s">
        <v>57</v>
      </c>
      <c r="AT150" s="53" t="s">
        <v>57</v>
      </c>
      <c r="AU150" s="53" t="s">
        <v>57</v>
      </c>
      <c r="AV150" s="53" t="s">
        <v>57</v>
      </c>
      <c r="AW150" s="53" t="s">
        <v>57</v>
      </c>
      <c r="AX150" s="53" t="s">
        <v>57</v>
      </c>
      <c r="AY150" s="53" t="s">
        <v>57</v>
      </c>
      <c r="AZ150" s="53" t="s">
        <v>57</v>
      </c>
      <c r="BA150" s="53" t="s">
        <v>57</v>
      </c>
      <c r="BB150" s="53" t="s">
        <v>57</v>
      </c>
      <c r="BC150" s="53" t="s">
        <v>57</v>
      </c>
      <c r="BD150" s="85" t="str" cm="1">
        <f t="array" ref="BD150">IF(OR(AH150:AX150="SI",AY150="SI",AZ150="SI",BA150="SI",BB150="SI",BC150="SI"),"Crítico-Proceda a elaborar plan de acción","No crítico/Intermedio-Solicitar evaluación por parte del OAL")</f>
        <v>No crítico/Intermedio-Solicitar evaluación por parte del OAL</v>
      </c>
      <c r="BE150" s="86"/>
      <c r="BF150" s="74"/>
      <c r="BG150" s="74"/>
      <c r="BH150" s="74"/>
      <c r="BI150" s="74"/>
      <c r="BJ150" s="74"/>
      <c r="BM150">
        <f t="shared" si="2"/>
        <v>1</v>
      </c>
    </row>
    <row r="151" spans="2:65" ht="58.5" customHeight="1">
      <c r="B151" s="54">
        <v>134</v>
      </c>
      <c r="C151" s="55" t="str">
        <f>Hoja1!AE138</f>
        <v>area 134</v>
      </c>
      <c r="D151" s="55" t="str">
        <f>Hoja1!AF138</f>
        <v>puesto 134</v>
      </c>
      <c r="E151" s="55" t="str">
        <f>Hoja1!AG138</f>
        <v>tarea 134</v>
      </c>
      <c r="F151" s="55">
        <f>Hoja1!AH138</f>
        <v>0</v>
      </c>
      <c r="G151" s="55">
        <f>Hoja1!AI138</f>
        <v>0</v>
      </c>
      <c r="H151" s="55">
        <f>Hoja1!AJ138</f>
        <v>0</v>
      </c>
      <c r="I151" s="55">
        <f>Hoja1!AK138</f>
        <v>0</v>
      </c>
      <c r="J151" s="55">
        <f>Hoja1!AL138</f>
        <v>0</v>
      </c>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79" t="str" cm="1">
        <f t="array" ref="AG151">IF(OR(K151:AA151="NO",AB151="NO",AC151="NO",AD151="NO",AE151="NO",AF151="NO"),"No aceptable","Aceptable")</f>
        <v>Aceptable</v>
      </c>
      <c r="AH151" s="53" t="s">
        <v>57</v>
      </c>
      <c r="AI151" s="53" t="s">
        <v>57</v>
      </c>
      <c r="AJ151" s="53" t="s">
        <v>57</v>
      </c>
      <c r="AK151" s="53" t="s">
        <v>57</v>
      </c>
      <c r="AL151" s="53" t="s">
        <v>57</v>
      </c>
      <c r="AM151" s="53" t="s">
        <v>57</v>
      </c>
      <c r="AN151" s="53" t="s">
        <v>57</v>
      </c>
      <c r="AO151" s="53" t="s">
        <v>57</v>
      </c>
      <c r="AP151" s="53" t="s">
        <v>57</v>
      </c>
      <c r="AQ151" s="53" t="s">
        <v>57</v>
      </c>
      <c r="AR151" s="53" t="s">
        <v>57</v>
      </c>
      <c r="AS151" s="53" t="s">
        <v>57</v>
      </c>
      <c r="AT151" s="53" t="s">
        <v>57</v>
      </c>
      <c r="AU151" s="53" t="s">
        <v>57</v>
      </c>
      <c r="AV151" s="53" t="s">
        <v>57</v>
      </c>
      <c r="AW151" s="53" t="s">
        <v>57</v>
      </c>
      <c r="AX151" s="53" t="s">
        <v>57</v>
      </c>
      <c r="AY151" s="53" t="s">
        <v>57</v>
      </c>
      <c r="AZ151" s="53" t="s">
        <v>57</v>
      </c>
      <c r="BA151" s="53" t="s">
        <v>57</v>
      </c>
      <c r="BB151" s="53" t="s">
        <v>57</v>
      </c>
      <c r="BC151" s="53" t="s">
        <v>57</v>
      </c>
      <c r="BD151" s="85" t="str" cm="1">
        <f t="array" ref="BD151">IF(OR(AH151:AX151="SI",AY151="SI",AZ151="SI",BA151="SI",BB151="SI",BC151="SI"),"Crítico-Proceda a elaborar plan de acción","No crítico/Intermedio-Solicitar evaluación por parte del OAL")</f>
        <v>No crítico/Intermedio-Solicitar evaluación por parte del OAL</v>
      </c>
      <c r="BE151" s="86"/>
      <c r="BF151" s="74"/>
      <c r="BG151" s="74"/>
      <c r="BH151" s="74"/>
      <c r="BI151" s="74"/>
      <c r="BJ151" s="74"/>
      <c r="BM151">
        <f t="shared" si="2"/>
        <v>1</v>
      </c>
    </row>
    <row r="152" spans="2:65" ht="58.5" customHeight="1">
      <c r="B152" s="54">
        <v>135</v>
      </c>
      <c r="C152" s="55" t="str">
        <f>Hoja1!AE139</f>
        <v>area 135</v>
      </c>
      <c r="D152" s="55" t="str">
        <f>Hoja1!AF139</f>
        <v>puesto 135</v>
      </c>
      <c r="E152" s="55" t="str">
        <f>Hoja1!AG139</f>
        <v>tarea 135</v>
      </c>
      <c r="F152" s="55">
        <f>Hoja1!AH139</f>
        <v>0</v>
      </c>
      <c r="G152" s="55">
        <f>Hoja1!AI139</f>
        <v>0</v>
      </c>
      <c r="H152" s="55">
        <f>Hoja1!AJ139</f>
        <v>0</v>
      </c>
      <c r="I152" s="55">
        <f>Hoja1!AK139</f>
        <v>0</v>
      </c>
      <c r="J152" s="55">
        <f>Hoja1!AL139</f>
        <v>0</v>
      </c>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79" t="str" cm="1">
        <f t="array" ref="AG152">IF(OR(K152:AA152="NO",AB152="NO",AC152="NO",AD152="NO",AE152="NO",AF152="NO"),"No aceptable","Aceptable")</f>
        <v>Aceptable</v>
      </c>
      <c r="AH152" s="53" t="s">
        <v>57</v>
      </c>
      <c r="AI152" s="53" t="s">
        <v>57</v>
      </c>
      <c r="AJ152" s="53" t="s">
        <v>57</v>
      </c>
      <c r="AK152" s="53" t="s">
        <v>57</v>
      </c>
      <c r="AL152" s="53" t="s">
        <v>57</v>
      </c>
      <c r="AM152" s="53" t="s">
        <v>57</v>
      </c>
      <c r="AN152" s="53" t="s">
        <v>57</v>
      </c>
      <c r="AO152" s="53" t="s">
        <v>57</v>
      </c>
      <c r="AP152" s="53" t="s">
        <v>57</v>
      </c>
      <c r="AQ152" s="53" t="s">
        <v>57</v>
      </c>
      <c r="AR152" s="53" t="s">
        <v>57</v>
      </c>
      <c r="AS152" s="53" t="s">
        <v>57</v>
      </c>
      <c r="AT152" s="53" t="s">
        <v>57</v>
      </c>
      <c r="AU152" s="53" t="s">
        <v>57</v>
      </c>
      <c r="AV152" s="53" t="s">
        <v>57</v>
      </c>
      <c r="AW152" s="53" t="s">
        <v>57</v>
      </c>
      <c r="AX152" s="53" t="s">
        <v>57</v>
      </c>
      <c r="AY152" s="53" t="s">
        <v>57</v>
      </c>
      <c r="AZ152" s="53" t="s">
        <v>57</v>
      </c>
      <c r="BA152" s="53" t="s">
        <v>57</v>
      </c>
      <c r="BB152" s="53" t="s">
        <v>57</v>
      </c>
      <c r="BC152" s="53" t="s">
        <v>57</v>
      </c>
      <c r="BD152" s="85" t="str" cm="1">
        <f t="array" ref="BD152">IF(OR(AH152:AX152="SI",AY152="SI",AZ152="SI",BA152="SI",BB152="SI",BC152="SI"),"Crítico-Proceda a elaborar plan de acción","No crítico/Intermedio-Solicitar evaluación por parte del OAL")</f>
        <v>No crítico/Intermedio-Solicitar evaluación por parte del OAL</v>
      </c>
      <c r="BE152" s="86"/>
      <c r="BF152" s="74"/>
      <c r="BG152" s="74"/>
      <c r="BH152" s="74"/>
      <c r="BI152" s="74"/>
      <c r="BJ152" s="74"/>
      <c r="BM152">
        <f t="shared" si="2"/>
        <v>1</v>
      </c>
    </row>
    <row r="153" spans="2:65" ht="58.5" customHeight="1">
      <c r="B153" s="54">
        <v>136</v>
      </c>
      <c r="C153" s="55" t="str">
        <f>Hoja1!AE140</f>
        <v>area 136</v>
      </c>
      <c r="D153" s="55" t="str">
        <f>Hoja1!AF140</f>
        <v>puesto 136</v>
      </c>
      <c r="E153" s="55" t="str">
        <f>Hoja1!AG140</f>
        <v>tarea 136</v>
      </c>
      <c r="F153" s="55">
        <f>Hoja1!AH140</f>
        <v>0</v>
      </c>
      <c r="G153" s="55">
        <f>Hoja1!AI140</f>
        <v>0</v>
      </c>
      <c r="H153" s="55">
        <f>Hoja1!AJ140</f>
        <v>0</v>
      </c>
      <c r="I153" s="55">
        <f>Hoja1!AK140</f>
        <v>0</v>
      </c>
      <c r="J153" s="55">
        <f>Hoja1!AL140</f>
        <v>0</v>
      </c>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79" t="str" cm="1">
        <f t="array" ref="AG153">IF(OR(K153:AA153="NO",AB153="NO",AC153="NO",AD153="NO",AE153="NO",AF153="NO"),"No aceptable","Aceptable")</f>
        <v>Aceptable</v>
      </c>
      <c r="AH153" s="53" t="s">
        <v>57</v>
      </c>
      <c r="AI153" s="53" t="s">
        <v>57</v>
      </c>
      <c r="AJ153" s="53" t="s">
        <v>57</v>
      </c>
      <c r="AK153" s="53" t="s">
        <v>57</v>
      </c>
      <c r="AL153" s="53" t="s">
        <v>57</v>
      </c>
      <c r="AM153" s="53" t="s">
        <v>57</v>
      </c>
      <c r="AN153" s="53" t="s">
        <v>57</v>
      </c>
      <c r="AO153" s="53" t="s">
        <v>57</v>
      </c>
      <c r="AP153" s="53" t="s">
        <v>57</v>
      </c>
      <c r="AQ153" s="53" t="s">
        <v>57</v>
      </c>
      <c r="AR153" s="53" t="s">
        <v>57</v>
      </c>
      <c r="AS153" s="53" t="s">
        <v>57</v>
      </c>
      <c r="AT153" s="53" t="s">
        <v>57</v>
      </c>
      <c r="AU153" s="53" t="s">
        <v>57</v>
      </c>
      <c r="AV153" s="53" t="s">
        <v>57</v>
      </c>
      <c r="AW153" s="53" t="s">
        <v>57</v>
      </c>
      <c r="AX153" s="53" t="s">
        <v>57</v>
      </c>
      <c r="AY153" s="53" t="s">
        <v>57</v>
      </c>
      <c r="AZ153" s="53" t="s">
        <v>57</v>
      </c>
      <c r="BA153" s="53" t="s">
        <v>57</v>
      </c>
      <c r="BB153" s="53" t="s">
        <v>57</v>
      </c>
      <c r="BC153" s="53" t="s">
        <v>57</v>
      </c>
      <c r="BD153" s="85" t="str" cm="1">
        <f t="array" ref="BD153">IF(OR(AH153:AX153="SI",AY153="SI",AZ153="SI",BA153="SI",BB153="SI",BC153="SI"),"Crítico-Proceda a elaborar plan de acción","No crítico/Intermedio-Solicitar evaluación por parte del OAL")</f>
        <v>No crítico/Intermedio-Solicitar evaluación por parte del OAL</v>
      </c>
      <c r="BE153" s="86"/>
      <c r="BF153" s="74"/>
      <c r="BG153" s="74"/>
      <c r="BH153" s="74"/>
      <c r="BI153" s="74"/>
      <c r="BJ153" s="74"/>
      <c r="BM153">
        <f t="shared" si="2"/>
        <v>1</v>
      </c>
    </row>
    <row r="154" spans="2:65" ht="58.5" customHeight="1">
      <c r="B154" s="54">
        <v>137</v>
      </c>
      <c r="C154" s="55" t="str">
        <f>Hoja1!AE141</f>
        <v>area 137</v>
      </c>
      <c r="D154" s="55" t="str">
        <f>Hoja1!AF141</f>
        <v>puesto 137</v>
      </c>
      <c r="E154" s="55" t="str">
        <f>Hoja1!AG141</f>
        <v>tarea 137</v>
      </c>
      <c r="F154" s="55">
        <f>Hoja1!AH141</f>
        <v>0</v>
      </c>
      <c r="G154" s="55">
        <f>Hoja1!AI141</f>
        <v>0</v>
      </c>
      <c r="H154" s="55">
        <f>Hoja1!AJ141</f>
        <v>0</v>
      </c>
      <c r="I154" s="55">
        <f>Hoja1!AK141</f>
        <v>0</v>
      </c>
      <c r="J154" s="55">
        <f>Hoja1!AL141</f>
        <v>0</v>
      </c>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79" t="str" cm="1">
        <f t="array" ref="AG154">IF(OR(K154:AA154="NO",AB154="NO",AC154="NO",AD154="NO",AE154="NO",AF154="NO"),"No aceptable","Aceptable")</f>
        <v>Aceptable</v>
      </c>
      <c r="AH154" s="53" t="s">
        <v>57</v>
      </c>
      <c r="AI154" s="53" t="s">
        <v>57</v>
      </c>
      <c r="AJ154" s="53" t="s">
        <v>57</v>
      </c>
      <c r="AK154" s="53" t="s">
        <v>57</v>
      </c>
      <c r="AL154" s="53" t="s">
        <v>57</v>
      </c>
      <c r="AM154" s="53" t="s">
        <v>57</v>
      </c>
      <c r="AN154" s="53" t="s">
        <v>57</v>
      </c>
      <c r="AO154" s="53" t="s">
        <v>57</v>
      </c>
      <c r="AP154" s="53" t="s">
        <v>57</v>
      </c>
      <c r="AQ154" s="53" t="s">
        <v>57</v>
      </c>
      <c r="AR154" s="53" t="s">
        <v>57</v>
      </c>
      <c r="AS154" s="53" t="s">
        <v>57</v>
      </c>
      <c r="AT154" s="53" t="s">
        <v>57</v>
      </c>
      <c r="AU154" s="53" t="s">
        <v>57</v>
      </c>
      <c r="AV154" s="53" t="s">
        <v>57</v>
      </c>
      <c r="AW154" s="53" t="s">
        <v>57</v>
      </c>
      <c r="AX154" s="53" t="s">
        <v>57</v>
      </c>
      <c r="AY154" s="53" t="s">
        <v>57</v>
      </c>
      <c r="AZ154" s="53" t="s">
        <v>57</v>
      </c>
      <c r="BA154" s="53" t="s">
        <v>57</v>
      </c>
      <c r="BB154" s="53" t="s">
        <v>57</v>
      </c>
      <c r="BC154" s="53" t="s">
        <v>57</v>
      </c>
      <c r="BD154" s="85" t="str" cm="1">
        <f t="array" ref="BD154">IF(OR(AH154:AX154="SI",AY154="SI",AZ154="SI",BA154="SI",BB154="SI",BC154="SI"),"Crítico-Proceda a elaborar plan de acción","No crítico/Intermedio-Solicitar evaluación por parte del OAL")</f>
        <v>No crítico/Intermedio-Solicitar evaluación por parte del OAL</v>
      </c>
      <c r="BE154" s="86"/>
      <c r="BF154" s="74"/>
      <c r="BG154" s="74"/>
      <c r="BH154" s="74"/>
      <c r="BI154" s="74"/>
      <c r="BJ154" s="74"/>
      <c r="BM154">
        <f t="shared" si="2"/>
        <v>1</v>
      </c>
    </row>
    <row r="155" spans="2:65" ht="58.5" customHeight="1">
      <c r="B155" s="54">
        <v>138</v>
      </c>
      <c r="C155" s="55" t="str">
        <f>Hoja1!AE142</f>
        <v>area 138</v>
      </c>
      <c r="D155" s="55" t="str">
        <f>Hoja1!AF142</f>
        <v>puesto 138</v>
      </c>
      <c r="E155" s="55" t="str">
        <f>Hoja1!AG142</f>
        <v>tarea 138</v>
      </c>
      <c r="F155" s="55">
        <f>Hoja1!AH142</f>
        <v>0</v>
      </c>
      <c r="G155" s="55">
        <f>Hoja1!AI142</f>
        <v>0</v>
      </c>
      <c r="H155" s="55">
        <f>Hoja1!AJ142</f>
        <v>0</v>
      </c>
      <c r="I155" s="55">
        <f>Hoja1!AK142</f>
        <v>0</v>
      </c>
      <c r="J155" s="55">
        <f>Hoja1!AL142</f>
        <v>0</v>
      </c>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79" t="str" cm="1">
        <f t="array" ref="AG155">IF(OR(K155:AA155="NO",AB155="NO",AC155="NO",AD155="NO",AE155="NO",AF155="NO"),"No aceptable","Aceptable")</f>
        <v>Aceptable</v>
      </c>
      <c r="AH155" s="53" t="s">
        <v>57</v>
      </c>
      <c r="AI155" s="53" t="s">
        <v>57</v>
      </c>
      <c r="AJ155" s="53" t="s">
        <v>57</v>
      </c>
      <c r="AK155" s="53" t="s">
        <v>57</v>
      </c>
      <c r="AL155" s="53" t="s">
        <v>57</v>
      </c>
      <c r="AM155" s="53" t="s">
        <v>57</v>
      </c>
      <c r="AN155" s="53" t="s">
        <v>57</v>
      </c>
      <c r="AO155" s="53" t="s">
        <v>57</v>
      </c>
      <c r="AP155" s="53" t="s">
        <v>57</v>
      </c>
      <c r="AQ155" s="53" t="s">
        <v>57</v>
      </c>
      <c r="AR155" s="53" t="s">
        <v>57</v>
      </c>
      <c r="AS155" s="53" t="s">
        <v>57</v>
      </c>
      <c r="AT155" s="53" t="s">
        <v>57</v>
      </c>
      <c r="AU155" s="53" t="s">
        <v>57</v>
      </c>
      <c r="AV155" s="53" t="s">
        <v>57</v>
      </c>
      <c r="AW155" s="53" t="s">
        <v>57</v>
      </c>
      <c r="AX155" s="53" t="s">
        <v>57</v>
      </c>
      <c r="AY155" s="53" t="s">
        <v>57</v>
      </c>
      <c r="AZ155" s="53" t="s">
        <v>57</v>
      </c>
      <c r="BA155" s="53" t="s">
        <v>57</v>
      </c>
      <c r="BB155" s="53" t="s">
        <v>57</v>
      </c>
      <c r="BC155" s="53" t="s">
        <v>57</v>
      </c>
      <c r="BD155" s="85" t="str" cm="1">
        <f t="array" ref="BD155">IF(OR(AH155:AX155="SI",AY155="SI",AZ155="SI",BA155="SI",BB155="SI",BC155="SI"),"Crítico-Proceda a elaborar plan de acción","No crítico/Intermedio-Solicitar evaluación por parte del OAL")</f>
        <v>No crítico/Intermedio-Solicitar evaluación por parte del OAL</v>
      </c>
      <c r="BE155" s="86"/>
      <c r="BF155" s="74"/>
      <c r="BG155" s="74"/>
      <c r="BH155" s="74"/>
      <c r="BI155" s="74"/>
      <c r="BJ155" s="74"/>
      <c r="BM155">
        <f t="shared" si="2"/>
        <v>1</v>
      </c>
    </row>
    <row r="156" spans="2:65" ht="58.5" customHeight="1">
      <c r="B156" s="54">
        <v>139</v>
      </c>
      <c r="C156" s="55" t="str">
        <f>Hoja1!AE143</f>
        <v>area 139</v>
      </c>
      <c r="D156" s="55" t="str">
        <f>Hoja1!AF143</f>
        <v>puesto 139</v>
      </c>
      <c r="E156" s="55" t="str">
        <f>Hoja1!AG143</f>
        <v>tarea 139</v>
      </c>
      <c r="F156" s="55">
        <f>Hoja1!AH143</f>
        <v>0</v>
      </c>
      <c r="G156" s="55">
        <f>Hoja1!AI143</f>
        <v>0</v>
      </c>
      <c r="H156" s="55">
        <f>Hoja1!AJ143</f>
        <v>0</v>
      </c>
      <c r="I156" s="55">
        <f>Hoja1!AK143</f>
        <v>0</v>
      </c>
      <c r="J156" s="55">
        <f>Hoja1!AL143</f>
        <v>0</v>
      </c>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79" t="str" cm="1">
        <f t="array" ref="AG156">IF(OR(K156:AA156="NO",AB156="NO",AC156="NO",AD156="NO",AE156="NO",AF156="NO"),"No aceptable","Aceptable")</f>
        <v>Aceptable</v>
      </c>
      <c r="AH156" s="53" t="s">
        <v>57</v>
      </c>
      <c r="AI156" s="53" t="s">
        <v>57</v>
      </c>
      <c r="AJ156" s="53" t="s">
        <v>57</v>
      </c>
      <c r="AK156" s="53" t="s">
        <v>57</v>
      </c>
      <c r="AL156" s="53" t="s">
        <v>57</v>
      </c>
      <c r="AM156" s="53" t="s">
        <v>57</v>
      </c>
      <c r="AN156" s="53" t="s">
        <v>57</v>
      </c>
      <c r="AO156" s="53" t="s">
        <v>57</v>
      </c>
      <c r="AP156" s="53" t="s">
        <v>57</v>
      </c>
      <c r="AQ156" s="53" t="s">
        <v>57</v>
      </c>
      <c r="AR156" s="53" t="s">
        <v>57</v>
      </c>
      <c r="AS156" s="53" t="s">
        <v>57</v>
      </c>
      <c r="AT156" s="53" t="s">
        <v>57</v>
      </c>
      <c r="AU156" s="53" t="s">
        <v>57</v>
      </c>
      <c r="AV156" s="53" t="s">
        <v>57</v>
      </c>
      <c r="AW156" s="53" t="s">
        <v>57</v>
      </c>
      <c r="AX156" s="53" t="s">
        <v>57</v>
      </c>
      <c r="AY156" s="53" t="s">
        <v>57</v>
      </c>
      <c r="AZ156" s="53" t="s">
        <v>57</v>
      </c>
      <c r="BA156" s="53" t="s">
        <v>57</v>
      </c>
      <c r="BB156" s="53" t="s">
        <v>57</v>
      </c>
      <c r="BC156" s="53" t="s">
        <v>57</v>
      </c>
      <c r="BD156" s="85" t="str" cm="1">
        <f t="array" ref="BD156">IF(OR(AH156:AX156="SI",AY156="SI",AZ156="SI",BA156="SI",BB156="SI",BC156="SI"),"Crítico-Proceda a elaborar plan de acción","No crítico/Intermedio-Solicitar evaluación por parte del OAL")</f>
        <v>No crítico/Intermedio-Solicitar evaluación por parte del OAL</v>
      </c>
      <c r="BE156" s="86"/>
      <c r="BF156" s="74"/>
      <c r="BG156" s="74"/>
      <c r="BH156" s="74"/>
      <c r="BI156" s="74"/>
      <c r="BJ156" s="74"/>
      <c r="BM156">
        <f t="shared" si="2"/>
        <v>1</v>
      </c>
    </row>
    <row r="157" spans="2:65" ht="58.5" customHeight="1">
      <c r="B157" s="54">
        <v>140</v>
      </c>
      <c r="C157" s="55" t="str">
        <f>Hoja1!AE144</f>
        <v>area 140</v>
      </c>
      <c r="D157" s="55" t="str">
        <f>Hoja1!AF144</f>
        <v>puesto 140</v>
      </c>
      <c r="E157" s="55" t="str">
        <f>Hoja1!AG144</f>
        <v>tarea 140</v>
      </c>
      <c r="F157" s="55">
        <f>Hoja1!AH144</f>
        <v>0</v>
      </c>
      <c r="G157" s="55">
        <f>Hoja1!AI144</f>
        <v>0</v>
      </c>
      <c r="H157" s="55">
        <f>Hoja1!AJ144</f>
        <v>0</v>
      </c>
      <c r="I157" s="55">
        <f>Hoja1!AK144</f>
        <v>0</v>
      </c>
      <c r="J157" s="55">
        <f>Hoja1!AL144</f>
        <v>0</v>
      </c>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79" t="str" cm="1">
        <f t="array" ref="AG157">IF(OR(K157:AA157="NO",AB157="NO",AC157="NO",AD157="NO",AE157="NO",AF157="NO"),"No aceptable","Aceptable")</f>
        <v>Aceptable</v>
      </c>
      <c r="AH157" s="53" t="s">
        <v>57</v>
      </c>
      <c r="AI157" s="53" t="s">
        <v>57</v>
      </c>
      <c r="AJ157" s="53" t="s">
        <v>57</v>
      </c>
      <c r="AK157" s="53" t="s">
        <v>57</v>
      </c>
      <c r="AL157" s="53" t="s">
        <v>57</v>
      </c>
      <c r="AM157" s="53" t="s">
        <v>57</v>
      </c>
      <c r="AN157" s="53" t="s">
        <v>57</v>
      </c>
      <c r="AO157" s="53" t="s">
        <v>57</v>
      </c>
      <c r="AP157" s="53" t="s">
        <v>57</v>
      </c>
      <c r="AQ157" s="53" t="s">
        <v>57</v>
      </c>
      <c r="AR157" s="53" t="s">
        <v>57</v>
      </c>
      <c r="AS157" s="53" t="s">
        <v>57</v>
      </c>
      <c r="AT157" s="53" t="s">
        <v>57</v>
      </c>
      <c r="AU157" s="53" t="s">
        <v>57</v>
      </c>
      <c r="AV157" s="53" t="s">
        <v>57</v>
      </c>
      <c r="AW157" s="53" t="s">
        <v>57</v>
      </c>
      <c r="AX157" s="53" t="s">
        <v>57</v>
      </c>
      <c r="AY157" s="53" t="s">
        <v>57</v>
      </c>
      <c r="AZ157" s="53" t="s">
        <v>57</v>
      </c>
      <c r="BA157" s="53" t="s">
        <v>57</v>
      </c>
      <c r="BB157" s="53" t="s">
        <v>57</v>
      </c>
      <c r="BC157" s="53" t="s">
        <v>57</v>
      </c>
      <c r="BD157" s="85" t="str" cm="1">
        <f t="array" ref="BD157">IF(OR(AH157:AX157="SI",AY157="SI",AZ157="SI",BA157="SI",BB157="SI",BC157="SI"),"Crítico-Proceda a elaborar plan de acción","No crítico/Intermedio-Solicitar evaluación por parte del OAL")</f>
        <v>No crítico/Intermedio-Solicitar evaluación por parte del OAL</v>
      </c>
      <c r="BE157" s="86"/>
      <c r="BF157" s="74"/>
      <c r="BG157" s="74"/>
      <c r="BH157" s="74"/>
      <c r="BI157" s="74"/>
      <c r="BJ157" s="74"/>
      <c r="BM157">
        <f t="shared" si="2"/>
        <v>1</v>
      </c>
    </row>
    <row r="158" spans="2:65" ht="58.5" customHeight="1">
      <c r="B158" s="54">
        <v>141</v>
      </c>
      <c r="C158" s="55" t="str">
        <f>Hoja1!AE145</f>
        <v>area 141</v>
      </c>
      <c r="D158" s="55" t="str">
        <f>Hoja1!AF145</f>
        <v>puesto 141</v>
      </c>
      <c r="E158" s="55" t="str">
        <f>Hoja1!AG145</f>
        <v>tarea 141</v>
      </c>
      <c r="F158" s="55">
        <f>Hoja1!AH145</f>
        <v>0</v>
      </c>
      <c r="G158" s="55">
        <f>Hoja1!AI145</f>
        <v>0</v>
      </c>
      <c r="H158" s="55">
        <f>Hoja1!AJ145</f>
        <v>0</v>
      </c>
      <c r="I158" s="55">
        <f>Hoja1!AK145</f>
        <v>0</v>
      </c>
      <c r="J158" s="55">
        <f>Hoja1!AL145</f>
        <v>0</v>
      </c>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79" t="str" cm="1">
        <f t="array" ref="AG158">IF(OR(K158:AA158="NO",AB158="NO",AC158="NO",AD158="NO",AE158="NO",AF158="NO"),"No aceptable","Aceptable")</f>
        <v>Aceptable</v>
      </c>
      <c r="AH158" s="53" t="s">
        <v>57</v>
      </c>
      <c r="AI158" s="53" t="s">
        <v>57</v>
      </c>
      <c r="AJ158" s="53" t="s">
        <v>57</v>
      </c>
      <c r="AK158" s="53" t="s">
        <v>57</v>
      </c>
      <c r="AL158" s="53" t="s">
        <v>57</v>
      </c>
      <c r="AM158" s="53" t="s">
        <v>57</v>
      </c>
      <c r="AN158" s="53" t="s">
        <v>57</v>
      </c>
      <c r="AO158" s="53" t="s">
        <v>57</v>
      </c>
      <c r="AP158" s="53" t="s">
        <v>57</v>
      </c>
      <c r="AQ158" s="53" t="s">
        <v>57</v>
      </c>
      <c r="AR158" s="53" t="s">
        <v>57</v>
      </c>
      <c r="AS158" s="53" t="s">
        <v>57</v>
      </c>
      <c r="AT158" s="53" t="s">
        <v>57</v>
      </c>
      <c r="AU158" s="53" t="s">
        <v>57</v>
      </c>
      <c r="AV158" s="53" t="s">
        <v>57</v>
      </c>
      <c r="AW158" s="53" t="s">
        <v>57</v>
      </c>
      <c r="AX158" s="53" t="s">
        <v>57</v>
      </c>
      <c r="AY158" s="53" t="s">
        <v>57</v>
      </c>
      <c r="AZ158" s="53" t="s">
        <v>57</v>
      </c>
      <c r="BA158" s="53" t="s">
        <v>57</v>
      </c>
      <c r="BB158" s="53" t="s">
        <v>57</v>
      </c>
      <c r="BC158" s="53" t="s">
        <v>57</v>
      </c>
      <c r="BD158" s="85" t="str" cm="1">
        <f t="array" ref="BD158">IF(OR(AH158:AX158="SI",AY158="SI",AZ158="SI",BA158="SI",BB158="SI",BC158="SI"),"Crítico-Proceda a elaborar plan de acción","No crítico/Intermedio-Solicitar evaluación por parte del OAL")</f>
        <v>No crítico/Intermedio-Solicitar evaluación por parte del OAL</v>
      </c>
      <c r="BE158" s="86"/>
      <c r="BF158" s="74"/>
      <c r="BG158" s="74"/>
      <c r="BH158" s="74"/>
      <c r="BI158" s="74"/>
      <c r="BJ158" s="74"/>
      <c r="BM158">
        <f t="shared" si="2"/>
        <v>1</v>
      </c>
    </row>
    <row r="159" spans="2:65" ht="58.5" customHeight="1">
      <c r="B159" s="54">
        <v>142</v>
      </c>
      <c r="C159" s="55" t="str">
        <f>Hoja1!AE146</f>
        <v>area 142</v>
      </c>
      <c r="D159" s="55" t="str">
        <f>Hoja1!AF146</f>
        <v>puesto 142</v>
      </c>
      <c r="E159" s="55" t="str">
        <f>Hoja1!AG146</f>
        <v>tarea 142</v>
      </c>
      <c r="F159" s="55">
        <f>Hoja1!AH146</f>
        <v>0</v>
      </c>
      <c r="G159" s="55">
        <f>Hoja1!AI146</f>
        <v>0</v>
      </c>
      <c r="H159" s="55">
        <f>Hoja1!AJ146</f>
        <v>0</v>
      </c>
      <c r="I159" s="55">
        <f>Hoja1!AK146</f>
        <v>0</v>
      </c>
      <c r="J159" s="55">
        <f>Hoja1!AL146</f>
        <v>0</v>
      </c>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79" t="str" cm="1">
        <f t="array" ref="AG159">IF(OR(K159:AA159="NO",AB159="NO",AC159="NO",AD159="NO",AE159="NO",AF159="NO"),"No aceptable","Aceptable")</f>
        <v>Aceptable</v>
      </c>
      <c r="AH159" s="53" t="s">
        <v>57</v>
      </c>
      <c r="AI159" s="53" t="s">
        <v>57</v>
      </c>
      <c r="AJ159" s="53" t="s">
        <v>57</v>
      </c>
      <c r="AK159" s="53" t="s">
        <v>57</v>
      </c>
      <c r="AL159" s="53" t="s">
        <v>57</v>
      </c>
      <c r="AM159" s="53" t="s">
        <v>57</v>
      </c>
      <c r="AN159" s="53" t="s">
        <v>57</v>
      </c>
      <c r="AO159" s="53" t="s">
        <v>57</v>
      </c>
      <c r="AP159" s="53" t="s">
        <v>57</v>
      </c>
      <c r="AQ159" s="53" t="s">
        <v>57</v>
      </c>
      <c r="AR159" s="53" t="s">
        <v>57</v>
      </c>
      <c r="AS159" s="53" t="s">
        <v>57</v>
      </c>
      <c r="AT159" s="53" t="s">
        <v>57</v>
      </c>
      <c r="AU159" s="53" t="s">
        <v>57</v>
      </c>
      <c r="AV159" s="53" t="s">
        <v>57</v>
      </c>
      <c r="AW159" s="53" t="s">
        <v>57</v>
      </c>
      <c r="AX159" s="53" t="s">
        <v>57</v>
      </c>
      <c r="AY159" s="53" t="s">
        <v>57</v>
      </c>
      <c r="AZ159" s="53" t="s">
        <v>57</v>
      </c>
      <c r="BA159" s="53" t="s">
        <v>57</v>
      </c>
      <c r="BB159" s="53" t="s">
        <v>57</v>
      </c>
      <c r="BC159" s="53" t="s">
        <v>57</v>
      </c>
      <c r="BD159" s="85" t="str" cm="1">
        <f t="array" ref="BD159">IF(OR(AH159:AX159="SI",AY159="SI",AZ159="SI",BA159="SI",BB159="SI",BC159="SI"),"Crítico-Proceda a elaborar plan de acción","No crítico/Intermedio-Solicitar evaluación por parte del OAL")</f>
        <v>No crítico/Intermedio-Solicitar evaluación por parte del OAL</v>
      </c>
      <c r="BE159" s="86"/>
      <c r="BF159" s="74"/>
      <c r="BG159" s="74"/>
      <c r="BH159" s="74"/>
      <c r="BI159" s="74"/>
      <c r="BJ159" s="74"/>
      <c r="BM159">
        <f t="shared" si="2"/>
        <v>1</v>
      </c>
    </row>
    <row r="160" spans="2:65" ht="58.5" customHeight="1">
      <c r="B160" s="54">
        <v>143</v>
      </c>
      <c r="C160" s="55" t="str">
        <f>Hoja1!AE147</f>
        <v>area 143</v>
      </c>
      <c r="D160" s="55" t="str">
        <f>Hoja1!AF147</f>
        <v>puesto 143</v>
      </c>
      <c r="E160" s="55" t="str">
        <f>Hoja1!AG147</f>
        <v>tarea 143</v>
      </c>
      <c r="F160" s="55">
        <f>Hoja1!AH147</f>
        <v>0</v>
      </c>
      <c r="G160" s="55">
        <f>Hoja1!AI147</f>
        <v>0</v>
      </c>
      <c r="H160" s="55">
        <f>Hoja1!AJ147</f>
        <v>0</v>
      </c>
      <c r="I160" s="55">
        <f>Hoja1!AK147</f>
        <v>0</v>
      </c>
      <c r="J160" s="55">
        <f>Hoja1!AL147</f>
        <v>0</v>
      </c>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79" t="str" cm="1">
        <f t="array" ref="AG160">IF(OR(K160:AA160="NO",AB160="NO",AC160="NO",AD160="NO",AE160="NO",AF160="NO"),"No aceptable","Aceptable")</f>
        <v>Aceptable</v>
      </c>
      <c r="AH160" s="53" t="s">
        <v>57</v>
      </c>
      <c r="AI160" s="53" t="s">
        <v>57</v>
      </c>
      <c r="AJ160" s="53" t="s">
        <v>57</v>
      </c>
      <c r="AK160" s="53" t="s">
        <v>57</v>
      </c>
      <c r="AL160" s="53" t="s">
        <v>57</v>
      </c>
      <c r="AM160" s="53" t="s">
        <v>57</v>
      </c>
      <c r="AN160" s="53" t="s">
        <v>57</v>
      </c>
      <c r="AO160" s="53" t="s">
        <v>57</v>
      </c>
      <c r="AP160" s="53" t="s">
        <v>57</v>
      </c>
      <c r="AQ160" s="53" t="s">
        <v>57</v>
      </c>
      <c r="AR160" s="53" t="s">
        <v>57</v>
      </c>
      <c r="AS160" s="53" t="s">
        <v>57</v>
      </c>
      <c r="AT160" s="53" t="s">
        <v>57</v>
      </c>
      <c r="AU160" s="53" t="s">
        <v>57</v>
      </c>
      <c r="AV160" s="53" t="s">
        <v>57</v>
      </c>
      <c r="AW160" s="53" t="s">
        <v>57</v>
      </c>
      <c r="AX160" s="53" t="s">
        <v>57</v>
      </c>
      <c r="AY160" s="53" t="s">
        <v>57</v>
      </c>
      <c r="AZ160" s="53" t="s">
        <v>57</v>
      </c>
      <c r="BA160" s="53" t="s">
        <v>57</v>
      </c>
      <c r="BB160" s="53" t="s">
        <v>57</v>
      </c>
      <c r="BC160" s="53" t="s">
        <v>57</v>
      </c>
      <c r="BD160" s="85" t="str" cm="1">
        <f t="array" ref="BD160">IF(OR(AH160:AX160="SI",AY160="SI",AZ160="SI",BA160="SI",BB160="SI",BC160="SI"),"Crítico-Proceda a elaborar plan de acción","No crítico/Intermedio-Solicitar evaluación por parte del OAL")</f>
        <v>No crítico/Intermedio-Solicitar evaluación por parte del OAL</v>
      </c>
      <c r="BE160" s="86"/>
      <c r="BF160" s="74"/>
      <c r="BG160" s="74"/>
      <c r="BH160" s="74"/>
      <c r="BI160" s="74"/>
      <c r="BJ160" s="74"/>
      <c r="BM160">
        <f t="shared" si="2"/>
        <v>1</v>
      </c>
    </row>
    <row r="161" spans="2:65" ht="58.5" customHeight="1">
      <c r="B161" s="54">
        <v>144</v>
      </c>
      <c r="C161" s="55" t="str">
        <f>Hoja1!AE148</f>
        <v>area 144</v>
      </c>
      <c r="D161" s="55" t="str">
        <f>Hoja1!AF148</f>
        <v>puesto 144</v>
      </c>
      <c r="E161" s="55" t="str">
        <f>Hoja1!AG148</f>
        <v>tarea 144</v>
      </c>
      <c r="F161" s="55">
        <f>Hoja1!AH148</f>
        <v>0</v>
      </c>
      <c r="G161" s="55">
        <f>Hoja1!AI148</f>
        <v>0</v>
      </c>
      <c r="H161" s="55">
        <f>Hoja1!AJ148</f>
        <v>0</v>
      </c>
      <c r="I161" s="55">
        <f>Hoja1!AK148</f>
        <v>0</v>
      </c>
      <c r="J161" s="55">
        <f>Hoja1!AL148</f>
        <v>0</v>
      </c>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79" t="str" cm="1">
        <f t="array" ref="AG161">IF(OR(K161:AA161="NO",AB161="NO",AC161="NO",AD161="NO",AE161="NO",AF161="NO"),"No aceptable","Aceptable")</f>
        <v>Aceptable</v>
      </c>
      <c r="AH161" s="53" t="s">
        <v>57</v>
      </c>
      <c r="AI161" s="53" t="s">
        <v>57</v>
      </c>
      <c r="AJ161" s="53" t="s">
        <v>57</v>
      </c>
      <c r="AK161" s="53" t="s">
        <v>57</v>
      </c>
      <c r="AL161" s="53" t="s">
        <v>57</v>
      </c>
      <c r="AM161" s="53" t="s">
        <v>57</v>
      </c>
      <c r="AN161" s="53" t="s">
        <v>57</v>
      </c>
      <c r="AO161" s="53" t="s">
        <v>57</v>
      </c>
      <c r="AP161" s="53" t="s">
        <v>57</v>
      </c>
      <c r="AQ161" s="53" t="s">
        <v>57</v>
      </c>
      <c r="AR161" s="53" t="s">
        <v>57</v>
      </c>
      <c r="AS161" s="53" t="s">
        <v>57</v>
      </c>
      <c r="AT161" s="53" t="s">
        <v>57</v>
      </c>
      <c r="AU161" s="53" t="s">
        <v>57</v>
      </c>
      <c r="AV161" s="53" t="s">
        <v>57</v>
      </c>
      <c r="AW161" s="53" t="s">
        <v>57</v>
      </c>
      <c r="AX161" s="53" t="s">
        <v>57</v>
      </c>
      <c r="AY161" s="53" t="s">
        <v>57</v>
      </c>
      <c r="AZ161" s="53" t="s">
        <v>57</v>
      </c>
      <c r="BA161" s="53" t="s">
        <v>57</v>
      </c>
      <c r="BB161" s="53" t="s">
        <v>57</v>
      </c>
      <c r="BC161" s="53" t="s">
        <v>57</v>
      </c>
      <c r="BD161" s="85" t="str" cm="1">
        <f t="array" ref="BD161">IF(OR(AH161:AX161="SI",AY161="SI",AZ161="SI",BA161="SI",BB161="SI",BC161="SI"),"Crítico-Proceda a elaborar plan de acción","No crítico/Intermedio-Solicitar evaluación por parte del OAL")</f>
        <v>No crítico/Intermedio-Solicitar evaluación por parte del OAL</v>
      </c>
      <c r="BE161" s="86"/>
      <c r="BF161" s="74"/>
      <c r="BG161" s="74"/>
      <c r="BH161" s="74"/>
      <c r="BI161" s="74"/>
      <c r="BJ161" s="74"/>
      <c r="BM161">
        <f t="shared" si="2"/>
        <v>1</v>
      </c>
    </row>
    <row r="162" spans="2:65" ht="58.5" customHeight="1">
      <c r="B162" s="54">
        <v>145</v>
      </c>
      <c r="C162" s="55" t="str">
        <f>Hoja1!AE149</f>
        <v>area 145</v>
      </c>
      <c r="D162" s="55" t="str">
        <f>Hoja1!AF149</f>
        <v>puesto 145</v>
      </c>
      <c r="E162" s="55" t="str">
        <f>Hoja1!AG149</f>
        <v>tarea 145</v>
      </c>
      <c r="F162" s="55">
        <f>Hoja1!AH149</f>
        <v>0</v>
      </c>
      <c r="G162" s="55">
        <f>Hoja1!AI149</f>
        <v>0</v>
      </c>
      <c r="H162" s="55">
        <f>Hoja1!AJ149</f>
        <v>0</v>
      </c>
      <c r="I162" s="55">
        <f>Hoja1!AK149</f>
        <v>0</v>
      </c>
      <c r="J162" s="55">
        <f>Hoja1!AL149</f>
        <v>0</v>
      </c>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79" t="str" cm="1">
        <f t="array" ref="AG162">IF(OR(K162:AA162="NO",AB162="NO",AC162="NO",AD162="NO",AE162="NO",AF162="NO"),"No aceptable","Aceptable")</f>
        <v>Aceptable</v>
      </c>
      <c r="AH162" s="53" t="s">
        <v>57</v>
      </c>
      <c r="AI162" s="53" t="s">
        <v>57</v>
      </c>
      <c r="AJ162" s="53" t="s">
        <v>57</v>
      </c>
      <c r="AK162" s="53" t="s">
        <v>57</v>
      </c>
      <c r="AL162" s="53" t="s">
        <v>57</v>
      </c>
      <c r="AM162" s="53" t="s">
        <v>57</v>
      </c>
      <c r="AN162" s="53" t="s">
        <v>57</v>
      </c>
      <c r="AO162" s="53" t="s">
        <v>57</v>
      </c>
      <c r="AP162" s="53" t="s">
        <v>57</v>
      </c>
      <c r="AQ162" s="53" t="s">
        <v>57</v>
      </c>
      <c r="AR162" s="53" t="s">
        <v>57</v>
      </c>
      <c r="AS162" s="53" t="s">
        <v>57</v>
      </c>
      <c r="AT162" s="53" t="s">
        <v>57</v>
      </c>
      <c r="AU162" s="53" t="s">
        <v>57</v>
      </c>
      <c r="AV162" s="53" t="s">
        <v>57</v>
      </c>
      <c r="AW162" s="53" t="s">
        <v>57</v>
      </c>
      <c r="AX162" s="53" t="s">
        <v>57</v>
      </c>
      <c r="AY162" s="53" t="s">
        <v>57</v>
      </c>
      <c r="AZ162" s="53" t="s">
        <v>57</v>
      </c>
      <c r="BA162" s="53" t="s">
        <v>57</v>
      </c>
      <c r="BB162" s="53" t="s">
        <v>57</v>
      </c>
      <c r="BC162" s="53" t="s">
        <v>57</v>
      </c>
      <c r="BD162" s="85" t="str" cm="1">
        <f t="array" ref="BD162">IF(OR(AH162:AX162="SI",AY162="SI",AZ162="SI",BA162="SI",BB162="SI",BC162="SI"),"Crítico-Proceda a elaborar plan de acción","No crítico/Intermedio-Solicitar evaluación por parte del OAL")</f>
        <v>No crítico/Intermedio-Solicitar evaluación por parte del OAL</v>
      </c>
      <c r="BE162" s="86"/>
      <c r="BF162" s="74"/>
      <c r="BG162" s="74"/>
      <c r="BH162" s="74"/>
      <c r="BI162" s="74"/>
      <c r="BJ162" s="74"/>
      <c r="BM162">
        <f t="shared" si="2"/>
        <v>1</v>
      </c>
    </row>
    <row r="163" spans="2:65" ht="58.5" customHeight="1">
      <c r="B163" s="54">
        <v>146</v>
      </c>
      <c r="C163" s="55" t="str">
        <f>Hoja1!AE150</f>
        <v>area 146</v>
      </c>
      <c r="D163" s="55" t="str">
        <f>Hoja1!AF150</f>
        <v>puesto 146</v>
      </c>
      <c r="E163" s="55" t="str">
        <f>Hoja1!AG150</f>
        <v>tarea 146</v>
      </c>
      <c r="F163" s="55">
        <f>Hoja1!AH150</f>
        <v>0</v>
      </c>
      <c r="G163" s="55">
        <f>Hoja1!AI150</f>
        <v>0</v>
      </c>
      <c r="H163" s="55">
        <f>Hoja1!AJ150</f>
        <v>0</v>
      </c>
      <c r="I163" s="55">
        <f>Hoja1!AK150</f>
        <v>0</v>
      </c>
      <c r="J163" s="55">
        <f>Hoja1!AL150</f>
        <v>0</v>
      </c>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79" t="str" cm="1">
        <f t="array" ref="AG163">IF(OR(K163:AA163="NO",AB163="NO",AC163="NO",AD163="NO",AE163="NO",AF163="NO"),"No aceptable","Aceptable")</f>
        <v>Aceptable</v>
      </c>
      <c r="AH163" s="53" t="s">
        <v>57</v>
      </c>
      <c r="AI163" s="53" t="s">
        <v>57</v>
      </c>
      <c r="AJ163" s="53" t="s">
        <v>57</v>
      </c>
      <c r="AK163" s="53" t="s">
        <v>57</v>
      </c>
      <c r="AL163" s="53" t="s">
        <v>57</v>
      </c>
      <c r="AM163" s="53" t="s">
        <v>57</v>
      </c>
      <c r="AN163" s="53" t="s">
        <v>57</v>
      </c>
      <c r="AO163" s="53" t="s">
        <v>57</v>
      </c>
      <c r="AP163" s="53" t="s">
        <v>57</v>
      </c>
      <c r="AQ163" s="53" t="s">
        <v>57</v>
      </c>
      <c r="AR163" s="53" t="s">
        <v>57</v>
      </c>
      <c r="AS163" s="53" t="s">
        <v>57</v>
      </c>
      <c r="AT163" s="53" t="s">
        <v>57</v>
      </c>
      <c r="AU163" s="53" t="s">
        <v>57</v>
      </c>
      <c r="AV163" s="53" t="s">
        <v>57</v>
      </c>
      <c r="AW163" s="53" t="s">
        <v>57</v>
      </c>
      <c r="AX163" s="53" t="s">
        <v>57</v>
      </c>
      <c r="AY163" s="53" t="s">
        <v>57</v>
      </c>
      <c r="AZ163" s="53" t="s">
        <v>57</v>
      </c>
      <c r="BA163" s="53" t="s">
        <v>57</v>
      </c>
      <c r="BB163" s="53" t="s">
        <v>57</v>
      </c>
      <c r="BC163" s="53" t="s">
        <v>57</v>
      </c>
      <c r="BD163" s="85" t="str" cm="1">
        <f t="array" ref="BD163">IF(OR(AH163:AX163="SI",AY163="SI",AZ163="SI",BA163="SI",BB163="SI",BC163="SI"),"Crítico-Proceda a elaborar plan de acción","No crítico/Intermedio-Solicitar evaluación por parte del OAL")</f>
        <v>No crítico/Intermedio-Solicitar evaluación por parte del OAL</v>
      </c>
      <c r="BE163" s="86"/>
      <c r="BF163" s="74"/>
      <c r="BG163" s="74"/>
      <c r="BH163" s="74"/>
      <c r="BI163" s="74"/>
      <c r="BJ163" s="74"/>
      <c r="BM163">
        <f t="shared" si="2"/>
        <v>1</v>
      </c>
    </row>
    <row r="164" spans="2:65" ht="58.5" customHeight="1">
      <c r="B164" s="54">
        <v>147</v>
      </c>
      <c r="C164" s="55" t="str">
        <f>Hoja1!AE151</f>
        <v>area 147</v>
      </c>
      <c r="D164" s="55" t="str">
        <f>Hoja1!AF151</f>
        <v>puesto 147</v>
      </c>
      <c r="E164" s="55" t="str">
        <f>Hoja1!AG151</f>
        <v>tarea 147</v>
      </c>
      <c r="F164" s="55">
        <f>Hoja1!AH151</f>
        <v>0</v>
      </c>
      <c r="G164" s="55">
        <f>Hoja1!AI151</f>
        <v>0</v>
      </c>
      <c r="H164" s="55">
        <f>Hoja1!AJ151</f>
        <v>0</v>
      </c>
      <c r="I164" s="55">
        <f>Hoja1!AK151</f>
        <v>0</v>
      </c>
      <c r="J164" s="55">
        <f>Hoja1!AL151</f>
        <v>0</v>
      </c>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79" t="str" cm="1">
        <f t="array" ref="AG164">IF(OR(K164:AA164="NO",AB164="NO",AC164="NO",AD164="NO",AE164="NO",AF164="NO"),"No aceptable","Aceptable")</f>
        <v>Aceptable</v>
      </c>
      <c r="AH164" s="53" t="s">
        <v>57</v>
      </c>
      <c r="AI164" s="53" t="s">
        <v>57</v>
      </c>
      <c r="AJ164" s="53" t="s">
        <v>57</v>
      </c>
      <c r="AK164" s="53" t="s">
        <v>57</v>
      </c>
      <c r="AL164" s="53" t="s">
        <v>57</v>
      </c>
      <c r="AM164" s="53" t="s">
        <v>57</v>
      </c>
      <c r="AN164" s="53" t="s">
        <v>57</v>
      </c>
      <c r="AO164" s="53" t="s">
        <v>57</v>
      </c>
      <c r="AP164" s="53" t="s">
        <v>57</v>
      </c>
      <c r="AQ164" s="53" t="s">
        <v>57</v>
      </c>
      <c r="AR164" s="53" t="s">
        <v>57</v>
      </c>
      <c r="AS164" s="53" t="s">
        <v>57</v>
      </c>
      <c r="AT164" s="53" t="s">
        <v>57</v>
      </c>
      <c r="AU164" s="53" t="s">
        <v>57</v>
      </c>
      <c r="AV164" s="53" t="s">
        <v>57</v>
      </c>
      <c r="AW164" s="53" t="s">
        <v>57</v>
      </c>
      <c r="AX164" s="53" t="s">
        <v>57</v>
      </c>
      <c r="AY164" s="53" t="s">
        <v>57</v>
      </c>
      <c r="AZ164" s="53" t="s">
        <v>57</v>
      </c>
      <c r="BA164" s="53" t="s">
        <v>57</v>
      </c>
      <c r="BB164" s="53" t="s">
        <v>57</v>
      </c>
      <c r="BC164" s="53" t="s">
        <v>57</v>
      </c>
      <c r="BD164" s="85" t="str" cm="1">
        <f t="array" ref="BD164">IF(OR(AH164:AX164="SI",AY164="SI",AZ164="SI",BA164="SI",BB164="SI",BC164="SI"),"Crítico-Proceda a elaborar plan de acción","No crítico/Intermedio-Solicitar evaluación por parte del OAL")</f>
        <v>No crítico/Intermedio-Solicitar evaluación por parte del OAL</v>
      </c>
      <c r="BE164" s="86"/>
      <c r="BF164" s="74"/>
      <c r="BG164" s="74"/>
      <c r="BH164" s="74"/>
      <c r="BI164" s="74"/>
      <c r="BJ164" s="74"/>
      <c r="BM164">
        <f t="shared" si="2"/>
        <v>1</v>
      </c>
    </row>
    <row r="165" spans="2:65" ht="58.5" customHeight="1">
      <c r="B165" s="54">
        <v>148</v>
      </c>
      <c r="C165" s="55" t="str">
        <f>Hoja1!AE152</f>
        <v>area 148</v>
      </c>
      <c r="D165" s="55" t="str">
        <f>Hoja1!AF152</f>
        <v>puesto 148</v>
      </c>
      <c r="E165" s="55" t="str">
        <f>Hoja1!AG152</f>
        <v>tarea 148</v>
      </c>
      <c r="F165" s="55">
        <f>Hoja1!AH152</f>
        <v>0</v>
      </c>
      <c r="G165" s="55">
        <f>Hoja1!AI152</f>
        <v>0</v>
      </c>
      <c r="H165" s="55">
        <f>Hoja1!AJ152</f>
        <v>0</v>
      </c>
      <c r="I165" s="55">
        <f>Hoja1!AK152</f>
        <v>0</v>
      </c>
      <c r="J165" s="55">
        <f>Hoja1!AL152</f>
        <v>0</v>
      </c>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79" t="str" cm="1">
        <f t="array" ref="AG165">IF(OR(K165:AA165="NO",AB165="NO",AC165="NO",AD165="NO",AE165="NO",AF165="NO"),"No aceptable","Aceptable")</f>
        <v>Aceptable</v>
      </c>
      <c r="AH165" s="53" t="s">
        <v>57</v>
      </c>
      <c r="AI165" s="53" t="s">
        <v>57</v>
      </c>
      <c r="AJ165" s="53" t="s">
        <v>57</v>
      </c>
      <c r="AK165" s="53" t="s">
        <v>57</v>
      </c>
      <c r="AL165" s="53" t="s">
        <v>57</v>
      </c>
      <c r="AM165" s="53" t="s">
        <v>57</v>
      </c>
      <c r="AN165" s="53" t="s">
        <v>57</v>
      </c>
      <c r="AO165" s="53" t="s">
        <v>57</v>
      </c>
      <c r="AP165" s="53" t="s">
        <v>57</v>
      </c>
      <c r="AQ165" s="53" t="s">
        <v>57</v>
      </c>
      <c r="AR165" s="53" t="s">
        <v>57</v>
      </c>
      <c r="AS165" s="53" t="s">
        <v>57</v>
      </c>
      <c r="AT165" s="53" t="s">
        <v>57</v>
      </c>
      <c r="AU165" s="53" t="s">
        <v>57</v>
      </c>
      <c r="AV165" s="53" t="s">
        <v>57</v>
      </c>
      <c r="AW165" s="53" t="s">
        <v>57</v>
      </c>
      <c r="AX165" s="53" t="s">
        <v>57</v>
      </c>
      <c r="AY165" s="53" t="s">
        <v>57</v>
      </c>
      <c r="AZ165" s="53" t="s">
        <v>57</v>
      </c>
      <c r="BA165" s="53" t="s">
        <v>57</v>
      </c>
      <c r="BB165" s="53" t="s">
        <v>57</v>
      </c>
      <c r="BC165" s="53" t="s">
        <v>57</v>
      </c>
      <c r="BD165" s="85" t="str" cm="1">
        <f t="array" ref="BD165">IF(OR(AH165:AX165="SI",AY165="SI",AZ165="SI",BA165="SI",BB165="SI",BC165="SI"),"Crítico-Proceda a elaborar plan de acción","No crítico/Intermedio-Solicitar evaluación por parte del OAL")</f>
        <v>No crítico/Intermedio-Solicitar evaluación por parte del OAL</v>
      </c>
      <c r="BE165" s="86"/>
      <c r="BF165" s="74"/>
      <c r="BG165" s="74"/>
      <c r="BH165" s="74"/>
      <c r="BI165" s="74"/>
      <c r="BJ165" s="74"/>
      <c r="BM165">
        <f t="shared" si="2"/>
        <v>1</v>
      </c>
    </row>
    <row r="166" spans="2:65" ht="58.5" customHeight="1">
      <c r="B166" s="54">
        <v>149</v>
      </c>
      <c r="C166" s="55" t="str">
        <f>Hoja1!AE153</f>
        <v>area 149</v>
      </c>
      <c r="D166" s="55" t="str">
        <f>Hoja1!AF153</f>
        <v>puesto 149</v>
      </c>
      <c r="E166" s="55" t="str">
        <f>Hoja1!AG153</f>
        <v>tarea 149</v>
      </c>
      <c r="F166" s="55">
        <f>Hoja1!AH153</f>
        <v>0</v>
      </c>
      <c r="G166" s="55">
        <f>Hoja1!AI153</f>
        <v>0</v>
      </c>
      <c r="H166" s="55">
        <f>Hoja1!AJ153</f>
        <v>0</v>
      </c>
      <c r="I166" s="55">
        <f>Hoja1!AK153</f>
        <v>0</v>
      </c>
      <c r="J166" s="55">
        <f>Hoja1!AL153</f>
        <v>0</v>
      </c>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79" t="str" cm="1">
        <f t="array" ref="AG166">IF(OR(K166:AA166="NO",AB166="NO",AC166="NO",AD166="NO",AE166="NO",AF166="NO"),"No aceptable","Aceptable")</f>
        <v>Aceptable</v>
      </c>
      <c r="AH166" s="53" t="s">
        <v>57</v>
      </c>
      <c r="AI166" s="53" t="s">
        <v>57</v>
      </c>
      <c r="AJ166" s="53" t="s">
        <v>57</v>
      </c>
      <c r="AK166" s="53" t="s">
        <v>57</v>
      </c>
      <c r="AL166" s="53" t="s">
        <v>57</v>
      </c>
      <c r="AM166" s="53" t="s">
        <v>57</v>
      </c>
      <c r="AN166" s="53" t="s">
        <v>57</v>
      </c>
      <c r="AO166" s="53" t="s">
        <v>57</v>
      </c>
      <c r="AP166" s="53" t="s">
        <v>57</v>
      </c>
      <c r="AQ166" s="53" t="s">
        <v>57</v>
      </c>
      <c r="AR166" s="53" t="s">
        <v>57</v>
      </c>
      <c r="AS166" s="53" t="s">
        <v>57</v>
      </c>
      <c r="AT166" s="53" t="s">
        <v>57</v>
      </c>
      <c r="AU166" s="53" t="s">
        <v>57</v>
      </c>
      <c r="AV166" s="53" t="s">
        <v>57</v>
      </c>
      <c r="AW166" s="53" t="s">
        <v>57</v>
      </c>
      <c r="AX166" s="53" t="s">
        <v>57</v>
      </c>
      <c r="AY166" s="53" t="s">
        <v>57</v>
      </c>
      <c r="AZ166" s="53" t="s">
        <v>57</v>
      </c>
      <c r="BA166" s="53" t="s">
        <v>57</v>
      </c>
      <c r="BB166" s="53" t="s">
        <v>57</v>
      </c>
      <c r="BC166" s="53" t="s">
        <v>57</v>
      </c>
      <c r="BD166" s="85" t="str" cm="1">
        <f t="array" ref="BD166">IF(OR(AH166:AX166="SI",AY166="SI",AZ166="SI",BA166="SI",BB166="SI",BC166="SI"),"Crítico-Proceda a elaborar plan de acción","No crítico/Intermedio-Solicitar evaluación por parte del OAL")</f>
        <v>No crítico/Intermedio-Solicitar evaluación por parte del OAL</v>
      </c>
      <c r="BE166" s="86"/>
      <c r="BF166" s="74"/>
      <c r="BG166" s="74"/>
      <c r="BH166" s="74"/>
      <c r="BI166" s="74"/>
      <c r="BJ166" s="74"/>
      <c r="BM166">
        <f t="shared" si="2"/>
        <v>1</v>
      </c>
    </row>
    <row r="167" spans="2:65" ht="58.5" customHeight="1">
      <c r="B167" s="54">
        <v>150</v>
      </c>
      <c r="C167" s="55" t="str">
        <f>Hoja1!AE154</f>
        <v>area 150</v>
      </c>
      <c r="D167" s="55" t="str">
        <f>Hoja1!AF154</f>
        <v>puesto 150</v>
      </c>
      <c r="E167" s="55" t="str">
        <f>Hoja1!AG154</f>
        <v>tarea 150</v>
      </c>
      <c r="F167" s="55">
        <f>Hoja1!AH154</f>
        <v>0</v>
      </c>
      <c r="G167" s="55">
        <f>Hoja1!AI154</f>
        <v>0</v>
      </c>
      <c r="H167" s="55">
        <f>Hoja1!AJ154</f>
        <v>0</v>
      </c>
      <c r="I167" s="55">
        <f>Hoja1!AK154</f>
        <v>0</v>
      </c>
      <c r="J167" s="55">
        <f>Hoja1!AL154</f>
        <v>0</v>
      </c>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79" t="str" cm="1">
        <f t="array" ref="AG167">IF(OR(K167:AA167="NO",AB167="NO",AC167="NO",AD167="NO",AE167="NO",AF167="NO"),"No aceptable","Aceptable")</f>
        <v>Aceptable</v>
      </c>
      <c r="AH167" s="53" t="s">
        <v>57</v>
      </c>
      <c r="AI167" s="53" t="s">
        <v>57</v>
      </c>
      <c r="AJ167" s="53" t="s">
        <v>57</v>
      </c>
      <c r="AK167" s="53" t="s">
        <v>57</v>
      </c>
      <c r="AL167" s="53" t="s">
        <v>57</v>
      </c>
      <c r="AM167" s="53" t="s">
        <v>57</v>
      </c>
      <c r="AN167" s="53" t="s">
        <v>57</v>
      </c>
      <c r="AO167" s="53" t="s">
        <v>57</v>
      </c>
      <c r="AP167" s="53" t="s">
        <v>57</v>
      </c>
      <c r="AQ167" s="53" t="s">
        <v>57</v>
      </c>
      <c r="AR167" s="53" t="s">
        <v>57</v>
      </c>
      <c r="AS167" s="53" t="s">
        <v>57</v>
      </c>
      <c r="AT167" s="53" t="s">
        <v>57</v>
      </c>
      <c r="AU167" s="53" t="s">
        <v>57</v>
      </c>
      <c r="AV167" s="53" t="s">
        <v>57</v>
      </c>
      <c r="AW167" s="53" t="s">
        <v>57</v>
      </c>
      <c r="AX167" s="53" t="s">
        <v>57</v>
      </c>
      <c r="AY167" s="53" t="s">
        <v>57</v>
      </c>
      <c r="AZ167" s="53" t="s">
        <v>57</v>
      </c>
      <c r="BA167" s="53" t="s">
        <v>57</v>
      </c>
      <c r="BB167" s="53" t="s">
        <v>57</v>
      </c>
      <c r="BC167" s="53" t="s">
        <v>57</v>
      </c>
      <c r="BD167" s="85" t="str" cm="1">
        <f t="array" ref="BD167">IF(OR(AH167:AX167="SI",AY167="SI",AZ167="SI",BA167="SI",BB167="SI",BC167="SI"),"Crítico-Proceda a elaborar plan de acción","No crítico/Intermedio-Solicitar evaluación por parte del OAL")</f>
        <v>No crítico/Intermedio-Solicitar evaluación por parte del OAL</v>
      </c>
      <c r="BE167" s="86"/>
      <c r="BF167" s="74"/>
      <c r="BG167" s="74"/>
      <c r="BH167" s="74"/>
      <c r="BI167" s="74"/>
      <c r="BJ167" s="74"/>
      <c r="BM167">
        <f t="shared" si="2"/>
        <v>1</v>
      </c>
    </row>
    <row r="168" spans="2:65" ht="58.5" customHeight="1">
      <c r="B168" s="54">
        <v>151</v>
      </c>
      <c r="C168" s="55" t="str">
        <f>Hoja1!AE155</f>
        <v xml:space="preserve"> </v>
      </c>
      <c r="D168" s="55" t="str">
        <f>Hoja1!AF155</f>
        <v xml:space="preserve"> </v>
      </c>
      <c r="E168" s="55" t="str">
        <f>Hoja1!AG155</f>
        <v xml:space="preserve"> </v>
      </c>
      <c r="F168" s="55" t="str">
        <f>Hoja1!AH155</f>
        <v xml:space="preserve"> </v>
      </c>
      <c r="G168" s="55" t="str">
        <f>Hoja1!AI155</f>
        <v xml:space="preserve"> </v>
      </c>
      <c r="H168" s="55" t="str">
        <f>Hoja1!AJ155</f>
        <v xml:space="preserve"> </v>
      </c>
      <c r="I168" s="55" t="str">
        <f>Hoja1!AK155</f>
        <v xml:space="preserve"> </v>
      </c>
      <c r="J168" s="55" t="str">
        <f>Hoja1!AL155</f>
        <v xml:space="preserve"> </v>
      </c>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79" t="str" cm="1">
        <f t="array" ref="AG168">IF(OR(K168:AA168="NO",AB168="NO",AC168="NO",AD168="NO",AE168="NO",AF168="NO"),"No aceptable","Aceptable")</f>
        <v>Aceptable</v>
      </c>
      <c r="AH168" s="53" t="s">
        <v>57</v>
      </c>
      <c r="AI168" s="53" t="s">
        <v>57</v>
      </c>
      <c r="AJ168" s="53" t="s">
        <v>57</v>
      </c>
      <c r="AK168" s="53" t="s">
        <v>57</v>
      </c>
      <c r="AL168" s="53" t="s">
        <v>57</v>
      </c>
      <c r="AM168" s="53" t="s">
        <v>57</v>
      </c>
      <c r="AN168" s="53" t="s">
        <v>57</v>
      </c>
      <c r="AO168" s="53" t="s">
        <v>57</v>
      </c>
      <c r="AP168" s="53" t="s">
        <v>57</v>
      </c>
      <c r="AQ168" s="53" t="s">
        <v>57</v>
      </c>
      <c r="AR168" s="53" t="s">
        <v>57</v>
      </c>
      <c r="AS168" s="53" t="s">
        <v>57</v>
      </c>
      <c r="AT168" s="53" t="s">
        <v>57</v>
      </c>
      <c r="AU168" s="53" t="s">
        <v>57</v>
      </c>
      <c r="AV168" s="53" t="s">
        <v>57</v>
      </c>
      <c r="AW168" s="53" t="s">
        <v>57</v>
      </c>
      <c r="AX168" s="53" t="s">
        <v>57</v>
      </c>
      <c r="AY168" s="53" t="s">
        <v>57</v>
      </c>
      <c r="AZ168" s="53" t="s">
        <v>57</v>
      </c>
      <c r="BA168" s="53" t="s">
        <v>57</v>
      </c>
      <c r="BB168" s="53" t="s">
        <v>57</v>
      </c>
      <c r="BC168" s="53" t="s">
        <v>57</v>
      </c>
      <c r="BD168" s="85" t="str" cm="1">
        <f t="array" ref="BD168">IF(OR(AH168:AX168="SI",AY168="SI",AZ168="SI",BA168="SI",BB168="SI",BC168="SI"),"Crítico-Proceda a elaborar plan de acción","No crítico/Intermedio-Solicitar evaluación por parte del OAL")</f>
        <v>No crítico/Intermedio-Solicitar evaluación por parte del OAL</v>
      </c>
      <c r="BE168" s="86"/>
      <c r="BF168" s="74"/>
      <c r="BG168" s="74"/>
      <c r="BH168" s="74"/>
      <c r="BI168" s="74"/>
      <c r="BJ168" s="74"/>
      <c r="BM168">
        <f t="shared" si="2"/>
        <v>1</v>
      </c>
    </row>
    <row r="169" spans="2:65" ht="58.5" customHeight="1">
      <c r="B169" s="54">
        <v>152</v>
      </c>
      <c r="C169" s="55" t="str">
        <f>Hoja1!AE156</f>
        <v xml:space="preserve"> </v>
      </c>
      <c r="D169" s="55" t="str">
        <f>Hoja1!AF156</f>
        <v xml:space="preserve"> </v>
      </c>
      <c r="E169" s="55" t="str">
        <f>Hoja1!AG156</f>
        <v xml:space="preserve"> </v>
      </c>
      <c r="F169" s="55" t="str">
        <f>Hoja1!AH156</f>
        <v xml:space="preserve"> </v>
      </c>
      <c r="G169" s="55" t="str">
        <f>Hoja1!AI156</f>
        <v xml:space="preserve"> </v>
      </c>
      <c r="H169" s="55" t="str">
        <f>Hoja1!AJ156</f>
        <v xml:space="preserve"> </v>
      </c>
      <c r="I169" s="55" t="str">
        <f>Hoja1!AK156</f>
        <v xml:space="preserve"> </v>
      </c>
      <c r="J169" s="55" t="str">
        <f>Hoja1!AL156</f>
        <v xml:space="preserve"> </v>
      </c>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79" t="str" cm="1">
        <f t="array" ref="AG169">IF(OR(K169:AA169="NO",AB169="NO",AC169="NO",AD169="NO",AE169="NO",AF169="NO"),"No aceptable","Aceptable")</f>
        <v>Aceptable</v>
      </c>
      <c r="AH169" s="53" t="s">
        <v>57</v>
      </c>
      <c r="AI169" s="53" t="s">
        <v>57</v>
      </c>
      <c r="AJ169" s="53" t="s">
        <v>57</v>
      </c>
      <c r="AK169" s="53" t="s">
        <v>57</v>
      </c>
      <c r="AL169" s="53" t="s">
        <v>57</v>
      </c>
      <c r="AM169" s="53" t="s">
        <v>57</v>
      </c>
      <c r="AN169" s="53" t="s">
        <v>57</v>
      </c>
      <c r="AO169" s="53" t="s">
        <v>57</v>
      </c>
      <c r="AP169" s="53" t="s">
        <v>57</v>
      </c>
      <c r="AQ169" s="53" t="s">
        <v>57</v>
      </c>
      <c r="AR169" s="53" t="s">
        <v>57</v>
      </c>
      <c r="AS169" s="53" t="s">
        <v>57</v>
      </c>
      <c r="AT169" s="53" t="s">
        <v>57</v>
      </c>
      <c r="AU169" s="53" t="s">
        <v>57</v>
      </c>
      <c r="AV169" s="53" t="s">
        <v>57</v>
      </c>
      <c r="AW169" s="53" t="s">
        <v>57</v>
      </c>
      <c r="AX169" s="53" t="s">
        <v>57</v>
      </c>
      <c r="AY169" s="53" t="s">
        <v>57</v>
      </c>
      <c r="AZ169" s="53" t="s">
        <v>57</v>
      </c>
      <c r="BA169" s="53" t="s">
        <v>57</v>
      </c>
      <c r="BB169" s="53" t="s">
        <v>57</v>
      </c>
      <c r="BC169" s="53" t="s">
        <v>57</v>
      </c>
      <c r="BD169" s="85" t="str" cm="1">
        <f t="array" ref="BD169">IF(OR(AH169:AX169="SI",AY169="SI",AZ169="SI",BA169="SI",BB169="SI",BC169="SI"),"Crítico-Proceda a elaborar plan de acción","No crítico/Intermedio-Solicitar evaluación por parte del OAL")</f>
        <v>No crítico/Intermedio-Solicitar evaluación por parte del OAL</v>
      </c>
      <c r="BE169" s="86"/>
      <c r="BF169" s="74"/>
      <c r="BG169" s="74"/>
      <c r="BH169" s="74"/>
      <c r="BI169" s="74"/>
      <c r="BJ169" s="74"/>
      <c r="BM169">
        <f t="shared" si="2"/>
        <v>1</v>
      </c>
    </row>
    <row r="170" spans="2:65" ht="58.5" customHeight="1">
      <c r="B170" s="54">
        <v>153</v>
      </c>
      <c r="C170" s="55" t="str">
        <f>Hoja1!AE157</f>
        <v xml:space="preserve"> </v>
      </c>
      <c r="D170" s="55" t="str">
        <f>Hoja1!AF157</f>
        <v xml:space="preserve"> </v>
      </c>
      <c r="E170" s="55" t="str">
        <f>Hoja1!AG157</f>
        <v xml:space="preserve"> </v>
      </c>
      <c r="F170" s="55" t="str">
        <f>Hoja1!AH157</f>
        <v xml:space="preserve"> </v>
      </c>
      <c r="G170" s="55" t="str">
        <f>Hoja1!AI157</f>
        <v xml:space="preserve"> </v>
      </c>
      <c r="H170" s="55" t="str">
        <f>Hoja1!AJ157</f>
        <v xml:space="preserve"> </v>
      </c>
      <c r="I170" s="55" t="str">
        <f>Hoja1!AK157</f>
        <v xml:space="preserve"> </v>
      </c>
      <c r="J170" s="55" t="str">
        <f>Hoja1!AL157</f>
        <v xml:space="preserve"> </v>
      </c>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79" t="str" cm="1">
        <f t="array" ref="AG170">IF(OR(K170:AA170="NO",AB170="NO",AC170="NO",AD170="NO",AE170="NO",AF170="NO"),"No aceptable","Aceptable")</f>
        <v>Aceptable</v>
      </c>
      <c r="AH170" s="53" t="s">
        <v>57</v>
      </c>
      <c r="AI170" s="53" t="s">
        <v>57</v>
      </c>
      <c r="AJ170" s="53" t="s">
        <v>57</v>
      </c>
      <c r="AK170" s="53" t="s">
        <v>57</v>
      </c>
      <c r="AL170" s="53" t="s">
        <v>57</v>
      </c>
      <c r="AM170" s="53" t="s">
        <v>57</v>
      </c>
      <c r="AN170" s="53" t="s">
        <v>57</v>
      </c>
      <c r="AO170" s="53" t="s">
        <v>57</v>
      </c>
      <c r="AP170" s="53" t="s">
        <v>57</v>
      </c>
      <c r="AQ170" s="53" t="s">
        <v>57</v>
      </c>
      <c r="AR170" s="53" t="s">
        <v>57</v>
      </c>
      <c r="AS170" s="53" t="s">
        <v>57</v>
      </c>
      <c r="AT170" s="53" t="s">
        <v>57</v>
      </c>
      <c r="AU170" s="53" t="s">
        <v>57</v>
      </c>
      <c r="AV170" s="53" t="s">
        <v>57</v>
      </c>
      <c r="AW170" s="53" t="s">
        <v>57</v>
      </c>
      <c r="AX170" s="53" t="s">
        <v>57</v>
      </c>
      <c r="AY170" s="53" t="s">
        <v>57</v>
      </c>
      <c r="AZ170" s="53" t="s">
        <v>57</v>
      </c>
      <c r="BA170" s="53" t="s">
        <v>57</v>
      </c>
      <c r="BB170" s="53" t="s">
        <v>57</v>
      </c>
      <c r="BC170" s="53" t="s">
        <v>57</v>
      </c>
      <c r="BD170" s="85" t="str" cm="1">
        <f t="array" ref="BD170">IF(OR(AH170:AX170="SI",AY170="SI",AZ170="SI",BA170="SI",BB170="SI",BC170="SI"),"Crítico-Proceda a elaborar plan de acción","No crítico/Intermedio-Solicitar evaluación por parte del OAL")</f>
        <v>No crítico/Intermedio-Solicitar evaluación por parte del OAL</v>
      </c>
      <c r="BE170" s="86"/>
      <c r="BF170" s="74"/>
      <c r="BG170" s="74"/>
      <c r="BH170" s="74"/>
      <c r="BI170" s="74"/>
      <c r="BJ170" s="74"/>
      <c r="BM170">
        <f t="shared" si="2"/>
        <v>1</v>
      </c>
    </row>
    <row r="171" spans="2:65" ht="58.5" customHeight="1">
      <c r="B171" s="54">
        <v>154</v>
      </c>
      <c r="C171" s="55" t="str">
        <f>Hoja1!AE158</f>
        <v xml:space="preserve"> </v>
      </c>
      <c r="D171" s="55" t="str">
        <f>Hoja1!AF158</f>
        <v xml:space="preserve"> </v>
      </c>
      <c r="E171" s="55" t="str">
        <f>Hoja1!AG158</f>
        <v xml:space="preserve"> </v>
      </c>
      <c r="F171" s="55" t="str">
        <f>Hoja1!AH158</f>
        <v xml:space="preserve"> </v>
      </c>
      <c r="G171" s="55" t="str">
        <f>Hoja1!AI158</f>
        <v xml:space="preserve"> </v>
      </c>
      <c r="H171" s="55" t="str">
        <f>Hoja1!AJ158</f>
        <v xml:space="preserve"> </v>
      </c>
      <c r="I171" s="55" t="str">
        <f>Hoja1!AK158</f>
        <v xml:space="preserve"> </v>
      </c>
      <c r="J171" s="55" t="str">
        <f>Hoja1!AL158</f>
        <v xml:space="preserve"> </v>
      </c>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79" t="str" cm="1">
        <f t="array" ref="AG171">IF(OR(K171:AA171="NO",AB171="NO",AC171="NO",AD171="NO",AE171="NO",AF171="NO"),"No aceptable","Aceptable")</f>
        <v>Aceptable</v>
      </c>
      <c r="AH171" s="53" t="s">
        <v>57</v>
      </c>
      <c r="AI171" s="53" t="s">
        <v>57</v>
      </c>
      <c r="AJ171" s="53" t="s">
        <v>57</v>
      </c>
      <c r="AK171" s="53" t="s">
        <v>57</v>
      </c>
      <c r="AL171" s="53" t="s">
        <v>57</v>
      </c>
      <c r="AM171" s="53" t="s">
        <v>57</v>
      </c>
      <c r="AN171" s="53" t="s">
        <v>57</v>
      </c>
      <c r="AO171" s="53" t="s">
        <v>57</v>
      </c>
      <c r="AP171" s="53" t="s">
        <v>57</v>
      </c>
      <c r="AQ171" s="53" t="s">
        <v>57</v>
      </c>
      <c r="AR171" s="53" t="s">
        <v>57</v>
      </c>
      <c r="AS171" s="53" t="s">
        <v>57</v>
      </c>
      <c r="AT171" s="53" t="s">
        <v>57</v>
      </c>
      <c r="AU171" s="53" t="s">
        <v>57</v>
      </c>
      <c r="AV171" s="53" t="s">
        <v>57</v>
      </c>
      <c r="AW171" s="53" t="s">
        <v>57</v>
      </c>
      <c r="AX171" s="53" t="s">
        <v>57</v>
      </c>
      <c r="AY171" s="53" t="s">
        <v>57</v>
      </c>
      <c r="AZ171" s="53" t="s">
        <v>57</v>
      </c>
      <c r="BA171" s="53" t="s">
        <v>57</v>
      </c>
      <c r="BB171" s="53" t="s">
        <v>57</v>
      </c>
      <c r="BC171" s="53" t="s">
        <v>57</v>
      </c>
      <c r="BD171" s="85" t="str" cm="1">
        <f t="array" ref="BD171">IF(OR(AH171:AX171="SI",AY171="SI",AZ171="SI",BA171="SI",BB171="SI",BC171="SI"),"Crítico-Proceda a elaborar plan de acción","No crítico/Intermedio-Solicitar evaluación por parte del OAL")</f>
        <v>No crítico/Intermedio-Solicitar evaluación por parte del OAL</v>
      </c>
      <c r="BE171" s="86"/>
      <c r="BF171" s="74"/>
      <c r="BG171" s="74"/>
      <c r="BH171" s="74"/>
      <c r="BI171" s="74"/>
      <c r="BJ171" s="74"/>
      <c r="BM171">
        <f t="shared" si="2"/>
        <v>1</v>
      </c>
    </row>
    <row r="172" spans="2:65" ht="58.5" customHeight="1">
      <c r="B172" s="54">
        <v>155</v>
      </c>
      <c r="C172" s="55" t="str">
        <f>Hoja1!AE159</f>
        <v xml:space="preserve"> </v>
      </c>
      <c r="D172" s="55" t="str">
        <f>Hoja1!AF159</f>
        <v xml:space="preserve"> </v>
      </c>
      <c r="E172" s="55" t="str">
        <f>Hoja1!AG159</f>
        <v xml:space="preserve"> </v>
      </c>
      <c r="F172" s="55" t="str">
        <f>Hoja1!AH159</f>
        <v xml:space="preserve"> </v>
      </c>
      <c r="G172" s="55" t="str">
        <f>Hoja1!AI159</f>
        <v xml:space="preserve"> </v>
      </c>
      <c r="H172" s="55" t="str">
        <f>Hoja1!AJ159</f>
        <v xml:space="preserve"> </v>
      </c>
      <c r="I172" s="55" t="str">
        <f>Hoja1!AK159</f>
        <v xml:space="preserve"> </v>
      </c>
      <c r="J172" s="55" t="str">
        <f>Hoja1!AL159</f>
        <v xml:space="preserve"> </v>
      </c>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79" t="str" cm="1">
        <f t="array" ref="AG172">IF(OR(K172:AA172="NO",AB172="NO",AC172="NO",AD172="NO",AE172="NO",AF172="NO"),"No aceptable","Aceptable")</f>
        <v>Aceptable</v>
      </c>
      <c r="AH172" s="53" t="s">
        <v>57</v>
      </c>
      <c r="AI172" s="53" t="s">
        <v>57</v>
      </c>
      <c r="AJ172" s="53" t="s">
        <v>57</v>
      </c>
      <c r="AK172" s="53" t="s">
        <v>57</v>
      </c>
      <c r="AL172" s="53" t="s">
        <v>57</v>
      </c>
      <c r="AM172" s="53" t="s">
        <v>57</v>
      </c>
      <c r="AN172" s="53" t="s">
        <v>57</v>
      </c>
      <c r="AO172" s="53" t="s">
        <v>57</v>
      </c>
      <c r="AP172" s="53" t="s">
        <v>57</v>
      </c>
      <c r="AQ172" s="53" t="s">
        <v>57</v>
      </c>
      <c r="AR172" s="53" t="s">
        <v>57</v>
      </c>
      <c r="AS172" s="53" t="s">
        <v>57</v>
      </c>
      <c r="AT172" s="53" t="s">
        <v>57</v>
      </c>
      <c r="AU172" s="53" t="s">
        <v>57</v>
      </c>
      <c r="AV172" s="53" t="s">
        <v>57</v>
      </c>
      <c r="AW172" s="53" t="s">
        <v>57</v>
      </c>
      <c r="AX172" s="53" t="s">
        <v>57</v>
      </c>
      <c r="AY172" s="53" t="s">
        <v>57</v>
      </c>
      <c r="AZ172" s="53" t="s">
        <v>57</v>
      </c>
      <c r="BA172" s="53" t="s">
        <v>57</v>
      </c>
      <c r="BB172" s="53" t="s">
        <v>57</v>
      </c>
      <c r="BC172" s="53" t="s">
        <v>57</v>
      </c>
      <c r="BD172" s="85" t="str" cm="1">
        <f t="array" ref="BD172">IF(OR(AH172:AX172="SI",AY172="SI",AZ172="SI",BA172="SI",BB172="SI",BC172="SI"),"Crítico-Proceda a elaborar plan de acción","No crítico/Intermedio-Solicitar evaluación por parte del OAL")</f>
        <v>No crítico/Intermedio-Solicitar evaluación por parte del OAL</v>
      </c>
      <c r="BE172" s="86"/>
      <c r="BF172" s="74"/>
      <c r="BG172" s="74"/>
      <c r="BH172" s="74"/>
      <c r="BI172" s="74"/>
      <c r="BJ172" s="74"/>
      <c r="BM172">
        <f t="shared" si="2"/>
        <v>1</v>
      </c>
    </row>
    <row r="173" spans="2:65" ht="58.5" customHeight="1">
      <c r="B173" s="54">
        <v>156</v>
      </c>
      <c r="C173" s="55" t="str">
        <f>Hoja1!AE160</f>
        <v xml:space="preserve"> </v>
      </c>
      <c r="D173" s="55" t="str">
        <f>Hoja1!AF160</f>
        <v xml:space="preserve"> </v>
      </c>
      <c r="E173" s="55" t="str">
        <f>Hoja1!AG160</f>
        <v xml:space="preserve"> </v>
      </c>
      <c r="F173" s="55" t="str">
        <f>Hoja1!AH160</f>
        <v xml:space="preserve"> </v>
      </c>
      <c r="G173" s="55" t="str">
        <f>Hoja1!AI160</f>
        <v xml:space="preserve"> </v>
      </c>
      <c r="H173" s="55" t="str">
        <f>Hoja1!AJ160</f>
        <v xml:space="preserve"> </v>
      </c>
      <c r="I173" s="55" t="str">
        <f>Hoja1!AK160</f>
        <v xml:space="preserve"> </v>
      </c>
      <c r="J173" s="55" t="str">
        <f>Hoja1!AL160</f>
        <v xml:space="preserve"> </v>
      </c>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79" t="str" cm="1">
        <f t="array" ref="AG173">IF(OR(K173:AA173="NO",AB173="NO",AC173="NO",AD173="NO",AE173="NO",AF173="NO"),"No aceptable","Aceptable")</f>
        <v>Aceptable</v>
      </c>
      <c r="AH173" s="53" t="s">
        <v>57</v>
      </c>
      <c r="AI173" s="53" t="s">
        <v>57</v>
      </c>
      <c r="AJ173" s="53" t="s">
        <v>57</v>
      </c>
      <c r="AK173" s="53" t="s">
        <v>57</v>
      </c>
      <c r="AL173" s="53" t="s">
        <v>57</v>
      </c>
      <c r="AM173" s="53" t="s">
        <v>57</v>
      </c>
      <c r="AN173" s="53" t="s">
        <v>57</v>
      </c>
      <c r="AO173" s="53" t="s">
        <v>57</v>
      </c>
      <c r="AP173" s="53" t="s">
        <v>57</v>
      </c>
      <c r="AQ173" s="53" t="s">
        <v>57</v>
      </c>
      <c r="AR173" s="53" t="s">
        <v>57</v>
      </c>
      <c r="AS173" s="53" t="s">
        <v>57</v>
      </c>
      <c r="AT173" s="53" t="s">
        <v>57</v>
      </c>
      <c r="AU173" s="53" t="s">
        <v>57</v>
      </c>
      <c r="AV173" s="53" t="s">
        <v>57</v>
      </c>
      <c r="AW173" s="53" t="s">
        <v>57</v>
      </c>
      <c r="AX173" s="53" t="s">
        <v>57</v>
      </c>
      <c r="AY173" s="53" t="s">
        <v>57</v>
      </c>
      <c r="AZ173" s="53" t="s">
        <v>57</v>
      </c>
      <c r="BA173" s="53" t="s">
        <v>57</v>
      </c>
      <c r="BB173" s="53" t="s">
        <v>57</v>
      </c>
      <c r="BC173" s="53" t="s">
        <v>57</v>
      </c>
      <c r="BD173" s="85" t="str" cm="1">
        <f t="array" ref="BD173">IF(OR(AH173:AX173="SI",AY173="SI",AZ173="SI",BA173="SI",BB173="SI",BC173="SI"),"Crítico-Proceda a elaborar plan de acción","No crítico/Intermedio-Solicitar evaluación por parte del OAL")</f>
        <v>No crítico/Intermedio-Solicitar evaluación por parte del OAL</v>
      </c>
      <c r="BE173" s="86"/>
      <c r="BF173" s="74"/>
      <c r="BG173" s="74"/>
      <c r="BH173" s="74"/>
      <c r="BI173" s="74"/>
      <c r="BJ173" s="74"/>
      <c r="BM173">
        <f t="shared" si="2"/>
        <v>1</v>
      </c>
    </row>
    <row r="174" spans="2:65" ht="58.5" customHeight="1">
      <c r="B174" s="54">
        <v>157</v>
      </c>
      <c r="C174" s="55" t="str">
        <f>Hoja1!AE161</f>
        <v xml:space="preserve"> </v>
      </c>
      <c r="D174" s="55" t="str">
        <f>Hoja1!AF161</f>
        <v xml:space="preserve"> </v>
      </c>
      <c r="E174" s="55" t="str">
        <f>Hoja1!AG161</f>
        <v xml:space="preserve"> </v>
      </c>
      <c r="F174" s="55" t="str">
        <f>Hoja1!AH161</f>
        <v xml:space="preserve"> </v>
      </c>
      <c r="G174" s="55" t="str">
        <f>Hoja1!AI161</f>
        <v xml:space="preserve"> </v>
      </c>
      <c r="H174" s="55" t="str">
        <f>Hoja1!AJ161</f>
        <v xml:space="preserve"> </v>
      </c>
      <c r="I174" s="55" t="str">
        <f>Hoja1!AK161</f>
        <v xml:space="preserve"> </v>
      </c>
      <c r="J174" s="55" t="str">
        <f>Hoja1!AL161</f>
        <v xml:space="preserve"> </v>
      </c>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79" t="str" cm="1">
        <f t="array" ref="AG174">IF(OR(K174:AA174="NO",AB174="NO",AC174="NO",AD174="NO",AE174="NO",AF174="NO"),"No aceptable","Aceptable")</f>
        <v>Aceptable</v>
      </c>
      <c r="AH174" s="53" t="s">
        <v>57</v>
      </c>
      <c r="AI174" s="53" t="s">
        <v>57</v>
      </c>
      <c r="AJ174" s="53" t="s">
        <v>57</v>
      </c>
      <c r="AK174" s="53" t="s">
        <v>57</v>
      </c>
      <c r="AL174" s="53" t="s">
        <v>57</v>
      </c>
      <c r="AM174" s="53" t="s">
        <v>57</v>
      </c>
      <c r="AN174" s="53" t="s">
        <v>57</v>
      </c>
      <c r="AO174" s="53" t="s">
        <v>57</v>
      </c>
      <c r="AP174" s="53" t="s">
        <v>57</v>
      </c>
      <c r="AQ174" s="53" t="s">
        <v>57</v>
      </c>
      <c r="AR174" s="53" t="s">
        <v>57</v>
      </c>
      <c r="AS174" s="53" t="s">
        <v>57</v>
      </c>
      <c r="AT174" s="53" t="s">
        <v>57</v>
      </c>
      <c r="AU174" s="53" t="s">
        <v>57</v>
      </c>
      <c r="AV174" s="53" t="s">
        <v>57</v>
      </c>
      <c r="AW174" s="53" t="s">
        <v>57</v>
      </c>
      <c r="AX174" s="53" t="s">
        <v>57</v>
      </c>
      <c r="AY174" s="53" t="s">
        <v>57</v>
      </c>
      <c r="AZ174" s="53" t="s">
        <v>57</v>
      </c>
      <c r="BA174" s="53" t="s">
        <v>57</v>
      </c>
      <c r="BB174" s="53" t="s">
        <v>57</v>
      </c>
      <c r="BC174" s="53" t="s">
        <v>57</v>
      </c>
      <c r="BD174" s="85" t="str" cm="1">
        <f t="array" ref="BD174">IF(OR(AH174:AX174="SI",AY174="SI",AZ174="SI",BA174="SI",BB174="SI",BC174="SI"),"Crítico-Proceda a elaborar plan de acción","No crítico/Intermedio-Solicitar evaluación por parte del OAL")</f>
        <v>No crítico/Intermedio-Solicitar evaluación por parte del OAL</v>
      </c>
      <c r="BE174" s="86"/>
      <c r="BF174" s="74"/>
      <c r="BG174" s="74"/>
      <c r="BH174" s="74"/>
      <c r="BI174" s="74"/>
      <c r="BJ174" s="74"/>
      <c r="BM174">
        <f t="shared" si="2"/>
        <v>1</v>
      </c>
    </row>
    <row r="175" spans="2:65" ht="58.5" customHeight="1">
      <c r="B175" s="54">
        <v>158</v>
      </c>
      <c r="C175" s="55" t="str">
        <f>Hoja1!AE162</f>
        <v xml:space="preserve"> </v>
      </c>
      <c r="D175" s="55" t="str">
        <f>Hoja1!AF162</f>
        <v xml:space="preserve"> </v>
      </c>
      <c r="E175" s="55" t="str">
        <f>Hoja1!AG162</f>
        <v xml:space="preserve"> </v>
      </c>
      <c r="F175" s="55" t="str">
        <f>Hoja1!AH162</f>
        <v xml:space="preserve"> </v>
      </c>
      <c r="G175" s="55" t="str">
        <f>Hoja1!AI162</f>
        <v xml:space="preserve"> </v>
      </c>
      <c r="H175" s="55" t="str">
        <f>Hoja1!AJ162</f>
        <v xml:space="preserve"> </v>
      </c>
      <c r="I175" s="55" t="str">
        <f>Hoja1!AK162</f>
        <v xml:space="preserve"> </v>
      </c>
      <c r="J175" s="55" t="str">
        <f>Hoja1!AL162</f>
        <v xml:space="preserve"> </v>
      </c>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79" t="str" cm="1">
        <f t="array" ref="AG175">IF(OR(K175:AA175="NO",AB175="NO",AC175="NO",AD175="NO",AE175="NO",AF175="NO"),"No aceptable","Aceptable")</f>
        <v>Aceptable</v>
      </c>
      <c r="AH175" s="53" t="s">
        <v>57</v>
      </c>
      <c r="AI175" s="53" t="s">
        <v>57</v>
      </c>
      <c r="AJ175" s="53" t="s">
        <v>57</v>
      </c>
      <c r="AK175" s="53" t="s">
        <v>57</v>
      </c>
      <c r="AL175" s="53" t="s">
        <v>57</v>
      </c>
      <c r="AM175" s="53" t="s">
        <v>57</v>
      </c>
      <c r="AN175" s="53" t="s">
        <v>57</v>
      </c>
      <c r="AO175" s="53" t="s">
        <v>57</v>
      </c>
      <c r="AP175" s="53" t="s">
        <v>57</v>
      </c>
      <c r="AQ175" s="53" t="s">
        <v>57</v>
      </c>
      <c r="AR175" s="53" t="s">
        <v>57</v>
      </c>
      <c r="AS175" s="53" t="s">
        <v>57</v>
      </c>
      <c r="AT175" s="53" t="s">
        <v>57</v>
      </c>
      <c r="AU175" s="53" t="s">
        <v>57</v>
      </c>
      <c r="AV175" s="53" t="s">
        <v>57</v>
      </c>
      <c r="AW175" s="53" t="s">
        <v>57</v>
      </c>
      <c r="AX175" s="53" t="s">
        <v>57</v>
      </c>
      <c r="AY175" s="53" t="s">
        <v>57</v>
      </c>
      <c r="AZ175" s="53" t="s">
        <v>57</v>
      </c>
      <c r="BA175" s="53" t="s">
        <v>57</v>
      </c>
      <c r="BB175" s="53" t="s">
        <v>57</v>
      </c>
      <c r="BC175" s="53" t="s">
        <v>57</v>
      </c>
      <c r="BD175" s="85" t="str" cm="1">
        <f t="array" ref="BD175">IF(OR(AH175:AX175="SI",AY175="SI",AZ175="SI",BA175="SI",BB175="SI",BC175="SI"),"Crítico-Proceda a elaborar plan de acción","No crítico/Intermedio-Solicitar evaluación por parte del OAL")</f>
        <v>No crítico/Intermedio-Solicitar evaluación por parte del OAL</v>
      </c>
      <c r="BE175" s="86"/>
      <c r="BF175" s="74"/>
      <c r="BG175" s="74"/>
      <c r="BH175" s="74"/>
      <c r="BI175" s="74"/>
      <c r="BJ175" s="74"/>
      <c r="BM175">
        <f t="shared" si="2"/>
        <v>1</v>
      </c>
    </row>
    <row r="176" spans="2:65" ht="58.5" customHeight="1">
      <c r="B176" s="54">
        <v>159</v>
      </c>
      <c r="C176" s="55" t="str">
        <f>Hoja1!AE163</f>
        <v xml:space="preserve"> </v>
      </c>
      <c r="D176" s="55" t="str">
        <f>Hoja1!AF163</f>
        <v xml:space="preserve"> </v>
      </c>
      <c r="E176" s="55" t="str">
        <f>Hoja1!AG163</f>
        <v xml:space="preserve"> </v>
      </c>
      <c r="F176" s="55" t="str">
        <f>Hoja1!AH163</f>
        <v xml:space="preserve"> </v>
      </c>
      <c r="G176" s="55" t="str">
        <f>Hoja1!AI163</f>
        <v xml:space="preserve"> </v>
      </c>
      <c r="H176" s="55" t="str">
        <f>Hoja1!AJ163</f>
        <v xml:space="preserve"> </v>
      </c>
      <c r="I176" s="55" t="str">
        <f>Hoja1!AK163</f>
        <v xml:space="preserve"> </v>
      </c>
      <c r="J176" s="55" t="str">
        <f>Hoja1!AL163</f>
        <v xml:space="preserve"> </v>
      </c>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79" t="str" cm="1">
        <f t="array" ref="AG176">IF(OR(K176:AA176="NO",AB176="NO",AC176="NO",AD176="NO",AE176="NO",AF176="NO"),"No aceptable","Aceptable")</f>
        <v>Aceptable</v>
      </c>
      <c r="AH176" s="53" t="s">
        <v>57</v>
      </c>
      <c r="AI176" s="53" t="s">
        <v>57</v>
      </c>
      <c r="AJ176" s="53" t="s">
        <v>57</v>
      </c>
      <c r="AK176" s="53" t="s">
        <v>57</v>
      </c>
      <c r="AL176" s="53" t="s">
        <v>57</v>
      </c>
      <c r="AM176" s="53" t="s">
        <v>57</v>
      </c>
      <c r="AN176" s="53" t="s">
        <v>57</v>
      </c>
      <c r="AO176" s="53" t="s">
        <v>57</v>
      </c>
      <c r="AP176" s="53" t="s">
        <v>57</v>
      </c>
      <c r="AQ176" s="53" t="s">
        <v>57</v>
      </c>
      <c r="AR176" s="53" t="s">
        <v>57</v>
      </c>
      <c r="AS176" s="53" t="s">
        <v>57</v>
      </c>
      <c r="AT176" s="53" t="s">
        <v>57</v>
      </c>
      <c r="AU176" s="53" t="s">
        <v>57</v>
      </c>
      <c r="AV176" s="53" t="s">
        <v>57</v>
      </c>
      <c r="AW176" s="53" t="s">
        <v>57</v>
      </c>
      <c r="AX176" s="53" t="s">
        <v>57</v>
      </c>
      <c r="AY176" s="53" t="s">
        <v>57</v>
      </c>
      <c r="AZ176" s="53" t="s">
        <v>57</v>
      </c>
      <c r="BA176" s="53" t="s">
        <v>57</v>
      </c>
      <c r="BB176" s="53" t="s">
        <v>57</v>
      </c>
      <c r="BC176" s="53" t="s">
        <v>57</v>
      </c>
      <c r="BD176" s="85" t="str" cm="1">
        <f t="array" ref="BD176">IF(OR(AH176:AX176="SI",AY176="SI",AZ176="SI",BA176="SI",BB176="SI",BC176="SI"),"Crítico-Proceda a elaborar plan de acción","No crítico/Intermedio-Solicitar evaluación por parte del OAL")</f>
        <v>No crítico/Intermedio-Solicitar evaluación por parte del OAL</v>
      </c>
      <c r="BE176" s="86"/>
      <c r="BF176" s="74"/>
      <c r="BG176" s="74"/>
      <c r="BH176" s="74"/>
      <c r="BI176" s="74"/>
      <c r="BJ176" s="74"/>
      <c r="BM176">
        <f t="shared" si="2"/>
        <v>1</v>
      </c>
    </row>
    <row r="177" spans="2:65" ht="58.5" customHeight="1">
      <c r="B177" s="54">
        <v>160</v>
      </c>
      <c r="C177" s="55" t="str">
        <f>Hoja1!AE164</f>
        <v xml:space="preserve"> </v>
      </c>
      <c r="D177" s="55" t="str">
        <f>Hoja1!AF164</f>
        <v xml:space="preserve"> </v>
      </c>
      <c r="E177" s="55" t="str">
        <f>Hoja1!AG164</f>
        <v xml:space="preserve"> </v>
      </c>
      <c r="F177" s="55" t="str">
        <f>Hoja1!AH164</f>
        <v xml:space="preserve"> </v>
      </c>
      <c r="G177" s="55" t="str">
        <f>Hoja1!AI164</f>
        <v xml:space="preserve"> </v>
      </c>
      <c r="H177" s="55" t="str">
        <f>Hoja1!AJ164</f>
        <v xml:space="preserve"> </v>
      </c>
      <c r="I177" s="55" t="str">
        <f>Hoja1!AK164</f>
        <v xml:space="preserve"> </v>
      </c>
      <c r="J177" s="55" t="str">
        <f>Hoja1!AL164</f>
        <v xml:space="preserve"> </v>
      </c>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79" t="str" cm="1">
        <f t="array" ref="AG177">IF(OR(K177:AA177="NO",AB177="NO",AC177="NO",AD177="NO",AE177="NO",AF177="NO"),"No aceptable","Aceptable")</f>
        <v>Aceptable</v>
      </c>
      <c r="AH177" s="53" t="s">
        <v>57</v>
      </c>
      <c r="AI177" s="53" t="s">
        <v>57</v>
      </c>
      <c r="AJ177" s="53" t="s">
        <v>57</v>
      </c>
      <c r="AK177" s="53" t="s">
        <v>57</v>
      </c>
      <c r="AL177" s="53" t="s">
        <v>57</v>
      </c>
      <c r="AM177" s="53" t="s">
        <v>57</v>
      </c>
      <c r="AN177" s="53" t="s">
        <v>57</v>
      </c>
      <c r="AO177" s="53" t="s">
        <v>57</v>
      </c>
      <c r="AP177" s="53" t="s">
        <v>57</v>
      </c>
      <c r="AQ177" s="53" t="s">
        <v>57</v>
      </c>
      <c r="AR177" s="53" t="s">
        <v>57</v>
      </c>
      <c r="AS177" s="53" t="s">
        <v>57</v>
      </c>
      <c r="AT177" s="53" t="s">
        <v>57</v>
      </c>
      <c r="AU177" s="53" t="s">
        <v>57</v>
      </c>
      <c r="AV177" s="53" t="s">
        <v>57</v>
      </c>
      <c r="AW177" s="53" t="s">
        <v>57</v>
      </c>
      <c r="AX177" s="53" t="s">
        <v>57</v>
      </c>
      <c r="AY177" s="53" t="s">
        <v>57</v>
      </c>
      <c r="AZ177" s="53" t="s">
        <v>57</v>
      </c>
      <c r="BA177" s="53" t="s">
        <v>57</v>
      </c>
      <c r="BB177" s="53" t="s">
        <v>57</v>
      </c>
      <c r="BC177" s="53" t="s">
        <v>57</v>
      </c>
      <c r="BD177" s="85" t="str" cm="1">
        <f t="array" ref="BD177">IF(OR(AH177:AX177="SI",AY177="SI",AZ177="SI",BA177="SI",BB177="SI",BC177="SI"),"Crítico-Proceda a elaborar plan de acción","No crítico/Intermedio-Solicitar evaluación por parte del OAL")</f>
        <v>No crítico/Intermedio-Solicitar evaluación por parte del OAL</v>
      </c>
      <c r="BE177" s="86"/>
      <c r="BF177" s="74"/>
      <c r="BG177" s="74"/>
      <c r="BH177" s="74"/>
      <c r="BI177" s="74"/>
      <c r="BJ177" s="74"/>
      <c r="BM177">
        <f t="shared" si="2"/>
        <v>1</v>
      </c>
    </row>
    <row r="178" spans="2:65" ht="58.5" customHeight="1">
      <c r="B178" s="54">
        <v>161</v>
      </c>
      <c r="C178" s="55" t="str">
        <f>Hoja1!AE165</f>
        <v xml:space="preserve"> </v>
      </c>
      <c r="D178" s="55" t="str">
        <f>Hoja1!AF165</f>
        <v xml:space="preserve"> </v>
      </c>
      <c r="E178" s="55" t="str">
        <f>Hoja1!AG165</f>
        <v xml:space="preserve"> </v>
      </c>
      <c r="F178" s="55" t="str">
        <f>Hoja1!AH165</f>
        <v xml:space="preserve"> </v>
      </c>
      <c r="G178" s="55" t="str">
        <f>Hoja1!AI165</f>
        <v xml:space="preserve"> </v>
      </c>
      <c r="H178" s="55" t="str">
        <f>Hoja1!AJ165</f>
        <v xml:space="preserve"> </v>
      </c>
      <c r="I178" s="55" t="str">
        <f>Hoja1!AK165</f>
        <v xml:space="preserve"> </v>
      </c>
      <c r="J178" s="55" t="str">
        <f>Hoja1!AL165</f>
        <v xml:space="preserve"> </v>
      </c>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79" t="str" cm="1">
        <f t="array" ref="AG178">IF(OR(K178:AA178="NO",AB178="NO",AC178="NO",AD178="NO",AE178="NO",AF178="NO"),"No aceptable","Aceptable")</f>
        <v>Aceptable</v>
      </c>
      <c r="AH178" s="53" t="s">
        <v>57</v>
      </c>
      <c r="AI178" s="53" t="s">
        <v>57</v>
      </c>
      <c r="AJ178" s="53" t="s">
        <v>57</v>
      </c>
      <c r="AK178" s="53" t="s">
        <v>57</v>
      </c>
      <c r="AL178" s="53" t="s">
        <v>57</v>
      </c>
      <c r="AM178" s="53" t="s">
        <v>57</v>
      </c>
      <c r="AN178" s="53" t="s">
        <v>57</v>
      </c>
      <c r="AO178" s="53" t="s">
        <v>57</v>
      </c>
      <c r="AP178" s="53" t="s">
        <v>57</v>
      </c>
      <c r="AQ178" s="53" t="s">
        <v>57</v>
      </c>
      <c r="AR178" s="53" t="s">
        <v>57</v>
      </c>
      <c r="AS178" s="53" t="s">
        <v>57</v>
      </c>
      <c r="AT178" s="53" t="s">
        <v>57</v>
      </c>
      <c r="AU178" s="53" t="s">
        <v>57</v>
      </c>
      <c r="AV178" s="53" t="s">
        <v>57</v>
      </c>
      <c r="AW178" s="53" t="s">
        <v>57</v>
      </c>
      <c r="AX178" s="53" t="s">
        <v>57</v>
      </c>
      <c r="AY178" s="53" t="s">
        <v>57</v>
      </c>
      <c r="AZ178" s="53" t="s">
        <v>57</v>
      </c>
      <c r="BA178" s="53" t="s">
        <v>57</v>
      </c>
      <c r="BB178" s="53" t="s">
        <v>57</v>
      </c>
      <c r="BC178" s="53" t="s">
        <v>57</v>
      </c>
      <c r="BD178" s="85" t="str" cm="1">
        <f t="array" ref="BD178">IF(OR(AH178:AX178="SI",AY178="SI",AZ178="SI",BA178="SI",BB178="SI",BC178="SI"),"Crítico-Proceda a elaborar plan de acción","No crítico/Intermedio-Solicitar evaluación por parte del OAL")</f>
        <v>No crítico/Intermedio-Solicitar evaluación por parte del OAL</v>
      </c>
      <c r="BE178" s="86"/>
      <c r="BF178" s="74"/>
      <c r="BG178" s="74"/>
      <c r="BH178" s="74"/>
      <c r="BI178" s="74"/>
      <c r="BJ178" s="74"/>
      <c r="BM178">
        <f t="shared" si="2"/>
        <v>1</v>
      </c>
    </row>
    <row r="179" spans="2:65" ht="58.5" customHeight="1">
      <c r="B179" s="54">
        <v>162</v>
      </c>
      <c r="C179" s="55" t="str">
        <f>Hoja1!AE166</f>
        <v xml:space="preserve"> </v>
      </c>
      <c r="D179" s="55" t="str">
        <f>Hoja1!AF166</f>
        <v xml:space="preserve"> </v>
      </c>
      <c r="E179" s="55" t="str">
        <f>Hoja1!AG166</f>
        <v xml:space="preserve"> </v>
      </c>
      <c r="F179" s="55" t="str">
        <f>Hoja1!AH166</f>
        <v xml:space="preserve"> </v>
      </c>
      <c r="G179" s="55" t="str">
        <f>Hoja1!AI166</f>
        <v xml:space="preserve"> </v>
      </c>
      <c r="H179" s="55" t="str">
        <f>Hoja1!AJ166</f>
        <v xml:space="preserve"> </v>
      </c>
      <c r="I179" s="55" t="str">
        <f>Hoja1!AK166</f>
        <v xml:space="preserve"> </v>
      </c>
      <c r="J179" s="55" t="str">
        <f>Hoja1!AL166</f>
        <v xml:space="preserve"> </v>
      </c>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79" t="str" cm="1">
        <f t="array" ref="AG179">IF(OR(K179:AA179="NO",AB179="NO",AC179="NO",AD179="NO",AE179="NO",AF179="NO"),"No aceptable","Aceptable")</f>
        <v>Aceptable</v>
      </c>
      <c r="AH179" s="53" t="s">
        <v>57</v>
      </c>
      <c r="AI179" s="53" t="s">
        <v>57</v>
      </c>
      <c r="AJ179" s="53" t="s">
        <v>57</v>
      </c>
      <c r="AK179" s="53" t="s">
        <v>57</v>
      </c>
      <c r="AL179" s="53" t="s">
        <v>57</v>
      </c>
      <c r="AM179" s="53" t="s">
        <v>57</v>
      </c>
      <c r="AN179" s="53" t="s">
        <v>57</v>
      </c>
      <c r="AO179" s="53" t="s">
        <v>57</v>
      </c>
      <c r="AP179" s="53" t="s">
        <v>57</v>
      </c>
      <c r="AQ179" s="53" t="s">
        <v>57</v>
      </c>
      <c r="AR179" s="53" t="s">
        <v>57</v>
      </c>
      <c r="AS179" s="53" t="s">
        <v>57</v>
      </c>
      <c r="AT179" s="53" t="s">
        <v>57</v>
      </c>
      <c r="AU179" s="53" t="s">
        <v>57</v>
      </c>
      <c r="AV179" s="53" t="s">
        <v>57</v>
      </c>
      <c r="AW179" s="53" t="s">
        <v>57</v>
      </c>
      <c r="AX179" s="53" t="s">
        <v>57</v>
      </c>
      <c r="AY179" s="53" t="s">
        <v>57</v>
      </c>
      <c r="AZ179" s="53" t="s">
        <v>57</v>
      </c>
      <c r="BA179" s="53" t="s">
        <v>57</v>
      </c>
      <c r="BB179" s="53" t="s">
        <v>57</v>
      </c>
      <c r="BC179" s="53" t="s">
        <v>57</v>
      </c>
      <c r="BD179" s="85" t="str" cm="1">
        <f t="array" ref="BD179">IF(OR(AH179:AX179="SI",AY179="SI",AZ179="SI",BA179="SI",BB179="SI",BC179="SI"),"Crítico-Proceda a elaborar plan de acción","No crítico/Intermedio-Solicitar evaluación por parte del OAL")</f>
        <v>No crítico/Intermedio-Solicitar evaluación por parte del OAL</v>
      </c>
      <c r="BE179" s="86"/>
      <c r="BF179" s="74"/>
      <c r="BG179" s="74"/>
      <c r="BH179" s="74"/>
      <c r="BI179" s="74"/>
      <c r="BJ179" s="74"/>
      <c r="BM179">
        <f t="shared" si="2"/>
        <v>1</v>
      </c>
    </row>
    <row r="180" spans="2:65" ht="58.5" customHeight="1">
      <c r="B180" s="54">
        <v>163</v>
      </c>
      <c r="C180" s="55" t="str">
        <f>Hoja1!AE167</f>
        <v xml:space="preserve"> </v>
      </c>
      <c r="D180" s="55" t="str">
        <f>Hoja1!AF167</f>
        <v xml:space="preserve"> </v>
      </c>
      <c r="E180" s="55" t="str">
        <f>Hoja1!AG167</f>
        <v xml:space="preserve"> </v>
      </c>
      <c r="F180" s="55" t="str">
        <f>Hoja1!AH167</f>
        <v xml:space="preserve"> </v>
      </c>
      <c r="G180" s="55" t="str">
        <f>Hoja1!AI167</f>
        <v xml:space="preserve"> </v>
      </c>
      <c r="H180" s="55" t="str">
        <f>Hoja1!AJ167</f>
        <v xml:space="preserve"> </v>
      </c>
      <c r="I180" s="55" t="str">
        <f>Hoja1!AK167</f>
        <v xml:space="preserve"> </v>
      </c>
      <c r="J180" s="55" t="str">
        <f>Hoja1!AL167</f>
        <v xml:space="preserve"> </v>
      </c>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79" t="str" cm="1">
        <f t="array" ref="AG180">IF(OR(K180:AA180="NO",AB180="NO",AC180="NO",AD180="NO",AE180="NO",AF180="NO"),"No aceptable","Aceptable")</f>
        <v>Aceptable</v>
      </c>
      <c r="AH180" s="53" t="s">
        <v>57</v>
      </c>
      <c r="AI180" s="53" t="s">
        <v>57</v>
      </c>
      <c r="AJ180" s="53" t="s">
        <v>57</v>
      </c>
      <c r="AK180" s="53" t="s">
        <v>57</v>
      </c>
      <c r="AL180" s="53" t="s">
        <v>57</v>
      </c>
      <c r="AM180" s="53" t="s">
        <v>57</v>
      </c>
      <c r="AN180" s="53" t="s">
        <v>57</v>
      </c>
      <c r="AO180" s="53" t="s">
        <v>57</v>
      </c>
      <c r="AP180" s="53" t="s">
        <v>57</v>
      </c>
      <c r="AQ180" s="53" t="s">
        <v>57</v>
      </c>
      <c r="AR180" s="53" t="s">
        <v>57</v>
      </c>
      <c r="AS180" s="53" t="s">
        <v>57</v>
      </c>
      <c r="AT180" s="53" t="s">
        <v>57</v>
      </c>
      <c r="AU180" s="53" t="s">
        <v>57</v>
      </c>
      <c r="AV180" s="53" t="s">
        <v>57</v>
      </c>
      <c r="AW180" s="53" t="s">
        <v>57</v>
      </c>
      <c r="AX180" s="53" t="s">
        <v>57</v>
      </c>
      <c r="AY180" s="53" t="s">
        <v>57</v>
      </c>
      <c r="AZ180" s="53" t="s">
        <v>57</v>
      </c>
      <c r="BA180" s="53" t="s">
        <v>57</v>
      </c>
      <c r="BB180" s="53" t="s">
        <v>57</v>
      </c>
      <c r="BC180" s="53" t="s">
        <v>57</v>
      </c>
      <c r="BD180" s="85" t="str" cm="1">
        <f t="array" ref="BD180">IF(OR(AH180:AX180="SI",AY180="SI",AZ180="SI",BA180="SI",BB180="SI",BC180="SI"),"Crítico-Proceda a elaborar plan de acción","No crítico/Intermedio-Solicitar evaluación por parte del OAL")</f>
        <v>No crítico/Intermedio-Solicitar evaluación por parte del OAL</v>
      </c>
      <c r="BE180" s="86"/>
      <c r="BF180" s="74"/>
      <c r="BG180" s="74"/>
      <c r="BH180" s="74"/>
      <c r="BI180" s="74"/>
      <c r="BJ180" s="74"/>
      <c r="BM180">
        <f t="shared" si="2"/>
        <v>1</v>
      </c>
    </row>
    <row r="181" spans="2:65" ht="58.5" customHeight="1">
      <c r="B181" s="54">
        <v>164</v>
      </c>
      <c r="C181" s="55" t="str">
        <f>Hoja1!AE168</f>
        <v xml:space="preserve"> </v>
      </c>
      <c r="D181" s="55" t="str">
        <f>Hoja1!AF168</f>
        <v xml:space="preserve"> </v>
      </c>
      <c r="E181" s="55" t="str">
        <f>Hoja1!AG168</f>
        <v xml:space="preserve"> </v>
      </c>
      <c r="F181" s="55" t="str">
        <f>Hoja1!AH168</f>
        <v xml:space="preserve"> </v>
      </c>
      <c r="G181" s="55" t="str">
        <f>Hoja1!AI168</f>
        <v xml:space="preserve"> </v>
      </c>
      <c r="H181" s="55" t="str">
        <f>Hoja1!AJ168</f>
        <v xml:space="preserve"> </v>
      </c>
      <c r="I181" s="55" t="str">
        <f>Hoja1!AK168</f>
        <v xml:space="preserve"> </v>
      </c>
      <c r="J181" s="55" t="str">
        <f>Hoja1!AL168</f>
        <v xml:space="preserve"> </v>
      </c>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79" t="str" cm="1">
        <f t="array" ref="AG181">IF(OR(K181:AA181="NO",AB181="NO",AC181="NO",AD181="NO",AE181="NO",AF181="NO"),"No aceptable","Aceptable")</f>
        <v>Aceptable</v>
      </c>
      <c r="AH181" s="53" t="s">
        <v>57</v>
      </c>
      <c r="AI181" s="53" t="s">
        <v>57</v>
      </c>
      <c r="AJ181" s="53" t="s">
        <v>57</v>
      </c>
      <c r="AK181" s="53" t="s">
        <v>57</v>
      </c>
      <c r="AL181" s="53" t="s">
        <v>57</v>
      </c>
      <c r="AM181" s="53" t="s">
        <v>57</v>
      </c>
      <c r="AN181" s="53" t="s">
        <v>57</v>
      </c>
      <c r="AO181" s="53" t="s">
        <v>57</v>
      </c>
      <c r="AP181" s="53" t="s">
        <v>57</v>
      </c>
      <c r="AQ181" s="53" t="s">
        <v>57</v>
      </c>
      <c r="AR181" s="53" t="s">
        <v>57</v>
      </c>
      <c r="AS181" s="53" t="s">
        <v>57</v>
      </c>
      <c r="AT181" s="53" t="s">
        <v>57</v>
      </c>
      <c r="AU181" s="53" t="s">
        <v>57</v>
      </c>
      <c r="AV181" s="53" t="s">
        <v>57</v>
      </c>
      <c r="AW181" s="53" t="s">
        <v>57</v>
      </c>
      <c r="AX181" s="53" t="s">
        <v>57</v>
      </c>
      <c r="AY181" s="53" t="s">
        <v>57</v>
      </c>
      <c r="AZ181" s="53" t="s">
        <v>57</v>
      </c>
      <c r="BA181" s="53" t="s">
        <v>57</v>
      </c>
      <c r="BB181" s="53" t="s">
        <v>57</v>
      </c>
      <c r="BC181" s="53" t="s">
        <v>57</v>
      </c>
      <c r="BD181" s="85" t="str" cm="1">
        <f t="array" ref="BD181">IF(OR(AH181:AX181="SI",AY181="SI",AZ181="SI",BA181="SI",BB181="SI",BC181="SI"),"Crítico-Proceda a elaborar plan de acción","No crítico/Intermedio-Solicitar evaluación por parte del OAL")</f>
        <v>No crítico/Intermedio-Solicitar evaluación por parte del OAL</v>
      </c>
      <c r="BE181" s="86"/>
      <c r="BF181" s="74"/>
      <c r="BG181" s="74"/>
      <c r="BH181" s="74"/>
      <c r="BI181" s="74"/>
      <c r="BJ181" s="74"/>
      <c r="BM181">
        <f t="shared" si="2"/>
        <v>1</v>
      </c>
    </row>
    <row r="182" spans="2:65" ht="58.5" customHeight="1">
      <c r="B182" s="54">
        <v>165</v>
      </c>
      <c r="C182" s="55" t="str">
        <f>Hoja1!AE169</f>
        <v xml:space="preserve"> </v>
      </c>
      <c r="D182" s="55" t="str">
        <f>Hoja1!AF169</f>
        <v xml:space="preserve"> </v>
      </c>
      <c r="E182" s="55" t="str">
        <f>Hoja1!AG169</f>
        <v xml:space="preserve"> </v>
      </c>
      <c r="F182" s="55" t="str">
        <f>Hoja1!AH169</f>
        <v xml:space="preserve"> </v>
      </c>
      <c r="G182" s="55" t="str">
        <f>Hoja1!AI169</f>
        <v xml:space="preserve"> </v>
      </c>
      <c r="H182" s="55" t="str">
        <f>Hoja1!AJ169</f>
        <v xml:space="preserve"> </v>
      </c>
      <c r="I182" s="55" t="str">
        <f>Hoja1!AK169</f>
        <v xml:space="preserve"> </v>
      </c>
      <c r="J182" s="55" t="str">
        <f>Hoja1!AL169</f>
        <v xml:space="preserve"> </v>
      </c>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79" t="str" cm="1">
        <f t="array" ref="AG182">IF(OR(K182:AA182="NO",AB182="NO",AC182="NO",AD182="NO",AE182="NO",AF182="NO"),"No aceptable","Aceptable")</f>
        <v>Aceptable</v>
      </c>
      <c r="AH182" s="53" t="s">
        <v>57</v>
      </c>
      <c r="AI182" s="53" t="s">
        <v>57</v>
      </c>
      <c r="AJ182" s="53" t="s">
        <v>57</v>
      </c>
      <c r="AK182" s="53" t="s">
        <v>57</v>
      </c>
      <c r="AL182" s="53" t="s">
        <v>57</v>
      </c>
      <c r="AM182" s="53" t="s">
        <v>57</v>
      </c>
      <c r="AN182" s="53" t="s">
        <v>57</v>
      </c>
      <c r="AO182" s="53" t="s">
        <v>57</v>
      </c>
      <c r="AP182" s="53" t="s">
        <v>57</v>
      </c>
      <c r="AQ182" s="53" t="s">
        <v>57</v>
      </c>
      <c r="AR182" s="53" t="s">
        <v>57</v>
      </c>
      <c r="AS182" s="53" t="s">
        <v>57</v>
      </c>
      <c r="AT182" s="53" t="s">
        <v>57</v>
      </c>
      <c r="AU182" s="53" t="s">
        <v>57</v>
      </c>
      <c r="AV182" s="53" t="s">
        <v>57</v>
      </c>
      <c r="AW182" s="53" t="s">
        <v>57</v>
      </c>
      <c r="AX182" s="53" t="s">
        <v>57</v>
      </c>
      <c r="AY182" s="53" t="s">
        <v>57</v>
      </c>
      <c r="AZ182" s="53" t="s">
        <v>57</v>
      </c>
      <c r="BA182" s="53" t="s">
        <v>57</v>
      </c>
      <c r="BB182" s="53" t="s">
        <v>57</v>
      </c>
      <c r="BC182" s="53" t="s">
        <v>57</v>
      </c>
      <c r="BD182" s="85" t="str" cm="1">
        <f t="array" ref="BD182">IF(OR(AH182:AX182="SI",AY182="SI",AZ182="SI",BA182="SI",BB182="SI",BC182="SI"),"Crítico-Proceda a elaborar plan de acción","No crítico/Intermedio-Solicitar evaluación por parte del OAL")</f>
        <v>No crítico/Intermedio-Solicitar evaluación por parte del OAL</v>
      </c>
      <c r="BE182" s="86"/>
      <c r="BF182" s="74"/>
      <c r="BG182" s="74"/>
      <c r="BH182" s="74"/>
      <c r="BI182" s="74"/>
      <c r="BJ182" s="74"/>
      <c r="BM182">
        <f t="shared" si="2"/>
        <v>1</v>
      </c>
    </row>
    <row r="183" spans="2:65" ht="58.5" customHeight="1">
      <c r="B183" s="54">
        <v>166</v>
      </c>
      <c r="C183" s="55" t="str">
        <f>Hoja1!AE170</f>
        <v xml:space="preserve"> </v>
      </c>
      <c r="D183" s="55" t="str">
        <f>Hoja1!AF170</f>
        <v xml:space="preserve"> </v>
      </c>
      <c r="E183" s="55" t="str">
        <f>Hoja1!AG170</f>
        <v xml:space="preserve"> </v>
      </c>
      <c r="F183" s="55" t="str">
        <f>Hoja1!AH170</f>
        <v xml:space="preserve"> </v>
      </c>
      <c r="G183" s="55" t="str">
        <f>Hoja1!AI170</f>
        <v xml:space="preserve"> </v>
      </c>
      <c r="H183" s="55" t="str">
        <f>Hoja1!AJ170</f>
        <v xml:space="preserve"> </v>
      </c>
      <c r="I183" s="55" t="str">
        <f>Hoja1!AK170</f>
        <v xml:space="preserve"> </v>
      </c>
      <c r="J183" s="55" t="str">
        <f>Hoja1!AL170</f>
        <v xml:space="preserve"> </v>
      </c>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79" t="str" cm="1">
        <f t="array" ref="AG183">IF(OR(K183:AA183="NO",AB183="NO",AC183="NO",AD183="NO",AE183="NO",AF183="NO"),"No aceptable","Aceptable")</f>
        <v>Aceptable</v>
      </c>
      <c r="AH183" s="53" t="s">
        <v>57</v>
      </c>
      <c r="AI183" s="53" t="s">
        <v>57</v>
      </c>
      <c r="AJ183" s="53" t="s">
        <v>57</v>
      </c>
      <c r="AK183" s="53" t="s">
        <v>57</v>
      </c>
      <c r="AL183" s="53" t="s">
        <v>57</v>
      </c>
      <c r="AM183" s="53" t="s">
        <v>57</v>
      </c>
      <c r="AN183" s="53" t="s">
        <v>57</v>
      </c>
      <c r="AO183" s="53" t="s">
        <v>57</v>
      </c>
      <c r="AP183" s="53" t="s">
        <v>57</v>
      </c>
      <c r="AQ183" s="53" t="s">
        <v>57</v>
      </c>
      <c r="AR183" s="53" t="s">
        <v>57</v>
      </c>
      <c r="AS183" s="53" t="s">
        <v>57</v>
      </c>
      <c r="AT183" s="53" t="s">
        <v>57</v>
      </c>
      <c r="AU183" s="53" t="s">
        <v>57</v>
      </c>
      <c r="AV183" s="53" t="s">
        <v>57</v>
      </c>
      <c r="AW183" s="53" t="s">
        <v>57</v>
      </c>
      <c r="AX183" s="53" t="s">
        <v>57</v>
      </c>
      <c r="AY183" s="53" t="s">
        <v>57</v>
      </c>
      <c r="AZ183" s="53" t="s">
        <v>57</v>
      </c>
      <c r="BA183" s="53" t="s">
        <v>57</v>
      </c>
      <c r="BB183" s="53" t="s">
        <v>57</v>
      </c>
      <c r="BC183" s="53" t="s">
        <v>57</v>
      </c>
      <c r="BD183" s="85" t="str" cm="1">
        <f t="array" ref="BD183">IF(OR(AH183:AX183="SI",AY183="SI",AZ183="SI",BA183="SI",BB183="SI",BC183="SI"),"Crítico-Proceda a elaborar plan de acción","No crítico/Intermedio-Solicitar evaluación por parte del OAL")</f>
        <v>No crítico/Intermedio-Solicitar evaluación por parte del OAL</v>
      </c>
      <c r="BE183" s="86"/>
      <c r="BF183" s="74"/>
      <c r="BG183" s="74"/>
      <c r="BH183" s="74"/>
      <c r="BI183" s="74"/>
      <c r="BJ183" s="74"/>
      <c r="BM183">
        <f t="shared" si="2"/>
        <v>1</v>
      </c>
    </row>
    <row r="184" spans="2:65" ht="58.5" customHeight="1">
      <c r="B184" s="54">
        <v>167</v>
      </c>
      <c r="C184" s="55" t="str">
        <f>Hoja1!AE171</f>
        <v xml:space="preserve"> </v>
      </c>
      <c r="D184" s="55" t="str">
        <f>Hoja1!AF171</f>
        <v xml:space="preserve"> </v>
      </c>
      <c r="E184" s="55" t="str">
        <f>Hoja1!AG171</f>
        <v xml:space="preserve"> </v>
      </c>
      <c r="F184" s="55" t="str">
        <f>Hoja1!AH171</f>
        <v xml:space="preserve"> </v>
      </c>
      <c r="G184" s="55" t="str">
        <f>Hoja1!AI171</f>
        <v xml:space="preserve"> </v>
      </c>
      <c r="H184" s="55" t="str">
        <f>Hoja1!AJ171</f>
        <v xml:space="preserve"> </v>
      </c>
      <c r="I184" s="55" t="str">
        <f>Hoja1!AK171</f>
        <v xml:space="preserve"> </v>
      </c>
      <c r="J184" s="55" t="str">
        <f>Hoja1!AL171</f>
        <v xml:space="preserve"> </v>
      </c>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79" t="str" cm="1">
        <f t="array" ref="AG184">IF(OR(K184:AA184="NO",AB184="NO",AC184="NO",AD184="NO",AE184="NO",AF184="NO"),"No aceptable","Aceptable")</f>
        <v>Aceptable</v>
      </c>
      <c r="AH184" s="53" t="s">
        <v>57</v>
      </c>
      <c r="AI184" s="53" t="s">
        <v>57</v>
      </c>
      <c r="AJ184" s="53" t="s">
        <v>57</v>
      </c>
      <c r="AK184" s="53" t="s">
        <v>57</v>
      </c>
      <c r="AL184" s="53" t="s">
        <v>57</v>
      </c>
      <c r="AM184" s="53" t="s">
        <v>57</v>
      </c>
      <c r="AN184" s="53" t="s">
        <v>57</v>
      </c>
      <c r="AO184" s="53" t="s">
        <v>57</v>
      </c>
      <c r="AP184" s="53" t="s">
        <v>57</v>
      </c>
      <c r="AQ184" s="53" t="s">
        <v>57</v>
      </c>
      <c r="AR184" s="53" t="s">
        <v>57</v>
      </c>
      <c r="AS184" s="53" t="s">
        <v>57</v>
      </c>
      <c r="AT184" s="53" t="s">
        <v>57</v>
      </c>
      <c r="AU184" s="53" t="s">
        <v>57</v>
      </c>
      <c r="AV184" s="53" t="s">
        <v>57</v>
      </c>
      <c r="AW184" s="53" t="s">
        <v>57</v>
      </c>
      <c r="AX184" s="53" t="s">
        <v>57</v>
      </c>
      <c r="AY184" s="53" t="s">
        <v>57</v>
      </c>
      <c r="AZ184" s="53" t="s">
        <v>57</v>
      </c>
      <c r="BA184" s="53" t="s">
        <v>57</v>
      </c>
      <c r="BB184" s="53" t="s">
        <v>57</v>
      </c>
      <c r="BC184" s="53" t="s">
        <v>57</v>
      </c>
      <c r="BD184" s="85" t="str" cm="1">
        <f t="array" ref="BD184">IF(OR(AH184:AX184="SI",AY184="SI",AZ184="SI",BA184="SI",BB184="SI",BC184="SI"),"Crítico-Proceda a elaborar plan de acción","No crítico/Intermedio-Solicitar evaluación por parte del OAL")</f>
        <v>No crítico/Intermedio-Solicitar evaluación por parte del OAL</v>
      </c>
      <c r="BE184" s="86"/>
      <c r="BF184" s="74"/>
      <c r="BG184" s="74"/>
      <c r="BH184" s="74"/>
      <c r="BI184" s="74"/>
      <c r="BJ184" s="74"/>
      <c r="BM184">
        <f t="shared" si="2"/>
        <v>1</v>
      </c>
    </row>
    <row r="185" spans="2:65" ht="58.5" customHeight="1">
      <c r="B185" s="54">
        <v>168</v>
      </c>
      <c r="C185" s="55" t="str">
        <f>Hoja1!AE172</f>
        <v xml:space="preserve"> </v>
      </c>
      <c r="D185" s="55" t="str">
        <f>Hoja1!AF172</f>
        <v xml:space="preserve"> </v>
      </c>
      <c r="E185" s="55" t="str">
        <f>Hoja1!AG172</f>
        <v xml:space="preserve"> </v>
      </c>
      <c r="F185" s="55" t="str">
        <f>Hoja1!AH172</f>
        <v xml:space="preserve"> </v>
      </c>
      <c r="G185" s="55" t="str">
        <f>Hoja1!AI172</f>
        <v xml:space="preserve"> </v>
      </c>
      <c r="H185" s="55" t="str">
        <f>Hoja1!AJ172</f>
        <v xml:space="preserve"> </v>
      </c>
      <c r="I185" s="55" t="str">
        <f>Hoja1!AK172</f>
        <v xml:space="preserve"> </v>
      </c>
      <c r="J185" s="55" t="str">
        <f>Hoja1!AL172</f>
        <v xml:space="preserve"> </v>
      </c>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79" t="str" cm="1">
        <f t="array" ref="AG185">IF(OR(K185:AA185="NO",AB185="NO",AC185="NO",AD185="NO",AE185="NO",AF185="NO"),"No aceptable","Aceptable")</f>
        <v>Aceptable</v>
      </c>
      <c r="AH185" s="53" t="s">
        <v>57</v>
      </c>
      <c r="AI185" s="53" t="s">
        <v>57</v>
      </c>
      <c r="AJ185" s="53" t="s">
        <v>57</v>
      </c>
      <c r="AK185" s="53" t="s">
        <v>57</v>
      </c>
      <c r="AL185" s="53" t="s">
        <v>57</v>
      </c>
      <c r="AM185" s="53" t="s">
        <v>57</v>
      </c>
      <c r="AN185" s="53" t="s">
        <v>57</v>
      </c>
      <c r="AO185" s="53" t="s">
        <v>57</v>
      </c>
      <c r="AP185" s="53" t="s">
        <v>57</v>
      </c>
      <c r="AQ185" s="53" t="s">
        <v>57</v>
      </c>
      <c r="AR185" s="53" t="s">
        <v>57</v>
      </c>
      <c r="AS185" s="53" t="s">
        <v>57</v>
      </c>
      <c r="AT185" s="53" t="s">
        <v>57</v>
      </c>
      <c r="AU185" s="53" t="s">
        <v>57</v>
      </c>
      <c r="AV185" s="53" t="s">
        <v>57</v>
      </c>
      <c r="AW185" s="53" t="s">
        <v>57</v>
      </c>
      <c r="AX185" s="53" t="s">
        <v>57</v>
      </c>
      <c r="AY185" s="53" t="s">
        <v>57</v>
      </c>
      <c r="AZ185" s="53" t="s">
        <v>57</v>
      </c>
      <c r="BA185" s="53" t="s">
        <v>57</v>
      </c>
      <c r="BB185" s="53" t="s">
        <v>57</v>
      </c>
      <c r="BC185" s="53" t="s">
        <v>57</v>
      </c>
      <c r="BD185" s="85" t="str" cm="1">
        <f t="array" ref="BD185">IF(OR(AH185:AX185="SI",AY185="SI",AZ185="SI",BA185="SI",BB185="SI",BC185="SI"),"Crítico-Proceda a elaborar plan de acción","No crítico/Intermedio-Solicitar evaluación por parte del OAL")</f>
        <v>No crítico/Intermedio-Solicitar evaluación por parte del OAL</v>
      </c>
      <c r="BE185" s="86"/>
      <c r="BF185" s="74"/>
      <c r="BG185" s="74"/>
      <c r="BH185" s="74"/>
      <c r="BI185" s="74"/>
      <c r="BJ185" s="74"/>
      <c r="BM185">
        <f t="shared" si="2"/>
        <v>1</v>
      </c>
    </row>
    <row r="186" spans="2:65" ht="58.5" customHeight="1">
      <c r="B186" s="54">
        <v>169</v>
      </c>
      <c r="C186" s="55" t="str">
        <f>Hoja1!AE173</f>
        <v xml:space="preserve"> </v>
      </c>
      <c r="D186" s="55" t="str">
        <f>Hoja1!AF173</f>
        <v xml:space="preserve"> </v>
      </c>
      <c r="E186" s="55" t="str">
        <f>Hoja1!AG173</f>
        <v xml:space="preserve"> </v>
      </c>
      <c r="F186" s="55" t="str">
        <f>Hoja1!AH173</f>
        <v xml:space="preserve"> </v>
      </c>
      <c r="G186" s="55" t="str">
        <f>Hoja1!AI173</f>
        <v xml:space="preserve"> </v>
      </c>
      <c r="H186" s="55" t="str">
        <f>Hoja1!AJ173</f>
        <v xml:space="preserve"> </v>
      </c>
      <c r="I186" s="55" t="str">
        <f>Hoja1!AK173</f>
        <v xml:space="preserve"> </v>
      </c>
      <c r="J186" s="55" t="str">
        <f>Hoja1!AL173</f>
        <v xml:space="preserve"> </v>
      </c>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79" t="str" cm="1">
        <f t="array" ref="AG186">IF(OR(K186:AA186="NO",AB186="NO",AC186="NO",AD186="NO",AE186="NO",AF186="NO"),"No aceptable","Aceptable")</f>
        <v>Aceptable</v>
      </c>
      <c r="AH186" s="53" t="s">
        <v>57</v>
      </c>
      <c r="AI186" s="53" t="s">
        <v>57</v>
      </c>
      <c r="AJ186" s="53" t="s">
        <v>57</v>
      </c>
      <c r="AK186" s="53" t="s">
        <v>57</v>
      </c>
      <c r="AL186" s="53" t="s">
        <v>57</v>
      </c>
      <c r="AM186" s="53" t="s">
        <v>57</v>
      </c>
      <c r="AN186" s="53" t="s">
        <v>57</v>
      </c>
      <c r="AO186" s="53" t="s">
        <v>57</v>
      </c>
      <c r="AP186" s="53" t="s">
        <v>57</v>
      </c>
      <c r="AQ186" s="53" t="s">
        <v>57</v>
      </c>
      <c r="AR186" s="53" t="s">
        <v>57</v>
      </c>
      <c r="AS186" s="53" t="s">
        <v>57</v>
      </c>
      <c r="AT186" s="53" t="s">
        <v>57</v>
      </c>
      <c r="AU186" s="53" t="s">
        <v>57</v>
      </c>
      <c r="AV186" s="53" t="s">
        <v>57</v>
      </c>
      <c r="AW186" s="53" t="s">
        <v>57</v>
      </c>
      <c r="AX186" s="53" t="s">
        <v>57</v>
      </c>
      <c r="AY186" s="53" t="s">
        <v>57</v>
      </c>
      <c r="AZ186" s="53" t="s">
        <v>57</v>
      </c>
      <c r="BA186" s="53" t="s">
        <v>57</v>
      </c>
      <c r="BB186" s="53" t="s">
        <v>57</v>
      </c>
      <c r="BC186" s="53" t="s">
        <v>57</v>
      </c>
      <c r="BD186" s="85" t="str" cm="1">
        <f t="array" ref="BD186">IF(OR(AH186:AX186="SI",AY186="SI",AZ186="SI",BA186="SI",BB186="SI",BC186="SI"),"Crítico-Proceda a elaborar plan de acción","No crítico/Intermedio-Solicitar evaluación por parte del OAL")</f>
        <v>No crítico/Intermedio-Solicitar evaluación por parte del OAL</v>
      </c>
      <c r="BE186" s="86"/>
      <c r="BF186" s="74"/>
      <c r="BG186" s="74"/>
      <c r="BH186" s="74"/>
      <c r="BI186" s="74"/>
      <c r="BJ186" s="74"/>
      <c r="BM186">
        <f t="shared" si="2"/>
        <v>1</v>
      </c>
    </row>
    <row r="187" spans="2:65" ht="58.5" customHeight="1">
      <c r="B187" s="54">
        <v>170</v>
      </c>
      <c r="C187" s="55" t="str">
        <f>Hoja1!AE174</f>
        <v xml:space="preserve"> </v>
      </c>
      <c r="D187" s="55" t="str">
        <f>Hoja1!AF174</f>
        <v xml:space="preserve"> </v>
      </c>
      <c r="E187" s="55" t="str">
        <f>Hoja1!AG174</f>
        <v xml:space="preserve"> </v>
      </c>
      <c r="F187" s="55" t="str">
        <f>Hoja1!AH174</f>
        <v xml:space="preserve"> </v>
      </c>
      <c r="G187" s="55" t="str">
        <f>Hoja1!AI174</f>
        <v xml:space="preserve"> </v>
      </c>
      <c r="H187" s="55" t="str">
        <f>Hoja1!AJ174</f>
        <v xml:space="preserve"> </v>
      </c>
      <c r="I187" s="55" t="str">
        <f>Hoja1!AK174</f>
        <v xml:space="preserve"> </v>
      </c>
      <c r="J187" s="55" t="str">
        <f>Hoja1!AL174</f>
        <v xml:space="preserve"> </v>
      </c>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79" t="str" cm="1">
        <f t="array" ref="AG187">IF(OR(K187:AA187="NO",AB187="NO",AC187="NO",AD187="NO",AE187="NO",AF187="NO"),"No aceptable","Aceptable")</f>
        <v>Aceptable</v>
      </c>
      <c r="AH187" s="53" t="s">
        <v>57</v>
      </c>
      <c r="AI187" s="53" t="s">
        <v>57</v>
      </c>
      <c r="AJ187" s="53" t="s">
        <v>57</v>
      </c>
      <c r="AK187" s="53" t="s">
        <v>57</v>
      </c>
      <c r="AL187" s="53" t="s">
        <v>57</v>
      </c>
      <c r="AM187" s="53" t="s">
        <v>57</v>
      </c>
      <c r="AN187" s="53" t="s">
        <v>57</v>
      </c>
      <c r="AO187" s="53" t="s">
        <v>57</v>
      </c>
      <c r="AP187" s="53" t="s">
        <v>57</v>
      </c>
      <c r="AQ187" s="53" t="s">
        <v>57</v>
      </c>
      <c r="AR187" s="53" t="s">
        <v>57</v>
      </c>
      <c r="AS187" s="53" t="s">
        <v>57</v>
      </c>
      <c r="AT187" s="53" t="s">
        <v>57</v>
      </c>
      <c r="AU187" s="53" t="s">
        <v>57</v>
      </c>
      <c r="AV187" s="53" t="s">
        <v>57</v>
      </c>
      <c r="AW187" s="53" t="s">
        <v>57</v>
      </c>
      <c r="AX187" s="53" t="s">
        <v>57</v>
      </c>
      <c r="AY187" s="53" t="s">
        <v>57</v>
      </c>
      <c r="AZ187" s="53" t="s">
        <v>57</v>
      </c>
      <c r="BA187" s="53" t="s">
        <v>57</v>
      </c>
      <c r="BB187" s="53" t="s">
        <v>57</v>
      </c>
      <c r="BC187" s="53" t="s">
        <v>57</v>
      </c>
      <c r="BD187" s="85" t="str" cm="1">
        <f t="array" ref="BD187">IF(OR(AH187:AX187="SI",AY187="SI",AZ187="SI",BA187="SI",BB187="SI",BC187="SI"),"Crítico-Proceda a elaborar plan de acción","No crítico/Intermedio-Solicitar evaluación por parte del OAL")</f>
        <v>No crítico/Intermedio-Solicitar evaluación por parte del OAL</v>
      </c>
      <c r="BE187" s="86"/>
      <c r="BF187" s="74"/>
      <c r="BG187" s="74"/>
      <c r="BH187" s="74"/>
      <c r="BI187" s="74"/>
      <c r="BJ187" s="74"/>
      <c r="BM187">
        <f t="shared" si="2"/>
        <v>1</v>
      </c>
    </row>
    <row r="188" spans="2:65" ht="58.5" customHeight="1">
      <c r="B188" s="54">
        <v>171</v>
      </c>
      <c r="C188" s="55" t="str">
        <f>Hoja1!AE175</f>
        <v xml:space="preserve"> </v>
      </c>
      <c r="D188" s="55" t="str">
        <f>Hoja1!AF175</f>
        <v xml:space="preserve"> </v>
      </c>
      <c r="E188" s="55" t="str">
        <f>Hoja1!AG175</f>
        <v xml:space="preserve"> </v>
      </c>
      <c r="F188" s="55" t="str">
        <f>Hoja1!AH175</f>
        <v xml:space="preserve"> </v>
      </c>
      <c r="G188" s="55" t="str">
        <f>Hoja1!AI175</f>
        <v xml:space="preserve"> </v>
      </c>
      <c r="H188" s="55" t="str">
        <f>Hoja1!AJ175</f>
        <v xml:space="preserve"> </v>
      </c>
      <c r="I188" s="55" t="str">
        <f>Hoja1!AK175</f>
        <v xml:space="preserve"> </v>
      </c>
      <c r="J188" s="55" t="str">
        <f>Hoja1!AL175</f>
        <v xml:space="preserve"> </v>
      </c>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79" t="str" cm="1">
        <f t="array" ref="AG188">IF(OR(K188:AA188="NO",AB188="NO",AC188="NO",AD188="NO",AE188="NO",AF188="NO"),"No aceptable","Aceptable")</f>
        <v>Aceptable</v>
      </c>
      <c r="AH188" s="53" t="s">
        <v>57</v>
      </c>
      <c r="AI188" s="53" t="s">
        <v>57</v>
      </c>
      <c r="AJ188" s="53" t="s">
        <v>57</v>
      </c>
      <c r="AK188" s="53" t="s">
        <v>57</v>
      </c>
      <c r="AL188" s="53" t="s">
        <v>57</v>
      </c>
      <c r="AM188" s="53" t="s">
        <v>57</v>
      </c>
      <c r="AN188" s="53" t="s">
        <v>57</v>
      </c>
      <c r="AO188" s="53" t="s">
        <v>57</v>
      </c>
      <c r="AP188" s="53" t="s">
        <v>57</v>
      </c>
      <c r="AQ188" s="53" t="s">
        <v>57</v>
      </c>
      <c r="AR188" s="53" t="s">
        <v>57</v>
      </c>
      <c r="AS188" s="53" t="s">
        <v>57</v>
      </c>
      <c r="AT188" s="53" t="s">
        <v>57</v>
      </c>
      <c r="AU188" s="53" t="s">
        <v>57</v>
      </c>
      <c r="AV188" s="53" t="s">
        <v>57</v>
      </c>
      <c r="AW188" s="53" t="s">
        <v>57</v>
      </c>
      <c r="AX188" s="53" t="s">
        <v>57</v>
      </c>
      <c r="AY188" s="53" t="s">
        <v>57</v>
      </c>
      <c r="AZ188" s="53" t="s">
        <v>57</v>
      </c>
      <c r="BA188" s="53" t="s">
        <v>57</v>
      </c>
      <c r="BB188" s="53" t="s">
        <v>57</v>
      </c>
      <c r="BC188" s="53" t="s">
        <v>57</v>
      </c>
      <c r="BD188" s="85" t="str" cm="1">
        <f t="array" ref="BD188">IF(OR(AH188:AX188="SI",AY188="SI",AZ188="SI",BA188="SI",BB188="SI",BC188="SI"),"Crítico-Proceda a elaborar plan de acción","No crítico/Intermedio-Solicitar evaluación por parte del OAL")</f>
        <v>No crítico/Intermedio-Solicitar evaluación por parte del OAL</v>
      </c>
      <c r="BE188" s="86"/>
      <c r="BF188" s="74"/>
      <c r="BG188" s="74"/>
      <c r="BH188" s="74"/>
      <c r="BI188" s="74"/>
      <c r="BJ188" s="74"/>
      <c r="BM188">
        <f t="shared" si="2"/>
        <v>1</v>
      </c>
    </row>
    <row r="189" spans="2:65" ht="58.5" customHeight="1">
      <c r="B189" s="54">
        <v>172</v>
      </c>
      <c r="C189" s="55" t="str">
        <f>Hoja1!AE176</f>
        <v xml:space="preserve"> </v>
      </c>
      <c r="D189" s="55" t="str">
        <f>Hoja1!AF176</f>
        <v xml:space="preserve"> </v>
      </c>
      <c r="E189" s="55" t="str">
        <f>Hoja1!AG176</f>
        <v xml:space="preserve"> </v>
      </c>
      <c r="F189" s="55" t="str">
        <f>Hoja1!AH176</f>
        <v xml:space="preserve"> </v>
      </c>
      <c r="G189" s="55" t="str">
        <f>Hoja1!AI176</f>
        <v xml:space="preserve"> </v>
      </c>
      <c r="H189" s="55" t="str">
        <f>Hoja1!AJ176</f>
        <v xml:space="preserve"> </v>
      </c>
      <c r="I189" s="55" t="str">
        <f>Hoja1!AK176</f>
        <v xml:space="preserve"> </v>
      </c>
      <c r="J189" s="55" t="str">
        <f>Hoja1!AL176</f>
        <v xml:space="preserve"> </v>
      </c>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79" t="str" cm="1">
        <f t="array" ref="AG189">IF(OR(K189:AA189="NO",AB189="NO",AC189="NO",AD189="NO",AE189="NO",AF189="NO"),"No aceptable","Aceptable")</f>
        <v>Aceptable</v>
      </c>
      <c r="AH189" s="53" t="s">
        <v>57</v>
      </c>
      <c r="AI189" s="53" t="s">
        <v>57</v>
      </c>
      <c r="AJ189" s="53" t="s">
        <v>57</v>
      </c>
      <c r="AK189" s="53" t="s">
        <v>57</v>
      </c>
      <c r="AL189" s="53" t="s">
        <v>57</v>
      </c>
      <c r="AM189" s="53" t="s">
        <v>57</v>
      </c>
      <c r="AN189" s="53" t="s">
        <v>57</v>
      </c>
      <c r="AO189" s="53" t="s">
        <v>57</v>
      </c>
      <c r="AP189" s="53" t="s">
        <v>57</v>
      </c>
      <c r="AQ189" s="53" t="s">
        <v>57</v>
      </c>
      <c r="AR189" s="53" t="s">
        <v>57</v>
      </c>
      <c r="AS189" s="53" t="s">
        <v>57</v>
      </c>
      <c r="AT189" s="53" t="s">
        <v>57</v>
      </c>
      <c r="AU189" s="53" t="s">
        <v>57</v>
      </c>
      <c r="AV189" s="53" t="s">
        <v>57</v>
      </c>
      <c r="AW189" s="53" t="s">
        <v>57</v>
      </c>
      <c r="AX189" s="53" t="s">
        <v>57</v>
      </c>
      <c r="AY189" s="53" t="s">
        <v>57</v>
      </c>
      <c r="AZ189" s="53" t="s">
        <v>57</v>
      </c>
      <c r="BA189" s="53" t="s">
        <v>57</v>
      </c>
      <c r="BB189" s="53" t="s">
        <v>57</v>
      </c>
      <c r="BC189" s="53" t="s">
        <v>57</v>
      </c>
      <c r="BD189" s="85" t="str" cm="1">
        <f t="array" ref="BD189">IF(OR(AH189:AX189="SI",AY189="SI",AZ189="SI",BA189="SI",BB189="SI",BC189="SI"),"Crítico-Proceda a elaborar plan de acción","No crítico/Intermedio-Solicitar evaluación por parte del OAL")</f>
        <v>No crítico/Intermedio-Solicitar evaluación por parte del OAL</v>
      </c>
      <c r="BE189" s="86"/>
      <c r="BF189" s="74"/>
      <c r="BG189" s="74"/>
      <c r="BH189" s="74"/>
      <c r="BI189" s="74"/>
      <c r="BJ189" s="74"/>
      <c r="BM189">
        <f t="shared" si="2"/>
        <v>1</v>
      </c>
    </row>
    <row r="190" spans="2:65" ht="58.5" customHeight="1">
      <c r="B190" s="54">
        <v>173</v>
      </c>
      <c r="C190" s="55" t="str">
        <f>Hoja1!AE177</f>
        <v xml:space="preserve"> </v>
      </c>
      <c r="D190" s="55" t="str">
        <f>Hoja1!AF177</f>
        <v xml:space="preserve"> </v>
      </c>
      <c r="E190" s="55" t="str">
        <f>Hoja1!AG177</f>
        <v xml:space="preserve"> </v>
      </c>
      <c r="F190" s="55" t="str">
        <f>Hoja1!AH177</f>
        <v xml:space="preserve"> </v>
      </c>
      <c r="G190" s="55" t="str">
        <f>Hoja1!AI177</f>
        <v xml:space="preserve"> </v>
      </c>
      <c r="H190" s="55" t="str">
        <f>Hoja1!AJ177</f>
        <v xml:space="preserve"> </v>
      </c>
      <c r="I190" s="55" t="str">
        <f>Hoja1!AK177</f>
        <v xml:space="preserve"> </v>
      </c>
      <c r="J190" s="55" t="str">
        <f>Hoja1!AL177</f>
        <v xml:space="preserve"> </v>
      </c>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79" t="str" cm="1">
        <f t="array" ref="AG190">IF(OR(K190:AA190="NO",AB190="NO",AC190="NO",AD190="NO",AE190="NO",AF190="NO"),"No aceptable","Aceptable")</f>
        <v>Aceptable</v>
      </c>
      <c r="AH190" s="53" t="s">
        <v>57</v>
      </c>
      <c r="AI190" s="53" t="s">
        <v>57</v>
      </c>
      <c r="AJ190" s="53" t="s">
        <v>57</v>
      </c>
      <c r="AK190" s="53" t="s">
        <v>57</v>
      </c>
      <c r="AL190" s="53" t="s">
        <v>57</v>
      </c>
      <c r="AM190" s="53" t="s">
        <v>57</v>
      </c>
      <c r="AN190" s="53" t="s">
        <v>57</v>
      </c>
      <c r="AO190" s="53" t="s">
        <v>57</v>
      </c>
      <c r="AP190" s="53" t="s">
        <v>57</v>
      </c>
      <c r="AQ190" s="53" t="s">
        <v>57</v>
      </c>
      <c r="AR190" s="53" t="s">
        <v>57</v>
      </c>
      <c r="AS190" s="53" t="s">
        <v>57</v>
      </c>
      <c r="AT190" s="53" t="s">
        <v>57</v>
      </c>
      <c r="AU190" s="53" t="s">
        <v>57</v>
      </c>
      <c r="AV190" s="53" t="s">
        <v>57</v>
      </c>
      <c r="AW190" s="53" t="s">
        <v>57</v>
      </c>
      <c r="AX190" s="53" t="s">
        <v>57</v>
      </c>
      <c r="AY190" s="53" t="s">
        <v>57</v>
      </c>
      <c r="AZ190" s="53" t="s">
        <v>57</v>
      </c>
      <c r="BA190" s="53" t="s">
        <v>57</v>
      </c>
      <c r="BB190" s="53" t="s">
        <v>57</v>
      </c>
      <c r="BC190" s="53" t="s">
        <v>57</v>
      </c>
      <c r="BD190" s="85" t="str" cm="1">
        <f t="array" ref="BD190">IF(OR(AH190:AX190="SI",AY190="SI",AZ190="SI",BA190="SI",BB190="SI",BC190="SI"),"Crítico-Proceda a elaborar plan de acción","No crítico/Intermedio-Solicitar evaluación por parte del OAL")</f>
        <v>No crítico/Intermedio-Solicitar evaluación por parte del OAL</v>
      </c>
      <c r="BE190" s="86"/>
      <c r="BF190" s="74"/>
      <c r="BG190" s="74"/>
      <c r="BH190" s="74"/>
      <c r="BI190" s="74"/>
      <c r="BJ190" s="74"/>
      <c r="BM190">
        <f t="shared" si="2"/>
        <v>1</v>
      </c>
    </row>
    <row r="191" spans="2:65" ht="58.5" customHeight="1">
      <c r="B191" s="54">
        <v>174</v>
      </c>
      <c r="C191" s="55" t="str">
        <f>Hoja1!AE178</f>
        <v xml:space="preserve"> </v>
      </c>
      <c r="D191" s="55" t="str">
        <f>Hoja1!AF178</f>
        <v xml:space="preserve"> </v>
      </c>
      <c r="E191" s="55" t="str">
        <f>Hoja1!AG178</f>
        <v xml:space="preserve"> </v>
      </c>
      <c r="F191" s="55" t="str">
        <f>Hoja1!AH178</f>
        <v xml:space="preserve"> </v>
      </c>
      <c r="G191" s="55" t="str">
        <f>Hoja1!AI178</f>
        <v xml:space="preserve"> </v>
      </c>
      <c r="H191" s="55" t="str">
        <f>Hoja1!AJ178</f>
        <v xml:space="preserve"> </v>
      </c>
      <c r="I191" s="55" t="str">
        <f>Hoja1!AK178</f>
        <v xml:space="preserve"> </v>
      </c>
      <c r="J191" s="55" t="str">
        <f>Hoja1!AL178</f>
        <v xml:space="preserve"> </v>
      </c>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79" t="str" cm="1">
        <f t="array" ref="AG191">IF(OR(K191:AA191="NO",AB191="NO",AC191="NO",AD191="NO",AE191="NO",AF191="NO"),"No aceptable","Aceptable")</f>
        <v>Aceptable</v>
      </c>
      <c r="AH191" s="53" t="s">
        <v>57</v>
      </c>
      <c r="AI191" s="53" t="s">
        <v>57</v>
      </c>
      <c r="AJ191" s="53" t="s">
        <v>57</v>
      </c>
      <c r="AK191" s="53" t="s">
        <v>57</v>
      </c>
      <c r="AL191" s="53" t="s">
        <v>57</v>
      </c>
      <c r="AM191" s="53" t="s">
        <v>57</v>
      </c>
      <c r="AN191" s="53" t="s">
        <v>57</v>
      </c>
      <c r="AO191" s="53" t="s">
        <v>57</v>
      </c>
      <c r="AP191" s="53" t="s">
        <v>57</v>
      </c>
      <c r="AQ191" s="53" t="s">
        <v>57</v>
      </c>
      <c r="AR191" s="53" t="s">
        <v>57</v>
      </c>
      <c r="AS191" s="53" t="s">
        <v>57</v>
      </c>
      <c r="AT191" s="53" t="s">
        <v>57</v>
      </c>
      <c r="AU191" s="53" t="s">
        <v>57</v>
      </c>
      <c r="AV191" s="53" t="s">
        <v>57</v>
      </c>
      <c r="AW191" s="53" t="s">
        <v>57</v>
      </c>
      <c r="AX191" s="53" t="s">
        <v>57</v>
      </c>
      <c r="AY191" s="53" t="s">
        <v>57</v>
      </c>
      <c r="AZ191" s="53" t="s">
        <v>57</v>
      </c>
      <c r="BA191" s="53" t="s">
        <v>57</v>
      </c>
      <c r="BB191" s="53" t="s">
        <v>57</v>
      </c>
      <c r="BC191" s="53" t="s">
        <v>57</v>
      </c>
      <c r="BD191" s="85" t="str" cm="1">
        <f t="array" ref="BD191">IF(OR(AH191:AX191="SI",AY191="SI",AZ191="SI",BA191="SI",BB191="SI",BC191="SI"),"Crítico-Proceda a elaborar plan de acción","No crítico/Intermedio-Solicitar evaluación por parte del OAL")</f>
        <v>No crítico/Intermedio-Solicitar evaluación por parte del OAL</v>
      </c>
      <c r="BE191" s="86"/>
      <c r="BF191" s="74"/>
      <c r="BG191" s="74"/>
      <c r="BH191" s="74"/>
      <c r="BI191" s="74"/>
      <c r="BJ191" s="74"/>
      <c r="BM191">
        <f t="shared" si="2"/>
        <v>1</v>
      </c>
    </row>
    <row r="192" spans="2:65" ht="58.5" customHeight="1">
      <c r="B192" s="54">
        <v>175</v>
      </c>
      <c r="C192" s="55" t="str">
        <f>Hoja1!AE179</f>
        <v xml:space="preserve"> </v>
      </c>
      <c r="D192" s="55" t="str">
        <f>Hoja1!AF179</f>
        <v xml:space="preserve"> </v>
      </c>
      <c r="E192" s="55" t="str">
        <f>Hoja1!AG179</f>
        <v xml:space="preserve"> </v>
      </c>
      <c r="F192" s="55" t="str">
        <f>Hoja1!AH179</f>
        <v xml:space="preserve"> </v>
      </c>
      <c r="G192" s="55" t="str">
        <f>Hoja1!AI179</f>
        <v xml:space="preserve"> </v>
      </c>
      <c r="H192" s="55" t="str">
        <f>Hoja1!AJ179</f>
        <v xml:space="preserve"> </v>
      </c>
      <c r="I192" s="55" t="str">
        <f>Hoja1!AK179</f>
        <v xml:space="preserve"> </v>
      </c>
      <c r="J192" s="55" t="str">
        <f>Hoja1!AL179</f>
        <v xml:space="preserve"> </v>
      </c>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79" t="str" cm="1">
        <f t="array" ref="AG192">IF(OR(K192:AA192="NO",AB192="NO",AC192="NO",AD192="NO",AE192="NO",AF192="NO"),"No aceptable","Aceptable")</f>
        <v>Aceptable</v>
      </c>
      <c r="AH192" s="53" t="s">
        <v>57</v>
      </c>
      <c r="AI192" s="53" t="s">
        <v>57</v>
      </c>
      <c r="AJ192" s="53" t="s">
        <v>57</v>
      </c>
      <c r="AK192" s="53" t="s">
        <v>57</v>
      </c>
      <c r="AL192" s="53" t="s">
        <v>57</v>
      </c>
      <c r="AM192" s="53" t="s">
        <v>57</v>
      </c>
      <c r="AN192" s="53" t="s">
        <v>57</v>
      </c>
      <c r="AO192" s="53" t="s">
        <v>57</v>
      </c>
      <c r="AP192" s="53" t="s">
        <v>57</v>
      </c>
      <c r="AQ192" s="53" t="s">
        <v>57</v>
      </c>
      <c r="AR192" s="53" t="s">
        <v>57</v>
      </c>
      <c r="AS192" s="53" t="s">
        <v>57</v>
      </c>
      <c r="AT192" s="53" t="s">
        <v>57</v>
      </c>
      <c r="AU192" s="53" t="s">
        <v>57</v>
      </c>
      <c r="AV192" s="53" t="s">
        <v>57</v>
      </c>
      <c r="AW192" s="53" t="s">
        <v>57</v>
      </c>
      <c r="AX192" s="53" t="s">
        <v>57</v>
      </c>
      <c r="AY192" s="53" t="s">
        <v>57</v>
      </c>
      <c r="AZ192" s="53" t="s">
        <v>57</v>
      </c>
      <c r="BA192" s="53" t="s">
        <v>57</v>
      </c>
      <c r="BB192" s="53" t="s">
        <v>57</v>
      </c>
      <c r="BC192" s="53" t="s">
        <v>57</v>
      </c>
      <c r="BD192" s="85" t="str" cm="1">
        <f t="array" ref="BD192">IF(OR(AH192:AX192="SI",AY192="SI",AZ192="SI",BA192="SI",BB192="SI",BC192="SI"),"Crítico-Proceda a elaborar plan de acción","No crítico/Intermedio-Solicitar evaluación por parte del OAL")</f>
        <v>No crítico/Intermedio-Solicitar evaluación por parte del OAL</v>
      </c>
      <c r="BE192" s="86"/>
      <c r="BF192" s="74"/>
      <c r="BG192" s="74"/>
      <c r="BH192" s="74"/>
      <c r="BI192" s="74"/>
      <c r="BJ192" s="74"/>
      <c r="BM192">
        <f t="shared" si="2"/>
        <v>1</v>
      </c>
    </row>
    <row r="193" spans="2:65" ht="58.5" customHeight="1">
      <c r="B193" s="54">
        <v>176</v>
      </c>
      <c r="C193" s="55" t="str">
        <f>Hoja1!AE180</f>
        <v xml:space="preserve"> </v>
      </c>
      <c r="D193" s="55" t="str">
        <f>Hoja1!AF180</f>
        <v xml:space="preserve"> </v>
      </c>
      <c r="E193" s="55" t="str">
        <f>Hoja1!AG180</f>
        <v xml:space="preserve"> </v>
      </c>
      <c r="F193" s="55" t="str">
        <f>Hoja1!AH180</f>
        <v xml:space="preserve"> </v>
      </c>
      <c r="G193" s="55" t="str">
        <f>Hoja1!AI180</f>
        <v xml:space="preserve"> </v>
      </c>
      <c r="H193" s="55" t="str">
        <f>Hoja1!AJ180</f>
        <v xml:space="preserve"> </v>
      </c>
      <c r="I193" s="55" t="str">
        <f>Hoja1!AK180</f>
        <v xml:space="preserve"> </v>
      </c>
      <c r="J193" s="55" t="str">
        <f>Hoja1!AL180</f>
        <v xml:space="preserve"> </v>
      </c>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79" t="str" cm="1">
        <f t="array" ref="AG193">IF(OR(K193:AA193="NO",AB193="NO",AC193="NO",AD193="NO",AE193="NO",AF193="NO"),"No aceptable","Aceptable")</f>
        <v>Aceptable</v>
      </c>
      <c r="AH193" s="53" t="s">
        <v>57</v>
      </c>
      <c r="AI193" s="53" t="s">
        <v>57</v>
      </c>
      <c r="AJ193" s="53" t="s">
        <v>57</v>
      </c>
      <c r="AK193" s="53" t="s">
        <v>57</v>
      </c>
      <c r="AL193" s="53" t="s">
        <v>57</v>
      </c>
      <c r="AM193" s="53" t="s">
        <v>57</v>
      </c>
      <c r="AN193" s="53" t="s">
        <v>57</v>
      </c>
      <c r="AO193" s="53" t="s">
        <v>57</v>
      </c>
      <c r="AP193" s="53" t="s">
        <v>57</v>
      </c>
      <c r="AQ193" s="53" t="s">
        <v>57</v>
      </c>
      <c r="AR193" s="53" t="s">
        <v>57</v>
      </c>
      <c r="AS193" s="53" t="s">
        <v>57</v>
      </c>
      <c r="AT193" s="53" t="s">
        <v>57</v>
      </c>
      <c r="AU193" s="53" t="s">
        <v>57</v>
      </c>
      <c r="AV193" s="53" t="s">
        <v>57</v>
      </c>
      <c r="AW193" s="53" t="s">
        <v>57</v>
      </c>
      <c r="AX193" s="53" t="s">
        <v>57</v>
      </c>
      <c r="AY193" s="53" t="s">
        <v>57</v>
      </c>
      <c r="AZ193" s="53" t="s">
        <v>57</v>
      </c>
      <c r="BA193" s="53" t="s">
        <v>57</v>
      </c>
      <c r="BB193" s="53" t="s">
        <v>57</v>
      </c>
      <c r="BC193" s="53" t="s">
        <v>57</v>
      </c>
      <c r="BD193" s="85" t="str" cm="1">
        <f t="array" ref="BD193">IF(OR(AH193:AX193="SI",AY193="SI",AZ193="SI",BA193="SI",BB193="SI",BC193="SI"),"Crítico-Proceda a elaborar plan de acción","No crítico/Intermedio-Solicitar evaluación por parte del OAL")</f>
        <v>No crítico/Intermedio-Solicitar evaluación por parte del OAL</v>
      </c>
      <c r="BE193" s="86"/>
      <c r="BF193" s="74"/>
      <c r="BG193" s="74"/>
      <c r="BH193" s="74"/>
      <c r="BI193" s="74"/>
      <c r="BJ193" s="74"/>
      <c r="BM193">
        <f t="shared" si="2"/>
        <v>1</v>
      </c>
    </row>
    <row r="194" spans="2:65" ht="58.5" customHeight="1">
      <c r="B194" s="54">
        <v>177</v>
      </c>
      <c r="C194" s="55" t="str">
        <f>Hoja1!AE181</f>
        <v xml:space="preserve"> </v>
      </c>
      <c r="D194" s="55" t="str">
        <f>Hoja1!AF181</f>
        <v xml:space="preserve"> </v>
      </c>
      <c r="E194" s="55" t="str">
        <f>Hoja1!AG181</f>
        <v xml:space="preserve"> </v>
      </c>
      <c r="F194" s="55" t="str">
        <f>Hoja1!AH181</f>
        <v xml:space="preserve"> </v>
      </c>
      <c r="G194" s="55" t="str">
        <f>Hoja1!AI181</f>
        <v xml:space="preserve"> </v>
      </c>
      <c r="H194" s="55" t="str">
        <f>Hoja1!AJ181</f>
        <v xml:space="preserve"> </v>
      </c>
      <c r="I194" s="55" t="str">
        <f>Hoja1!AK181</f>
        <v xml:space="preserve"> </v>
      </c>
      <c r="J194" s="55" t="str">
        <f>Hoja1!AL181</f>
        <v xml:space="preserve"> </v>
      </c>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79" t="str" cm="1">
        <f t="array" ref="AG194">IF(OR(K194:AA194="NO",AB194="NO",AC194="NO",AD194="NO",AE194="NO",AF194="NO"),"No aceptable","Aceptable")</f>
        <v>Aceptable</v>
      </c>
      <c r="AH194" s="53" t="s">
        <v>57</v>
      </c>
      <c r="AI194" s="53" t="s">
        <v>57</v>
      </c>
      <c r="AJ194" s="53" t="s">
        <v>57</v>
      </c>
      <c r="AK194" s="53" t="s">
        <v>57</v>
      </c>
      <c r="AL194" s="53" t="s">
        <v>57</v>
      </c>
      <c r="AM194" s="53" t="s">
        <v>57</v>
      </c>
      <c r="AN194" s="53" t="s">
        <v>57</v>
      </c>
      <c r="AO194" s="53" t="s">
        <v>57</v>
      </c>
      <c r="AP194" s="53" t="s">
        <v>57</v>
      </c>
      <c r="AQ194" s="53" t="s">
        <v>57</v>
      </c>
      <c r="AR194" s="53" t="s">
        <v>57</v>
      </c>
      <c r="AS194" s="53" t="s">
        <v>57</v>
      </c>
      <c r="AT194" s="53" t="s">
        <v>57</v>
      </c>
      <c r="AU194" s="53" t="s">
        <v>57</v>
      </c>
      <c r="AV194" s="53" t="s">
        <v>57</v>
      </c>
      <c r="AW194" s="53" t="s">
        <v>57</v>
      </c>
      <c r="AX194" s="53" t="s">
        <v>57</v>
      </c>
      <c r="AY194" s="53" t="s">
        <v>57</v>
      </c>
      <c r="AZ194" s="53" t="s">
        <v>57</v>
      </c>
      <c r="BA194" s="53" t="s">
        <v>57</v>
      </c>
      <c r="BB194" s="53" t="s">
        <v>57</v>
      </c>
      <c r="BC194" s="53" t="s">
        <v>57</v>
      </c>
      <c r="BD194" s="85" t="str" cm="1">
        <f t="array" ref="BD194">IF(OR(AH194:AX194="SI",AY194="SI",AZ194="SI",BA194="SI",BB194="SI",BC194="SI"),"Crítico-Proceda a elaborar plan de acción","No crítico/Intermedio-Solicitar evaluación por parte del OAL")</f>
        <v>No crítico/Intermedio-Solicitar evaluación por parte del OAL</v>
      </c>
      <c r="BE194" s="86"/>
      <c r="BF194" s="74"/>
      <c r="BG194" s="74"/>
      <c r="BH194" s="74"/>
      <c r="BI194" s="74"/>
      <c r="BJ194" s="74"/>
      <c r="BM194">
        <f t="shared" si="2"/>
        <v>1</v>
      </c>
    </row>
    <row r="195" spans="2:65" ht="58.5" customHeight="1">
      <c r="B195" s="54">
        <v>178</v>
      </c>
      <c r="C195" s="55" t="str">
        <f>Hoja1!AE182</f>
        <v xml:space="preserve"> </v>
      </c>
      <c r="D195" s="55" t="str">
        <f>Hoja1!AF182</f>
        <v xml:space="preserve"> </v>
      </c>
      <c r="E195" s="55" t="str">
        <f>Hoja1!AG182</f>
        <v xml:space="preserve"> </v>
      </c>
      <c r="F195" s="55" t="str">
        <f>Hoja1!AH182</f>
        <v xml:space="preserve"> </v>
      </c>
      <c r="G195" s="55" t="str">
        <f>Hoja1!AI182</f>
        <v xml:space="preserve"> </v>
      </c>
      <c r="H195" s="55" t="str">
        <f>Hoja1!AJ182</f>
        <v xml:space="preserve"> </v>
      </c>
      <c r="I195" s="55" t="str">
        <f>Hoja1!AK182</f>
        <v xml:space="preserve"> </v>
      </c>
      <c r="J195" s="55" t="str">
        <f>Hoja1!AL182</f>
        <v xml:space="preserve"> </v>
      </c>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79" t="str" cm="1">
        <f t="array" ref="AG195">IF(OR(K195:AA195="NO",AB195="NO",AC195="NO",AD195="NO",AE195="NO",AF195="NO"),"No aceptable","Aceptable")</f>
        <v>Aceptable</v>
      </c>
      <c r="AH195" s="53" t="s">
        <v>57</v>
      </c>
      <c r="AI195" s="53" t="s">
        <v>57</v>
      </c>
      <c r="AJ195" s="53" t="s">
        <v>57</v>
      </c>
      <c r="AK195" s="53" t="s">
        <v>57</v>
      </c>
      <c r="AL195" s="53" t="s">
        <v>57</v>
      </c>
      <c r="AM195" s="53" t="s">
        <v>57</v>
      </c>
      <c r="AN195" s="53" t="s">
        <v>57</v>
      </c>
      <c r="AO195" s="53" t="s">
        <v>57</v>
      </c>
      <c r="AP195" s="53" t="s">
        <v>57</v>
      </c>
      <c r="AQ195" s="53" t="s">
        <v>57</v>
      </c>
      <c r="AR195" s="53" t="s">
        <v>57</v>
      </c>
      <c r="AS195" s="53" t="s">
        <v>57</v>
      </c>
      <c r="AT195" s="53" t="s">
        <v>57</v>
      </c>
      <c r="AU195" s="53" t="s">
        <v>57</v>
      </c>
      <c r="AV195" s="53" t="s">
        <v>57</v>
      </c>
      <c r="AW195" s="53" t="s">
        <v>57</v>
      </c>
      <c r="AX195" s="53" t="s">
        <v>57</v>
      </c>
      <c r="AY195" s="53" t="s">
        <v>57</v>
      </c>
      <c r="AZ195" s="53" t="s">
        <v>57</v>
      </c>
      <c r="BA195" s="53" t="s">
        <v>57</v>
      </c>
      <c r="BB195" s="53" t="s">
        <v>57</v>
      </c>
      <c r="BC195" s="53" t="s">
        <v>57</v>
      </c>
      <c r="BD195" s="85" t="str" cm="1">
        <f t="array" ref="BD195">IF(OR(AH195:AX195="SI",AY195="SI",AZ195="SI",BA195="SI",BB195="SI",BC195="SI"),"Crítico-Proceda a elaborar plan de acción","No crítico/Intermedio-Solicitar evaluación por parte del OAL")</f>
        <v>No crítico/Intermedio-Solicitar evaluación por parte del OAL</v>
      </c>
      <c r="BE195" s="86"/>
      <c r="BF195" s="74"/>
      <c r="BG195" s="74"/>
      <c r="BH195" s="74"/>
      <c r="BI195" s="74"/>
      <c r="BJ195" s="74"/>
      <c r="BM195">
        <f t="shared" si="2"/>
        <v>1</v>
      </c>
    </row>
    <row r="196" spans="2:65" ht="58.5" customHeight="1">
      <c r="B196" s="54">
        <v>179</v>
      </c>
      <c r="C196" s="55" t="str">
        <f>Hoja1!AE183</f>
        <v xml:space="preserve"> </v>
      </c>
      <c r="D196" s="55" t="str">
        <f>Hoja1!AF183</f>
        <v xml:space="preserve"> </v>
      </c>
      <c r="E196" s="55" t="str">
        <f>Hoja1!AG183</f>
        <v xml:space="preserve"> </v>
      </c>
      <c r="F196" s="55" t="str">
        <f>Hoja1!AH183</f>
        <v xml:space="preserve"> </v>
      </c>
      <c r="G196" s="55" t="str">
        <f>Hoja1!AI183</f>
        <v xml:space="preserve"> </v>
      </c>
      <c r="H196" s="55" t="str">
        <f>Hoja1!AJ183</f>
        <v xml:space="preserve"> </v>
      </c>
      <c r="I196" s="55" t="str">
        <f>Hoja1!AK183</f>
        <v xml:space="preserve"> </v>
      </c>
      <c r="J196" s="55" t="str">
        <f>Hoja1!AL183</f>
        <v xml:space="preserve"> </v>
      </c>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79" t="str" cm="1">
        <f t="array" ref="AG196">IF(OR(K196:AA196="NO",AB196="NO",AC196="NO",AD196="NO",AE196="NO",AF196="NO"),"No aceptable","Aceptable")</f>
        <v>Aceptable</v>
      </c>
      <c r="AH196" s="53" t="s">
        <v>57</v>
      </c>
      <c r="AI196" s="53" t="s">
        <v>57</v>
      </c>
      <c r="AJ196" s="53" t="s">
        <v>57</v>
      </c>
      <c r="AK196" s="53" t="s">
        <v>57</v>
      </c>
      <c r="AL196" s="53" t="s">
        <v>57</v>
      </c>
      <c r="AM196" s="53" t="s">
        <v>57</v>
      </c>
      <c r="AN196" s="53" t="s">
        <v>57</v>
      </c>
      <c r="AO196" s="53" t="s">
        <v>57</v>
      </c>
      <c r="AP196" s="53" t="s">
        <v>57</v>
      </c>
      <c r="AQ196" s="53" t="s">
        <v>57</v>
      </c>
      <c r="AR196" s="53" t="s">
        <v>57</v>
      </c>
      <c r="AS196" s="53" t="s">
        <v>57</v>
      </c>
      <c r="AT196" s="53" t="s">
        <v>57</v>
      </c>
      <c r="AU196" s="53" t="s">
        <v>57</v>
      </c>
      <c r="AV196" s="53" t="s">
        <v>57</v>
      </c>
      <c r="AW196" s="53" t="s">
        <v>57</v>
      </c>
      <c r="AX196" s="53" t="s">
        <v>57</v>
      </c>
      <c r="AY196" s="53" t="s">
        <v>57</v>
      </c>
      <c r="AZ196" s="53" t="s">
        <v>57</v>
      </c>
      <c r="BA196" s="53" t="s">
        <v>57</v>
      </c>
      <c r="BB196" s="53" t="s">
        <v>57</v>
      </c>
      <c r="BC196" s="53" t="s">
        <v>57</v>
      </c>
      <c r="BD196" s="85" t="str" cm="1">
        <f t="array" ref="BD196">IF(OR(AH196:AX196="SI",AY196="SI",AZ196="SI",BA196="SI",BB196="SI",BC196="SI"),"Crítico-Proceda a elaborar plan de acción","No crítico/Intermedio-Solicitar evaluación por parte del OAL")</f>
        <v>No crítico/Intermedio-Solicitar evaluación por parte del OAL</v>
      </c>
      <c r="BE196" s="86"/>
      <c r="BF196" s="74"/>
      <c r="BG196" s="74"/>
      <c r="BH196" s="74"/>
      <c r="BI196" s="74"/>
      <c r="BJ196" s="74"/>
      <c r="BM196">
        <f t="shared" si="2"/>
        <v>1</v>
      </c>
    </row>
    <row r="197" spans="2:65" ht="58.5" customHeight="1">
      <c r="B197" s="54">
        <v>180</v>
      </c>
      <c r="C197" s="55" t="str">
        <f>Hoja1!AE184</f>
        <v xml:space="preserve"> </v>
      </c>
      <c r="D197" s="55" t="str">
        <f>Hoja1!AF184</f>
        <v xml:space="preserve"> </v>
      </c>
      <c r="E197" s="55" t="str">
        <f>Hoja1!AG184</f>
        <v xml:space="preserve"> </v>
      </c>
      <c r="F197" s="55" t="str">
        <f>Hoja1!AH184</f>
        <v xml:space="preserve"> </v>
      </c>
      <c r="G197" s="55" t="str">
        <f>Hoja1!AI184</f>
        <v xml:space="preserve"> </v>
      </c>
      <c r="H197" s="55" t="str">
        <f>Hoja1!AJ184</f>
        <v xml:space="preserve"> </v>
      </c>
      <c r="I197" s="55" t="str">
        <f>Hoja1!AK184</f>
        <v xml:space="preserve"> </v>
      </c>
      <c r="J197" s="55" t="str">
        <f>Hoja1!AL184</f>
        <v xml:space="preserve"> </v>
      </c>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79" t="str" cm="1">
        <f t="array" ref="AG197">IF(OR(K197:AA197="NO",AB197="NO",AC197="NO",AD197="NO",AE197="NO",AF197="NO"),"No aceptable","Aceptable")</f>
        <v>Aceptable</v>
      </c>
      <c r="AH197" s="53" t="s">
        <v>57</v>
      </c>
      <c r="AI197" s="53" t="s">
        <v>57</v>
      </c>
      <c r="AJ197" s="53" t="s">
        <v>57</v>
      </c>
      <c r="AK197" s="53" t="s">
        <v>57</v>
      </c>
      <c r="AL197" s="53" t="s">
        <v>57</v>
      </c>
      <c r="AM197" s="53" t="s">
        <v>57</v>
      </c>
      <c r="AN197" s="53" t="s">
        <v>57</v>
      </c>
      <c r="AO197" s="53" t="s">
        <v>57</v>
      </c>
      <c r="AP197" s="53" t="s">
        <v>57</v>
      </c>
      <c r="AQ197" s="53" t="s">
        <v>57</v>
      </c>
      <c r="AR197" s="53" t="s">
        <v>57</v>
      </c>
      <c r="AS197" s="53" t="s">
        <v>57</v>
      </c>
      <c r="AT197" s="53" t="s">
        <v>57</v>
      </c>
      <c r="AU197" s="53" t="s">
        <v>57</v>
      </c>
      <c r="AV197" s="53" t="s">
        <v>57</v>
      </c>
      <c r="AW197" s="53" t="s">
        <v>57</v>
      </c>
      <c r="AX197" s="53" t="s">
        <v>57</v>
      </c>
      <c r="AY197" s="53" t="s">
        <v>57</v>
      </c>
      <c r="AZ197" s="53" t="s">
        <v>57</v>
      </c>
      <c r="BA197" s="53" t="s">
        <v>57</v>
      </c>
      <c r="BB197" s="53" t="s">
        <v>57</v>
      </c>
      <c r="BC197" s="53" t="s">
        <v>57</v>
      </c>
      <c r="BD197" s="85" t="str" cm="1">
        <f t="array" ref="BD197">IF(OR(AH197:AX197="SI",AY197="SI",AZ197="SI",BA197="SI",BB197="SI",BC197="SI"),"Crítico-Proceda a elaborar plan de acción","No crítico/Intermedio-Solicitar evaluación por parte del OAL")</f>
        <v>No crítico/Intermedio-Solicitar evaluación por parte del OAL</v>
      </c>
      <c r="BE197" s="86"/>
      <c r="BF197" s="74"/>
      <c r="BG197" s="74"/>
      <c r="BH197" s="74"/>
      <c r="BI197" s="74"/>
      <c r="BJ197" s="74"/>
      <c r="BM197">
        <f t="shared" si="2"/>
        <v>1</v>
      </c>
    </row>
    <row r="198" spans="2:65" ht="58.5" customHeight="1">
      <c r="B198" s="54">
        <v>181</v>
      </c>
      <c r="C198" s="55" t="str">
        <f>Hoja1!AE185</f>
        <v xml:space="preserve"> </v>
      </c>
      <c r="D198" s="55" t="str">
        <f>Hoja1!AF185</f>
        <v xml:space="preserve"> </v>
      </c>
      <c r="E198" s="55" t="str">
        <f>Hoja1!AG185</f>
        <v xml:space="preserve"> </v>
      </c>
      <c r="F198" s="55" t="str">
        <f>Hoja1!AH185</f>
        <v xml:space="preserve"> </v>
      </c>
      <c r="G198" s="55" t="str">
        <f>Hoja1!AI185</f>
        <v xml:space="preserve"> </v>
      </c>
      <c r="H198" s="55" t="str">
        <f>Hoja1!AJ185</f>
        <v xml:space="preserve"> </v>
      </c>
      <c r="I198" s="55" t="str">
        <f>Hoja1!AK185</f>
        <v xml:space="preserve"> </v>
      </c>
      <c r="J198" s="55" t="str">
        <f>Hoja1!AL185</f>
        <v xml:space="preserve"> </v>
      </c>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79" t="str" cm="1">
        <f t="array" ref="AG198">IF(OR(K198:AA198="NO",AB198="NO",AC198="NO",AD198="NO",AE198="NO",AF198="NO"),"No aceptable","Aceptable")</f>
        <v>Aceptable</v>
      </c>
      <c r="AH198" s="53" t="s">
        <v>57</v>
      </c>
      <c r="AI198" s="53" t="s">
        <v>57</v>
      </c>
      <c r="AJ198" s="53" t="s">
        <v>57</v>
      </c>
      <c r="AK198" s="53" t="s">
        <v>57</v>
      </c>
      <c r="AL198" s="53" t="s">
        <v>57</v>
      </c>
      <c r="AM198" s="53" t="s">
        <v>57</v>
      </c>
      <c r="AN198" s="53" t="s">
        <v>57</v>
      </c>
      <c r="AO198" s="53" t="s">
        <v>57</v>
      </c>
      <c r="AP198" s="53" t="s">
        <v>57</v>
      </c>
      <c r="AQ198" s="53" t="s">
        <v>57</v>
      </c>
      <c r="AR198" s="53" t="s">
        <v>57</v>
      </c>
      <c r="AS198" s="53" t="s">
        <v>57</v>
      </c>
      <c r="AT198" s="53" t="s">
        <v>57</v>
      </c>
      <c r="AU198" s="53" t="s">
        <v>57</v>
      </c>
      <c r="AV198" s="53" t="s">
        <v>57</v>
      </c>
      <c r="AW198" s="53" t="s">
        <v>57</v>
      </c>
      <c r="AX198" s="53" t="s">
        <v>57</v>
      </c>
      <c r="AY198" s="53" t="s">
        <v>57</v>
      </c>
      <c r="AZ198" s="53" t="s">
        <v>57</v>
      </c>
      <c r="BA198" s="53" t="s">
        <v>57</v>
      </c>
      <c r="BB198" s="53" t="s">
        <v>57</v>
      </c>
      <c r="BC198" s="53" t="s">
        <v>57</v>
      </c>
      <c r="BD198" s="85" t="str" cm="1">
        <f t="array" ref="BD198">IF(OR(AH198:AX198="SI",AY198="SI",AZ198="SI",BA198="SI",BB198="SI",BC198="SI"),"Crítico-Proceda a elaborar plan de acción","No crítico/Intermedio-Solicitar evaluación por parte del OAL")</f>
        <v>No crítico/Intermedio-Solicitar evaluación por parte del OAL</v>
      </c>
      <c r="BE198" s="86"/>
      <c r="BF198" s="74"/>
      <c r="BG198" s="74"/>
      <c r="BH198" s="74"/>
      <c r="BI198" s="74"/>
      <c r="BJ198" s="74"/>
      <c r="BM198">
        <f t="shared" si="2"/>
        <v>1</v>
      </c>
    </row>
    <row r="199" spans="2:65" ht="58.5" customHeight="1">
      <c r="B199" s="54">
        <v>182</v>
      </c>
      <c r="C199" s="55" t="str">
        <f>Hoja1!AE186</f>
        <v xml:space="preserve"> </v>
      </c>
      <c r="D199" s="55" t="str">
        <f>Hoja1!AF186</f>
        <v xml:space="preserve"> </v>
      </c>
      <c r="E199" s="55" t="str">
        <f>Hoja1!AG186</f>
        <v xml:space="preserve"> </v>
      </c>
      <c r="F199" s="55" t="str">
        <f>Hoja1!AH186</f>
        <v xml:space="preserve"> </v>
      </c>
      <c r="G199" s="55" t="str">
        <f>Hoja1!AI186</f>
        <v xml:space="preserve"> </v>
      </c>
      <c r="H199" s="55" t="str">
        <f>Hoja1!AJ186</f>
        <v xml:space="preserve"> </v>
      </c>
      <c r="I199" s="55" t="str">
        <f>Hoja1!AK186</f>
        <v xml:space="preserve"> </v>
      </c>
      <c r="J199" s="55" t="str">
        <f>Hoja1!AL186</f>
        <v xml:space="preserve"> </v>
      </c>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79" t="str" cm="1">
        <f t="array" ref="AG199">IF(OR(K199:AA199="NO",AB199="NO",AC199="NO",AD199="NO",AE199="NO",AF199="NO"),"No aceptable","Aceptable")</f>
        <v>Aceptable</v>
      </c>
      <c r="AH199" s="53" t="s">
        <v>57</v>
      </c>
      <c r="AI199" s="53" t="s">
        <v>57</v>
      </c>
      <c r="AJ199" s="53" t="s">
        <v>57</v>
      </c>
      <c r="AK199" s="53" t="s">
        <v>57</v>
      </c>
      <c r="AL199" s="53" t="s">
        <v>57</v>
      </c>
      <c r="AM199" s="53" t="s">
        <v>57</v>
      </c>
      <c r="AN199" s="53" t="s">
        <v>57</v>
      </c>
      <c r="AO199" s="53" t="s">
        <v>57</v>
      </c>
      <c r="AP199" s="53" t="s">
        <v>57</v>
      </c>
      <c r="AQ199" s="53" t="s">
        <v>57</v>
      </c>
      <c r="AR199" s="53" t="s">
        <v>57</v>
      </c>
      <c r="AS199" s="53" t="s">
        <v>57</v>
      </c>
      <c r="AT199" s="53" t="s">
        <v>57</v>
      </c>
      <c r="AU199" s="53" t="s">
        <v>57</v>
      </c>
      <c r="AV199" s="53" t="s">
        <v>57</v>
      </c>
      <c r="AW199" s="53" t="s">
        <v>57</v>
      </c>
      <c r="AX199" s="53" t="s">
        <v>57</v>
      </c>
      <c r="AY199" s="53" t="s">
        <v>57</v>
      </c>
      <c r="AZ199" s="53" t="s">
        <v>57</v>
      </c>
      <c r="BA199" s="53" t="s">
        <v>57</v>
      </c>
      <c r="BB199" s="53" t="s">
        <v>57</v>
      </c>
      <c r="BC199" s="53" t="s">
        <v>57</v>
      </c>
      <c r="BD199" s="85" t="str" cm="1">
        <f t="array" ref="BD199">IF(OR(AH199:AX199="SI",AY199="SI",AZ199="SI",BA199="SI",BB199="SI",BC199="SI"),"Crítico-Proceda a elaborar plan de acción","No crítico/Intermedio-Solicitar evaluación por parte del OAL")</f>
        <v>No crítico/Intermedio-Solicitar evaluación por parte del OAL</v>
      </c>
      <c r="BE199" s="86"/>
      <c r="BF199" s="74"/>
      <c r="BG199" s="74"/>
      <c r="BH199" s="74"/>
      <c r="BI199" s="74"/>
      <c r="BJ199" s="74"/>
      <c r="BM199">
        <f t="shared" si="2"/>
        <v>1</v>
      </c>
    </row>
    <row r="200" spans="2:65" ht="58.5" customHeight="1">
      <c r="B200" s="54">
        <v>183</v>
      </c>
      <c r="C200" s="55" t="str">
        <f>Hoja1!AE187</f>
        <v xml:space="preserve"> </v>
      </c>
      <c r="D200" s="55" t="str">
        <f>Hoja1!AF187</f>
        <v xml:space="preserve"> </v>
      </c>
      <c r="E200" s="55" t="str">
        <f>Hoja1!AG187</f>
        <v xml:space="preserve"> </v>
      </c>
      <c r="F200" s="55" t="str">
        <f>Hoja1!AH187</f>
        <v xml:space="preserve"> </v>
      </c>
      <c r="G200" s="55" t="str">
        <f>Hoja1!AI187</f>
        <v xml:space="preserve"> </v>
      </c>
      <c r="H200" s="55" t="str">
        <f>Hoja1!AJ187</f>
        <v xml:space="preserve"> </v>
      </c>
      <c r="I200" s="55" t="str">
        <f>Hoja1!AK187</f>
        <v xml:space="preserve"> </v>
      </c>
      <c r="J200" s="55" t="str">
        <f>Hoja1!AL187</f>
        <v xml:space="preserve"> </v>
      </c>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79" t="str" cm="1">
        <f t="array" ref="AG200">IF(OR(K200:AA200="NO",AB200="NO",AC200="NO",AD200="NO",AE200="NO",AF200="NO"),"No aceptable","Aceptable")</f>
        <v>Aceptable</v>
      </c>
      <c r="AH200" s="53" t="s">
        <v>57</v>
      </c>
      <c r="AI200" s="53" t="s">
        <v>57</v>
      </c>
      <c r="AJ200" s="53" t="s">
        <v>57</v>
      </c>
      <c r="AK200" s="53" t="s">
        <v>57</v>
      </c>
      <c r="AL200" s="53" t="s">
        <v>57</v>
      </c>
      <c r="AM200" s="53" t="s">
        <v>57</v>
      </c>
      <c r="AN200" s="53" t="s">
        <v>57</v>
      </c>
      <c r="AO200" s="53" t="s">
        <v>57</v>
      </c>
      <c r="AP200" s="53" t="s">
        <v>57</v>
      </c>
      <c r="AQ200" s="53" t="s">
        <v>57</v>
      </c>
      <c r="AR200" s="53" t="s">
        <v>57</v>
      </c>
      <c r="AS200" s="53" t="s">
        <v>57</v>
      </c>
      <c r="AT200" s="53" t="s">
        <v>57</v>
      </c>
      <c r="AU200" s="53" t="s">
        <v>57</v>
      </c>
      <c r="AV200" s="53" t="s">
        <v>57</v>
      </c>
      <c r="AW200" s="53" t="s">
        <v>57</v>
      </c>
      <c r="AX200" s="53" t="s">
        <v>57</v>
      </c>
      <c r="AY200" s="53" t="s">
        <v>57</v>
      </c>
      <c r="AZ200" s="53" t="s">
        <v>57</v>
      </c>
      <c r="BA200" s="53" t="s">
        <v>57</v>
      </c>
      <c r="BB200" s="53" t="s">
        <v>57</v>
      </c>
      <c r="BC200" s="53" t="s">
        <v>57</v>
      </c>
      <c r="BD200" s="85" t="str" cm="1">
        <f t="array" ref="BD200">IF(OR(AH200:AX200="SI",AY200="SI",AZ200="SI",BA200="SI",BB200="SI",BC200="SI"),"Crítico-Proceda a elaborar plan de acción","No crítico/Intermedio-Solicitar evaluación por parte del OAL")</f>
        <v>No crítico/Intermedio-Solicitar evaluación por parte del OAL</v>
      </c>
      <c r="BE200" s="86"/>
      <c r="BF200" s="74"/>
      <c r="BG200" s="74"/>
      <c r="BH200" s="74"/>
      <c r="BI200" s="74"/>
      <c r="BJ200" s="74"/>
      <c r="BM200">
        <f t="shared" si="2"/>
        <v>1</v>
      </c>
    </row>
    <row r="201" spans="2:65" ht="58.5" customHeight="1">
      <c r="B201" s="54">
        <v>184</v>
      </c>
      <c r="C201" s="55" t="str">
        <f>Hoja1!AE188</f>
        <v xml:space="preserve"> </v>
      </c>
      <c r="D201" s="55" t="str">
        <f>Hoja1!AF188</f>
        <v xml:space="preserve"> </v>
      </c>
      <c r="E201" s="55" t="str">
        <f>Hoja1!AG188</f>
        <v xml:space="preserve"> </v>
      </c>
      <c r="F201" s="55" t="str">
        <f>Hoja1!AH188</f>
        <v xml:space="preserve"> </v>
      </c>
      <c r="G201" s="55" t="str">
        <f>Hoja1!AI188</f>
        <v xml:space="preserve"> </v>
      </c>
      <c r="H201" s="55" t="str">
        <f>Hoja1!AJ188</f>
        <v xml:space="preserve"> </v>
      </c>
      <c r="I201" s="55" t="str">
        <f>Hoja1!AK188</f>
        <v xml:space="preserve"> </v>
      </c>
      <c r="J201" s="55" t="str">
        <f>Hoja1!AL188</f>
        <v xml:space="preserve"> </v>
      </c>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79" t="str" cm="1">
        <f t="array" ref="AG201">IF(OR(K201:AA201="NO",AB201="NO",AC201="NO",AD201="NO",AE201="NO",AF201="NO"),"No aceptable","Aceptable")</f>
        <v>Aceptable</v>
      </c>
      <c r="AH201" s="53" t="s">
        <v>57</v>
      </c>
      <c r="AI201" s="53" t="s">
        <v>57</v>
      </c>
      <c r="AJ201" s="53" t="s">
        <v>57</v>
      </c>
      <c r="AK201" s="53" t="s">
        <v>57</v>
      </c>
      <c r="AL201" s="53" t="s">
        <v>57</v>
      </c>
      <c r="AM201" s="53" t="s">
        <v>57</v>
      </c>
      <c r="AN201" s="53" t="s">
        <v>57</v>
      </c>
      <c r="AO201" s="53" t="s">
        <v>57</v>
      </c>
      <c r="AP201" s="53" t="s">
        <v>57</v>
      </c>
      <c r="AQ201" s="53" t="s">
        <v>57</v>
      </c>
      <c r="AR201" s="53" t="s">
        <v>57</v>
      </c>
      <c r="AS201" s="53" t="s">
        <v>57</v>
      </c>
      <c r="AT201" s="53" t="s">
        <v>57</v>
      </c>
      <c r="AU201" s="53" t="s">
        <v>57</v>
      </c>
      <c r="AV201" s="53" t="s">
        <v>57</v>
      </c>
      <c r="AW201" s="53" t="s">
        <v>57</v>
      </c>
      <c r="AX201" s="53" t="s">
        <v>57</v>
      </c>
      <c r="AY201" s="53" t="s">
        <v>57</v>
      </c>
      <c r="AZ201" s="53" t="s">
        <v>57</v>
      </c>
      <c r="BA201" s="53" t="s">
        <v>57</v>
      </c>
      <c r="BB201" s="53" t="s">
        <v>57</v>
      </c>
      <c r="BC201" s="53" t="s">
        <v>57</v>
      </c>
      <c r="BD201" s="85" t="str" cm="1">
        <f t="array" ref="BD201">IF(OR(AH201:AX201="SI",AY201="SI",AZ201="SI",BA201="SI",BB201="SI",BC201="SI"),"Crítico-Proceda a elaborar plan de acción","No crítico/Intermedio-Solicitar evaluación por parte del OAL")</f>
        <v>No crítico/Intermedio-Solicitar evaluación por parte del OAL</v>
      </c>
      <c r="BE201" s="86"/>
      <c r="BF201" s="74"/>
      <c r="BG201" s="74"/>
      <c r="BH201" s="74"/>
      <c r="BI201" s="74"/>
      <c r="BJ201" s="74"/>
      <c r="BM201">
        <f t="shared" si="2"/>
        <v>1</v>
      </c>
    </row>
    <row r="202" spans="2:65" ht="58.5" customHeight="1">
      <c r="B202" s="54">
        <v>185</v>
      </c>
      <c r="C202" s="55" t="str">
        <f>Hoja1!AE189</f>
        <v xml:space="preserve"> </v>
      </c>
      <c r="D202" s="55" t="str">
        <f>Hoja1!AF189</f>
        <v xml:space="preserve"> </v>
      </c>
      <c r="E202" s="55" t="str">
        <f>Hoja1!AG189</f>
        <v xml:space="preserve"> </v>
      </c>
      <c r="F202" s="55" t="str">
        <f>Hoja1!AH189</f>
        <v xml:space="preserve"> </v>
      </c>
      <c r="G202" s="55" t="str">
        <f>Hoja1!AI189</f>
        <v xml:space="preserve"> </v>
      </c>
      <c r="H202" s="55" t="str">
        <f>Hoja1!AJ189</f>
        <v xml:space="preserve"> </v>
      </c>
      <c r="I202" s="55" t="str">
        <f>Hoja1!AK189</f>
        <v xml:space="preserve"> </v>
      </c>
      <c r="J202" s="55" t="str">
        <f>Hoja1!AL189</f>
        <v xml:space="preserve"> </v>
      </c>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79" t="str" cm="1">
        <f t="array" ref="AG202">IF(OR(K202:AA202="NO",AB202="NO",AC202="NO",AD202="NO",AE202="NO",AF202="NO"),"No aceptable","Aceptable")</f>
        <v>Aceptable</v>
      </c>
      <c r="AH202" s="53" t="s">
        <v>57</v>
      </c>
      <c r="AI202" s="53" t="s">
        <v>57</v>
      </c>
      <c r="AJ202" s="53" t="s">
        <v>57</v>
      </c>
      <c r="AK202" s="53" t="s">
        <v>57</v>
      </c>
      <c r="AL202" s="53" t="s">
        <v>57</v>
      </c>
      <c r="AM202" s="53" t="s">
        <v>57</v>
      </c>
      <c r="AN202" s="53" t="s">
        <v>57</v>
      </c>
      <c r="AO202" s="53" t="s">
        <v>57</v>
      </c>
      <c r="AP202" s="53" t="s">
        <v>57</v>
      </c>
      <c r="AQ202" s="53" t="s">
        <v>57</v>
      </c>
      <c r="AR202" s="53" t="s">
        <v>57</v>
      </c>
      <c r="AS202" s="53" t="s">
        <v>57</v>
      </c>
      <c r="AT202" s="53" t="s">
        <v>57</v>
      </c>
      <c r="AU202" s="53" t="s">
        <v>57</v>
      </c>
      <c r="AV202" s="53" t="s">
        <v>57</v>
      </c>
      <c r="AW202" s="53" t="s">
        <v>57</v>
      </c>
      <c r="AX202" s="53" t="s">
        <v>57</v>
      </c>
      <c r="AY202" s="53" t="s">
        <v>57</v>
      </c>
      <c r="AZ202" s="53" t="s">
        <v>57</v>
      </c>
      <c r="BA202" s="53" t="s">
        <v>57</v>
      </c>
      <c r="BB202" s="53" t="s">
        <v>57</v>
      </c>
      <c r="BC202" s="53" t="s">
        <v>57</v>
      </c>
      <c r="BD202" s="85" t="str" cm="1">
        <f t="array" ref="BD202">IF(OR(AH202:AX202="SI",AY202="SI",AZ202="SI",BA202="SI",BB202="SI",BC202="SI"),"Crítico-Proceda a elaborar plan de acción","No crítico/Intermedio-Solicitar evaluación por parte del OAL")</f>
        <v>No crítico/Intermedio-Solicitar evaluación por parte del OAL</v>
      </c>
      <c r="BE202" s="86"/>
      <c r="BF202" s="74"/>
      <c r="BG202" s="74"/>
      <c r="BH202" s="74"/>
      <c r="BI202" s="74"/>
      <c r="BJ202" s="74"/>
      <c r="BM202">
        <f t="shared" si="2"/>
        <v>1</v>
      </c>
    </row>
    <row r="203" spans="2:65" ht="58.5" customHeight="1">
      <c r="B203" s="54">
        <v>186</v>
      </c>
      <c r="C203" s="55" t="str">
        <f>Hoja1!AE190</f>
        <v xml:space="preserve"> </v>
      </c>
      <c r="D203" s="55" t="str">
        <f>Hoja1!AF190</f>
        <v xml:space="preserve"> </v>
      </c>
      <c r="E203" s="55" t="str">
        <f>Hoja1!AG190</f>
        <v xml:space="preserve"> </v>
      </c>
      <c r="F203" s="55" t="str">
        <f>Hoja1!AH190</f>
        <v xml:space="preserve"> </v>
      </c>
      <c r="G203" s="55" t="str">
        <f>Hoja1!AI190</f>
        <v xml:space="preserve"> </v>
      </c>
      <c r="H203" s="55" t="str">
        <f>Hoja1!AJ190</f>
        <v xml:space="preserve"> </v>
      </c>
      <c r="I203" s="55" t="str">
        <f>Hoja1!AK190</f>
        <v xml:space="preserve"> </v>
      </c>
      <c r="J203" s="55" t="str">
        <f>Hoja1!AL190</f>
        <v xml:space="preserve"> </v>
      </c>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79" t="str" cm="1">
        <f t="array" ref="AG203">IF(OR(K203:AA203="NO",AB203="NO",AC203="NO",AD203="NO",AE203="NO",AF203="NO"),"No aceptable","Aceptable")</f>
        <v>Aceptable</v>
      </c>
      <c r="AH203" s="53" t="s">
        <v>57</v>
      </c>
      <c r="AI203" s="53" t="s">
        <v>57</v>
      </c>
      <c r="AJ203" s="53" t="s">
        <v>57</v>
      </c>
      <c r="AK203" s="53" t="s">
        <v>57</v>
      </c>
      <c r="AL203" s="53" t="s">
        <v>57</v>
      </c>
      <c r="AM203" s="53" t="s">
        <v>57</v>
      </c>
      <c r="AN203" s="53" t="s">
        <v>57</v>
      </c>
      <c r="AO203" s="53" t="s">
        <v>57</v>
      </c>
      <c r="AP203" s="53" t="s">
        <v>57</v>
      </c>
      <c r="AQ203" s="53" t="s">
        <v>57</v>
      </c>
      <c r="AR203" s="53" t="s">
        <v>57</v>
      </c>
      <c r="AS203" s="53" t="s">
        <v>57</v>
      </c>
      <c r="AT203" s="53" t="s">
        <v>57</v>
      </c>
      <c r="AU203" s="53" t="s">
        <v>57</v>
      </c>
      <c r="AV203" s="53" t="s">
        <v>57</v>
      </c>
      <c r="AW203" s="53" t="s">
        <v>57</v>
      </c>
      <c r="AX203" s="53" t="s">
        <v>57</v>
      </c>
      <c r="AY203" s="53" t="s">
        <v>57</v>
      </c>
      <c r="AZ203" s="53" t="s">
        <v>57</v>
      </c>
      <c r="BA203" s="53" t="s">
        <v>57</v>
      </c>
      <c r="BB203" s="53" t="s">
        <v>57</v>
      </c>
      <c r="BC203" s="53" t="s">
        <v>57</v>
      </c>
      <c r="BD203" s="85" t="str" cm="1">
        <f t="array" ref="BD203">IF(OR(AH203:AX203="SI",AY203="SI",AZ203="SI",BA203="SI",BB203="SI",BC203="SI"),"Crítico-Proceda a elaborar plan de acción","No crítico/Intermedio-Solicitar evaluación por parte del OAL")</f>
        <v>No crítico/Intermedio-Solicitar evaluación por parte del OAL</v>
      </c>
      <c r="BE203" s="86"/>
      <c r="BF203" s="74"/>
      <c r="BG203" s="74"/>
      <c r="BH203" s="74"/>
      <c r="BI203" s="74"/>
      <c r="BJ203" s="74"/>
      <c r="BM203">
        <f t="shared" si="2"/>
        <v>1</v>
      </c>
    </row>
    <row r="204" spans="2:65" ht="58.5" customHeight="1">
      <c r="B204" s="54">
        <v>187</v>
      </c>
      <c r="C204" s="55" t="str">
        <f>Hoja1!AE191</f>
        <v xml:space="preserve"> </v>
      </c>
      <c r="D204" s="55" t="str">
        <f>Hoja1!AF191</f>
        <v xml:space="preserve"> </v>
      </c>
      <c r="E204" s="55" t="str">
        <f>Hoja1!AG191</f>
        <v xml:space="preserve"> </v>
      </c>
      <c r="F204" s="55" t="str">
        <f>Hoja1!AH191</f>
        <v xml:space="preserve"> </v>
      </c>
      <c r="G204" s="55" t="str">
        <f>Hoja1!AI191</f>
        <v xml:space="preserve"> </v>
      </c>
      <c r="H204" s="55" t="str">
        <f>Hoja1!AJ191</f>
        <v xml:space="preserve"> </v>
      </c>
      <c r="I204" s="55" t="str">
        <f>Hoja1!AK191</f>
        <v xml:space="preserve"> </v>
      </c>
      <c r="J204" s="55" t="str">
        <f>Hoja1!AL191</f>
        <v xml:space="preserve"> </v>
      </c>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79" t="str" cm="1">
        <f t="array" ref="AG204">IF(OR(K204:AA204="NO",AB204="NO",AC204="NO",AD204="NO",AE204="NO",AF204="NO"),"No aceptable","Aceptable")</f>
        <v>Aceptable</v>
      </c>
      <c r="AH204" s="53" t="s">
        <v>57</v>
      </c>
      <c r="AI204" s="53" t="s">
        <v>57</v>
      </c>
      <c r="AJ204" s="53" t="s">
        <v>57</v>
      </c>
      <c r="AK204" s="53" t="s">
        <v>57</v>
      </c>
      <c r="AL204" s="53" t="s">
        <v>57</v>
      </c>
      <c r="AM204" s="53" t="s">
        <v>57</v>
      </c>
      <c r="AN204" s="53" t="s">
        <v>57</v>
      </c>
      <c r="AO204" s="53" t="s">
        <v>57</v>
      </c>
      <c r="AP204" s="53" t="s">
        <v>57</v>
      </c>
      <c r="AQ204" s="53" t="s">
        <v>57</v>
      </c>
      <c r="AR204" s="53" t="s">
        <v>57</v>
      </c>
      <c r="AS204" s="53" t="s">
        <v>57</v>
      </c>
      <c r="AT204" s="53" t="s">
        <v>57</v>
      </c>
      <c r="AU204" s="53" t="s">
        <v>57</v>
      </c>
      <c r="AV204" s="53" t="s">
        <v>57</v>
      </c>
      <c r="AW204" s="53" t="s">
        <v>57</v>
      </c>
      <c r="AX204" s="53" t="s">
        <v>57</v>
      </c>
      <c r="AY204" s="53" t="s">
        <v>57</v>
      </c>
      <c r="AZ204" s="53" t="s">
        <v>57</v>
      </c>
      <c r="BA204" s="53" t="s">
        <v>57</v>
      </c>
      <c r="BB204" s="53" t="s">
        <v>57</v>
      </c>
      <c r="BC204" s="53" t="s">
        <v>57</v>
      </c>
      <c r="BD204" s="85" t="str" cm="1">
        <f t="array" ref="BD204">IF(OR(AH204:AX204="SI",AY204="SI",AZ204="SI",BA204="SI",BB204="SI",BC204="SI"),"Crítico-Proceda a elaborar plan de acción","No crítico/Intermedio-Solicitar evaluación por parte del OAL")</f>
        <v>No crítico/Intermedio-Solicitar evaluación por parte del OAL</v>
      </c>
      <c r="BE204" s="86"/>
      <c r="BF204" s="74"/>
      <c r="BG204" s="74"/>
      <c r="BH204" s="74"/>
      <c r="BI204" s="74"/>
      <c r="BJ204" s="74"/>
      <c r="BM204">
        <f t="shared" si="2"/>
        <v>1</v>
      </c>
    </row>
    <row r="205" spans="2:65" ht="58.5" customHeight="1">
      <c r="B205" s="54">
        <v>188</v>
      </c>
      <c r="C205" s="55" t="str">
        <f>Hoja1!AE192</f>
        <v xml:space="preserve"> </v>
      </c>
      <c r="D205" s="55" t="str">
        <f>Hoja1!AF192</f>
        <v xml:space="preserve"> </v>
      </c>
      <c r="E205" s="55" t="str">
        <f>Hoja1!AG192</f>
        <v xml:space="preserve"> </v>
      </c>
      <c r="F205" s="55" t="str">
        <f>Hoja1!AH192</f>
        <v xml:space="preserve"> </v>
      </c>
      <c r="G205" s="55" t="str">
        <f>Hoja1!AI192</f>
        <v xml:space="preserve"> </v>
      </c>
      <c r="H205" s="55" t="str">
        <f>Hoja1!AJ192</f>
        <v xml:space="preserve"> </v>
      </c>
      <c r="I205" s="55" t="str">
        <f>Hoja1!AK192</f>
        <v xml:space="preserve"> </v>
      </c>
      <c r="J205" s="55" t="str">
        <f>Hoja1!AL192</f>
        <v xml:space="preserve"> </v>
      </c>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79" t="str" cm="1">
        <f t="array" ref="AG205">IF(OR(K205:AA205="NO",AB205="NO",AC205="NO",AD205="NO",AE205="NO",AF205="NO"),"No aceptable","Aceptable")</f>
        <v>Aceptable</v>
      </c>
      <c r="AH205" s="53" t="s">
        <v>57</v>
      </c>
      <c r="AI205" s="53" t="s">
        <v>57</v>
      </c>
      <c r="AJ205" s="53" t="s">
        <v>57</v>
      </c>
      <c r="AK205" s="53" t="s">
        <v>57</v>
      </c>
      <c r="AL205" s="53" t="s">
        <v>57</v>
      </c>
      <c r="AM205" s="53" t="s">
        <v>57</v>
      </c>
      <c r="AN205" s="53" t="s">
        <v>57</v>
      </c>
      <c r="AO205" s="53" t="s">
        <v>57</v>
      </c>
      <c r="AP205" s="53" t="s">
        <v>57</v>
      </c>
      <c r="AQ205" s="53" t="s">
        <v>57</v>
      </c>
      <c r="AR205" s="53" t="s">
        <v>57</v>
      </c>
      <c r="AS205" s="53" t="s">
        <v>57</v>
      </c>
      <c r="AT205" s="53" t="s">
        <v>57</v>
      </c>
      <c r="AU205" s="53" t="s">
        <v>57</v>
      </c>
      <c r="AV205" s="53" t="s">
        <v>57</v>
      </c>
      <c r="AW205" s="53" t="s">
        <v>57</v>
      </c>
      <c r="AX205" s="53" t="s">
        <v>57</v>
      </c>
      <c r="AY205" s="53" t="s">
        <v>57</v>
      </c>
      <c r="AZ205" s="53" t="s">
        <v>57</v>
      </c>
      <c r="BA205" s="53" t="s">
        <v>57</v>
      </c>
      <c r="BB205" s="53" t="s">
        <v>57</v>
      </c>
      <c r="BC205" s="53" t="s">
        <v>57</v>
      </c>
      <c r="BD205" s="85" t="str" cm="1">
        <f t="array" ref="BD205">IF(OR(AH205:AX205="SI",AY205="SI",AZ205="SI",BA205="SI",BB205="SI",BC205="SI"),"Crítico-Proceda a elaborar plan de acción","No crítico/Intermedio-Solicitar evaluación por parte del OAL")</f>
        <v>No crítico/Intermedio-Solicitar evaluación por parte del OAL</v>
      </c>
      <c r="BE205" s="86"/>
      <c r="BF205" s="74"/>
      <c r="BG205" s="74"/>
      <c r="BH205" s="74"/>
      <c r="BI205" s="74"/>
      <c r="BJ205" s="74"/>
      <c r="BM205">
        <f t="shared" si="2"/>
        <v>1</v>
      </c>
    </row>
    <row r="206" spans="2:65" ht="58.5" customHeight="1">
      <c r="B206" s="54">
        <v>189</v>
      </c>
      <c r="C206" s="55" t="str">
        <f>Hoja1!AE193</f>
        <v xml:space="preserve"> </v>
      </c>
      <c r="D206" s="55" t="str">
        <f>Hoja1!AF193</f>
        <v xml:space="preserve"> </v>
      </c>
      <c r="E206" s="55" t="str">
        <f>Hoja1!AG193</f>
        <v xml:space="preserve"> </v>
      </c>
      <c r="F206" s="55" t="str">
        <f>Hoja1!AH193</f>
        <v xml:space="preserve"> </v>
      </c>
      <c r="G206" s="55" t="str">
        <f>Hoja1!AI193</f>
        <v xml:space="preserve"> </v>
      </c>
      <c r="H206" s="55" t="str">
        <f>Hoja1!AJ193</f>
        <v xml:space="preserve"> </v>
      </c>
      <c r="I206" s="55" t="str">
        <f>Hoja1!AK193</f>
        <v xml:space="preserve"> </v>
      </c>
      <c r="J206" s="55" t="str">
        <f>Hoja1!AL193</f>
        <v xml:space="preserve"> </v>
      </c>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79" t="str" cm="1">
        <f t="array" ref="AG206">IF(OR(K206:AA206="NO",AB206="NO",AC206="NO",AD206="NO",AE206="NO",AF206="NO"),"No aceptable","Aceptable")</f>
        <v>Aceptable</v>
      </c>
      <c r="AH206" s="53" t="s">
        <v>57</v>
      </c>
      <c r="AI206" s="53" t="s">
        <v>57</v>
      </c>
      <c r="AJ206" s="53" t="s">
        <v>57</v>
      </c>
      <c r="AK206" s="53" t="s">
        <v>57</v>
      </c>
      <c r="AL206" s="53" t="s">
        <v>57</v>
      </c>
      <c r="AM206" s="53" t="s">
        <v>57</v>
      </c>
      <c r="AN206" s="53" t="s">
        <v>57</v>
      </c>
      <c r="AO206" s="53" t="s">
        <v>57</v>
      </c>
      <c r="AP206" s="53" t="s">
        <v>57</v>
      </c>
      <c r="AQ206" s="53" t="s">
        <v>57</v>
      </c>
      <c r="AR206" s="53" t="s">
        <v>57</v>
      </c>
      <c r="AS206" s="53" t="s">
        <v>57</v>
      </c>
      <c r="AT206" s="53" t="s">
        <v>57</v>
      </c>
      <c r="AU206" s="53" t="s">
        <v>57</v>
      </c>
      <c r="AV206" s="53" t="s">
        <v>57</v>
      </c>
      <c r="AW206" s="53" t="s">
        <v>57</v>
      </c>
      <c r="AX206" s="53" t="s">
        <v>57</v>
      </c>
      <c r="AY206" s="53" t="s">
        <v>57</v>
      </c>
      <c r="AZ206" s="53" t="s">
        <v>57</v>
      </c>
      <c r="BA206" s="53" t="s">
        <v>57</v>
      </c>
      <c r="BB206" s="53" t="s">
        <v>57</v>
      </c>
      <c r="BC206" s="53" t="s">
        <v>57</v>
      </c>
      <c r="BD206" s="85" t="str" cm="1">
        <f t="array" ref="BD206">IF(OR(AH206:AX206="SI",AY206="SI",AZ206="SI",BA206="SI",BB206="SI",BC206="SI"),"Crítico-Proceda a elaborar plan de acción","No crítico/Intermedio-Solicitar evaluación por parte del OAL")</f>
        <v>No crítico/Intermedio-Solicitar evaluación por parte del OAL</v>
      </c>
      <c r="BE206" s="86"/>
      <c r="BF206" s="74"/>
      <c r="BG206" s="74"/>
      <c r="BH206" s="74"/>
      <c r="BI206" s="74"/>
      <c r="BJ206" s="74"/>
      <c r="BM206">
        <f t="shared" si="2"/>
        <v>1</v>
      </c>
    </row>
    <row r="207" spans="2:65" ht="58.5" customHeight="1">
      <c r="B207" s="54">
        <v>190</v>
      </c>
      <c r="C207" s="55" t="str">
        <f>Hoja1!AE194</f>
        <v xml:space="preserve"> </v>
      </c>
      <c r="D207" s="55" t="str">
        <f>Hoja1!AF194</f>
        <v xml:space="preserve"> </v>
      </c>
      <c r="E207" s="55" t="str">
        <f>Hoja1!AG194</f>
        <v xml:space="preserve"> </v>
      </c>
      <c r="F207" s="55" t="str">
        <f>Hoja1!AH194</f>
        <v xml:space="preserve"> </v>
      </c>
      <c r="G207" s="55" t="str">
        <f>Hoja1!AI194</f>
        <v xml:space="preserve"> </v>
      </c>
      <c r="H207" s="55" t="str">
        <f>Hoja1!AJ194</f>
        <v xml:space="preserve"> </v>
      </c>
      <c r="I207" s="55" t="str">
        <f>Hoja1!AK194</f>
        <v xml:space="preserve"> </v>
      </c>
      <c r="J207" s="55" t="str">
        <f>Hoja1!AL194</f>
        <v xml:space="preserve"> </v>
      </c>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79" t="str" cm="1">
        <f t="array" ref="AG207">IF(OR(K207:AA207="NO",AB207="NO",AC207="NO",AD207="NO",AE207="NO",AF207="NO"),"No aceptable","Aceptable")</f>
        <v>Aceptable</v>
      </c>
      <c r="AH207" s="53" t="s">
        <v>57</v>
      </c>
      <c r="AI207" s="53" t="s">
        <v>57</v>
      </c>
      <c r="AJ207" s="53" t="s">
        <v>57</v>
      </c>
      <c r="AK207" s="53" t="s">
        <v>57</v>
      </c>
      <c r="AL207" s="53" t="s">
        <v>57</v>
      </c>
      <c r="AM207" s="53" t="s">
        <v>57</v>
      </c>
      <c r="AN207" s="53" t="s">
        <v>57</v>
      </c>
      <c r="AO207" s="53" t="s">
        <v>57</v>
      </c>
      <c r="AP207" s="53" t="s">
        <v>57</v>
      </c>
      <c r="AQ207" s="53" t="s">
        <v>57</v>
      </c>
      <c r="AR207" s="53" t="s">
        <v>57</v>
      </c>
      <c r="AS207" s="53" t="s">
        <v>57</v>
      </c>
      <c r="AT207" s="53" t="s">
        <v>57</v>
      </c>
      <c r="AU207" s="53" t="s">
        <v>57</v>
      </c>
      <c r="AV207" s="53" t="s">
        <v>57</v>
      </c>
      <c r="AW207" s="53" t="s">
        <v>57</v>
      </c>
      <c r="AX207" s="53" t="s">
        <v>57</v>
      </c>
      <c r="AY207" s="53" t="s">
        <v>57</v>
      </c>
      <c r="AZ207" s="53" t="s">
        <v>57</v>
      </c>
      <c r="BA207" s="53" t="s">
        <v>57</v>
      </c>
      <c r="BB207" s="53" t="s">
        <v>57</v>
      </c>
      <c r="BC207" s="53" t="s">
        <v>57</v>
      </c>
      <c r="BD207" s="85" t="str" cm="1">
        <f t="array" ref="BD207">IF(OR(AH207:AX207="SI",AY207="SI",AZ207="SI",BA207="SI",BB207="SI",BC207="SI"),"Crítico-Proceda a elaborar plan de acción","No crítico/Intermedio-Solicitar evaluación por parte del OAL")</f>
        <v>No crítico/Intermedio-Solicitar evaluación por parte del OAL</v>
      </c>
      <c r="BE207" s="86"/>
      <c r="BF207" s="74"/>
      <c r="BG207" s="74"/>
      <c r="BH207" s="74"/>
      <c r="BI207" s="74"/>
      <c r="BJ207" s="74"/>
      <c r="BM207">
        <f t="shared" si="2"/>
        <v>1</v>
      </c>
    </row>
    <row r="208" spans="2:65" ht="58.5" customHeight="1">
      <c r="B208" s="54">
        <v>191</v>
      </c>
      <c r="C208" s="55" t="str">
        <f>Hoja1!AE195</f>
        <v xml:space="preserve"> </v>
      </c>
      <c r="D208" s="55" t="str">
        <f>Hoja1!AF195</f>
        <v xml:space="preserve"> </v>
      </c>
      <c r="E208" s="55" t="str">
        <f>Hoja1!AG195</f>
        <v xml:space="preserve"> </v>
      </c>
      <c r="F208" s="55" t="str">
        <f>Hoja1!AH195</f>
        <v xml:space="preserve"> </v>
      </c>
      <c r="G208" s="55" t="str">
        <f>Hoja1!AI195</f>
        <v xml:space="preserve"> </v>
      </c>
      <c r="H208" s="55" t="str">
        <f>Hoja1!AJ195</f>
        <v xml:space="preserve"> </v>
      </c>
      <c r="I208" s="55" t="str">
        <f>Hoja1!AK195</f>
        <v xml:space="preserve"> </v>
      </c>
      <c r="J208" s="55" t="str">
        <f>Hoja1!AL195</f>
        <v xml:space="preserve"> </v>
      </c>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79" t="str" cm="1">
        <f t="array" ref="AG208">IF(OR(K208:AA208="NO",AB208="NO",AC208="NO",AD208="NO",AE208="NO",AF208="NO"),"No aceptable","Aceptable")</f>
        <v>Aceptable</v>
      </c>
      <c r="AH208" s="53" t="s">
        <v>57</v>
      </c>
      <c r="AI208" s="53" t="s">
        <v>57</v>
      </c>
      <c r="AJ208" s="53" t="s">
        <v>57</v>
      </c>
      <c r="AK208" s="53" t="s">
        <v>57</v>
      </c>
      <c r="AL208" s="53" t="s">
        <v>57</v>
      </c>
      <c r="AM208" s="53" t="s">
        <v>57</v>
      </c>
      <c r="AN208" s="53" t="s">
        <v>57</v>
      </c>
      <c r="AO208" s="53" t="s">
        <v>57</v>
      </c>
      <c r="AP208" s="53" t="s">
        <v>57</v>
      </c>
      <c r="AQ208" s="53" t="s">
        <v>57</v>
      </c>
      <c r="AR208" s="53" t="s">
        <v>57</v>
      </c>
      <c r="AS208" s="53" t="s">
        <v>57</v>
      </c>
      <c r="AT208" s="53" t="s">
        <v>57</v>
      </c>
      <c r="AU208" s="53" t="s">
        <v>57</v>
      </c>
      <c r="AV208" s="53" t="s">
        <v>57</v>
      </c>
      <c r="AW208" s="53" t="s">
        <v>57</v>
      </c>
      <c r="AX208" s="53" t="s">
        <v>57</v>
      </c>
      <c r="AY208" s="53" t="s">
        <v>57</v>
      </c>
      <c r="AZ208" s="53" t="s">
        <v>57</v>
      </c>
      <c r="BA208" s="53" t="s">
        <v>57</v>
      </c>
      <c r="BB208" s="53" t="s">
        <v>57</v>
      </c>
      <c r="BC208" s="53" t="s">
        <v>57</v>
      </c>
      <c r="BD208" s="85" t="str" cm="1">
        <f t="array" ref="BD208">IF(OR(AH208:AX208="SI",AY208="SI",AZ208="SI",BA208="SI",BB208="SI",BC208="SI"),"Crítico-Proceda a elaborar plan de acción","No crítico/Intermedio-Solicitar evaluación por parte del OAL")</f>
        <v>No crítico/Intermedio-Solicitar evaluación por parte del OAL</v>
      </c>
      <c r="BE208" s="86"/>
      <c r="BF208" s="74"/>
      <c r="BG208" s="74"/>
      <c r="BH208" s="74"/>
      <c r="BI208" s="74"/>
      <c r="BJ208" s="74"/>
      <c r="BM208">
        <f t="shared" si="2"/>
        <v>1</v>
      </c>
    </row>
    <row r="209" spans="2:65" ht="58.5" customHeight="1">
      <c r="B209" s="54">
        <v>192</v>
      </c>
      <c r="C209" s="55" t="str">
        <f>Hoja1!AE196</f>
        <v xml:space="preserve"> </v>
      </c>
      <c r="D209" s="55" t="str">
        <f>Hoja1!AF196</f>
        <v xml:space="preserve"> </v>
      </c>
      <c r="E209" s="55" t="str">
        <f>Hoja1!AG196</f>
        <v xml:space="preserve"> </v>
      </c>
      <c r="F209" s="55" t="str">
        <f>Hoja1!AH196</f>
        <v xml:space="preserve"> </v>
      </c>
      <c r="G209" s="55" t="str">
        <f>Hoja1!AI196</f>
        <v xml:space="preserve"> </v>
      </c>
      <c r="H209" s="55" t="str">
        <f>Hoja1!AJ196</f>
        <v xml:space="preserve"> </v>
      </c>
      <c r="I209" s="55" t="str">
        <f>Hoja1!AK196</f>
        <v xml:space="preserve"> </v>
      </c>
      <c r="J209" s="55" t="str">
        <f>Hoja1!AL196</f>
        <v xml:space="preserve"> </v>
      </c>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79" t="str" cm="1">
        <f t="array" ref="AG209">IF(OR(K209:AA209="NO",AB209="NO",AC209="NO",AD209="NO",AE209="NO",AF209="NO"),"No aceptable","Aceptable")</f>
        <v>Aceptable</v>
      </c>
      <c r="AH209" s="53" t="s">
        <v>57</v>
      </c>
      <c r="AI209" s="53" t="s">
        <v>57</v>
      </c>
      <c r="AJ209" s="53" t="s">
        <v>57</v>
      </c>
      <c r="AK209" s="53" t="s">
        <v>57</v>
      </c>
      <c r="AL209" s="53" t="s">
        <v>57</v>
      </c>
      <c r="AM209" s="53" t="s">
        <v>57</v>
      </c>
      <c r="AN209" s="53" t="s">
        <v>57</v>
      </c>
      <c r="AO209" s="53" t="s">
        <v>57</v>
      </c>
      <c r="AP209" s="53" t="s">
        <v>57</v>
      </c>
      <c r="AQ209" s="53" t="s">
        <v>57</v>
      </c>
      <c r="AR209" s="53" t="s">
        <v>57</v>
      </c>
      <c r="AS209" s="53" t="s">
        <v>57</v>
      </c>
      <c r="AT209" s="53" t="s">
        <v>57</v>
      </c>
      <c r="AU209" s="53" t="s">
        <v>57</v>
      </c>
      <c r="AV209" s="53" t="s">
        <v>57</v>
      </c>
      <c r="AW209" s="53" t="s">
        <v>57</v>
      </c>
      <c r="AX209" s="53" t="s">
        <v>57</v>
      </c>
      <c r="AY209" s="53" t="s">
        <v>57</v>
      </c>
      <c r="AZ209" s="53" t="s">
        <v>57</v>
      </c>
      <c r="BA209" s="53" t="s">
        <v>57</v>
      </c>
      <c r="BB209" s="53" t="s">
        <v>57</v>
      </c>
      <c r="BC209" s="53" t="s">
        <v>57</v>
      </c>
      <c r="BD209" s="85" t="str" cm="1">
        <f t="array" ref="BD209">IF(OR(AH209:AX209="SI",AY209="SI",AZ209="SI",BA209="SI",BB209="SI",BC209="SI"),"Crítico-Proceda a elaborar plan de acción","No crítico/Intermedio-Solicitar evaluación por parte del OAL")</f>
        <v>No crítico/Intermedio-Solicitar evaluación por parte del OAL</v>
      </c>
      <c r="BE209" s="86"/>
      <c r="BF209" s="74"/>
      <c r="BG209" s="74"/>
      <c r="BH209" s="74"/>
      <c r="BI209" s="74"/>
      <c r="BJ209" s="74"/>
      <c r="BM209">
        <f t="shared" si="2"/>
        <v>1</v>
      </c>
    </row>
    <row r="210" spans="2:65" ht="58.5" customHeight="1">
      <c r="B210" s="54">
        <v>193</v>
      </c>
      <c r="C210" s="55" t="str">
        <f>Hoja1!AE197</f>
        <v xml:space="preserve"> </v>
      </c>
      <c r="D210" s="55" t="str">
        <f>Hoja1!AF197</f>
        <v xml:space="preserve"> </v>
      </c>
      <c r="E210" s="55" t="str">
        <f>Hoja1!AG197</f>
        <v xml:space="preserve"> </v>
      </c>
      <c r="F210" s="55" t="str">
        <f>Hoja1!AH197</f>
        <v xml:space="preserve"> </v>
      </c>
      <c r="G210" s="55" t="str">
        <f>Hoja1!AI197</f>
        <v xml:space="preserve"> </v>
      </c>
      <c r="H210" s="55" t="str">
        <f>Hoja1!AJ197</f>
        <v xml:space="preserve"> </v>
      </c>
      <c r="I210" s="55" t="str">
        <f>Hoja1!AK197</f>
        <v xml:space="preserve"> </v>
      </c>
      <c r="J210" s="55" t="str">
        <f>Hoja1!AL197</f>
        <v xml:space="preserve"> </v>
      </c>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79" t="str" cm="1">
        <f t="array" ref="AG210">IF(OR(K210:AA210="NO",AB210="NO",AC210="NO",AD210="NO",AE210="NO",AF210="NO"),"No aceptable","Aceptable")</f>
        <v>Aceptable</v>
      </c>
      <c r="AH210" s="53" t="s">
        <v>57</v>
      </c>
      <c r="AI210" s="53" t="s">
        <v>57</v>
      </c>
      <c r="AJ210" s="53" t="s">
        <v>57</v>
      </c>
      <c r="AK210" s="53" t="s">
        <v>57</v>
      </c>
      <c r="AL210" s="53" t="s">
        <v>57</v>
      </c>
      <c r="AM210" s="53" t="s">
        <v>57</v>
      </c>
      <c r="AN210" s="53" t="s">
        <v>57</v>
      </c>
      <c r="AO210" s="53" t="s">
        <v>57</v>
      </c>
      <c r="AP210" s="53" t="s">
        <v>57</v>
      </c>
      <c r="AQ210" s="53" t="s">
        <v>57</v>
      </c>
      <c r="AR210" s="53" t="s">
        <v>57</v>
      </c>
      <c r="AS210" s="53" t="s">
        <v>57</v>
      </c>
      <c r="AT210" s="53" t="s">
        <v>57</v>
      </c>
      <c r="AU210" s="53" t="s">
        <v>57</v>
      </c>
      <c r="AV210" s="53" t="s">
        <v>57</v>
      </c>
      <c r="AW210" s="53" t="s">
        <v>57</v>
      </c>
      <c r="AX210" s="53" t="s">
        <v>57</v>
      </c>
      <c r="AY210" s="53" t="s">
        <v>57</v>
      </c>
      <c r="AZ210" s="53" t="s">
        <v>57</v>
      </c>
      <c r="BA210" s="53" t="s">
        <v>57</v>
      </c>
      <c r="BB210" s="53" t="s">
        <v>57</v>
      </c>
      <c r="BC210" s="53" t="s">
        <v>57</v>
      </c>
      <c r="BD210" s="85" t="str" cm="1">
        <f t="array" ref="BD210">IF(OR(AH210:AX210="SI",AY210="SI",AZ210="SI",BA210="SI",BB210="SI",BC210="SI"),"Crítico-Proceda a elaborar plan de acción","No crítico/Intermedio-Solicitar evaluación por parte del OAL")</f>
        <v>No crítico/Intermedio-Solicitar evaluación por parte del OAL</v>
      </c>
      <c r="BE210" s="86"/>
      <c r="BF210" s="74"/>
      <c r="BG210" s="74"/>
      <c r="BH210" s="74"/>
      <c r="BI210" s="74"/>
      <c r="BJ210" s="74"/>
      <c r="BM210">
        <f t="shared" si="2"/>
        <v>1</v>
      </c>
    </row>
    <row r="211" spans="2:65" ht="58.5" customHeight="1">
      <c r="B211" s="54">
        <v>194</v>
      </c>
      <c r="C211" s="55" t="str">
        <f>Hoja1!AE198</f>
        <v xml:space="preserve"> </v>
      </c>
      <c r="D211" s="55" t="str">
        <f>Hoja1!AF198</f>
        <v xml:space="preserve"> </v>
      </c>
      <c r="E211" s="55" t="str">
        <f>Hoja1!AG198</f>
        <v xml:space="preserve"> </v>
      </c>
      <c r="F211" s="55" t="str">
        <f>Hoja1!AH198</f>
        <v xml:space="preserve"> </v>
      </c>
      <c r="G211" s="55" t="str">
        <f>Hoja1!AI198</f>
        <v xml:space="preserve"> </v>
      </c>
      <c r="H211" s="55" t="str">
        <f>Hoja1!AJ198</f>
        <v xml:space="preserve"> </v>
      </c>
      <c r="I211" s="55" t="str">
        <f>Hoja1!AK198</f>
        <v xml:space="preserve"> </v>
      </c>
      <c r="J211" s="55" t="str">
        <f>Hoja1!AL198</f>
        <v xml:space="preserve"> </v>
      </c>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79" t="str" cm="1">
        <f t="array" ref="AG211">IF(OR(K211:AA211="NO",AB211="NO",AC211="NO",AD211="NO",AE211="NO",AF211="NO"),"No aceptable","Aceptable")</f>
        <v>Aceptable</v>
      </c>
      <c r="AH211" s="53" t="s">
        <v>57</v>
      </c>
      <c r="AI211" s="53" t="s">
        <v>57</v>
      </c>
      <c r="AJ211" s="53" t="s">
        <v>57</v>
      </c>
      <c r="AK211" s="53" t="s">
        <v>57</v>
      </c>
      <c r="AL211" s="53" t="s">
        <v>57</v>
      </c>
      <c r="AM211" s="53" t="s">
        <v>57</v>
      </c>
      <c r="AN211" s="53" t="s">
        <v>57</v>
      </c>
      <c r="AO211" s="53" t="s">
        <v>57</v>
      </c>
      <c r="AP211" s="53" t="s">
        <v>57</v>
      </c>
      <c r="AQ211" s="53" t="s">
        <v>57</v>
      </c>
      <c r="AR211" s="53" t="s">
        <v>57</v>
      </c>
      <c r="AS211" s="53" t="s">
        <v>57</v>
      </c>
      <c r="AT211" s="53" t="s">
        <v>57</v>
      </c>
      <c r="AU211" s="53" t="s">
        <v>57</v>
      </c>
      <c r="AV211" s="53" t="s">
        <v>57</v>
      </c>
      <c r="AW211" s="53" t="s">
        <v>57</v>
      </c>
      <c r="AX211" s="53" t="s">
        <v>57</v>
      </c>
      <c r="AY211" s="53" t="s">
        <v>57</v>
      </c>
      <c r="AZ211" s="53" t="s">
        <v>57</v>
      </c>
      <c r="BA211" s="53" t="s">
        <v>57</v>
      </c>
      <c r="BB211" s="53" t="s">
        <v>57</v>
      </c>
      <c r="BC211" s="53" t="s">
        <v>57</v>
      </c>
      <c r="BD211" s="85" t="str" cm="1">
        <f t="array" ref="BD211">IF(OR(AH211:AX211="SI",AY211="SI",AZ211="SI",BA211="SI",BB211="SI",BC211="SI"),"Crítico-Proceda a elaborar plan de acción","No crítico/Intermedio-Solicitar evaluación por parte del OAL")</f>
        <v>No crítico/Intermedio-Solicitar evaluación por parte del OAL</v>
      </c>
      <c r="BE211" s="86"/>
      <c r="BF211" s="74"/>
      <c r="BG211" s="74"/>
      <c r="BH211" s="74"/>
      <c r="BI211" s="74"/>
      <c r="BJ211" s="74"/>
      <c r="BM211">
        <f t="shared" ref="BM211:BM217" si="3">IF(AG211="Aceptable",1,0)</f>
        <v>1</v>
      </c>
    </row>
    <row r="212" spans="2:65" ht="58.5" customHeight="1">
      <c r="B212" s="54">
        <v>195</v>
      </c>
      <c r="C212" s="55" t="str">
        <f>Hoja1!AE199</f>
        <v xml:space="preserve"> </v>
      </c>
      <c r="D212" s="55" t="str">
        <f>Hoja1!AF199</f>
        <v xml:space="preserve"> </v>
      </c>
      <c r="E212" s="55" t="str">
        <f>Hoja1!AG199</f>
        <v xml:space="preserve"> </v>
      </c>
      <c r="F212" s="55" t="str">
        <f>Hoja1!AH199</f>
        <v xml:space="preserve"> </v>
      </c>
      <c r="G212" s="55" t="str">
        <f>Hoja1!AI199</f>
        <v xml:space="preserve"> </v>
      </c>
      <c r="H212" s="55" t="str">
        <f>Hoja1!AJ199</f>
        <v xml:space="preserve"> </v>
      </c>
      <c r="I212" s="55" t="str">
        <f>Hoja1!AK199</f>
        <v xml:space="preserve"> </v>
      </c>
      <c r="J212" s="55" t="str">
        <f>Hoja1!AL199</f>
        <v xml:space="preserve"> </v>
      </c>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79" t="str" cm="1">
        <f t="array" ref="AG212">IF(OR(K212:AA212="NO",AB212="NO",AC212="NO",AD212="NO",AE212="NO",AF212="NO"),"No aceptable","Aceptable")</f>
        <v>Aceptable</v>
      </c>
      <c r="AH212" s="53" t="s">
        <v>57</v>
      </c>
      <c r="AI212" s="53" t="s">
        <v>57</v>
      </c>
      <c r="AJ212" s="53" t="s">
        <v>57</v>
      </c>
      <c r="AK212" s="53" t="s">
        <v>57</v>
      </c>
      <c r="AL212" s="53" t="s">
        <v>57</v>
      </c>
      <c r="AM212" s="53" t="s">
        <v>57</v>
      </c>
      <c r="AN212" s="53" t="s">
        <v>57</v>
      </c>
      <c r="AO212" s="53" t="s">
        <v>57</v>
      </c>
      <c r="AP212" s="53" t="s">
        <v>57</v>
      </c>
      <c r="AQ212" s="53" t="s">
        <v>57</v>
      </c>
      <c r="AR212" s="53" t="s">
        <v>57</v>
      </c>
      <c r="AS212" s="53" t="s">
        <v>57</v>
      </c>
      <c r="AT212" s="53" t="s">
        <v>57</v>
      </c>
      <c r="AU212" s="53" t="s">
        <v>57</v>
      </c>
      <c r="AV212" s="53" t="s">
        <v>57</v>
      </c>
      <c r="AW212" s="53" t="s">
        <v>57</v>
      </c>
      <c r="AX212" s="53" t="s">
        <v>57</v>
      </c>
      <c r="AY212" s="53" t="s">
        <v>57</v>
      </c>
      <c r="AZ212" s="53" t="s">
        <v>57</v>
      </c>
      <c r="BA212" s="53" t="s">
        <v>57</v>
      </c>
      <c r="BB212" s="53" t="s">
        <v>57</v>
      </c>
      <c r="BC212" s="53" t="s">
        <v>57</v>
      </c>
      <c r="BD212" s="85" t="str" cm="1">
        <f t="array" ref="BD212">IF(OR(AH212:AX212="SI",AY212="SI",AZ212="SI",BA212="SI",BB212="SI",BC212="SI"),"Crítico-Proceda a elaborar plan de acción","No crítico/Intermedio-Solicitar evaluación por parte del OAL")</f>
        <v>No crítico/Intermedio-Solicitar evaluación por parte del OAL</v>
      </c>
      <c r="BE212" s="86"/>
      <c r="BF212" s="74"/>
      <c r="BG212" s="74"/>
      <c r="BH212" s="74"/>
      <c r="BI212" s="74"/>
      <c r="BJ212" s="74"/>
      <c r="BM212">
        <f t="shared" si="3"/>
        <v>1</v>
      </c>
    </row>
    <row r="213" spans="2:65" ht="58.5" customHeight="1">
      <c r="B213" s="54">
        <v>196</v>
      </c>
      <c r="C213" s="55" t="str">
        <f>Hoja1!AE200</f>
        <v xml:space="preserve"> </v>
      </c>
      <c r="D213" s="55" t="str">
        <f>Hoja1!AF200</f>
        <v xml:space="preserve"> </v>
      </c>
      <c r="E213" s="55" t="str">
        <f>Hoja1!AG200</f>
        <v xml:space="preserve"> </v>
      </c>
      <c r="F213" s="55" t="str">
        <f>Hoja1!AH200</f>
        <v xml:space="preserve"> </v>
      </c>
      <c r="G213" s="55" t="str">
        <f>Hoja1!AI200</f>
        <v xml:space="preserve"> </v>
      </c>
      <c r="H213" s="55" t="str">
        <f>Hoja1!AJ200</f>
        <v xml:space="preserve"> </v>
      </c>
      <c r="I213" s="55" t="str">
        <f>Hoja1!AK200</f>
        <v xml:space="preserve"> </v>
      </c>
      <c r="J213" s="55" t="str">
        <f>Hoja1!AL200</f>
        <v xml:space="preserve"> </v>
      </c>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79" t="str" cm="1">
        <f t="array" ref="AG213">IF(OR(K213:AA213="NO",AB213="NO",AC213="NO",AD213="NO",AE213="NO",AF213="NO"),"No aceptable","Aceptable")</f>
        <v>Aceptable</v>
      </c>
      <c r="AH213" s="53" t="s">
        <v>57</v>
      </c>
      <c r="AI213" s="53" t="s">
        <v>57</v>
      </c>
      <c r="AJ213" s="53" t="s">
        <v>57</v>
      </c>
      <c r="AK213" s="53" t="s">
        <v>57</v>
      </c>
      <c r="AL213" s="53" t="s">
        <v>57</v>
      </c>
      <c r="AM213" s="53" t="s">
        <v>57</v>
      </c>
      <c r="AN213" s="53" t="s">
        <v>57</v>
      </c>
      <c r="AO213" s="53" t="s">
        <v>57</v>
      </c>
      <c r="AP213" s="53" t="s">
        <v>57</v>
      </c>
      <c r="AQ213" s="53" t="s">
        <v>57</v>
      </c>
      <c r="AR213" s="53" t="s">
        <v>57</v>
      </c>
      <c r="AS213" s="53" t="s">
        <v>57</v>
      </c>
      <c r="AT213" s="53" t="s">
        <v>57</v>
      </c>
      <c r="AU213" s="53" t="s">
        <v>57</v>
      </c>
      <c r="AV213" s="53" t="s">
        <v>57</v>
      </c>
      <c r="AW213" s="53" t="s">
        <v>57</v>
      </c>
      <c r="AX213" s="53" t="s">
        <v>57</v>
      </c>
      <c r="AY213" s="53" t="s">
        <v>57</v>
      </c>
      <c r="AZ213" s="53" t="s">
        <v>57</v>
      </c>
      <c r="BA213" s="53" t="s">
        <v>57</v>
      </c>
      <c r="BB213" s="53" t="s">
        <v>57</v>
      </c>
      <c r="BC213" s="53" t="s">
        <v>57</v>
      </c>
      <c r="BD213" s="85" t="str" cm="1">
        <f t="array" ref="BD213">IF(OR(AH213:AX213="SI",AY213="SI",AZ213="SI",BA213="SI",BB213="SI",BC213="SI"),"Crítico-Proceda a elaborar plan de acción","No crítico/Intermedio-Solicitar evaluación por parte del OAL")</f>
        <v>No crítico/Intermedio-Solicitar evaluación por parte del OAL</v>
      </c>
      <c r="BE213" s="86"/>
      <c r="BF213" s="74"/>
      <c r="BG213" s="74"/>
      <c r="BH213" s="74"/>
      <c r="BI213" s="74"/>
      <c r="BJ213" s="74"/>
      <c r="BM213">
        <f t="shared" si="3"/>
        <v>1</v>
      </c>
    </row>
    <row r="214" spans="2:65" ht="58.5" customHeight="1">
      <c r="B214" s="54">
        <v>197</v>
      </c>
      <c r="C214" s="55" t="str">
        <f>Hoja1!AE201</f>
        <v xml:space="preserve"> </v>
      </c>
      <c r="D214" s="55" t="str">
        <f>Hoja1!AF201</f>
        <v xml:space="preserve"> </v>
      </c>
      <c r="E214" s="55" t="str">
        <f>Hoja1!AG201</f>
        <v xml:space="preserve"> </v>
      </c>
      <c r="F214" s="55" t="str">
        <f>Hoja1!AH201</f>
        <v xml:space="preserve"> </v>
      </c>
      <c r="G214" s="55" t="str">
        <f>Hoja1!AI201</f>
        <v xml:space="preserve"> </v>
      </c>
      <c r="H214" s="55" t="str">
        <f>Hoja1!AJ201</f>
        <v xml:space="preserve"> </v>
      </c>
      <c r="I214" s="55" t="str">
        <f>Hoja1!AK201</f>
        <v xml:space="preserve"> </v>
      </c>
      <c r="J214" s="55" t="str">
        <f>Hoja1!AL201</f>
        <v xml:space="preserve"> </v>
      </c>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79" t="str" cm="1">
        <f t="array" ref="AG214">IF(OR(K214:AA214="NO",AB214="NO",AC214="NO",AD214="NO",AE214="NO",AF214="NO"),"No aceptable","Aceptable")</f>
        <v>Aceptable</v>
      </c>
      <c r="AH214" s="53" t="s">
        <v>57</v>
      </c>
      <c r="AI214" s="53" t="s">
        <v>57</v>
      </c>
      <c r="AJ214" s="53" t="s">
        <v>57</v>
      </c>
      <c r="AK214" s="53" t="s">
        <v>57</v>
      </c>
      <c r="AL214" s="53" t="s">
        <v>57</v>
      </c>
      <c r="AM214" s="53" t="s">
        <v>57</v>
      </c>
      <c r="AN214" s="53" t="s">
        <v>57</v>
      </c>
      <c r="AO214" s="53" t="s">
        <v>57</v>
      </c>
      <c r="AP214" s="53" t="s">
        <v>57</v>
      </c>
      <c r="AQ214" s="53" t="s">
        <v>57</v>
      </c>
      <c r="AR214" s="53" t="s">
        <v>57</v>
      </c>
      <c r="AS214" s="53" t="s">
        <v>57</v>
      </c>
      <c r="AT214" s="53" t="s">
        <v>57</v>
      </c>
      <c r="AU214" s="53" t="s">
        <v>57</v>
      </c>
      <c r="AV214" s="53" t="s">
        <v>57</v>
      </c>
      <c r="AW214" s="53" t="s">
        <v>57</v>
      </c>
      <c r="AX214" s="53" t="s">
        <v>57</v>
      </c>
      <c r="AY214" s="53" t="s">
        <v>57</v>
      </c>
      <c r="AZ214" s="53" t="s">
        <v>57</v>
      </c>
      <c r="BA214" s="53" t="s">
        <v>57</v>
      </c>
      <c r="BB214" s="53" t="s">
        <v>57</v>
      </c>
      <c r="BC214" s="53" t="s">
        <v>57</v>
      </c>
      <c r="BD214" s="85" t="str" cm="1">
        <f t="array" ref="BD214">IF(OR(AH214:AX214="SI",AY214="SI",AZ214="SI",BA214="SI",BB214="SI",BC214="SI"),"Crítico-Proceda a elaborar plan de acción","No crítico/Intermedio-Solicitar evaluación por parte del OAL")</f>
        <v>No crítico/Intermedio-Solicitar evaluación por parte del OAL</v>
      </c>
      <c r="BE214" s="86"/>
      <c r="BF214" s="74"/>
      <c r="BG214" s="74"/>
      <c r="BH214" s="74"/>
      <c r="BI214" s="74"/>
      <c r="BJ214" s="74"/>
      <c r="BM214">
        <f t="shared" si="3"/>
        <v>1</v>
      </c>
    </row>
    <row r="215" spans="2:65" ht="58.5" customHeight="1">
      <c r="B215" s="54">
        <v>198</v>
      </c>
      <c r="C215" s="55" t="str">
        <f>Hoja1!AE202</f>
        <v xml:space="preserve"> </v>
      </c>
      <c r="D215" s="55" t="str">
        <f>Hoja1!AF202</f>
        <v xml:space="preserve"> </v>
      </c>
      <c r="E215" s="55" t="str">
        <f>Hoja1!AG202</f>
        <v xml:space="preserve"> </v>
      </c>
      <c r="F215" s="55" t="str">
        <f>Hoja1!AH202</f>
        <v xml:space="preserve"> </v>
      </c>
      <c r="G215" s="55" t="str">
        <f>Hoja1!AI202</f>
        <v xml:space="preserve"> </v>
      </c>
      <c r="H215" s="55" t="str">
        <f>Hoja1!AJ202</f>
        <v xml:space="preserve"> </v>
      </c>
      <c r="I215" s="55" t="str">
        <f>Hoja1!AK202</f>
        <v xml:space="preserve"> </v>
      </c>
      <c r="J215" s="55" t="str">
        <f>Hoja1!AL202</f>
        <v xml:space="preserve"> </v>
      </c>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79" t="str" cm="1">
        <f t="array" ref="AG215">IF(OR(K215:AA215="NO",AB215="NO",AC215="NO",AD215="NO",AE215="NO",AF215="NO"),"No aceptable","Aceptable")</f>
        <v>Aceptable</v>
      </c>
      <c r="AH215" s="53" t="s">
        <v>57</v>
      </c>
      <c r="AI215" s="53" t="s">
        <v>57</v>
      </c>
      <c r="AJ215" s="53" t="s">
        <v>57</v>
      </c>
      <c r="AK215" s="53" t="s">
        <v>57</v>
      </c>
      <c r="AL215" s="53" t="s">
        <v>57</v>
      </c>
      <c r="AM215" s="53" t="s">
        <v>57</v>
      </c>
      <c r="AN215" s="53" t="s">
        <v>57</v>
      </c>
      <c r="AO215" s="53" t="s">
        <v>57</v>
      </c>
      <c r="AP215" s="53" t="s">
        <v>57</v>
      </c>
      <c r="AQ215" s="53" t="s">
        <v>57</v>
      </c>
      <c r="AR215" s="53" t="s">
        <v>57</v>
      </c>
      <c r="AS215" s="53" t="s">
        <v>57</v>
      </c>
      <c r="AT215" s="53" t="s">
        <v>57</v>
      </c>
      <c r="AU215" s="53" t="s">
        <v>57</v>
      </c>
      <c r="AV215" s="53" t="s">
        <v>57</v>
      </c>
      <c r="AW215" s="53" t="s">
        <v>57</v>
      </c>
      <c r="AX215" s="53" t="s">
        <v>57</v>
      </c>
      <c r="AY215" s="53" t="s">
        <v>57</v>
      </c>
      <c r="AZ215" s="53" t="s">
        <v>57</v>
      </c>
      <c r="BA215" s="53" t="s">
        <v>57</v>
      </c>
      <c r="BB215" s="53" t="s">
        <v>57</v>
      </c>
      <c r="BC215" s="53" t="s">
        <v>57</v>
      </c>
      <c r="BD215" s="85" t="str" cm="1">
        <f t="array" ref="BD215">IF(OR(AH215:AX215="SI",AY215="SI",AZ215="SI",BA215="SI",BB215="SI",BC215="SI"),"Crítico-Proceda a elaborar plan de acción","No crítico/Intermedio-Solicitar evaluación por parte del OAL")</f>
        <v>No crítico/Intermedio-Solicitar evaluación por parte del OAL</v>
      </c>
      <c r="BE215" s="86"/>
      <c r="BF215" s="74"/>
      <c r="BG215" s="74"/>
      <c r="BH215" s="74"/>
      <c r="BI215" s="74"/>
      <c r="BJ215" s="74"/>
      <c r="BM215">
        <f t="shared" si="3"/>
        <v>1</v>
      </c>
    </row>
    <row r="216" spans="2:65" ht="58.5" customHeight="1">
      <c r="B216" s="54">
        <v>199</v>
      </c>
      <c r="C216" s="55" t="str">
        <f>Hoja1!AE203</f>
        <v xml:space="preserve"> </v>
      </c>
      <c r="D216" s="55" t="str">
        <f>Hoja1!AF203</f>
        <v xml:space="preserve"> </v>
      </c>
      <c r="E216" s="55" t="str">
        <f>Hoja1!AG203</f>
        <v xml:space="preserve"> </v>
      </c>
      <c r="F216" s="55" t="str">
        <f>Hoja1!AH203</f>
        <v xml:space="preserve"> </v>
      </c>
      <c r="G216" s="55" t="str">
        <f>Hoja1!AI203</f>
        <v xml:space="preserve"> </v>
      </c>
      <c r="H216" s="55" t="str">
        <f>Hoja1!AJ203</f>
        <v xml:space="preserve"> </v>
      </c>
      <c r="I216" s="55" t="str">
        <f>Hoja1!AK203</f>
        <v xml:space="preserve"> </v>
      </c>
      <c r="J216" s="55" t="str">
        <f>Hoja1!AL203</f>
        <v xml:space="preserve"> </v>
      </c>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79" t="str" cm="1">
        <f t="array" ref="AG216">IF(OR(K216:AA216="NO",AB216="NO",AC216="NO",AD216="NO",AE216="NO",AF216="NO"),"No aceptable","Aceptable")</f>
        <v>Aceptable</v>
      </c>
      <c r="AH216" s="53" t="s">
        <v>57</v>
      </c>
      <c r="AI216" s="53" t="s">
        <v>57</v>
      </c>
      <c r="AJ216" s="53" t="s">
        <v>57</v>
      </c>
      <c r="AK216" s="53" t="s">
        <v>57</v>
      </c>
      <c r="AL216" s="53" t="s">
        <v>57</v>
      </c>
      <c r="AM216" s="53" t="s">
        <v>57</v>
      </c>
      <c r="AN216" s="53" t="s">
        <v>57</v>
      </c>
      <c r="AO216" s="53" t="s">
        <v>57</v>
      </c>
      <c r="AP216" s="53" t="s">
        <v>57</v>
      </c>
      <c r="AQ216" s="53" t="s">
        <v>57</v>
      </c>
      <c r="AR216" s="53" t="s">
        <v>57</v>
      </c>
      <c r="AS216" s="53" t="s">
        <v>57</v>
      </c>
      <c r="AT216" s="53" t="s">
        <v>57</v>
      </c>
      <c r="AU216" s="53" t="s">
        <v>57</v>
      </c>
      <c r="AV216" s="53" t="s">
        <v>57</v>
      </c>
      <c r="AW216" s="53" t="s">
        <v>57</v>
      </c>
      <c r="AX216" s="53" t="s">
        <v>57</v>
      </c>
      <c r="AY216" s="53" t="s">
        <v>57</v>
      </c>
      <c r="AZ216" s="53" t="s">
        <v>57</v>
      </c>
      <c r="BA216" s="53" t="s">
        <v>57</v>
      </c>
      <c r="BB216" s="53" t="s">
        <v>57</v>
      </c>
      <c r="BC216" s="53" t="s">
        <v>57</v>
      </c>
      <c r="BD216" s="85" t="str" cm="1">
        <f t="array" ref="BD216">IF(OR(AH216:AX216="SI",AY216="SI",AZ216="SI",BA216="SI",BB216="SI",BC216="SI"),"Crítico-Proceda a elaborar plan de acción","No crítico/Intermedio-Solicitar evaluación por parte del OAL")</f>
        <v>No crítico/Intermedio-Solicitar evaluación por parte del OAL</v>
      </c>
      <c r="BE216" s="86"/>
      <c r="BF216" s="74"/>
      <c r="BG216" s="74"/>
      <c r="BH216" s="74"/>
      <c r="BI216" s="74"/>
      <c r="BJ216" s="74"/>
      <c r="BM216">
        <f t="shared" si="3"/>
        <v>1</v>
      </c>
    </row>
    <row r="217" spans="2:65" ht="58.5" customHeight="1">
      <c r="B217" s="54">
        <v>200</v>
      </c>
      <c r="C217" s="55">
        <f>Hoja1!AE204</f>
        <v>0</v>
      </c>
      <c r="D217" s="55">
        <f>Hoja1!AF204</f>
        <v>0</v>
      </c>
      <c r="E217" s="55">
        <f>Hoja1!AG204</f>
        <v>0</v>
      </c>
      <c r="F217" s="55">
        <f>Hoja1!AH204</f>
        <v>0</v>
      </c>
      <c r="G217" s="55">
        <f>Hoja1!AI204</f>
        <v>0</v>
      </c>
      <c r="H217" s="55">
        <f>Hoja1!AJ204</f>
        <v>0</v>
      </c>
      <c r="I217" s="55">
        <f>Hoja1!AK204</f>
        <v>0</v>
      </c>
      <c r="J217" s="55">
        <f>Hoja1!AL204</f>
        <v>0</v>
      </c>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79" t="str" cm="1">
        <f t="array" ref="AG217">IF(OR(K217:AA217="NO",AB217="NO",AC217="NO",AD217="NO",AE217="NO",AF217="NO"),"No aceptable","Aceptable")</f>
        <v>Aceptable</v>
      </c>
      <c r="AH217" s="53" t="s">
        <v>57</v>
      </c>
      <c r="AI217" s="53" t="s">
        <v>57</v>
      </c>
      <c r="AJ217" s="53" t="s">
        <v>57</v>
      </c>
      <c r="AK217" s="53" t="s">
        <v>57</v>
      </c>
      <c r="AL217" s="53" t="s">
        <v>57</v>
      </c>
      <c r="AM217" s="53" t="s">
        <v>57</v>
      </c>
      <c r="AN217" s="53" t="s">
        <v>57</v>
      </c>
      <c r="AO217" s="53" t="s">
        <v>57</v>
      </c>
      <c r="AP217" s="53" t="s">
        <v>57</v>
      </c>
      <c r="AQ217" s="53" t="s">
        <v>57</v>
      </c>
      <c r="AR217" s="53" t="s">
        <v>57</v>
      </c>
      <c r="AS217" s="53" t="s">
        <v>57</v>
      </c>
      <c r="AT217" s="53" t="s">
        <v>57</v>
      </c>
      <c r="AU217" s="53" t="s">
        <v>57</v>
      </c>
      <c r="AV217" s="53" t="s">
        <v>57</v>
      </c>
      <c r="AW217" s="53" t="s">
        <v>57</v>
      </c>
      <c r="AX217" s="53" t="s">
        <v>57</v>
      </c>
      <c r="AY217" s="53" t="s">
        <v>57</v>
      </c>
      <c r="AZ217" s="53" t="s">
        <v>57</v>
      </c>
      <c r="BA217" s="53" t="s">
        <v>57</v>
      </c>
      <c r="BB217" s="53" t="s">
        <v>57</v>
      </c>
      <c r="BC217" s="53" t="s">
        <v>57</v>
      </c>
      <c r="BD217" s="85" t="str" cm="1">
        <f t="array" ref="BD217">IF(OR(AH217:AX217="SI",AY217="SI",AZ217="SI",BA217="SI",BB217="SI",BC217="SI"),"Crítico-Proceda a elaborar plan de acción","No crítico/Intermedio-Solicitar evaluación por parte del OAL")</f>
        <v>No crítico/Intermedio-Solicitar evaluación por parte del OAL</v>
      </c>
      <c r="BE217" s="86"/>
      <c r="BF217" s="74"/>
      <c r="BG217" s="74"/>
      <c r="BH217" s="74"/>
      <c r="BI217" s="74"/>
      <c r="BJ217" s="74"/>
      <c r="BM217">
        <f t="shared" si="3"/>
        <v>1</v>
      </c>
    </row>
  </sheetData>
  <sheetProtection formatCells="0" formatRows="0" insertRows="0" deleteRows="0"/>
  <autoFilter ref="B17:BM217" xr:uid="{00000000-0001-0000-0700-000000000000}"/>
  <mergeCells count="80">
    <mergeCell ref="D14:E14"/>
    <mergeCell ref="Z15:Z16"/>
    <mergeCell ref="AA15:AA16"/>
    <mergeCell ref="AB15:AB16"/>
    <mergeCell ref="BE14:BJ14"/>
    <mergeCell ref="BE15:BE16"/>
    <mergeCell ref="BG15:BG16"/>
    <mergeCell ref="BH15:BH16"/>
    <mergeCell ref="BI15:BI16"/>
    <mergeCell ref="BJ15:BJ16"/>
    <mergeCell ref="G15:H15"/>
    <mergeCell ref="K15:K16"/>
    <mergeCell ref="L15:L16"/>
    <mergeCell ref="M15:M16"/>
    <mergeCell ref="N15:N16"/>
    <mergeCell ref="I15:J15"/>
    <mergeCell ref="B7:N7"/>
    <mergeCell ref="K12:AG12"/>
    <mergeCell ref="AO15:AO16"/>
    <mergeCell ref="AP15:AP16"/>
    <mergeCell ref="K13:Q13"/>
    <mergeCell ref="R13:Z13"/>
    <mergeCell ref="W15:W16"/>
    <mergeCell ref="X15:X16"/>
    <mergeCell ref="E15:E16"/>
    <mergeCell ref="AH12:BD12"/>
    <mergeCell ref="AA13:AF13"/>
    <mergeCell ref="B15:B16"/>
    <mergeCell ref="C15:C16"/>
    <mergeCell ref="D15:D16"/>
    <mergeCell ref="F15:F16"/>
    <mergeCell ref="AA14:AC14"/>
    <mergeCell ref="AC15:AC16"/>
    <mergeCell ref="K14:M14"/>
    <mergeCell ref="N14:P14"/>
    <mergeCell ref="R14:U14"/>
    <mergeCell ref="V15:V16"/>
    <mergeCell ref="P15:P16"/>
    <mergeCell ref="Q15:Q16"/>
    <mergeCell ref="R15:R16"/>
    <mergeCell ref="S15:S16"/>
    <mergeCell ref="T15:T16"/>
    <mergeCell ref="U15:U16"/>
    <mergeCell ref="O15:O16"/>
    <mergeCell ref="V14:Y14"/>
    <mergeCell ref="Y15:Y16"/>
    <mergeCell ref="AD14:AF14"/>
    <mergeCell ref="AH14:AJ14"/>
    <mergeCell ref="AL15:AL16"/>
    <mergeCell ref="AK14:AN14"/>
    <mergeCell ref="AK15:AK16"/>
    <mergeCell ref="AE15:AE16"/>
    <mergeCell ref="AF15:AF16"/>
    <mergeCell ref="AG15:AG16"/>
    <mergeCell ref="AH15:AH16"/>
    <mergeCell ref="AI15:AI16"/>
    <mergeCell ref="AJ15:AJ16"/>
    <mergeCell ref="AD15:AD16"/>
    <mergeCell ref="AM15:AM16"/>
    <mergeCell ref="AN15:AN16"/>
    <mergeCell ref="AH13:AO13"/>
    <mergeCell ref="AT14:AV14"/>
    <mergeCell ref="AW15:AW16"/>
    <mergeCell ref="AX15:AX16"/>
    <mergeCell ref="AY15:AY16"/>
    <mergeCell ref="AT15:AT16"/>
    <mergeCell ref="AU15:AU16"/>
    <mergeCell ref="AV15:AV16"/>
    <mergeCell ref="AS15:AS16"/>
    <mergeCell ref="AQ15:AQ16"/>
    <mergeCell ref="AR15:AR16"/>
    <mergeCell ref="BF15:BF16"/>
    <mergeCell ref="BB13:BC13"/>
    <mergeCell ref="AW13:BA13"/>
    <mergeCell ref="AP13:AV13"/>
    <mergeCell ref="BD13:BD16"/>
    <mergeCell ref="AZ15:AZ16"/>
    <mergeCell ref="BA15:BA16"/>
    <mergeCell ref="BC15:BC16"/>
    <mergeCell ref="BB15:BB16"/>
  </mergeCells>
  <conditionalFormatting sqref="K18:AF217">
    <cfRule type="cellIs" dxfId="39" priority="9" operator="equal">
      <formula>"NO"</formula>
    </cfRule>
    <cfRule type="cellIs" dxfId="38" priority="10" operator="equal">
      <formula>"SI"</formula>
    </cfRule>
  </conditionalFormatting>
  <conditionalFormatting sqref="AG18:AG217">
    <cfRule type="cellIs" dxfId="37" priority="7" operator="equal">
      <formula>"No aceptable"</formula>
    </cfRule>
    <cfRule type="cellIs" dxfId="36" priority="8" operator="equal">
      <formula>"Aceptable"</formula>
    </cfRule>
  </conditionalFormatting>
  <conditionalFormatting sqref="AH18:BC217">
    <cfRule type="cellIs" dxfId="35" priority="5" operator="equal">
      <formula>"NO"</formula>
    </cfRule>
    <cfRule type="cellIs" dxfId="34" priority="6" operator="equal">
      <formula>"SI"</formula>
    </cfRule>
  </conditionalFormatting>
  <conditionalFormatting sqref="AH18:BD217">
    <cfRule type="expression" dxfId="33" priority="1">
      <formula>$BM18=1</formula>
    </cfRule>
  </conditionalFormatting>
  <conditionalFormatting sqref="BD18:BD217">
    <cfRule type="cellIs" dxfId="32" priority="2" operator="equal">
      <formula>"Crítico-Proceda a elaborar plan de acción"</formula>
    </cfRule>
    <cfRule type="cellIs" dxfId="31" priority="3" operator="equal">
      <formula>"No crítico/Intermedio-Solicitar evaluación por parte del OAL"</formula>
    </cfRule>
  </conditionalFormatting>
  <dataValidations count="12">
    <dataValidation allowBlank="1" showInputMessage="1" showErrorMessage="1" prompt="Conjunto de acciones técnicas utilizadas para cumplir un objetivo dentro de un proceso productivo o la obtención de un producto determinado dentro del mismo." sqref="E15 AI15:AJ15" xr:uid="{00000000-0002-0000-0700-000000000000}"/>
    <dataValidation type="list" allowBlank="1" showInputMessage="1" showErrorMessage="1" sqref="K18:AF217 AH18:BC217" xr:uid="{A96D0D7A-AA8E-432D-925F-C6CE23380C94}">
      <formula1>"SI,NO"</formula1>
    </dataValidation>
    <dataValidation allowBlank="1" showInputMessage="1" showErrorMessage="1" prompt="Indicar el número de trabajadores pertenecientes al puesto de trabajo que desempeñan la tarea en el centro de trabajo evaluado, separados por género masculino y femenino." sqref="I15" xr:uid="{00000000-0002-0000-0700-000002000000}"/>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G15:AG17 BD13" xr:uid="{00000000-0002-0000-0700-000003000000}"/>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L15:AN17" xr:uid="{00000000-0002-0000-0700-000004000000}"/>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K15:AK17" xr:uid="{00000000-0002-0000-0700-000005000000}"/>
    <dataValidation allowBlank="1" showInputMessage="1" showErrorMessage="1" prompt="Se debe declarar si es fija o variable, si existe pago de bonos individuales o colectivos por producción, por no ausentarse al trabajo, etc." sqref="AH15" xr:uid="{00000000-0002-0000-0700-000006000000}"/>
    <dataValidation allowBlank="1" showInputMessage="1" showErrorMessage="1" prompt="Lugar donde se ejecutan las tareas, en interacción de la persona con el equipo, el espacio y el medioambiente de trabajo." sqref="D15 I15:J15" xr:uid="{00000000-0002-0000-0700-000007000000}"/>
    <dataValidation allowBlank="1" showInputMessage="1" showErrorMessage="1" prompt="Distribución de tiempo de trabajo a lo largo de un periodo de tiempo." sqref="F15:F16" xr:uid="{17C72DF7-2445-469F-97F9-97DDE4FD474C}"/>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5:H15" xr:uid="{0C8CBDBF-3B79-4A09-A11F-61E71DD84657}"/>
    <dataValidation allowBlank="1" showInputMessage="1" showErrorMessage="1" prompt="Indicar el numero de trabajadores pertenecientes al puesto de trabajo que desempeñan la tarea en el centro de trabajo evaluado, separados por género masculino y femenino." sqref="I15:J15" xr:uid="{333C8545-39BE-49DF-813A-58CEAC2E66F6}"/>
    <dataValidation type="date" allowBlank="1" showInputMessage="1" showErrorMessage="1" error="Debes ingresar fecha formato dd/mm/aaaa" sqref="BE18:BE217" xr:uid="{40D9A61F-ECC4-4829-9C52-54916D228E23}">
      <formula1>45406</formula1>
      <formula2>47848</formula2>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B1:AY216"/>
  <sheetViews>
    <sheetView showGridLines="0" topLeftCell="Y1" zoomScale="59" zoomScaleNormal="59" workbookViewId="0">
      <selection activeCell="A17" sqref="A17"/>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33" width="13.54296875" customWidth="1"/>
    <col min="34" max="34" width="30.81640625" customWidth="1"/>
    <col min="35" max="40" width="13.54296875" customWidth="1"/>
    <col min="41" max="41" width="25.1796875" customWidth="1"/>
    <col min="42" max="47" width="21.1796875" customWidth="1"/>
    <col min="48" max="50" width="0" hidden="1" customWidth="1"/>
    <col min="51" max="51" width="10.81640625" hidden="1" customWidth="1"/>
  </cols>
  <sheetData>
    <row r="1" spans="2:47" s="3" customFormat="1"/>
    <row r="2" spans="2:47" s="3" customFormat="1"/>
    <row r="3" spans="2:47" s="3" customFormat="1"/>
    <row r="4" spans="2:47" s="3" customFormat="1"/>
    <row r="5" spans="2:47" s="3" customFormat="1"/>
    <row r="6" spans="2:47" s="3" customFormat="1" ht="11.15" customHeight="1"/>
    <row r="7" spans="2:47" s="3" customFormat="1" ht="8.5" customHeight="1">
      <c r="B7" s="151"/>
      <c r="C7" s="151"/>
      <c r="D7" s="151"/>
      <c r="E7" s="151"/>
      <c r="F7" s="151"/>
      <c r="G7" s="151"/>
      <c r="H7" s="151"/>
      <c r="I7" s="151"/>
      <c r="J7" s="151"/>
      <c r="K7" s="151"/>
      <c r="L7" s="151"/>
      <c r="M7" s="151"/>
      <c r="N7" s="151"/>
      <c r="O7" s="17"/>
    </row>
    <row r="8" spans="2:47" ht="17.149999999999999" customHeight="1">
      <c r="X8" s="3"/>
    </row>
    <row r="9" spans="2:47" ht="17.149999999999999" customHeight="1"/>
    <row r="10" spans="2:47" ht="15.5" customHeight="1">
      <c r="B10" s="14"/>
      <c r="C10" s="14"/>
      <c r="D10" s="14"/>
      <c r="E10" s="14"/>
      <c r="F10" s="14"/>
      <c r="G10" s="14"/>
      <c r="H10" s="14"/>
      <c r="I10" s="14"/>
      <c r="J10" s="14"/>
      <c r="K10" s="14"/>
      <c r="L10" s="14"/>
      <c r="M10" s="14"/>
      <c r="N10" s="14"/>
      <c r="O10" s="14"/>
      <c r="P10" s="14"/>
      <c r="Q10" s="14"/>
      <c r="R10" s="14"/>
      <c r="S10" s="14"/>
      <c r="T10" s="14"/>
    </row>
    <row r="11" spans="2:47" ht="20" customHeight="1">
      <c r="B11" s="6"/>
      <c r="C11" s="6"/>
      <c r="D11" s="6"/>
      <c r="E11" s="6"/>
      <c r="F11" s="6"/>
      <c r="G11" s="6"/>
      <c r="H11" s="6"/>
      <c r="I11" s="6"/>
      <c r="J11" s="6"/>
      <c r="K11" s="6"/>
      <c r="L11" s="6"/>
      <c r="M11" s="6"/>
      <c r="N11" s="6"/>
      <c r="O11" s="6"/>
      <c r="P11" s="6"/>
      <c r="Q11" s="6"/>
    </row>
    <row r="12" spans="2:47" ht="24.65" customHeight="1">
      <c r="B12" s="63"/>
      <c r="C12" s="63"/>
      <c r="D12" s="63"/>
      <c r="E12" s="63"/>
      <c r="F12" s="63"/>
      <c r="G12" s="63"/>
      <c r="H12" s="63"/>
      <c r="I12" s="63"/>
      <c r="J12" s="63"/>
      <c r="K12" s="243" t="s">
        <v>237</v>
      </c>
      <c r="L12" s="243"/>
      <c r="M12" s="243"/>
      <c r="N12" s="243"/>
      <c r="O12" s="243"/>
      <c r="P12" s="243"/>
      <c r="Q12" s="243"/>
      <c r="R12" s="243"/>
      <c r="S12" s="243"/>
      <c r="T12" s="243"/>
      <c r="U12" s="243"/>
      <c r="V12" s="243"/>
      <c r="W12" s="243"/>
      <c r="X12" s="247"/>
      <c r="Y12" s="243" t="s">
        <v>238</v>
      </c>
      <c r="Z12" s="243"/>
      <c r="AA12" s="243"/>
      <c r="AB12" s="243"/>
      <c r="AC12" s="243"/>
      <c r="AD12" s="243"/>
      <c r="AE12" s="243"/>
      <c r="AF12" s="243"/>
      <c r="AG12" s="243"/>
      <c r="AH12" s="243"/>
      <c r="AI12" s="243"/>
      <c r="AJ12" s="243"/>
      <c r="AK12" s="243"/>
      <c r="AL12" s="243"/>
      <c r="AM12" s="243"/>
      <c r="AN12" s="243"/>
      <c r="AO12" s="247"/>
    </row>
    <row r="13" spans="2:47" s="2" customFormat="1" ht="71.150000000000006" customHeight="1">
      <c r="B13" s="60"/>
      <c r="C13" s="61"/>
      <c r="D13" s="212"/>
      <c r="E13" s="212"/>
      <c r="F13" s="61"/>
      <c r="G13" s="61"/>
      <c r="H13" s="61"/>
      <c r="I13" s="61"/>
      <c r="J13" s="61"/>
      <c r="K13" s="254" t="s">
        <v>177</v>
      </c>
      <c r="L13" s="255"/>
      <c r="M13" s="255"/>
      <c r="N13" s="247" t="s">
        <v>239</v>
      </c>
      <c r="O13" s="247"/>
      <c r="P13" s="247"/>
      <c r="Q13" s="247"/>
      <c r="R13" s="247"/>
      <c r="S13" s="72" t="s">
        <v>240</v>
      </c>
      <c r="T13" s="72" t="s">
        <v>241</v>
      </c>
      <c r="U13" s="72" t="s">
        <v>242</v>
      </c>
      <c r="V13" s="72" t="s">
        <v>243</v>
      </c>
      <c r="W13" s="84" t="s">
        <v>244</v>
      </c>
      <c r="X13" s="247" t="s">
        <v>110</v>
      </c>
      <c r="Y13" s="256" t="s">
        <v>177</v>
      </c>
      <c r="Z13" s="247"/>
      <c r="AA13" s="247"/>
      <c r="AB13" s="254" t="s">
        <v>178</v>
      </c>
      <c r="AC13" s="255"/>
      <c r="AD13" s="255"/>
      <c r="AE13" s="255"/>
      <c r="AF13" s="256"/>
      <c r="AG13" s="72" t="s">
        <v>179</v>
      </c>
      <c r="AH13" s="72" t="s">
        <v>185</v>
      </c>
      <c r="AI13" s="72" t="s">
        <v>245</v>
      </c>
      <c r="AJ13" s="72" t="s">
        <v>246</v>
      </c>
      <c r="AK13" s="72" t="s">
        <v>243</v>
      </c>
      <c r="AL13" s="90" t="s">
        <v>244</v>
      </c>
      <c r="AM13" s="90" t="s">
        <v>242</v>
      </c>
      <c r="AN13" s="84" t="s">
        <v>241</v>
      </c>
      <c r="AO13" s="247" t="s">
        <v>117</v>
      </c>
      <c r="AP13" s="259" t="s">
        <v>103</v>
      </c>
      <c r="AQ13" s="259"/>
      <c r="AR13" s="259"/>
      <c r="AS13" s="259"/>
      <c r="AT13" s="259"/>
      <c r="AU13" s="260"/>
    </row>
    <row r="14" spans="2:47" ht="139.5" customHeight="1">
      <c r="B14" s="247" t="s">
        <v>28</v>
      </c>
      <c r="C14" s="247" t="s">
        <v>29</v>
      </c>
      <c r="D14" s="247" t="s">
        <v>30</v>
      </c>
      <c r="E14" s="247" t="s">
        <v>31</v>
      </c>
      <c r="F14" s="247" t="s">
        <v>33</v>
      </c>
      <c r="G14" s="256" t="s">
        <v>34</v>
      </c>
      <c r="H14" s="247"/>
      <c r="I14" s="247" t="s">
        <v>35</v>
      </c>
      <c r="J14" s="254"/>
      <c r="K14" s="252" t="s">
        <v>197</v>
      </c>
      <c r="L14" s="252" t="s">
        <v>247</v>
      </c>
      <c r="M14" s="252" t="s">
        <v>248</v>
      </c>
      <c r="N14" s="250" t="s">
        <v>249</v>
      </c>
      <c r="O14" s="250" t="s">
        <v>250</v>
      </c>
      <c r="P14" s="250" t="s">
        <v>251</v>
      </c>
      <c r="Q14" s="250" t="s">
        <v>252</v>
      </c>
      <c r="R14" s="250" t="s">
        <v>253</v>
      </c>
      <c r="S14" s="252" t="s">
        <v>254</v>
      </c>
      <c r="T14" s="252" t="s">
        <v>255</v>
      </c>
      <c r="U14" s="252" t="s">
        <v>256</v>
      </c>
      <c r="V14" s="252" t="s">
        <v>257</v>
      </c>
      <c r="W14" s="262" t="s">
        <v>258</v>
      </c>
      <c r="X14" s="261"/>
      <c r="Y14" s="252" t="s">
        <v>216</v>
      </c>
      <c r="Z14" s="252" t="s">
        <v>217</v>
      </c>
      <c r="AA14" s="252" t="s">
        <v>259</v>
      </c>
      <c r="AB14" s="250" t="s">
        <v>260</v>
      </c>
      <c r="AC14" s="250" t="s">
        <v>261</v>
      </c>
      <c r="AD14" s="250" t="s">
        <v>262</v>
      </c>
      <c r="AE14" s="250" t="s">
        <v>263</v>
      </c>
      <c r="AF14" s="250" t="s">
        <v>264</v>
      </c>
      <c r="AG14" s="252" t="s">
        <v>265</v>
      </c>
      <c r="AH14" s="250" t="s">
        <v>266</v>
      </c>
      <c r="AI14" s="252" t="s">
        <v>267</v>
      </c>
      <c r="AJ14" s="252" t="s">
        <v>268</v>
      </c>
      <c r="AK14" s="252" t="s">
        <v>269</v>
      </c>
      <c r="AL14" s="252" t="s">
        <v>270</v>
      </c>
      <c r="AM14" s="252" t="s">
        <v>271</v>
      </c>
      <c r="AN14" s="262" t="s">
        <v>272</v>
      </c>
      <c r="AO14" s="248"/>
      <c r="AP14" s="252" t="s">
        <v>118</v>
      </c>
      <c r="AQ14" s="241" t="s">
        <v>119</v>
      </c>
      <c r="AR14" s="252" t="s">
        <v>120</v>
      </c>
      <c r="AS14" s="252" t="s">
        <v>121</v>
      </c>
      <c r="AT14" s="252" t="s">
        <v>122</v>
      </c>
      <c r="AU14" s="252" t="s">
        <v>123</v>
      </c>
    </row>
    <row r="15" spans="2:47" ht="139.5" customHeight="1">
      <c r="B15" s="248"/>
      <c r="C15" s="248"/>
      <c r="D15" s="248"/>
      <c r="E15" s="248"/>
      <c r="F15" s="248"/>
      <c r="G15" s="78" t="s">
        <v>45</v>
      </c>
      <c r="H15" s="72" t="s">
        <v>46</v>
      </c>
      <c r="I15" s="72" t="s">
        <v>47</v>
      </c>
      <c r="J15" s="84" t="s">
        <v>48</v>
      </c>
      <c r="K15" s="253"/>
      <c r="L15" s="253"/>
      <c r="M15" s="253"/>
      <c r="N15" s="251"/>
      <c r="O15" s="251"/>
      <c r="P15" s="251"/>
      <c r="Q15" s="251"/>
      <c r="R15" s="251"/>
      <c r="S15" s="253"/>
      <c r="T15" s="253"/>
      <c r="U15" s="253"/>
      <c r="V15" s="253"/>
      <c r="W15" s="263"/>
      <c r="X15" s="261"/>
      <c r="Y15" s="253" t="s">
        <v>216</v>
      </c>
      <c r="Z15" s="253" t="s">
        <v>217</v>
      </c>
      <c r="AA15" s="253"/>
      <c r="AB15" s="251"/>
      <c r="AC15" s="251"/>
      <c r="AD15" s="251"/>
      <c r="AE15" s="251"/>
      <c r="AF15" s="251"/>
      <c r="AG15" s="253"/>
      <c r="AH15" s="251"/>
      <c r="AI15" s="253"/>
      <c r="AJ15" s="253"/>
      <c r="AK15" s="253"/>
      <c r="AL15" s="253"/>
      <c r="AM15" s="253"/>
      <c r="AN15" s="263"/>
      <c r="AO15" s="248"/>
      <c r="AP15" s="253"/>
      <c r="AQ15" s="242"/>
      <c r="AR15" s="253"/>
      <c r="AS15" s="253"/>
      <c r="AT15" s="253"/>
      <c r="AU15" s="253"/>
    </row>
    <row r="16" spans="2:47" ht="25" customHeight="1">
      <c r="B16" s="58"/>
      <c r="C16" s="58"/>
      <c r="D16" s="58"/>
      <c r="E16" s="58"/>
      <c r="F16" s="58"/>
      <c r="G16" s="88"/>
      <c r="H16" s="58"/>
      <c r="I16" s="58"/>
      <c r="J16" s="73"/>
      <c r="K16" s="59"/>
      <c r="L16" s="59"/>
      <c r="M16" s="59"/>
      <c r="N16" s="64"/>
      <c r="O16" s="64"/>
      <c r="P16" s="64"/>
      <c r="Q16" s="64"/>
      <c r="R16" s="64"/>
      <c r="S16" s="59"/>
      <c r="T16" s="59"/>
      <c r="U16" s="59"/>
      <c r="V16" s="59"/>
      <c r="W16" s="75"/>
      <c r="X16" s="73"/>
      <c r="Y16" s="59"/>
      <c r="Z16" s="59"/>
      <c r="AA16" s="59"/>
      <c r="AB16" s="64"/>
      <c r="AC16" s="64"/>
      <c r="AD16" s="64"/>
      <c r="AE16" s="64"/>
      <c r="AF16" s="64"/>
      <c r="AG16" s="59"/>
      <c r="AH16" s="64"/>
      <c r="AI16" s="59"/>
      <c r="AJ16" s="59"/>
      <c r="AK16" s="59"/>
      <c r="AL16" s="59"/>
      <c r="AM16" s="59"/>
      <c r="AN16" s="75"/>
      <c r="AO16" s="58"/>
      <c r="AP16" s="87"/>
      <c r="AQ16" s="87"/>
      <c r="AR16" s="86"/>
      <c r="AS16" s="86"/>
      <c r="AT16" s="86"/>
      <c r="AU16" s="86"/>
    </row>
    <row r="17" spans="2:51" ht="100" customHeight="1">
      <c r="B17" s="81">
        <v>1</v>
      </c>
      <c r="C17" s="83" t="str">
        <f>Hoja1!AM5</f>
        <v xml:space="preserve"> </v>
      </c>
      <c r="D17" s="83" t="str">
        <f>Hoja1!AN5</f>
        <v xml:space="preserve"> </v>
      </c>
      <c r="E17" s="83" t="str">
        <f>Hoja1!AO5</f>
        <v xml:space="preserve"> </v>
      </c>
      <c r="F17" s="83" t="str">
        <f>Hoja1!AP5</f>
        <v xml:space="preserve"> </v>
      </c>
      <c r="G17" s="83" t="str">
        <f>Hoja1!AQ5</f>
        <v xml:space="preserve"> </v>
      </c>
      <c r="H17" s="83" t="str">
        <f>Hoja1!AR5</f>
        <v xml:space="preserve"> </v>
      </c>
      <c r="I17" s="83" t="str">
        <f>Hoja1!AS5</f>
        <v xml:space="preserve"> </v>
      </c>
      <c r="J17" s="83" t="str">
        <f>Hoja1!AT5</f>
        <v xml:space="preserve"> </v>
      </c>
      <c r="K17" s="77" t="s">
        <v>86</v>
      </c>
      <c r="L17" s="77"/>
      <c r="M17" s="77"/>
      <c r="N17" s="77"/>
      <c r="O17" s="77"/>
      <c r="P17" s="77"/>
      <c r="Q17" s="77"/>
      <c r="R17" s="77"/>
      <c r="S17" s="77"/>
      <c r="T17" s="77"/>
      <c r="U17" s="77"/>
      <c r="V17" s="77"/>
      <c r="W17" s="77" t="s">
        <v>57</v>
      </c>
      <c r="X17" s="79" t="str" cm="1">
        <f t="array" ref="X17">IF(OR(K17:R17="NO",S17="NO",T17="NO",U17="NO",V17="NO",W17="NO"),"No aceptable","Aceptable")</f>
        <v>No aceptable</v>
      </c>
      <c r="Y17" s="77" t="s">
        <v>86</v>
      </c>
      <c r="Z17" s="77" t="s">
        <v>57</v>
      </c>
      <c r="AA17" s="77" t="s">
        <v>57</v>
      </c>
      <c r="AB17" s="77" t="s">
        <v>57</v>
      </c>
      <c r="AC17" s="77" t="s">
        <v>57</v>
      </c>
      <c r="AD17" s="77" t="s">
        <v>57</v>
      </c>
      <c r="AE17" s="77" t="s">
        <v>57</v>
      </c>
      <c r="AF17" s="77" t="s">
        <v>57</v>
      </c>
      <c r="AG17" s="77" t="s">
        <v>57</v>
      </c>
      <c r="AH17" s="77" t="s">
        <v>57</v>
      </c>
      <c r="AI17" s="77" t="s">
        <v>57</v>
      </c>
      <c r="AJ17" s="77" t="s">
        <v>57</v>
      </c>
      <c r="AK17" s="77" t="s">
        <v>57</v>
      </c>
      <c r="AL17" s="77" t="s">
        <v>57</v>
      </c>
      <c r="AM17" s="77" t="s">
        <v>57</v>
      </c>
      <c r="AN17" s="77" t="s">
        <v>57</v>
      </c>
      <c r="AO17" s="85" t="str" cm="1">
        <f t="array" ref="AO17">IF(OR(Y17:AI17="SI",AJ17="SI",AK17="SI",AL17="SI",AM17="SI",AN17="SI"),"Crítico-Proceda a elaborar plan de acción","No crítico/Intermedio-Solicitar evaluación por parte del OAL")</f>
        <v>Crítico-Proceda a elaborar plan de acción</v>
      </c>
      <c r="AP17" s="86"/>
      <c r="AQ17" s="74"/>
      <c r="AR17" s="74"/>
      <c r="AS17" s="74"/>
      <c r="AT17" s="74"/>
      <c r="AU17" s="74"/>
      <c r="AY17">
        <f>IF(X17="Aceptable",1,0)</f>
        <v>0</v>
      </c>
    </row>
    <row r="18" spans="2:51" ht="58.5" customHeight="1">
      <c r="B18" s="54">
        <v>2</v>
      </c>
      <c r="C18" s="55" t="str">
        <f>Hoja1!AM6</f>
        <v xml:space="preserve"> </v>
      </c>
      <c r="D18" s="55" t="str">
        <f>Hoja1!AN6</f>
        <v xml:space="preserve"> </v>
      </c>
      <c r="E18" s="55" t="str">
        <f>Hoja1!AO6</f>
        <v xml:space="preserve"> </v>
      </c>
      <c r="F18" s="55" t="str">
        <f>Hoja1!AP6</f>
        <v xml:space="preserve"> </v>
      </c>
      <c r="G18" s="55" t="str">
        <f>Hoja1!AQ6</f>
        <v xml:space="preserve"> </v>
      </c>
      <c r="H18" s="55" t="str">
        <f>Hoja1!AR6</f>
        <v xml:space="preserve"> </v>
      </c>
      <c r="I18" s="55" t="str">
        <f>Hoja1!AS6</f>
        <v xml:space="preserve"> </v>
      </c>
      <c r="J18" s="55" t="str">
        <f>Hoja1!AT6</f>
        <v xml:space="preserve"> </v>
      </c>
      <c r="K18" s="53"/>
      <c r="L18" s="53" t="s">
        <v>57</v>
      </c>
      <c r="M18" s="53"/>
      <c r="N18" s="53"/>
      <c r="O18" s="53"/>
      <c r="P18" s="53"/>
      <c r="Q18" s="53"/>
      <c r="R18" s="53"/>
      <c r="S18" s="53"/>
      <c r="T18" s="53"/>
      <c r="U18" s="53"/>
      <c r="V18" s="53"/>
      <c r="W18" s="53"/>
      <c r="X18" s="79" t="str" cm="1">
        <f t="array" ref="X18">IF(OR(K18:R18="NO",S18="NO",T18="NO",U18="NO",V18="NO",W18="NO"),"No aceptable","Aceptable")</f>
        <v>No aceptable</v>
      </c>
      <c r="Y18" s="53" t="s">
        <v>57</v>
      </c>
      <c r="Z18" s="77" t="s">
        <v>86</v>
      </c>
      <c r="AA18" s="53" t="s">
        <v>57</v>
      </c>
      <c r="AB18" s="53" t="s">
        <v>57</v>
      </c>
      <c r="AC18" s="53" t="s">
        <v>57</v>
      </c>
      <c r="AD18" s="53" t="s">
        <v>57</v>
      </c>
      <c r="AE18" s="53" t="s">
        <v>57</v>
      </c>
      <c r="AF18" s="53" t="s">
        <v>57</v>
      </c>
      <c r="AG18" s="53" t="s">
        <v>57</v>
      </c>
      <c r="AH18" s="53" t="s">
        <v>57</v>
      </c>
      <c r="AI18" s="53" t="s">
        <v>57</v>
      </c>
      <c r="AJ18" s="53" t="s">
        <v>57</v>
      </c>
      <c r="AK18" s="53" t="s">
        <v>57</v>
      </c>
      <c r="AL18" s="53" t="s">
        <v>57</v>
      </c>
      <c r="AM18" s="53" t="s">
        <v>57</v>
      </c>
      <c r="AN18" s="53" t="s">
        <v>57</v>
      </c>
      <c r="AO18" s="85" t="str" cm="1">
        <f t="array" ref="AO18">IF(OR(Y18:AI18="SI",AJ18="SI",AK18="SI",AL18="SI",AM18="SI",AN18="SI"),"Crítico-Proceda a elaborar plan de acción","No crítico/Intermedio-Solicitar evaluación por parte del OAL")</f>
        <v>Crítico-Proceda a elaborar plan de acción</v>
      </c>
      <c r="AP18" s="86"/>
      <c r="AQ18" s="74"/>
      <c r="AR18" s="74"/>
      <c r="AS18" s="74"/>
      <c r="AT18" s="74"/>
      <c r="AU18" s="74"/>
      <c r="AY18">
        <f t="shared" ref="AY18:AY81" si="0">IF(X18="Aceptable",1,0)</f>
        <v>0</v>
      </c>
    </row>
    <row r="19" spans="2:51" ht="58.5" customHeight="1">
      <c r="B19" s="54">
        <v>3</v>
      </c>
      <c r="C19" s="55" t="str">
        <f>Hoja1!AM7</f>
        <v>area 3</v>
      </c>
      <c r="D19" s="55" t="str">
        <f>Hoja1!AN7</f>
        <v>puesto 3</v>
      </c>
      <c r="E19" s="55" t="str">
        <f>Hoja1!AO7</f>
        <v>tarea 3</v>
      </c>
      <c r="F19" s="55">
        <f>Hoja1!AP7</f>
        <v>0</v>
      </c>
      <c r="G19" s="55">
        <f>Hoja1!AQ7</f>
        <v>0</v>
      </c>
      <c r="H19" s="55">
        <f>Hoja1!AR7</f>
        <v>0</v>
      </c>
      <c r="I19" s="55">
        <f>Hoja1!AS7</f>
        <v>0</v>
      </c>
      <c r="J19" s="55">
        <f>Hoja1!AT7</f>
        <v>0</v>
      </c>
      <c r="K19" s="53"/>
      <c r="L19" s="53"/>
      <c r="M19" s="53" t="s">
        <v>57</v>
      </c>
      <c r="N19" s="53"/>
      <c r="O19" s="53"/>
      <c r="P19" s="53"/>
      <c r="Q19" s="53"/>
      <c r="R19" s="53"/>
      <c r="S19" s="53"/>
      <c r="T19" s="53"/>
      <c r="U19" s="53"/>
      <c r="V19" s="53"/>
      <c r="W19" s="53"/>
      <c r="X19" s="79" t="str" cm="1">
        <f t="array" ref="X19">IF(OR(K19:R19="NO",S19="NO",T19="NO",U19="NO",V19="NO",W19="NO"),"No aceptable","Aceptable")</f>
        <v>No aceptable</v>
      </c>
      <c r="Y19" s="53" t="s">
        <v>57</v>
      </c>
      <c r="Z19" s="53" t="s">
        <v>57</v>
      </c>
      <c r="AA19" s="77" t="s">
        <v>86</v>
      </c>
      <c r="AB19" s="53" t="s">
        <v>57</v>
      </c>
      <c r="AC19" s="53" t="s">
        <v>57</v>
      </c>
      <c r="AD19" s="53" t="s">
        <v>57</v>
      </c>
      <c r="AE19" s="53" t="s">
        <v>57</v>
      </c>
      <c r="AF19" s="53" t="s">
        <v>57</v>
      </c>
      <c r="AG19" s="53" t="s">
        <v>57</v>
      </c>
      <c r="AH19" s="53" t="s">
        <v>57</v>
      </c>
      <c r="AI19" s="53" t="s">
        <v>57</v>
      </c>
      <c r="AJ19" s="53" t="s">
        <v>57</v>
      </c>
      <c r="AK19" s="53" t="s">
        <v>57</v>
      </c>
      <c r="AL19" s="53" t="s">
        <v>57</v>
      </c>
      <c r="AM19" s="53" t="s">
        <v>57</v>
      </c>
      <c r="AN19" s="53" t="s">
        <v>57</v>
      </c>
      <c r="AO19" s="85" t="str" cm="1">
        <f t="array" ref="AO19">IF(OR(Y19:AI19="SI",AJ19="SI",AK19="SI",AL19="SI",AM19="SI",AN19="SI"),"Crítico-Proceda a elaborar plan de acción","No crítico/Intermedio-Solicitar evaluación por parte del OAL")</f>
        <v>Crítico-Proceda a elaborar plan de acción</v>
      </c>
      <c r="AP19" s="86"/>
      <c r="AQ19" s="74"/>
      <c r="AR19" s="74"/>
      <c r="AS19" s="74"/>
      <c r="AT19" s="74"/>
      <c r="AU19" s="74"/>
      <c r="AY19">
        <f t="shared" si="0"/>
        <v>0</v>
      </c>
    </row>
    <row r="20" spans="2:51" ht="58.5" customHeight="1">
      <c r="B20" s="54">
        <v>4</v>
      </c>
      <c r="C20" s="55" t="str">
        <f>Hoja1!AM8</f>
        <v>area 4</v>
      </c>
      <c r="D20" s="55" t="str">
        <f>Hoja1!AN8</f>
        <v>puesto 4</v>
      </c>
      <c r="E20" s="55" t="str">
        <f>Hoja1!AO8</f>
        <v>tarea 4</v>
      </c>
      <c r="F20" s="55">
        <f>Hoja1!AP8</f>
        <v>0</v>
      </c>
      <c r="G20" s="55">
        <f>Hoja1!AQ8</f>
        <v>0</v>
      </c>
      <c r="H20" s="55">
        <f>Hoja1!AR8</f>
        <v>0</v>
      </c>
      <c r="I20" s="55">
        <f>Hoja1!AS8</f>
        <v>0</v>
      </c>
      <c r="J20" s="55">
        <f>Hoja1!AT8</f>
        <v>0</v>
      </c>
      <c r="K20" s="53"/>
      <c r="L20" s="53"/>
      <c r="M20" s="53"/>
      <c r="N20" s="53" t="s">
        <v>57</v>
      </c>
      <c r="O20" s="53"/>
      <c r="P20" s="53"/>
      <c r="Q20" s="53"/>
      <c r="R20" s="53"/>
      <c r="S20" s="53"/>
      <c r="T20" s="53"/>
      <c r="U20" s="53"/>
      <c r="V20" s="53"/>
      <c r="W20" s="53"/>
      <c r="X20" s="79" t="str" cm="1">
        <f t="array" ref="X20">IF(OR(K20:R20="NO",S20="NO",T20="NO",U20="NO",V20="NO",W20="NO"),"No aceptable","Aceptable")</f>
        <v>No aceptable</v>
      </c>
      <c r="Y20" s="53" t="s">
        <v>57</v>
      </c>
      <c r="Z20" s="53" t="s">
        <v>57</v>
      </c>
      <c r="AA20" s="53" t="s">
        <v>57</v>
      </c>
      <c r="AB20" s="77" t="s">
        <v>57</v>
      </c>
      <c r="AC20" s="53" t="s">
        <v>57</v>
      </c>
      <c r="AD20" s="53" t="s">
        <v>57</v>
      </c>
      <c r="AE20" s="53" t="s">
        <v>57</v>
      </c>
      <c r="AF20" s="53" t="s">
        <v>57</v>
      </c>
      <c r="AG20" s="53" t="s">
        <v>57</v>
      </c>
      <c r="AH20" s="53" t="s">
        <v>57</v>
      </c>
      <c r="AI20" s="53" t="s">
        <v>57</v>
      </c>
      <c r="AJ20" s="53" t="s">
        <v>57</v>
      </c>
      <c r="AK20" s="53" t="s">
        <v>57</v>
      </c>
      <c r="AL20" s="53" t="s">
        <v>57</v>
      </c>
      <c r="AM20" s="53" t="s">
        <v>57</v>
      </c>
      <c r="AN20" s="53" t="s">
        <v>57</v>
      </c>
      <c r="AO20" s="85" t="str" cm="1">
        <f t="array" ref="AO20">IF(OR(Y20:AI20="SI",AJ20="SI",AK20="SI",AL20="SI",AM20="SI",AN20="SI"),"Crítico-Proceda a elaborar plan de acción","No crítico/Intermedio-Solicitar evaluación por parte del OAL")</f>
        <v>No crítico/Intermedio-Solicitar evaluación por parte del OAL</v>
      </c>
      <c r="AP20" s="86"/>
      <c r="AQ20" s="74"/>
      <c r="AR20" s="74"/>
      <c r="AS20" s="74"/>
      <c r="AT20" s="74"/>
      <c r="AU20" s="74"/>
      <c r="AY20">
        <f t="shared" si="0"/>
        <v>0</v>
      </c>
    </row>
    <row r="21" spans="2:51" ht="58.5" customHeight="1">
      <c r="B21" s="54">
        <v>5</v>
      </c>
      <c r="C21" s="55" t="str">
        <f>Hoja1!AM9</f>
        <v>area 5</v>
      </c>
      <c r="D21" s="55" t="str">
        <f>Hoja1!AN9</f>
        <v>puesto 5</v>
      </c>
      <c r="E21" s="55" t="str">
        <f>Hoja1!AO9</f>
        <v>tarea 5</v>
      </c>
      <c r="F21" s="55">
        <f>Hoja1!AP9</f>
        <v>0</v>
      </c>
      <c r="G21" s="55">
        <f>Hoja1!AQ9</f>
        <v>0</v>
      </c>
      <c r="H21" s="55">
        <f>Hoja1!AR9</f>
        <v>0</v>
      </c>
      <c r="I21" s="55">
        <f>Hoja1!AS9</f>
        <v>0</v>
      </c>
      <c r="J21" s="55">
        <f>Hoja1!AT9</f>
        <v>0</v>
      </c>
      <c r="K21" s="53"/>
      <c r="L21" s="53"/>
      <c r="M21" s="53"/>
      <c r="N21" s="53"/>
      <c r="O21" s="53" t="s">
        <v>57</v>
      </c>
      <c r="P21" s="53"/>
      <c r="Q21" s="53"/>
      <c r="R21" s="53"/>
      <c r="S21" s="53"/>
      <c r="T21" s="53"/>
      <c r="U21" s="53"/>
      <c r="V21" s="53"/>
      <c r="W21" s="53"/>
      <c r="X21" s="79" t="str" cm="1">
        <f t="array" ref="X21">IF(OR(K21:R21="NO",S21="NO",T21="NO",U21="NO",V21="NO",W21="NO"),"No aceptable","Aceptable")</f>
        <v>No aceptable</v>
      </c>
      <c r="Y21" s="53" t="s">
        <v>57</v>
      </c>
      <c r="Z21" s="53" t="s">
        <v>57</v>
      </c>
      <c r="AA21" s="53" t="s">
        <v>57</v>
      </c>
      <c r="AB21" s="53" t="s">
        <v>57</v>
      </c>
      <c r="AC21" s="77" t="s">
        <v>86</v>
      </c>
      <c r="AD21" s="53" t="s">
        <v>57</v>
      </c>
      <c r="AE21" s="53" t="s">
        <v>57</v>
      </c>
      <c r="AF21" s="53" t="s">
        <v>57</v>
      </c>
      <c r="AG21" s="53" t="s">
        <v>57</v>
      </c>
      <c r="AH21" s="53" t="s">
        <v>57</v>
      </c>
      <c r="AI21" s="53" t="s">
        <v>57</v>
      </c>
      <c r="AJ21" s="53" t="s">
        <v>57</v>
      </c>
      <c r="AK21" s="53" t="s">
        <v>57</v>
      </c>
      <c r="AL21" s="53" t="s">
        <v>57</v>
      </c>
      <c r="AM21" s="53" t="s">
        <v>57</v>
      </c>
      <c r="AN21" s="53" t="s">
        <v>57</v>
      </c>
      <c r="AO21" s="85" t="str" cm="1">
        <f t="array" ref="AO21">IF(OR(Y21:AI21="SI",AJ21="SI",AK21="SI",AL21="SI",AM21="SI",AN21="SI"),"Crítico-Proceda a elaborar plan de acción","No crítico/Intermedio-Solicitar evaluación por parte del OAL")</f>
        <v>Crítico-Proceda a elaborar plan de acción</v>
      </c>
      <c r="AP21" s="86"/>
      <c r="AQ21" s="74"/>
      <c r="AR21" s="74"/>
      <c r="AS21" s="74"/>
      <c r="AT21" s="74"/>
      <c r="AU21" s="74"/>
      <c r="AY21">
        <f t="shared" si="0"/>
        <v>0</v>
      </c>
    </row>
    <row r="22" spans="2:51" ht="58.5" customHeight="1">
      <c r="B22" s="54">
        <v>6</v>
      </c>
      <c r="C22" s="55" t="str">
        <f>Hoja1!AM10</f>
        <v>area 6</v>
      </c>
      <c r="D22" s="55" t="str">
        <f>Hoja1!AN10</f>
        <v>puesto 6</v>
      </c>
      <c r="E22" s="55" t="str">
        <f>Hoja1!AO10</f>
        <v>tarea 6</v>
      </c>
      <c r="F22" s="55">
        <f>Hoja1!AP10</f>
        <v>0</v>
      </c>
      <c r="G22" s="55">
        <f>Hoja1!AQ10</f>
        <v>0</v>
      </c>
      <c r="H22" s="55">
        <f>Hoja1!AR10</f>
        <v>0</v>
      </c>
      <c r="I22" s="55">
        <f>Hoja1!AS10</f>
        <v>0</v>
      </c>
      <c r="J22" s="55">
        <f>Hoja1!AT10</f>
        <v>0</v>
      </c>
      <c r="K22" s="53"/>
      <c r="L22" s="53"/>
      <c r="M22" s="53"/>
      <c r="N22" s="53"/>
      <c r="O22" s="53"/>
      <c r="P22" s="53" t="s">
        <v>57</v>
      </c>
      <c r="Q22" s="53"/>
      <c r="R22" s="53"/>
      <c r="S22" s="53"/>
      <c r="T22" s="53"/>
      <c r="U22" s="53"/>
      <c r="V22" s="53"/>
      <c r="W22" s="53"/>
      <c r="X22" s="79" t="str" cm="1">
        <f t="array" ref="X22">IF(OR(K22:R22="NO",S22="NO",T22="NO",U22="NO",V22="NO",W22="NO"),"No aceptable","Aceptable")</f>
        <v>No aceptable</v>
      </c>
      <c r="Y22" s="53" t="s">
        <v>57</v>
      </c>
      <c r="Z22" s="53" t="s">
        <v>57</v>
      </c>
      <c r="AA22" s="53" t="s">
        <v>57</v>
      </c>
      <c r="AB22" s="53" t="s">
        <v>57</v>
      </c>
      <c r="AC22" s="53" t="s">
        <v>57</v>
      </c>
      <c r="AD22" s="77" t="s">
        <v>86</v>
      </c>
      <c r="AE22" s="53" t="s">
        <v>57</v>
      </c>
      <c r="AF22" s="53" t="s">
        <v>57</v>
      </c>
      <c r="AG22" s="53" t="s">
        <v>57</v>
      </c>
      <c r="AH22" s="53" t="s">
        <v>57</v>
      </c>
      <c r="AI22" s="53" t="s">
        <v>57</v>
      </c>
      <c r="AJ22" s="53" t="s">
        <v>57</v>
      </c>
      <c r="AK22" s="53" t="s">
        <v>57</v>
      </c>
      <c r="AL22" s="53" t="s">
        <v>57</v>
      </c>
      <c r="AM22" s="53" t="s">
        <v>57</v>
      </c>
      <c r="AN22" s="53" t="s">
        <v>57</v>
      </c>
      <c r="AO22" s="85" t="str" cm="1">
        <f t="array" ref="AO22">IF(OR(Y22:AI22="SI",AJ22="SI",AK22="SI",AL22="SI",AM22="SI",AN22="SI"),"Crítico-Proceda a elaborar plan de acción","No crítico/Intermedio-Solicitar evaluación por parte del OAL")</f>
        <v>Crítico-Proceda a elaborar plan de acción</v>
      </c>
      <c r="AP22" s="86"/>
      <c r="AQ22" s="74"/>
      <c r="AR22" s="74"/>
      <c r="AS22" s="74"/>
      <c r="AT22" s="74"/>
      <c r="AU22" s="74"/>
      <c r="AY22">
        <f t="shared" si="0"/>
        <v>0</v>
      </c>
    </row>
    <row r="23" spans="2:51" ht="58.5" customHeight="1">
      <c r="B23" s="54">
        <v>7</v>
      </c>
      <c r="C23" s="55" t="str">
        <f>Hoja1!AM11</f>
        <v>area 7</v>
      </c>
      <c r="D23" s="55" t="str">
        <f>Hoja1!AN11</f>
        <v>puesto 7</v>
      </c>
      <c r="E23" s="55" t="str">
        <f>Hoja1!AO11</f>
        <v>tarea 7</v>
      </c>
      <c r="F23" s="55">
        <f>Hoja1!AP11</f>
        <v>0</v>
      </c>
      <c r="G23" s="55">
        <f>Hoja1!AQ11</f>
        <v>0</v>
      </c>
      <c r="H23" s="55">
        <f>Hoja1!AR11</f>
        <v>0</v>
      </c>
      <c r="I23" s="55">
        <f>Hoja1!AS11</f>
        <v>0</v>
      </c>
      <c r="J23" s="55">
        <f>Hoja1!AT11</f>
        <v>0</v>
      </c>
      <c r="K23" s="53"/>
      <c r="L23" s="53"/>
      <c r="M23" s="53"/>
      <c r="N23" s="53"/>
      <c r="O23" s="53"/>
      <c r="P23" s="53"/>
      <c r="Q23" s="53" t="s">
        <v>57</v>
      </c>
      <c r="R23" s="53"/>
      <c r="S23" s="53"/>
      <c r="T23" s="53"/>
      <c r="U23" s="53"/>
      <c r="V23" s="53"/>
      <c r="W23" s="53"/>
      <c r="X23" s="79" t="str" cm="1">
        <f t="array" ref="X23">IF(OR(K23:R23="NO",S23="NO",T23="NO",U23="NO",V23="NO",W23="NO"),"No aceptable","Aceptable")</f>
        <v>No aceptable</v>
      </c>
      <c r="Y23" s="53" t="s">
        <v>57</v>
      </c>
      <c r="Z23" s="53" t="s">
        <v>57</v>
      </c>
      <c r="AA23" s="53" t="s">
        <v>57</v>
      </c>
      <c r="AB23" s="53" t="s">
        <v>57</v>
      </c>
      <c r="AC23" s="53" t="s">
        <v>57</v>
      </c>
      <c r="AD23" s="53" t="s">
        <v>57</v>
      </c>
      <c r="AE23" s="77" t="s">
        <v>86</v>
      </c>
      <c r="AF23" s="53" t="s">
        <v>57</v>
      </c>
      <c r="AG23" s="53" t="s">
        <v>57</v>
      </c>
      <c r="AH23" s="53" t="s">
        <v>57</v>
      </c>
      <c r="AI23" s="53" t="s">
        <v>57</v>
      </c>
      <c r="AJ23" s="53" t="s">
        <v>57</v>
      </c>
      <c r="AK23" s="53" t="s">
        <v>57</v>
      </c>
      <c r="AL23" s="53" t="s">
        <v>57</v>
      </c>
      <c r="AM23" s="53" t="s">
        <v>57</v>
      </c>
      <c r="AN23" s="53" t="s">
        <v>57</v>
      </c>
      <c r="AO23" s="85" t="str" cm="1">
        <f t="array" ref="AO23">IF(OR(Y23:AI23="SI",AJ23="SI",AK23="SI",AL23="SI",AM23="SI",AN23="SI"),"Crítico-Proceda a elaborar plan de acción","No crítico/Intermedio-Solicitar evaluación por parte del OAL")</f>
        <v>Crítico-Proceda a elaborar plan de acción</v>
      </c>
      <c r="AP23" s="86"/>
      <c r="AQ23" s="74"/>
      <c r="AR23" s="74"/>
      <c r="AS23" s="74"/>
      <c r="AT23" s="74"/>
      <c r="AU23" s="74"/>
      <c r="AY23">
        <f t="shared" si="0"/>
        <v>0</v>
      </c>
    </row>
    <row r="24" spans="2:51" ht="58.5" customHeight="1">
      <c r="B24" s="54">
        <v>8</v>
      </c>
      <c r="C24" s="55" t="str">
        <f>Hoja1!AM12</f>
        <v>area 8</v>
      </c>
      <c r="D24" s="55" t="str">
        <f>Hoja1!AN12</f>
        <v>puesto 8</v>
      </c>
      <c r="E24" s="55" t="str">
        <f>Hoja1!AO12</f>
        <v>tarea 8</v>
      </c>
      <c r="F24" s="55">
        <f>Hoja1!AP12</f>
        <v>0</v>
      </c>
      <c r="G24" s="55">
        <f>Hoja1!AQ12</f>
        <v>0</v>
      </c>
      <c r="H24" s="55">
        <f>Hoja1!AR12</f>
        <v>0</v>
      </c>
      <c r="I24" s="55">
        <f>Hoja1!AS12</f>
        <v>0</v>
      </c>
      <c r="J24" s="55">
        <f>Hoja1!AT12</f>
        <v>0</v>
      </c>
      <c r="K24" s="53"/>
      <c r="L24" s="53"/>
      <c r="M24" s="53"/>
      <c r="N24" s="53"/>
      <c r="O24" s="53"/>
      <c r="P24" s="53"/>
      <c r="Q24" s="53"/>
      <c r="R24" s="53" t="s">
        <v>57</v>
      </c>
      <c r="S24" s="53"/>
      <c r="T24" s="53"/>
      <c r="U24" s="53"/>
      <c r="V24" s="53"/>
      <c r="W24" s="53"/>
      <c r="X24" s="79" t="str" cm="1">
        <f t="array" ref="X24">IF(OR(K24:R24="NO",S24="NO",T24="NO",U24="NO",V24="NO",W24="NO"),"No aceptable","Aceptable")</f>
        <v>No aceptable</v>
      </c>
      <c r="Y24" s="53" t="s">
        <v>57</v>
      </c>
      <c r="Z24" s="53" t="s">
        <v>57</v>
      </c>
      <c r="AA24" s="53" t="s">
        <v>57</v>
      </c>
      <c r="AB24" s="53" t="s">
        <v>57</v>
      </c>
      <c r="AC24" s="53" t="s">
        <v>57</v>
      </c>
      <c r="AD24" s="53" t="s">
        <v>57</v>
      </c>
      <c r="AE24" s="53" t="s">
        <v>57</v>
      </c>
      <c r="AF24" s="77" t="s">
        <v>86</v>
      </c>
      <c r="AG24" s="53" t="s">
        <v>57</v>
      </c>
      <c r="AH24" s="53" t="s">
        <v>57</v>
      </c>
      <c r="AI24" s="53" t="s">
        <v>57</v>
      </c>
      <c r="AJ24" s="53" t="s">
        <v>57</v>
      </c>
      <c r="AK24" s="53" t="s">
        <v>57</v>
      </c>
      <c r="AL24" s="53" t="s">
        <v>57</v>
      </c>
      <c r="AM24" s="53" t="s">
        <v>57</v>
      </c>
      <c r="AN24" s="53" t="s">
        <v>57</v>
      </c>
      <c r="AO24" s="85" t="str" cm="1">
        <f t="array" ref="AO24">IF(OR(Y24:AI24="SI",AJ24="SI",AK24="SI",AL24="SI",AM24="SI",AN24="SI"),"Crítico-Proceda a elaborar plan de acción","No crítico/Intermedio-Solicitar evaluación por parte del OAL")</f>
        <v>Crítico-Proceda a elaborar plan de acción</v>
      </c>
      <c r="AP24" s="86"/>
      <c r="AQ24" s="74"/>
      <c r="AR24" s="74"/>
      <c r="AS24" s="74"/>
      <c r="AT24" s="74"/>
      <c r="AU24" s="74"/>
      <c r="AY24">
        <f t="shared" si="0"/>
        <v>0</v>
      </c>
    </row>
    <row r="25" spans="2:51" ht="58.5" customHeight="1">
      <c r="B25" s="54">
        <v>9</v>
      </c>
      <c r="C25" s="55" t="str">
        <f>Hoja1!AM13</f>
        <v>area 9</v>
      </c>
      <c r="D25" s="55" t="str">
        <f>Hoja1!AN13</f>
        <v>puesto 9</v>
      </c>
      <c r="E25" s="55" t="str">
        <f>Hoja1!AO13</f>
        <v>tarea 9</v>
      </c>
      <c r="F25" s="55">
        <f>Hoja1!AP13</f>
        <v>0</v>
      </c>
      <c r="G25" s="55">
        <f>Hoja1!AQ13</f>
        <v>0</v>
      </c>
      <c r="H25" s="55">
        <f>Hoja1!AR13</f>
        <v>0</v>
      </c>
      <c r="I25" s="55">
        <f>Hoja1!AS13</f>
        <v>0</v>
      </c>
      <c r="J25" s="55">
        <f>Hoja1!AT13</f>
        <v>0</v>
      </c>
      <c r="K25" s="53"/>
      <c r="L25" s="53"/>
      <c r="M25" s="53"/>
      <c r="N25" s="53"/>
      <c r="O25" s="53"/>
      <c r="P25" s="53"/>
      <c r="Q25" s="53"/>
      <c r="R25" s="53"/>
      <c r="S25" s="53" t="s">
        <v>57</v>
      </c>
      <c r="T25" s="53"/>
      <c r="U25" s="53"/>
      <c r="V25" s="53"/>
      <c r="W25" s="53"/>
      <c r="X25" s="79" t="str" cm="1">
        <f t="array" ref="X25">IF(OR(K25:R25="NO",S25="NO",T25="NO",U25="NO",V25="NO",W25="NO"),"No aceptable","Aceptable")</f>
        <v>No aceptable</v>
      </c>
      <c r="Y25" s="53" t="s">
        <v>57</v>
      </c>
      <c r="Z25" s="53" t="s">
        <v>57</v>
      </c>
      <c r="AA25" s="53" t="s">
        <v>57</v>
      </c>
      <c r="AB25" s="53" t="s">
        <v>57</v>
      </c>
      <c r="AC25" s="53" t="s">
        <v>57</v>
      </c>
      <c r="AD25" s="53" t="s">
        <v>57</v>
      </c>
      <c r="AE25" s="53" t="s">
        <v>57</v>
      </c>
      <c r="AF25" s="53" t="s">
        <v>57</v>
      </c>
      <c r="AG25" s="77" t="s">
        <v>86</v>
      </c>
      <c r="AH25" s="53" t="s">
        <v>57</v>
      </c>
      <c r="AI25" s="53" t="s">
        <v>57</v>
      </c>
      <c r="AJ25" s="53" t="s">
        <v>57</v>
      </c>
      <c r="AK25" s="53" t="s">
        <v>57</v>
      </c>
      <c r="AL25" s="53" t="s">
        <v>57</v>
      </c>
      <c r="AM25" s="53" t="s">
        <v>57</v>
      </c>
      <c r="AN25" s="53" t="s">
        <v>57</v>
      </c>
      <c r="AO25" s="85" t="str" cm="1">
        <f t="array" ref="AO25">IF(OR(Y25:AI25="SI",AJ25="SI",AK25="SI",AL25="SI",AM25="SI",AN25="SI"),"Crítico-Proceda a elaborar plan de acción","No crítico/Intermedio-Solicitar evaluación por parte del OAL")</f>
        <v>Crítico-Proceda a elaborar plan de acción</v>
      </c>
      <c r="AP25" s="86"/>
      <c r="AQ25" s="74"/>
      <c r="AR25" s="74"/>
      <c r="AS25" s="74"/>
      <c r="AT25" s="74"/>
      <c r="AU25" s="74"/>
      <c r="AY25">
        <f t="shared" si="0"/>
        <v>0</v>
      </c>
    </row>
    <row r="26" spans="2:51" ht="58.5" customHeight="1">
      <c r="B26" s="54">
        <v>10</v>
      </c>
      <c r="C26" s="55" t="str">
        <f>Hoja1!AM14</f>
        <v>area 10</v>
      </c>
      <c r="D26" s="55" t="str">
        <f>Hoja1!AN14</f>
        <v>puesto 10</v>
      </c>
      <c r="E26" s="55" t="str">
        <f>Hoja1!AO14</f>
        <v>tarea 10</v>
      </c>
      <c r="F26" s="55">
        <f>Hoja1!AP14</f>
        <v>0</v>
      </c>
      <c r="G26" s="55">
        <f>Hoja1!AQ14</f>
        <v>0</v>
      </c>
      <c r="H26" s="55">
        <f>Hoja1!AR14</f>
        <v>0</v>
      </c>
      <c r="I26" s="55">
        <f>Hoja1!AS14</f>
        <v>0</v>
      </c>
      <c r="J26" s="55">
        <f>Hoja1!AT14</f>
        <v>0</v>
      </c>
      <c r="K26" s="53"/>
      <c r="L26" s="53"/>
      <c r="M26" s="53"/>
      <c r="N26" s="53"/>
      <c r="O26" s="53"/>
      <c r="P26" s="53"/>
      <c r="Q26" s="53"/>
      <c r="R26" s="53"/>
      <c r="S26" s="53"/>
      <c r="T26" s="53" t="s">
        <v>57</v>
      </c>
      <c r="U26" s="53"/>
      <c r="V26" s="53"/>
      <c r="W26" s="53"/>
      <c r="X26" s="79" t="str" cm="1">
        <f t="array" ref="X26">IF(OR(K26:R26="NO",S26="NO",T26="NO",U26="NO",V26="NO",W26="NO"),"No aceptable","Aceptable")</f>
        <v>No aceptable</v>
      </c>
      <c r="Y26" s="53" t="s">
        <v>57</v>
      </c>
      <c r="Z26" s="53" t="s">
        <v>57</v>
      </c>
      <c r="AA26" s="53" t="s">
        <v>57</v>
      </c>
      <c r="AB26" s="53" t="s">
        <v>57</v>
      </c>
      <c r="AC26" s="53" t="s">
        <v>57</v>
      </c>
      <c r="AD26" s="53" t="s">
        <v>57</v>
      </c>
      <c r="AE26" s="53" t="s">
        <v>57</v>
      </c>
      <c r="AF26" s="53" t="s">
        <v>57</v>
      </c>
      <c r="AG26" s="53" t="s">
        <v>57</v>
      </c>
      <c r="AH26" s="77" t="s">
        <v>86</v>
      </c>
      <c r="AI26" s="53" t="s">
        <v>57</v>
      </c>
      <c r="AJ26" s="53" t="s">
        <v>57</v>
      </c>
      <c r="AK26" s="53" t="s">
        <v>57</v>
      </c>
      <c r="AL26" s="53" t="s">
        <v>57</v>
      </c>
      <c r="AM26" s="53" t="s">
        <v>57</v>
      </c>
      <c r="AN26" s="53" t="s">
        <v>57</v>
      </c>
      <c r="AO26" s="85" t="str" cm="1">
        <f t="array" ref="AO26">IF(OR(Y26:AI26="SI",AJ26="SI",AK26="SI",AL26="SI",AM26="SI",AN26="SI"),"Crítico-Proceda a elaborar plan de acción","No crítico/Intermedio-Solicitar evaluación por parte del OAL")</f>
        <v>Crítico-Proceda a elaborar plan de acción</v>
      </c>
      <c r="AP26" s="86"/>
      <c r="AQ26" s="74"/>
      <c r="AR26" s="74"/>
      <c r="AS26" s="74"/>
      <c r="AT26" s="74"/>
      <c r="AU26" s="74"/>
      <c r="AY26">
        <f t="shared" si="0"/>
        <v>0</v>
      </c>
    </row>
    <row r="27" spans="2:51" ht="58.5" customHeight="1">
      <c r="B27" s="54">
        <v>11</v>
      </c>
      <c r="C27" s="55" t="str">
        <f>Hoja1!AM15</f>
        <v>area 11</v>
      </c>
      <c r="D27" s="55" t="str">
        <f>Hoja1!AN15</f>
        <v>puesto 11</v>
      </c>
      <c r="E27" s="55" t="str">
        <f>Hoja1!AO15</f>
        <v>tarea 11</v>
      </c>
      <c r="F27" s="55">
        <f>Hoja1!AP15</f>
        <v>0</v>
      </c>
      <c r="G27" s="55">
        <f>Hoja1!AQ15</f>
        <v>0</v>
      </c>
      <c r="H27" s="55">
        <f>Hoja1!AR15</f>
        <v>0</v>
      </c>
      <c r="I27" s="55">
        <f>Hoja1!AS15</f>
        <v>0</v>
      </c>
      <c r="J27" s="55">
        <f>Hoja1!AT15</f>
        <v>0</v>
      </c>
      <c r="K27" s="53"/>
      <c r="L27" s="53"/>
      <c r="M27" s="53"/>
      <c r="N27" s="53"/>
      <c r="O27" s="53"/>
      <c r="P27" s="53"/>
      <c r="Q27" s="53"/>
      <c r="R27" s="53"/>
      <c r="S27" s="53"/>
      <c r="T27" s="53"/>
      <c r="U27" s="53" t="s">
        <v>57</v>
      </c>
      <c r="V27" s="53"/>
      <c r="W27" s="53"/>
      <c r="X27" s="79" t="str" cm="1">
        <f t="array" ref="X27">IF(OR(K27:R27="NO",S27="NO",T27="NO",U27="NO",V27="NO",W27="NO"),"No aceptable","Aceptable")</f>
        <v>No aceptable</v>
      </c>
      <c r="Y27" s="53" t="s">
        <v>57</v>
      </c>
      <c r="Z27" s="53" t="s">
        <v>57</v>
      </c>
      <c r="AA27" s="53" t="s">
        <v>57</v>
      </c>
      <c r="AB27" s="53" t="s">
        <v>57</v>
      </c>
      <c r="AC27" s="53" t="s">
        <v>57</v>
      </c>
      <c r="AD27" s="53" t="s">
        <v>57</v>
      </c>
      <c r="AE27" s="53" t="s">
        <v>57</v>
      </c>
      <c r="AF27" s="53" t="s">
        <v>57</v>
      </c>
      <c r="AG27" s="53" t="s">
        <v>57</v>
      </c>
      <c r="AH27" s="53" t="s">
        <v>57</v>
      </c>
      <c r="AI27" s="77" t="s">
        <v>86</v>
      </c>
      <c r="AJ27" s="53" t="s">
        <v>57</v>
      </c>
      <c r="AK27" s="53" t="s">
        <v>57</v>
      </c>
      <c r="AL27" s="53" t="s">
        <v>57</v>
      </c>
      <c r="AM27" s="53" t="s">
        <v>57</v>
      </c>
      <c r="AN27" s="53" t="s">
        <v>57</v>
      </c>
      <c r="AO27" s="85" t="str" cm="1">
        <f t="array" ref="AO27">IF(OR(Y27:AI27="SI",AJ27="SI",AK27="SI",AL27="SI",AM27="SI",AN27="SI"),"Crítico-Proceda a elaborar plan de acción","No crítico/Intermedio-Solicitar evaluación por parte del OAL")</f>
        <v>Crítico-Proceda a elaborar plan de acción</v>
      </c>
      <c r="AP27" s="86"/>
      <c r="AQ27" s="74"/>
      <c r="AR27" s="74"/>
      <c r="AS27" s="74"/>
      <c r="AT27" s="74"/>
      <c r="AU27" s="74"/>
      <c r="AY27">
        <f t="shared" si="0"/>
        <v>0</v>
      </c>
    </row>
    <row r="28" spans="2:51" ht="58.5" customHeight="1">
      <c r="B28" s="54">
        <v>12</v>
      </c>
      <c r="C28" s="55" t="str">
        <f>Hoja1!AM16</f>
        <v>area 12</v>
      </c>
      <c r="D28" s="55" t="str">
        <f>Hoja1!AN16</f>
        <v>puesto 12</v>
      </c>
      <c r="E28" s="55" t="str">
        <f>Hoja1!AO16</f>
        <v>tarea 12</v>
      </c>
      <c r="F28" s="55">
        <f>Hoja1!AP16</f>
        <v>0</v>
      </c>
      <c r="G28" s="55">
        <f>Hoja1!AQ16</f>
        <v>0</v>
      </c>
      <c r="H28" s="55">
        <f>Hoja1!AR16</f>
        <v>0</v>
      </c>
      <c r="I28" s="55">
        <f>Hoja1!AS16</f>
        <v>0</v>
      </c>
      <c r="J28" s="55">
        <f>Hoja1!AT16</f>
        <v>0</v>
      </c>
      <c r="K28" s="53"/>
      <c r="L28" s="53"/>
      <c r="M28" s="53"/>
      <c r="N28" s="53"/>
      <c r="O28" s="53"/>
      <c r="P28" s="53"/>
      <c r="Q28" s="53"/>
      <c r="R28" s="53"/>
      <c r="S28" s="53"/>
      <c r="T28" s="53"/>
      <c r="U28" s="53"/>
      <c r="V28" s="53" t="s">
        <v>57</v>
      </c>
      <c r="W28" s="53"/>
      <c r="X28" s="79" t="str" cm="1">
        <f t="array" ref="X28">IF(OR(K28:R28="NO",S28="NO",T28="NO",U28="NO",V28="NO",W28="NO"),"No aceptable","Aceptable")</f>
        <v>No aceptable</v>
      </c>
      <c r="Y28" s="53" t="s">
        <v>57</v>
      </c>
      <c r="Z28" s="53" t="s">
        <v>57</v>
      </c>
      <c r="AA28" s="53" t="s">
        <v>57</v>
      </c>
      <c r="AB28" s="53" t="s">
        <v>57</v>
      </c>
      <c r="AC28" s="53" t="s">
        <v>57</v>
      </c>
      <c r="AD28" s="53" t="s">
        <v>57</v>
      </c>
      <c r="AE28" s="53" t="s">
        <v>57</v>
      </c>
      <c r="AF28" s="53" t="s">
        <v>57</v>
      </c>
      <c r="AG28" s="53" t="s">
        <v>57</v>
      </c>
      <c r="AH28" s="53" t="s">
        <v>57</v>
      </c>
      <c r="AI28" s="53" t="s">
        <v>57</v>
      </c>
      <c r="AJ28" s="77" t="s">
        <v>86</v>
      </c>
      <c r="AK28" s="53" t="s">
        <v>57</v>
      </c>
      <c r="AL28" s="53" t="s">
        <v>57</v>
      </c>
      <c r="AM28" s="53" t="s">
        <v>57</v>
      </c>
      <c r="AN28" s="53" t="s">
        <v>57</v>
      </c>
      <c r="AO28" s="85" t="str" cm="1">
        <f t="array" ref="AO28">IF(OR(Y28:AI28="SI",AJ28="SI",AK28="SI",AL28="SI",AM28="SI",AN28="SI"),"Crítico-Proceda a elaborar plan de acción","No crítico/Intermedio-Solicitar evaluación por parte del OAL")</f>
        <v>Crítico-Proceda a elaborar plan de acción</v>
      </c>
      <c r="AP28" s="86"/>
      <c r="AQ28" s="74"/>
      <c r="AR28" s="74"/>
      <c r="AS28" s="74"/>
      <c r="AT28" s="74"/>
      <c r="AU28" s="74"/>
      <c r="AY28">
        <f t="shared" si="0"/>
        <v>0</v>
      </c>
    </row>
    <row r="29" spans="2:51" ht="58.5" customHeight="1">
      <c r="B29" s="54">
        <v>13</v>
      </c>
      <c r="C29" s="55" t="str">
        <f>Hoja1!AM17</f>
        <v>area 13</v>
      </c>
      <c r="D29" s="55" t="str">
        <f>Hoja1!AN17</f>
        <v>puesto 13</v>
      </c>
      <c r="E29" s="55" t="str">
        <f>Hoja1!AO17</f>
        <v>tarea 13</v>
      </c>
      <c r="F29" s="55">
        <f>Hoja1!AP17</f>
        <v>0</v>
      </c>
      <c r="G29" s="55">
        <f>Hoja1!AQ17</f>
        <v>0</v>
      </c>
      <c r="H29" s="55">
        <f>Hoja1!AR17</f>
        <v>0</v>
      </c>
      <c r="I29" s="55">
        <f>Hoja1!AS17</f>
        <v>0</v>
      </c>
      <c r="J29" s="55">
        <f>Hoja1!AT17</f>
        <v>0</v>
      </c>
      <c r="K29" s="53"/>
      <c r="L29" s="53"/>
      <c r="M29" s="53"/>
      <c r="N29" s="53"/>
      <c r="O29" s="53"/>
      <c r="P29" s="53"/>
      <c r="Q29" s="53"/>
      <c r="R29" s="53"/>
      <c r="S29" s="53"/>
      <c r="T29" s="53"/>
      <c r="U29" s="53"/>
      <c r="V29" s="53"/>
      <c r="W29" s="53" t="s">
        <v>57</v>
      </c>
      <c r="X29" s="79" t="str" cm="1">
        <f t="array" ref="X29">IF(OR(K29:R29="NO",S29="NO",T29="NO",U29="NO",V29="NO",W29="NO"),"No aceptable","Aceptable")</f>
        <v>No aceptable</v>
      </c>
      <c r="Y29" s="53" t="s">
        <v>57</v>
      </c>
      <c r="Z29" s="53" t="s">
        <v>57</v>
      </c>
      <c r="AA29" s="53" t="s">
        <v>57</v>
      </c>
      <c r="AB29" s="53" t="s">
        <v>57</v>
      </c>
      <c r="AC29" s="53" t="s">
        <v>57</v>
      </c>
      <c r="AD29" s="53" t="s">
        <v>57</v>
      </c>
      <c r="AE29" s="53" t="s">
        <v>57</v>
      </c>
      <c r="AF29" s="53" t="s">
        <v>57</v>
      </c>
      <c r="AG29" s="53" t="s">
        <v>57</v>
      </c>
      <c r="AH29" s="53" t="s">
        <v>57</v>
      </c>
      <c r="AI29" s="53" t="s">
        <v>57</v>
      </c>
      <c r="AJ29" s="53" t="s">
        <v>57</v>
      </c>
      <c r="AK29" s="77" t="s">
        <v>86</v>
      </c>
      <c r="AL29" s="53" t="s">
        <v>57</v>
      </c>
      <c r="AM29" s="53" t="s">
        <v>57</v>
      </c>
      <c r="AN29" s="53" t="s">
        <v>57</v>
      </c>
      <c r="AO29" s="85" t="str" cm="1">
        <f t="array" ref="AO29">IF(OR(Y29:AI29="SI",AJ29="SI",AK29="SI",AL29="SI",AM29="SI",AN29="SI"),"Crítico-Proceda a elaborar plan de acción","No crítico/Intermedio-Solicitar evaluación por parte del OAL")</f>
        <v>Crítico-Proceda a elaborar plan de acción</v>
      </c>
      <c r="AP29" s="86"/>
      <c r="AQ29" s="74"/>
      <c r="AR29" s="74"/>
      <c r="AS29" s="74"/>
      <c r="AT29" s="74"/>
      <c r="AU29" s="74"/>
      <c r="AY29">
        <f t="shared" si="0"/>
        <v>0</v>
      </c>
    </row>
    <row r="30" spans="2:51" ht="58.5" customHeight="1">
      <c r="B30" s="54">
        <v>14</v>
      </c>
      <c r="C30" s="55" t="str">
        <f>Hoja1!AM18</f>
        <v>area 14</v>
      </c>
      <c r="D30" s="55" t="str">
        <f>Hoja1!AN18</f>
        <v>puesto 14</v>
      </c>
      <c r="E30" s="55" t="str">
        <f>Hoja1!AO18</f>
        <v>tarea 14</v>
      </c>
      <c r="F30" s="55">
        <f>Hoja1!AP18</f>
        <v>0</v>
      </c>
      <c r="G30" s="55">
        <f>Hoja1!AQ18</f>
        <v>0</v>
      </c>
      <c r="H30" s="55">
        <f>Hoja1!AR18</f>
        <v>0</v>
      </c>
      <c r="I30" s="55">
        <f>Hoja1!AS18</f>
        <v>0</v>
      </c>
      <c r="J30" s="55">
        <f>Hoja1!AT18</f>
        <v>0</v>
      </c>
      <c r="K30" s="53"/>
      <c r="L30" s="53"/>
      <c r="M30" s="53"/>
      <c r="N30" s="53"/>
      <c r="O30" s="53"/>
      <c r="P30" s="53"/>
      <c r="Q30" s="53"/>
      <c r="R30" s="53"/>
      <c r="S30" s="53"/>
      <c r="T30" s="53"/>
      <c r="U30" s="53"/>
      <c r="V30" s="53" t="s">
        <v>57</v>
      </c>
      <c r="W30" s="53"/>
      <c r="X30" s="79" t="str" cm="1">
        <f t="array" ref="X30">IF(OR(K30:R30="NO",S30="NO",T30="NO",U30="NO",V30="NO",W30="NO"),"No aceptable","Aceptable")</f>
        <v>No aceptable</v>
      </c>
      <c r="Y30" s="53" t="s">
        <v>57</v>
      </c>
      <c r="Z30" s="53" t="s">
        <v>57</v>
      </c>
      <c r="AA30" s="53" t="s">
        <v>57</v>
      </c>
      <c r="AB30" s="53" t="s">
        <v>57</v>
      </c>
      <c r="AC30" s="53" t="s">
        <v>57</v>
      </c>
      <c r="AD30" s="53" t="s">
        <v>57</v>
      </c>
      <c r="AE30" s="53" t="s">
        <v>57</v>
      </c>
      <c r="AF30" s="53" t="s">
        <v>57</v>
      </c>
      <c r="AG30" s="53" t="s">
        <v>57</v>
      </c>
      <c r="AH30" s="53" t="s">
        <v>57</v>
      </c>
      <c r="AI30" s="53" t="s">
        <v>57</v>
      </c>
      <c r="AJ30" s="53" t="s">
        <v>57</v>
      </c>
      <c r="AK30" s="53" t="s">
        <v>57</v>
      </c>
      <c r="AL30" s="77" t="s">
        <v>86</v>
      </c>
      <c r="AM30" s="53" t="s">
        <v>57</v>
      </c>
      <c r="AN30" s="53" t="s">
        <v>57</v>
      </c>
      <c r="AO30" s="85" t="str" cm="1">
        <f t="array" ref="AO30">IF(OR(Y30:AI30="SI",AJ30="SI",AK30="SI",AL30="SI",AM30="SI",AN30="SI"),"Crítico-Proceda a elaborar plan de acción","No crítico/Intermedio-Solicitar evaluación por parte del OAL")</f>
        <v>Crítico-Proceda a elaborar plan de acción</v>
      </c>
      <c r="AP30" s="86"/>
      <c r="AQ30" s="74"/>
      <c r="AR30" s="74"/>
      <c r="AS30" s="74"/>
      <c r="AT30" s="74"/>
      <c r="AU30" s="74"/>
      <c r="AY30">
        <f t="shared" si="0"/>
        <v>0</v>
      </c>
    </row>
    <row r="31" spans="2:51" ht="58.5" customHeight="1">
      <c r="B31" s="54">
        <v>15</v>
      </c>
      <c r="C31" s="55" t="str">
        <f>Hoja1!AM19</f>
        <v>area 15</v>
      </c>
      <c r="D31" s="55" t="str">
        <f>Hoja1!AN19</f>
        <v>puesto 15</v>
      </c>
      <c r="E31" s="55" t="str">
        <f>Hoja1!AO19</f>
        <v>tarea 15</v>
      </c>
      <c r="F31" s="55">
        <f>Hoja1!AP19</f>
        <v>0</v>
      </c>
      <c r="G31" s="55">
        <f>Hoja1!AQ19</f>
        <v>0</v>
      </c>
      <c r="H31" s="55">
        <f>Hoja1!AR19</f>
        <v>0</v>
      </c>
      <c r="I31" s="55">
        <f>Hoja1!AS19</f>
        <v>0</v>
      </c>
      <c r="J31" s="55">
        <f>Hoja1!AT19</f>
        <v>0</v>
      </c>
      <c r="K31" s="53"/>
      <c r="L31" s="53"/>
      <c r="M31" s="53"/>
      <c r="N31" s="53"/>
      <c r="O31" s="53"/>
      <c r="P31" s="53"/>
      <c r="Q31" s="53"/>
      <c r="R31" s="53"/>
      <c r="S31" s="53"/>
      <c r="T31" s="53"/>
      <c r="U31" s="53" t="s">
        <v>57</v>
      </c>
      <c r="V31" s="53"/>
      <c r="W31" s="53"/>
      <c r="X31" s="79" t="str" cm="1">
        <f t="array" ref="X31">IF(OR(K31:R31="NO",S31="NO",T31="NO",U31="NO",V31="NO",W31="NO"),"No aceptable","Aceptable")</f>
        <v>No aceptable</v>
      </c>
      <c r="Y31" s="53" t="s">
        <v>57</v>
      </c>
      <c r="Z31" s="53" t="s">
        <v>57</v>
      </c>
      <c r="AA31" s="53" t="s">
        <v>57</v>
      </c>
      <c r="AB31" s="53" t="s">
        <v>57</v>
      </c>
      <c r="AC31" s="53" t="s">
        <v>57</v>
      </c>
      <c r="AD31" s="53" t="s">
        <v>57</v>
      </c>
      <c r="AE31" s="53" t="s">
        <v>57</v>
      </c>
      <c r="AF31" s="53" t="s">
        <v>57</v>
      </c>
      <c r="AG31" s="53" t="s">
        <v>57</v>
      </c>
      <c r="AH31" s="53" t="s">
        <v>57</v>
      </c>
      <c r="AI31" s="53" t="s">
        <v>57</v>
      </c>
      <c r="AJ31" s="53" t="s">
        <v>57</v>
      </c>
      <c r="AK31" s="53" t="s">
        <v>57</v>
      </c>
      <c r="AL31" s="53" t="s">
        <v>57</v>
      </c>
      <c r="AM31" s="77" t="s">
        <v>86</v>
      </c>
      <c r="AN31" s="53" t="s">
        <v>57</v>
      </c>
      <c r="AO31" s="85" t="str" cm="1">
        <f t="array" ref="AO31">IF(OR(Y31:AI31="SI",AJ31="SI",AK31="SI",AL31="SI",AM31="SI",AN31="SI"),"Crítico-Proceda a elaborar plan de acción","No crítico/Intermedio-Solicitar evaluación por parte del OAL")</f>
        <v>Crítico-Proceda a elaborar plan de acción</v>
      </c>
      <c r="AP31" s="86"/>
      <c r="AQ31" s="74"/>
      <c r="AR31" s="74"/>
      <c r="AS31" s="74"/>
      <c r="AT31" s="74"/>
      <c r="AU31" s="74"/>
      <c r="AY31">
        <f t="shared" si="0"/>
        <v>0</v>
      </c>
    </row>
    <row r="32" spans="2:51" ht="58.5" customHeight="1">
      <c r="B32" s="54">
        <v>16</v>
      </c>
      <c r="C32" s="55" t="str">
        <f>Hoja1!AM20</f>
        <v>area 16</v>
      </c>
      <c r="D32" s="55" t="str">
        <f>Hoja1!AN20</f>
        <v>puesto 16</v>
      </c>
      <c r="E32" s="55" t="str">
        <f>Hoja1!AO20</f>
        <v>tarea 16</v>
      </c>
      <c r="F32" s="55">
        <f>Hoja1!AP20</f>
        <v>0</v>
      </c>
      <c r="G32" s="55">
        <f>Hoja1!AQ20</f>
        <v>0</v>
      </c>
      <c r="H32" s="55">
        <f>Hoja1!AR20</f>
        <v>0</v>
      </c>
      <c r="I32" s="55">
        <f>Hoja1!AS20</f>
        <v>0</v>
      </c>
      <c r="J32" s="55">
        <f>Hoja1!AT20</f>
        <v>0</v>
      </c>
      <c r="K32" s="53"/>
      <c r="L32" s="53"/>
      <c r="M32" s="53"/>
      <c r="N32" s="53"/>
      <c r="O32" s="53"/>
      <c r="P32" s="53"/>
      <c r="Q32" s="53"/>
      <c r="R32" s="53"/>
      <c r="S32" s="53"/>
      <c r="T32" s="53" t="s">
        <v>57</v>
      </c>
      <c r="U32" s="53"/>
      <c r="V32" s="53"/>
      <c r="W32" s="53"/>
      <c r="X32" s="79" t="str" cm="1">
        <f t="array" ref="X32">IF(OR(K32:R32="NO",S32="NO",T32="NO",U32="NO",V32="NO",W32="NO"),"No aceptable","Aceptable")</f>
        <v>No aceptable</v>
      </c>
      <c r="Y32" s="53" t="s">
        <v>57</v>
      </c>
      <c r="Z32" s="53" t="s">
        <v>57</v>
      </c>
      <c r="AA32" s="53" t="s">
        <v>57</v>
      </c>
      <c r="AB32" s="53" t="s">
        <v>57</v>
      </c>
      <c r="AC32" s="53" t="s">
        <v>57</v>
      </c>
      <c r="AD32" s="53" t="s">
        <v>57</v>
      </c>
      <c r="AE32" s="53" t="s">
        <v>57</v>
      </c>
      <c r="AF32" s="53" t="s">
        <v>57</v>
      </c>
      <c r="AG32" s="53" t="s">
        <v>57</v>
      </c>
      <c r="AH32" s="53" t="s">
        <v>57</v>
      </c>
      <c r="AI32" s="53" t="s">
        <v>57</v>
      </c>
      <c r="AJ32" s="53" t="s">
        <v>57</v>
      </c>
      <c r="AK32" s="53" t="s">
        <v>57</v>
      </c>
      <c r="AL32" s="53" t="s">
        <v>57</v>
      </c>
      <c r="AM32" s="53" t="s">
        <v>57</v>
      </c>
      <c r="AN32" s="77" t="s">
        <v>86</v>
      </c>
      <c r="AO32" s="85" t="str" cm="1">
        <f t="array" ref="AO32">IF(OR(Y32:AI32="SI",AJ32="SI",AK32="SI",AL32="SI",AM32="SI",AN32="SI"),"Crítico-Proceda a elaborar plan de acción","No crítico/Intermedio-Solicitar evaluación por parte del OAL")</f>
        <v>Crítico-Proceda a elaborar plan de acción</v>
      </c>
      <c r="AP32" s="86"/>
      <c r="AQ32" s="74"/>
      <c r="AR32" s="74"/>
      <c r="AS32" s="74"/>
      <c r="AT32" s="74"/>
      <c r="AU32" s="74"/>
      <c r="AY32">
        <f t="shared" si="0"/>
        <v>0</v>
      </c>
    </row>
    <row r="33" spans="2:51" ht="58.5" customHeight="1">
      <c r="B33" s="54">
        <v>17</v>
      </c>
      <c r="C33" s="55" t="str">
        <f>Hoja1!AM21</f>
        <v>area 17</v>
      </c>
      <c r="D33" s="55" t="str">
        <f>Hoja1!AN21</f>
        <v>puesto 17</v>
      </c>
      <c r="E33" s="55" t="str">
        <f>Hoja1!AO21</f>
        <v>tarea 17</v>
      </c>
      <c r="F33" s="55">
        <f>Hoja1!AP21</f>
        <v>0</v>
      </c>
      <c r="G33" s="55">
        <f>Hoja1!AQ21</f>
        <v>0</v>
      </c>
      <c r="H33" s="55">
        <f>Hoja1!AR21</f>
        <v>0</v>
      </c>
      <c r="I33" s="55">
        <f>Hoja1!AS21</f>
        <v>0</v>
      </c>
      <c r="J33" s="55">
        <f>Hoja1!AT21</f>
        <v>0</v>
      </c>
      <c r="K33" s="53"/>
      <c r="L33" s="53"/>
      <c r="M33" s="53"/>
      <c r="N33" s="53"/>
      <c r="O33" s="53"/>
      <c r="P33" s="53"/>
      <c r="Q33" s="53"/>
      <c r="R33" s="53"/>
      <c r="S33" s="53" t="s">
        <v>57</v>
      </c>
      <c r="T33" s="53"/>
      <c r="U33" s="53"/>
      <c r="V33" s="53"/>
      <c r="W33" s="53"/>
      <c r="X33" s="79" t="str" cm="1">
        <f t="array" ref="X33">IF(OR(K33:R33="NO",S33="NO",T33="NO",U33="NO",V33="NO",W33="NO"),"No aceptable","Aceptable")</f>
        <v>No aceptable</v>
      </c>
      <c r="Y33" s="53" t="s">
        <v>57</v>
      </c>
      <c r="Z33" s="53" t="s">
        <v>57</v>
      </c>
      <c r="AA33" s="53" t="s">
        <v>57</v>
      </c>
      <c r="AB33" s="53" t="s">
        <v>57</v>
      </c>
      <c r="AC33" s="53" t="s">
        <v>57</v>
      </c>
      <c r="AD33" s="53" t="s">
        <v>57</v>
      </c>
      <c r="AE33" s="53" t="s">
        <v>57</v>
      </c>
      <c r="AF33" s="53" t="s">
        <v>57</v>
      </c>
      <c r="AG33" s="53" t="s">
        <v>57</v>
      </c>
      <c r="AH33" s="53" t="s">
        <v>57</v>
      </c>
      <c r="AI33" s="53" t="s">
        <v>57</v>
      </c>
      <c r="AJ33" s="53" t="s">
        <v>57</v>
      </c>
      <c r="AK33" s="53" t="s">
        <v>57</v>
      </c>
      <c r="AL33" s="53" t="s">
        <v>57</v>
      </c>
      <c r="AM33" s="77" t="s">
        <v>86</v>
      </c>
      <c r="AN33" s="53" t="s">
        <v>57</v>
      </c>
      <c r="AO33" s="85" t="str" cm="1">
        <f t="array" ref="AO33">IF(OR(Y33:AI33="SI",AJ33="SI",AK33="SI",AL33="SI",AM33="SI",AN33="SI"),"Crítico-Proceda a elaborar plan de acción","No crítico/Intermedio-Solicitar evaluación por parte del OAL")</f>
        <v>Crítico-Proceda a elaborar plan de acción</v>
      </c>
      <c r="AP33" s="86"/>
      <c r="AQ33" s="74"/>
      <c r="AR33" s="74"/>
      <c r="AS33" s="74"/>
      <c r="AT33" s="74"/>
      <c r="AU33" s="74"/>
      <c r="AY33">
        <f t="shared" si="0"/>
        <v>0</v>
      </c>
    </row>
    <row r="34" spans="2:51" ht="58.5" customHeight="1">
      <c r="B34" s="54">
        <v>18</v>
      </c>
      <c r="C34" s="55" t="str">
        <f>Hoja1!AM22</f>
        <v>area 18</v>
      </c>
      <c r="D34" s="55" t="str">
        <f>Hoja1!AN22</f>
        <v>puesto 18</v>
      </c>
      <c r="E34" s="55" t="str">
        <f>Hoja1!AO22</f>
        <v>tarea 18</v>
      </c>
      <c r="F34" s="55">
        <f>Hoja1!AP22</f>
        <v>0</v>
      </c>
      <c r="G34" s="55">
        <f>Hoja1!AQ22</f>
        <v>0</v>
      </c>
      <c r="H34" s="55">
        <f>Hoja1!AR22</f>
        <v>0</v>
      </c>
      <c r="I34" s="55">
        <f>Hoja1!AS22</f>
        <v>0</v>
      </c>
      <c r="J34" s="55">
        <f>Hoja1!AT22</f>
        <v>0</v>
      </c>
      <c r="K34" s="53"/>
      <c r="L34" s="53"/>
      <c r="M34" s="53"/>
      <c r="N34" s="53"/>
      <c r="O34" s="53"/>
      <c r="P34" s="53"/>
      <c r="Q34" s="53"/>
      <c r="R34" s="53" t="s">
        <v>57</v>
      </c>
      <c r="S34" s="53"/>
      <c r="T34" s="53"/>
      <c r="U34" s="53"/>
      <c r="V34" s="53"/>
      <c r="W34" s="53"/>
      <c r="X34" s="79" t="str" cm="1">
        <f t="array" ref="X34">IF(OR(K34:R34="NO",S34="NO",T34="NO",U34="NO",V34="NO",W34="NO"),"No aceptable","Aceptable")</f>
        <v>No aceptable</v>
      </c>
      <c r="Y34" s="53" t="s">
        <v>57</v>
      </c>
      <c r="Z34" s="53" t="s">
        <v>57</v>
      </c>
      <c r="AA34" s="53" t="s">
        <v>57</v>
      </c>
      <c r="AB34" s="53" t="s">
        <v>57</v>
      </c>
      <c r="AC34" s="53" t="s">
        <v>57</v>
      </c>
      <c r="AD34" s="53" t="s">
        <v>57</v>
      </c>
      <c r="AE34" s="53" t="s">
        <v>57</v>
      </c>
      <c r="AF34" s="53" t="s">
        <v>57</v>
      </c>
      <c r="AG34" s="53" t="s">
        <v>57</v>
      </c>
      <c r="AH34" s="53" t="s">
        <v>57</v>
      </c>
      <c r="AI34" s="53" t="s">
        <v>57</v>
      </c>
      <c r="AJ34" s="53" t="s">
        <v>57</v>
      </c>
      <c r="AK34" s="53" t="s">
        <v>57</v>
      </c>
      <c r="AL34" s="77" t="s">
        <v>86</v>
      </c>
      <c r="AM34" s="53" t="s">
        <v>57</v>
      </c>
      <c r="AN34" s="53" t="s">
        <v>57</v>
      </c>
      <c r="AO34" s="85" t="str" cm="1">
        <f t="array" ref="AO34">IF(OR(Y34:AI34="SI",AJ34="SI",AK34="SI",AL34="SI",AM34="SI",AN34="SI"),"Crítico-Proceda a elaborar plan de acción","No crítico/Intermedio-Solicitar evaluación por parte del OAL")</f>
        <v>Crítico-Proceda a elaborar plan de acción</v>
      </c>
      <c r="AP34" s="86"/>
      <c r="AQ34" s="74"/>
      <c r="AR34" s="74"/>
      <c r="AS34" s="74"/>
      <c r="AT34" s="74"/>
      <c r="AU34" s="74"/>
      <c r="AY34">
        <f t="shared" si="0"/>
        <v>0</v>
      </c>
    </row>
    <row r="35" spans="2:51" ht="58.5" customHeight="1">
      <c r="B35" s="54">
        <v>19</v>
      </c>
      <c r="C35" s="55" t="str">
        <f>Hoja1!AM23</f>
        <v>area 19</v>
      </c>
      <c r="D35" s="55" t="str">
        <f>Hoja1!AN23</f>
        <v>puesto 19</v>
      </c>
      <c r="E35" s="55" t="str">
        <f>Hoja1!AO23</f>
        <v>tarea 19</v>
      </c>
      <c r="F35" s="55">
        <f>Hoja1!AP23</f>
        <v>0</v>
      </c>
      <c r="G35" s="55">
        <f>Hoja1!AQ23</f>
        <v>0</v>
      </c>
      <c r="H35" s="55">
        <f>Hoja1!AR23</f>
        <v>0</v>
      </c>
      <c r="I35" s="55">
        <f>Hoja1!AS23</f>
        <v>0</v>
      </c>
      <c r="J35" s="55">
        <f>Hoja1!AT23</f>
        <v>0</v>
      </c>
      <c r="K35" s="53"/>
      <c r="L35" s="53"/>
      <c r="M35" s="53"/>
      <c r="N35" s="53"/>
      <c r="O35" s="53"/>
      <c r="P35" s="53"/>
      <c r="Q35" s="53" t="s">
        <v>57</v>
      </c>
      <c r="R35" s="53"/>
      <c r="S35" s="53"/>
      <c r="T35" s="53"/>
      <c r="U35" s="53"/>
      <c r="V35" s="53"/>
      <c r="W35" s="53"/>
      <c r="X35" s="79" t="str" cm="1">
        <f t="array" ref="X35">IF(OR(K35:R35="NO",S35="NO",T35="NO",U35="NO",V35="NO",W35="NO"),"No aceptable","Aceptable")</f>
        <v>No aceptable</v>
      </c>
      <c r="Y35" s="53" t="s">
        <v>57</v>
      </c>
      <c r="Z35" s="53" t="s">
        <v>57</v>
      </c>
      <c r="AA35" s="53" t="s">
        <v>57</v>
      </c>
      <c r="AB35" s="53" t="s">
        <v>57</v>
      </c>
      <c r="AC35" s="53" t="s">
        <v>57</v>
      </c>
      <c r="AD35" s="53" t="s">
        <v>57</v>
      </c>
      <c r="AE35" s="53" t="s">
        <v>57</v>
      </c>
      <c r="AF35" s="53" t="s">
        <v>57</v>
      </c>
      <c r="AG35" s="53" t="s">
        <v>57</v>
      </c>
      <c r="AH35" s="53" t="s">
        <v>57</v>
      </c>
      <c r="AI35" s="53" t="s">
        <v>57</v>
      </c>
      <c r="AJ35" s="53" t="s">
        <v>57</v>
      </c>
      <c r="AK35" s="77" t="s">
        <v>86</v>
      </c>
      <c r="AL35" s="53" t="s">
        <v>57</v>
      </c>
      <c r="AM35" s="53" t="s">
        <v>57</v>
      </c>
      <c r="AN35" s="53" t="s">
        <v>57</v>
      </c>
      <c r="AO35" s="85" t="str" cm="1">
        <f t="array" ref="AO35">IF(OR(Y35:AI35="SI",AJ35="SI",AK35="SI",AL35="SI",AM35="SI",AN35="SI"),"Crítico-Proceda a elaborar plan de acción","No crítico/Intermedio-Solicitar evaluación por parte del OAL")</f>
        <v>Crítico-Proceda a elaborar plan de acción</v>
      </c>
      <c r="AP35" s="86"/>
      <c r="AQ35" s="74"/>
      <c r="AR35" s="74"/>
      <c r="AS35" s="74"/>
      <c r="AT35" s="74"/>
      <c r="AU35" s="74"/>
      <c r="AY35">
        <f t="shared" si="0"/>
        <v>0</v>
      </c>
    </row>
    <row r="36" spans="2:51" ht="58.5" customHeight="1">
      <c r="B36" s="54">
        <v>20</v>
      </c>
      <c r="C36" s="55" t="str">
        <f>Hoja1!AM24</f>
        <v>area 20</v>
      </c>
      <c r="D36" s="55" t="str">
        <f>Hoja1!AN24</f>
        <v>puesto 20</v>
      </c>
      <c r="E36" s="55" t="str">
        <f>Hoja1!AO24</f>
        <v>tarea 20</v>
      </c>
      <c r="F36" s="55">
        <f>Hoja1!AP24</f>
        <v>0</v>
      </c>
      <c r="G36" s="55">
        <f>Hoja1!AQ24</f>
        <v>0</v>
      </c>
      <c r="H36" s="55">
        <f>Hoja1!AR24</f>
        <v>0</v>
      </c>
      <c r="I36" s="55">
        <f>Hoja1!AS24</f>
        <v>0</v>
      </c>
      <c r="J36" s="55">
        <f>Hoja1!AT24</f>
        <v>0</v>
      </c>
      <c r="K36" s="53"/>
      <c r="L36" s="53"/>
      <c r="M36" s="53"/>
      <c r="N36" s="53"/>
      <c r="O36" s="53"/>
      <c r="P36" s="53" t="s">
        <v>57</v>
      </c>
      <c r="Q36" s="53"/>
      <c r="R36" s="53"/>
      <c r="S36" s="53"/>
      <c r="T36" s="53"/>
      <c r="U36" s="53"/>
      <c r="V36" s="53"/>
      <c r="W36" s="53"/>
      <c r="X36" s="79" t="str" cm="1">
        <f t="array" ref="X36">IF(OR(K36:R36="NO",S36="NO",T36="NO",U36="NO",V36="NO",W36="NO"),"No aceptable","Aceptable")</f>
        <v>No aceptable</v>
      </c>
      <c r="Y36" s="53" t="s">
        <v>57</v>
      </c>
      <c r="Z36" s="53" t="s">
        <v>57</v>
      </c>
      <c r="AA36" s="53" t="s">
        <v>57</v>
      </c>
      <c r="AB36" s="53" t="s">
        <v>57</v>
      </c>
      <c r="AC36" s="53" t="s">
        <v>57</v>
      </c>
      <c r="AD36" s="53" t="s">
        <v>57</v>
      </c>
      <c r="AE36" s="53" t="s">
        <v>57</v>
      </c>
      <c r="AF36" s="53" t="s">
        <v>57</v>
      </c>
      <c r="AG36" s="53" t="s">
        <v>57</v>
      </c>
      <c r="AH36" s="53" t="s">
        <v>57</v>
      </c>
      <c r="AI36" s="53" t="s">
        <v>57</v>
      </c>
      <c r="AJ36" s="77" t="s">
        <v>86</v>
      </c>
      <c r="AK36" s="53" t="s">
        <v>57</v>
      </c>
      <c r="AL36" s="53" t="s">
        <v>57</v>
      </c>
      <c r="AM36" s="53" t="s">
        <v>57</v>
      </c>
      <c r="AN36" s="53" t="s">
        <v>57</v>
      </c>
      <c r="AO36" s="85" t="str" cm="1">
        <f t="array" ref="AO36">IF(OR(Y36:AI36="SI",AJ36="SI",AK36="SI",AL36="SI",AM36="SI",AN36="SI"),"Crítico-Proceda a elaborar plan de acción","No crítico/Intermedio-Solicitar evaluación por parte del OAL")</f>
        <v>Crítico-Proceda a elaborar plan de acción</v>
      </c>
      <c r="AP36" s="86"/>
      <c r="AQ36" s="74"/>
      <c r="AR36" s="74"/>
      <c r="AS36" s="74"/>
      <c r="AT36" s="74"/>
      <c r="AU36" s="74"/>
      <c r="AY36">
        <f t="shared" si="0"/>
        <v>0</v>
      </c>
    </row>
    <row r="37" spans="2:51" ht="58.5" customHeight="1">
      <c r="B37" s="54">
        <v>21</v>
      </c>
      <c r="C37" s="55" t="str">
        <f>Hoja1!AM25</f>
        <v>area 21</v>
      </c>
      <c r="D37" s="55" t="str">
        <f>Hoja1!AN25</f>
        <v>puesto 21</v>
      </c>
      <c r="E37" s="55" t="str">
        <f>Hoja1!AO25</f>
        <v>tarea 21</v>
      </c>
      <c r="F37" s="55">
        <f>Hoja1!AP25</f>
        <v>0</v>
      </c>
      <c r="G37" s="55">
        <f>Hoja1!AQ25</f>
        <v>0</v>
      </c>
      <c r="H37" s="55">
        <f>Hoja1!AR25</f>
        <v>0</v>
      </c>
      <c r="I37" s="55">
        <f>Hoja1!AS25</f>
        <v>0</v>
      </c>
      <c r="J37" s="55">
        <f>Hoja1!AT25</f>
        <v>0</v>
      </c>
      <c r="K37" s="53"/>
      <c r="L37" s="53"/>
      <c r="M37" s="53"/>
      <c r="N37" s="53"/>
      <c r="O37" s="53" t="s">
        <v>57</v>
      </c>
      <c r="P37" s="53"/>
      <c r="Q37" s="53"/>
      <c r="R37" s="53"/>
      <c r="S37" s="53"/>
      <c r="T37" s="53"/>
      <c r="U37" s="53"/>
      <c r="V37" s="53"/>
      <c r="W37" s="53"/>
      <c r="X37" s="79" t="str" cm="1">
        <f t="array" ref="X37">IF(OR(K37:R37="NO",S37="NO",T37="NO",U37="NO",V37="NO",W37="NO"),"No aceptable","Aceptable")</f>
        <v>No aceptable</v>
      </c>
      <c r="Y37" s="53" t="s">
        <v>57</v>
      </c>
      <c r="Z37" s="53" t="s">
        <v>57</v>
      </c>
      <c r="AA37" s="53" t="s">
        <v>57</v>
      </c>
      <c r="AB37" s="53" t="s">
        <v>57</v>
      </c>
      <c r="AC37" s="53" t="s">
        <v>57</v>
      </c>
      <c r="AD37" s="53" t="s">
        <v>57</v>
      </c>
      <c r="AE37" s="53" t="s">
        <v>57</v>
      </c>
      <c r="AF37" s="53" t="s">
        <v>57</v>
      </c>
      <c r="AG37" s="53" t="s">
        <v>57</v>
      </c>
      <c r="AH37" s="53" t="s">
        <v>57</v>
      </c>
      <c r="AI37" s="77" t="s">
        <v>86</v>
      </c>
      <c r="AJ37" s="53" t="s">
        <v>57</v>
      </c>
      <c r="AK37" s="53" t="s">
        <v>57</v>
      </c>
      <c r="AL37" s="53" t="s">
        <v>57</v>
      </c>
      <c r="AM37" s="53" t="s">
        <v>57</v>
      </c>
      <c r="AN37" s="53" t="s">
        <v>57</v>
      </c>
      <c r="AO37" s="85" t="str" cm="1">
        <f t="array" ref="AO37">IF(OR(Y37:AI37="SI",AJ37="SI",AK37="SI",AL37="SI",AM37="SI",AN37="SI"),"Crítico-Proceda a elaborar plan de acción","No crítico/Intermedio-Solicitar evaluación por parte del OAL")</f>
        <v>Crítico-Proceda a elaborar plan de acción</v>
      </c>
      <c r="AP37" s="86"/>
      <c r="AQ37" s="74"/>
      <c r="AR37" s="74"/>
      <c r="AS37" s="74"/>
      <c r="AT37" s="74"/>
      <c r="AU37" s="74"/>
      <c r="AY37">
        <f t="shared" si="0"/>
        <v>0</v>
      </c>
    </row>
    <row r="38" spans="2:51" ht="58.5" customHeight="1">
      <c r="B38" s="54">
        <v>22</v>
      </c>
      <c r="C38" s="55" t="str">
        <f>Hoja1!AM26</f>
        <v>area 22</v>
      </c>
      <c r="D38" s="55" t="str">
        <f>Hoja1!AN26</f>
        <v>puesto 22</v>
      </c>
      <c r="E38" s="55" t="str">
        <f>Hoja1!AO26</f>
        <v>tarea 22</v>
      </c>
      <c r="F38" s="55">
        <f>Hoja1!AP26</f>
        <v>0</v>
      </c>
      <c r="G38" s="55">
        <f>Hoja1!AQ26</f>
        <v>0</v>
      </c>
      <c r="H38" s="55">
        <f>Hoja1!AR26</f>
        <v>0</v>
      </c>
      <c r="I38" s="55">
        <f>Hoja1!AS26</f>
        <v>0</v>
      </c>
      <c r="J38" s="55">
        <f>Hoja1!AT26</f>
        <v>0</v>
      </c>
      <c r="K38" s="53"/>
      <c r="L38" s="53"/>
      <c r="M38" s="53"/>
      <c r="N38" s="53" t="s">
        <v>57</v>
      </c>
      <c r="O38" s="53"/>
      <c r="P38" s="53"/>
      <c r="Q38" s="53"/>
      <c r="R38" s="53"/>
      <c r="S38" s="53"/>
      <c r="T38" s="53"/>
      <c r="U38" s="53"/>
      <c r="V38" s="53"/>
      <c r="W38" s="53"/>
      <c r="X38" s="79" t="str" cm="1">
        <f t="array" ref="X38">IF(OR(K38:R38="NO",S38="NO",T38="NO",U38="NO",V38="NO",W38="NO"),"No aceptable","Aceptable")</f>
        <v>No aceptable</v>
      </c>
      <c r="Y38" s="53" t="s">
        <v>57</v>
      </c>
      <c r="Z38" s="53" t="s">
        <v>57</v>
      </c>
      <c r="AA38" s="53" t="s">
        <v>57</v>
      </c>
      <c r="AB38" s="53" t="s">
        <v>57</v>
      </c>
      <c r="AC38" s="53" t="s">
        <v>57</v>
      </c>
      <c r="AD38" s="53" t="s">
        <v>57</v>
      </c>
      <c r="AE38" s="53" t="s">
        <v>57</v>
      </c>
      <c r="AF38" s="53" t="s">
        <v>57</v>
      </c>
      <c r="AG38" s="53" t="s">
        <v>57</v>
      </c>
      <c r="AH38" s="77" t="s">
        <v>86</v>
      </c>
      <c r="AI38" s="53" t="s">
        <v>57</v>
      </c>
      <c r="AJ38" s="53" t="s">
        <v>57</v>
      </c>
      <c r="AK38" s="53" t="s">
        <v>57</v>
      </c>
      <c r="AL38" s="53" t="s">
        <v>57</v>
      </c>
      <c r="AM38" s="53" t="s">
        <v>57</v>
      </c>
      <c r="AN38" s="53" t="s">
        <v>57</v>
      </c>
      <c r="AO38" s="85" t="str" cm="1">
        <f t="array" ref="AO38">IF(OR(Y38:AI38="SI",AJ38="SI",AK38="SI",AL38="SI",AM38="SI",AN38="SI"),"Crítico-Proceda a elaborar plan de acción","No crítico/Intermedio-Solicitar evaluación por parte del OAL")</f>
        <v>Crítico-Proceda a elaborar plan de acción</v>
      </c>
      <c r="AP38" s="86"/>
      <c r="AQ38" s="74"/>
      <c r="AR38" s="74"/>
      <c r="AS38" s="74"/>
      <c r="AT38" s="74"/>
      <c r="AU38" s="74"/>
      <c r="AY38">
        <f t="shared" si="0"/>
        <v>0</v>
      </c>
    </row>
    <row r="39" spans="2:51" ht="58.5" customHeight="1">
      <c r="B39" s="54">
        <v>23</v>
      </c>
      <c r="C39" s="55" t="str">
        <f>Hoja1!AM27</f>
        <v>area 23</v>
      </c>
      <c r="D39" s="55" t="str">
        <f>Hoja1!AN27</f>
        <v>puesto 23</v>
      </c>
      <c r="E39" s="55" t="str">
        <f>Hoja1!AO27</f>
        <v>tarea 23</v>
      </c>
      <c r="F39" s="55">
        <f>Hoja1!AP27</f>
        <v>0</v>
      </c>
      <c r="G39" s="55">
        <f>Hoja1!AQ27</f>
        <v>0</v>
      </c>
      <c r="H39" s="55">
        <f>Hoja1!AR27</f>
        <v>0</v>
      </c>
      <c r="I39" s="55">
        <f>Hoja1!AS27</f>
        <v>0</v>
      </c>
      <c r="J39" s="55">
        <f>Hoja1!AT27</f>
        <v>0</v>
      </c>
      <c r="K39" s="53"/>
      <c r="L39" s="53"/>
      <c r="M39" s="53" t="s">
        <v>57</v>
      </c>
      <c r="N39" s="53"/>
      <c r="O39" s="53"/>
      <c r="P39" s="53"/>
      <c r="Q39" s="53"/>
      <c r="R39" s="53"/>
      <c r="S39" s="53"/>
      <c r="T39" s="53"/>
      <c r="U39" s="53"/>
      <c r="V39" s="53"/>
      <c r="W39" s="53"/>
      <c r="X39" s="79" t="str" cm="1">
        <f t="array" ref="X39">IF(OR(K39:R39="NO",S39="NO",T39="NO",U39="NO",V39="NO",W39="NO"),"No aceptable","Aceptable")</f>
        <v>No aceptable</v>
      </c>
      <c r="Y39" s="53" t="s">
        <v>57</v>
      </c>
      <c r="Z39" s="53" t="s">
        <v>57</v>
      </c>
      <c r="AA39" s="53" t="s">
        <v>57</v>
      </c>
      <c r="AB39" s="53" t="s">
        <v>57</v>
      </c>
      <c r="AC39" s="53" t="s">
        <v>57</v>
      </c>
      <c r="AD39" s="53" t="s">
        <v>57</v>
      </c>
      <c r="AE39" s="53" t="s">
        <v>57</v>
      </c>
      <c r="AF39" s="53" t="s">
        <v>57</v>
      </c>
      <c r="AG39" s="77" t="s">
        <v>86</v>
      </c>
      <c r="AH39" s="53" t="s">
        <v>57</v>
      </c>
      <c r="AI39" s="53" t="s">
        <v>57</v>
      </c>
      <c r="AJ39" s="53" t="s">
        <v>57</v>
      </c>
      <c r="AK39" s="53" t="s">
        <v>57</v>
      </c>
      <c r="AL39" s="53" t="s">
        <v>57</v>
      </c>
      <c r="AM39" s="53" t="s">
        <v>57</v>
      </c>
      <c r="AN39" s="53" t="s">
        <v>57</v>
      </c>
      <c r="AO39" s="85" t="str" cm="1">
        <f t="array" ref="AO39">IF(OR(Y39:AI39="SI",AJ39="SI",AK39="SI",AL39="SI",AM39="SI",AN39="SI"),"Crítico-Proceda a elaborar plan de acción","No crítico/Intermedio-Solicitar evaluación por parte del OAL")</f>
        <v>Crítico-Proceda a elaborar plan de acción</v>
      </c>
      <c r="AP39" s="86"/>
      <c r="AQ39" s="74"/>
      <c r="AR39" s="74"/>
      <c r="AS39" s="74"/>
      <c r="AT39" s="74"/>
      <c r="AU39" s="74"/>
      <c r="AY39">
        <f t="shared" si="0"/>
        <v>0</v>
      </c>
    </row>
    <row r="40" spans="2:51" ht="58.5" customHeight="1">
      <c r="B40" s="54">
        <v>24</v>
      </c>
      <c r="C40" s="55" t="str">
        <f>Hoja1!AM28</f>
        <v>area 24</v>
      </c>
      <c r="D40" s="55" t="str">
        <f>Hoja1!AN28</f>
        <v>puesto 24</v>
      </c>
      <c r="E40" s="55" t="str">
        <f>Hoja1!AO28</f>
        <v>tarea 24</v>
      </c>
      <c r="F40" s="55">
        <f>Hoja1!AP28</f>
        <v>0</v>
      </c>
      <c r="G40" s="55">
        <f>Hoja1!AQ28</f>
        <v>0</v>
      </c>
      <c r="H40" s="55">
        <f>Hoja1!AR28</f>
        <v>0</v>
      </c>
      <c r="I40" s="55">
        <f>Hoja1!AS28</f>
        <v>0</v>
      </c>
      <c r="J40" s="55">
        <f>Hoja1!AT28</f>
        <v>0</v>
      </c>
      <c r="K40" s="53"/>
      <c r="L40" s="53" t="s">
        <v>57</v>
      </c>
      <c r="M40" s="53"/>
      <c r="N40" s="53"/>
      <c r="O40" s="53"/>
      <c r="P40" s="53"/>
      <c r="Q40" s="53"/>
      <c r="R40" s="53"/>
      <c r="S40" s="53"/>
      <c r="T40" s="53"/>
      <c r="U40" s="53"/>
      <c r="V40" s="53"/>
      <c r="W40" s="53"/>
      <c r="X40" s="79" t="str" cm="1">
        <f t="array" ref="X40">IF(OR(K40:R40="NO",S40="NO",T40="NO",U40="NO",V40="NO",W40="NO"),"No aceptable","Aceptable")</f>
        <v>No aceptable</v>
      </c>
      <c r="Y40" s="53" t="s">
        <v>57</v>
      </c>
      <c r="Z40" s="53" t="s">
        <v>57</v>
      </c>
      <c r="AA40" s="53" t="s">
        <v>57</v>
      </c>
      <c r="AB40" s="53" t="s">
        <v>57</v>
      </c>
      <c r="AC40" s="53" t="s">
        <v>57</v>
      </c>
      <c r="AD40" s="53" t="s">
        <v>57</v>
      </c>
      <c r="AE40" s="53" t="s">
        <v>57</v>
      </c>
      <c r="AF40" s="77" t="s">
        <v>86</v>
      </c>
      <c r="AG40" s="53" t="s">
        <v>57</v>
      </c>
      <c r="AH40" s="53" t="s">
        <v>57</v>
      </c>
      <c r="AI40" s="53" t="s">
        <v>57</v>
      </c>
      <c r="AJ40" s="53" t="s">
        <v>57</v>
      </c>
      <c r="AK40" s="53" t="s">
        <v>57</v>
      </c>
      <c r="AL40" s="53" t="s">
        <v>57</v>
      </c>
      <c r="AM40" s="53" t="s">
        <v>57</v>
      </c>
      <c r="AN40" s="53" t="s">
        <v>57</v>
      </c>
      <c r="AO40" s="85" t="str" cm="1">
        <f t="array" ref="AO40">IF(OR(Y40:AI40="SI",AJ40="SI",AK40="SI",AL40="SI",AM40="SI",AN40="SI"),"Crítico-Proceda a elaborar plan de acción","No crítico/Intermedio-Solicitar evaluación por parte del OAL")</f>
        <v>Crítico-Proceda a elaborar plan de acción</v>
      </c>
      <c r="AP40" s="86"/>
      <c r="AQ40" s="74"/>
      <c r="AR40" s="74"/>
      <c r="AS40" s="74"/>
      <c r="AT40" s="74"/>
      <c r="AU40" s="74"/>
      <c r="AY40">
        <f t="shared" si="0"/>
        <v>0</v>
      </c>
    </row>
    <row r="41" spans="2:51" ht="58.5" customHeight="1">
      <c r="B41" s="54">
        <v>25</v>
      </c>
      <c r="C41" s="55" t="str">
        <f>Hoja1!AM29</f>
        <v>area 25</v>
      </c>
      <c r="D41" s="55" t="str">
        <f>Hoja1!AN29</f>
        <v>puesto 25</v>
      </c>
      <c r="E41" s="55" t="str">
        <f>Hoja1!AO29</f>
        <v>tarea 25</v>
      </c>
      <c r="F41" s="55">
        <f>Hoja1!AP29</f>
        <v>0</v>
      </c>
      <c r="G41" s="55">
        <f>Hoja1!AQ29</f>
        <v>0</v>
      </c>
      <c r="H41" s="55">
        <f>Hoja1!AR29</f>
        <v>0</v>
      </c>
      <c r="I41" s="55">
        <f>Hoja1!AS29</f>
        <v>0</v>
      </c>
      <c r="J41" s="55">
        <f>Hoja1!AT29</f>
        <v>0</v>
      </c>
      <c r="K41" s="53" t="s">
        <v>57</v>
      </c>
      <c r="L41" s="53"/>
      <c r="M41" s="53"/>
      <c r="N41" s="53"/>
      <c r="O41" s="53"/>
      <c r="P41" s="53"/>
      <c r="Q41" s="53"/>
      <c r="R41" s="53"/>
      <c r="S41" s="53"/>
      <c r="T41" s="53"/>
      <c r="U41" s="53"/>
      <c r="V41" s="53"/>
      <c r="W41" s="53"/>
      <c r="X41" s="79" t="str" cm="1">
        <f t="array" ref="X41">IF(OR(K41:R41="NO",S41="NO",T41="NO",U41="NO",V41="NO",W41="NO"),"No aceptable","Aceptable")</f>
        <v>No aceptable</v>
      </c>
      <c r="Y41" s="53" t="s">
        <v>57</v>
      </c>
      <c r="Z41" s="53" t="s">
        <v>57</v>
      </c>
      <c r="AA41" s="53" t="s">
        <v>57</v>
      </c>
      <c r="AB41" s="53" t="s">
        <v>57</v>
      </c>
      <c r="AC41" s="53" t="s">
        <v>57</v>
      </c>
      <c r="AD41" s="53" t="s">
        <v>57</v>
      </c>
      <c r="AE41" s="77" t="s">
        <v>86</v>
      </c>
      <c r="AF41" s="53" t="s">
        <v>57</v>
      </c>
      <c r="AG41" s="53" t="s">
        <v>57</v>
      </c>
      <c r="AH41" s="53" t="s">
        <v>57</v>
      </c>
      <c r="AI41" s="53" t="s">
        <v>57</v>
      </c>
      <c r="AJ41" s="53" t="s">
        <v>57</v>
      </c>
      <c r="AK41" s="53" t="s">
        <v>57</v>
      </c>
      <c r="AL41" s="53" t="s">
        <v>57</v>
      </c>
      <c r="AM41" s="53" t="s">
        <v>57</v>
      </c>
      <c r="AN41" s="53" t="s">
        <v>57</v>
      </c>
      <c r="AO41" s="85" t="str" cm="1">
        <f t="array" ref="AO41">IF(OR(Y41:AI41="SI",AJ41="SI",AK41="SI",AL41="SI",AM41="SI",AN41="SI"),"Crítico-Proceda a elaborar plan de acción","No crítico/Intermedio-Solicitar evaluación por parte del OAL")</f>
        <v>Crítico-Proceda a elaborar plan de acción</v>
      </c>
      <c r="AP41" s="86"/>
      <c r="AQ41" s="74"/>
      <c r="AR41" s="74"/>
      <c r="AS41" s="74"/>
      <c r="AT41" s="74"/>
      <c r="AU41" s="74"/>
      <c r="AY41">
        <f t="shared" si="0"/>
        <v>0</v>
      </c>
    </row>
    <row r="42" spans="2:51" ht="58.5" customHeight="1">
      <c r="B42" s="54">
        <v>26</v>
      </c>
      <c r="C42" s="55" t="str">
        <f>Hoja1!AM30</f>
        <v>area 26</v>
      </c>
      <c r="D42" s="55" t="str">
        <f>Hoja1!AN30</f>
        <v>puesto 26</v>
      </c>
      <c r="E42" s="55" t="str">
        <f>Hoja1!AO30</f>
        <v>tarea 26</v>
      </c>
      <c r="F42" s="55">
        <f>Hoja1!AP30</f>
        <v>0</v>
      </c>
      <c r="G42" s="55">
        <f>Hoja1!AQ30</f>
        <v>0</v>
      </c>
      <c r="H42" s="55">
        <f>Hoja1!AR30</f>
        <v>0</v>
      </c>
      <c r="I42" s="55">
        <f>Hoja1!AS30</f>
        <v>0</v>
      </c>
      <c r="J42" s="55">
        <f>Hoja1!AT30</f>
        <v>0</v>
      </c>
      <c r="K42" s="53"/>
      <c r="L42" s="53" t="s">
        <v>57</v>
      </c>
      <c r="M42" s="53"/>
      <c r="N42" s="53"/>
      <c r="O42" s="53"/>
      <c r="P42" s="53"/>
      <c r="Q42" s="53"/>
      <c r="R42" s="53"/>
      <c r="S42" s="53"/>
      <c r="T42" s="53"/>
      <c r="U42" s="53"/>
      <c r="V42" s="53"/>
      <c r="W42" s="53"/>
      <c r="X42" s="79" t="str" cm="1">
        <f t="array" ref="X42">IF(OR(K42:R42="NO",S42="NO",T42="NO",U42="NO",V42="NO",W42="NO"),"No aceptable","Aceptable")</f>
        <v>No aceptable</v>
      </c>
      <c r="Y42" s="53" t="s">
        <v>57</v>
      </c>
      <c r="Z42" s="53" t="s">
        <v>57</v>
      </c>
      <c r="AA42" s="53" t="s">
        <v>57</v>
      </c>
      <c r="AB42" s="53" t="s">
        <v>57</v>
      </c>
      <c r="AC42" s="53" t="s">
        <v>57</v>
      </c>
      <c r="AD42" s="77" t="s">
        <v>86</v>
      </c>
      <c r="AE42" s="53" t="s">
        <v>57</v>
      </c>
      <c r="AF42" s="53" t="s">
        <v>57</v>
      </c>
      <c r="AG42" s="53" t="s">
        <v>57</v>
      </c>
      <c r="AH42" s="53" t="s">
        <v>57</v>
      </c>
      <c r="AI42" s="53" t="s">
        <v>57</v>
      </c>
      <c r="AJ42" s="53" t="s">
        <v>57</v>
      </c>
      <c r="AK42" s="53" t="s">
        <v>57</v>
      </c>
      <c r="AL42" s="53" t="s">
        <v>57</v>
      </c>
      <c r="AM42" s="53" t="s">
        <v>57</v>
      </c>
      <c r="AN42" s="53" t="s">
        <v>57</v>
      </c>
      <c r="AO42" s="85" t="str" cm="1">
        <f t="array" ref="AO42">IF(OR(Y42:AI42="SI",AJ42="SI",AK42="SI",AL42="SI",AM42="SI",AN42="SI"),"Crítico-Proceda a elaborar plan de acción","No crítico/Intermedio-Solicitar evaluación por parte del OAL")</f>
        <v>Crítico-Proceda a elaborar plan de acción</v>
      </c>
      <c r="AP42" s="86"/>
      <c r="AQ42" s="74"/>
      <c r="AR42" s="74"/>
      <c r="AS42" s="74"/>
      <c r="AT42" s="74"/>
      <c r="AU42" s="74"/>
      <c r="AY42">
        <f t="shared" si="0"/>
        <v>0</v>
      </c>
    </row>
    <row r="43" spans="2:51" ht="58.5" customHeight="1">
      <c r="B43" s="54">
        <v>27</v>
      </c>
      <c r="C43" s="55" t="str">
        <f>Hoja1!AM31</f>
        <v>area 27</v>
      </c>
      <c r="D43" s="55" t="str">
        <f>Hoja1!AN31</f>
        <v>puesto 27</v>
      </c>
      <c r="E43" s="55" t="str">
        <f>Hoja1!AO31</f>
        <v>tarea 27</v>
      </c>
      <c r="F43" s="55">
        <f>Hoja1!AP31</f>
        <v>0</v>
      </c>
      <c r="G43" s="55">
        <f>Hoja1!AQ31</f>
        <v>0</v>
      </c>
      <c r="H43" s="55">
        <f>Hoja1!AR31</f>
        <v>0</v>
      </c>
      <c r="I43" s="55">
        <f>Hoja1!AS31</f>
        <v>0</v>
      </c>
      <c r="J43" s="55">
        <f>Hoja1!AT31</f>
        <v>0</v>
      </c>
      <c r="K43" s="53"/>
      <c r="L43" s="53"/>
      <c r="M43" s="53" t="s">
        <v>57</v>
      </c>
      <c r="N43" s="53"/>
      <c r="O43" s="53"/>
      <c r="P43" s="53"/>
      <c r="Q43" s="53"/>
      <c r="R43" s="53"/>
      <c r="S43" s="53"/>
      <c r="T43" s="53"/>
      <c r="U43" s="53"/>
      <c r="V43" s="53"/>
      <c r="W43" s="53"/>
      <c r="X43" s="79" t="str" cm="1">
        <f t="array" ref="X43">IF(OR(K43:R43="NO",S43="NO",T43="NO",U43="NO",V43="NO",W43="NO"),"No aceptable","Aceptable")</f>
        <v>No aceptable</v>
      </c>
      <c r="Y43" s="53" t="s">
        <v>57</v>
      </c>
      <c r="Z43" s="53" t="s">
        <v>57</v>
      </c>
      <c r="AA43" s="53" t="s">
        <v>57</v>
      </c>
      <c r="AB43" s="53" t="s">
        <v>57</v>
      </c>
      <c r="AC43" s="77" t="s">
        <v>86</v>
      </c>
      <c r="AD43" s="53" t="s">
        <v>57</v>
      </c>
      <c r="AE43" s="53" t="s">
        <v>57</v>
      </c>
      <c r="AF43" s="53" t="s">
        <v>57</v>
      </c>
      <c r="AG43" s="53" t="s">
        <v>57</v>
      </c>
      <c r="AH43" s="53" t="s">
        <v>57</v>
      </c>
      <c r="AI43" s="53" t="s">
        <v>57</v>
      </c>
      <c r="AJ43" s="53" t="s">
        <v>57</v>
      </c>
      <c r="AK43" s="53" t="s">
        <v>57</v>
      </c>
      <c r="AL43" s="53" t="s">
        <v>57</v>
      </c>
      <c r="AM43" s="53" t="s">
        <v>57</v>
      </c>
      <c r="AN43" s="53" t="s">
        <v>57</v>
      </c>
      <c r="AO43" s="85" t="str" cm="1">
        <f t="array" ref="AO43">IF(OR(Y43:AI43="SI",AJ43="SI",AK43="SI",AL43="SI",AM43="SI",AN43="SI"),"Crítico-Proceda a elaborar plan de acción","No crítico/Intermedio-Solicitar evaluación por parte del OAL")</f>
        <v>Crítico-Proceda a elaborar plan de acción</v>
      </c>
      <c r="AP43" s="86"/>
      <c r="AQ43" s="74"/>
      <c r="AR43" s="74"/>
      <c r="AS43" s="74"/>
      <c r="AT43" s="74"/>
      <c r="AU43" s="74"/>
      <c r="AY43">
        <f t="shared" si="0"/>
        <v>0</v>
      </c>
    </row>
    <row r="44" spans="2:51" ht="58.5" customHeight="1">
      <c r="B44" s="54">
        <v>28</v>
      </c>
      <c r="C44" s="55" t="str">
        <f>Hoja1!AM32</f>
        <v>area 28</v>
      </c>
      <c r="D44" s="55" t="str">
        <f>Hoja1!AN32</f>
        <v>puesto 28</v>
      </c>
      <c r="E44" s="55" t="str">
        <f>Hoja1!AO32</f>
        <v>tarea 28</v>
      </c>
      <c r="F44" s="55">
        <f>Hoja1!AP32</f>
        <v>0</v>
      </c>
      <c r="G44" s="55">
        <f>Hoja1!AQ32</f>
        <v>0</v>
      </c>
      <c r="H44" s="55">
        <f>Hoja1!AR32</f>
        <v>0</v>
      </c>
      <c r="I44" s="55">
        <f>Hoja1!AS32</f>
        <v>0</v>
      </c>
      <c r="J44" s="55">
        <f>Hoja1!AT32</f>
        <v>0</v>
      </c>
      <c r="K44" s="53"/>
      <c r="L44" s="53"/>
      <c r="M44" s="53"/>
      <c r="N44" s="53" t="s">
        <v>57</v>
      </c>
      <c r="O44" s="53"/>
      <c r="P44" s="53"/>
      <c r="Q44" s="53"/>
      <c r="R44" s="53"/>
      <c r="S44" s="53"/>
      <c r="T44" s="53"/>
      <c r="U44" s="53"/>
      <c r="V44" s="53"/>
      <c r="W44" s="53"/>
      <c r="X44" s="79" t="str" cm="1">
        <f t="array" ref="X44">IF(OR(K44:R44="NO",S44="NO",T44="NO",U44="NO",V44="NO",W44="NO"),"No aceptable","Aceptable")</f>
        <v>No aceptable</v>
      </c>
      <c r="Y44" s="53" t="s">
        <v>57</v>
      </c>
      <c r="Z44" s="53" t="s">
        <v>57</v>
      </c>
      <c r="AA44" s="53" t="s">
        <v>57</v>
      </c>
      <c r="AB44" s="77" t="s">
        <v>86</v>
      </c>
      <c r="AC44" s="53" t="s">
        <v>57</v>
      </c>
      <c r="AD44" s="53" t="s">
        <v>57</v>
      </c>
      <c r="AE44" s="53" t="s">
        <v>57</v>
      </c>
      <c r="AF44" s="53" t="s">
        <v>57</v>
      </c>
      <c r="AG44" s="53" t="s">
        <v>57</v>
      </c>
      <c r="AH44" s="53" t="s">
        <v>57</v>
      </c>
      <c r="AI44" s="53" t="s">
        <v>57</v>
      </c>
      <c r="AJ44" s="53" t="s">
        <v>57</v>
      </c>
      <c r="AK44" s="53" t="s">
        <v>57</v>
      </c>
      <c r="AL44" s="53" t="s">
        <v>57</v>
      </c>
      <c r="AM44" s="53" t="s">
        <v>57</v>
      </c>
      <c r="AN44" s="53" t="s">
        <v>57</v>
      </c>
      <c r="AO44" s="85" t="str" cm="1">
        <f t="array" ref="AO44">IF(OR(Y44:AI44="SI",AJ44="SI",AK44="SI",AL44="SI",AM44="SI",AN44="SI"),"Crítico-Proceda a elaborar plan de acción","No crítico/Intermedio-Solicitar evaluación por parte del OAL")</f>
        <v>Crítico-Proceda a elaborar plan de acción</v>
      </c>
      <c r="AP44" s="86"/>
      <c r="AQ44" s="74"/>
      <c r="AR44" s="74"/>
      <c r="AS44" s="74"/>
      <c r="AT44" s="74"/>
      <c r="AU44" s="74"/>
      <c r="AY44">
        <f t="shared" si="0"/>
        <v>0</v>
      </c>
    </row>
    <row r="45" spans="2:51" ht="58.5" customHeight="1">
      <c r="B45" s="54">
        <v>29</v>
      </c>
      <c r="C45" s="55" t="str">
        <f>Hoja1!AM33</f>
        <v>area 29</v>
      </c>
      <c r="D45" s="55" t="str">
        <f>Hoja1!AN33</f>
        <v>puesto 29</v>
      </c>
      <c r="E45" s="55" t="str">
        <f>Hoja1!AO33</f>
        <v>tarea 29</v>
      </c>
      <c r="F45" s="55">
        <f>Hoja1!AP33</f>
        <v>0</v>
      </c>
      <c r="G45" s="55">
        <f>Hoja1!AQ33</f>
        <v>0</v>
      </c>
      <c r="H45" s="55">
        <f>Hoja1!AR33</f>
        <v>0</v>
      </c>
      <c r="I45" s="55">
        <f>Hoja1!AS33</f>
        <v>0</v>
      </c>
      <c r="J45" s="55">
        <f>Hoja1!AT33</f>
        <v>0</v>
      </c>
      <c r="K45" s="53"/>
      <c r="L45" s="53"/>
      <c r="M45" s="53"/>
      <c r="N45" s="53"/>
      <c r="O45" s="53" t="s">
        <v>57</v>
      </c>
      <c r="P45" s="53"/>
      <c r="Q45" s="53"/>
      <c r="R45" s="53"/>
      <c r="S45" s="53"/>
      <c r="T45" s="53"/>
      <c r="U45" s="53"/>
      <c r="V45" s="53"/>
      <c r="W45" s="53"/>
      <c r="X45" s="79" t="str" cm="1">
        <f t="array" ref="X45">IF(OR(K45:R45="NO",S45="NO",T45="NO",U45="NO",V45="NO",W45="NO"),"No aceptable","Aceptable")</f>
        <v>No aceptable</v>
      </c>
      <c r="Y45" s="53" t="s">
        <v>57</v>
      </c>
      <c r="Z45" s="53" t="s">
        <v>57</v>
      </c>
      <c r="AA45" s="77" t="s">
        <v>86</v>
      </c>
      <c r="AB45" s="53" t="s">
        <v>57</v>
      </c>
      <c r="AC45" s="53" t="s">
        <v>57</v>
      </c>
      <c r="AD45" s="53" t="s">
        <v>57</v>
      </c>
      <c r="AE45" s="53" t="s">
        <v>57</v>
      </c>
      <c r="AF45" s="53" t="s">
        <v>57</v>
      </c>
      <c r="AG45" s="53" t="s">
        <v>57</v>
      </c>
      <c r="AH45" s="53" t="s">
        <v>57</v>
      </c>
      <c r="AI45" s="53" t="s">
        <v>57</v>
      </c>
      <c r="AJ45" s="53" t="s">
        <v>57</v>
      </c>
      <c r="AK45" s="53" t="s">
        <v>57</v>
      </c>
      <c r="AL45" s="53" t="s">
        <v>57</v>
      </c>
      <c r="AM45" s="53" t="s">
        <v>57</v>
      </c>
      <c r="AN45" s="53" t="s">
        <v>57</v>
      </c>
      <c r="AO45" s="85" t="str" cm="1">
        <f t="array" ref="AO45">IF(OR(Y45:AI45="SI",AJ45="SI",AK45="SI",AL45="SI",AM45="SI",AN45="SI"),"Crítico-Proceda a elaborar plan de acción","No crítico/Intermedio-Solicitar evaluación por parte del OAL")</f>
        <v>Crítico-Proceda a elaborar plan de acción</v>
      </c>
      <c r="AP45" s="86"/>
      <c r="AQ45" s="74"/>
      <c r="AR45" s="74"/>
      <c r="AS45" s="74"/>
      <c r="AT45" s="74"/>
      <c r="AU45" s="74"/>
      <c r="AY45">
        <f t="shared" si="0"/>
        <v>0</v>
      </c>
    </row>
    <row r="46" spans="2:51" ht="58.5" customHeight="1">
      <c r="B46" s="54">
        <v>30</v>
      </c>
      <c r="C46" s="55" t="str">
        <f>Hoja1!AM34</f>
        <v>area 30</v>
      </c>
      <c r="D46" s="55" t="str">
        <f>Hoja1!AN34</f>
        <v>puesto 30</v>
      </c>
      <c r="E46" s="55" t="str">
        <f>Hoja1!AO34</f>
        <v>tarea 30</v>
      </c>
      <c r="F46" s="55">
        <f>Hoja1!AP34</f>
        <v>0</v>
      </c>
      <c r="G46" s="55">
        <f>Hoja1!AQ34</f>
        <v>0</v>
      </c>
      <c r="H46" s="55">
        <f>Hoja1!AR34</f>
        <v>0</v>
      </c>
      <c r="I46" s="55">
        <f>Hoja1!AS34</f>
        <v>0</v>
      </c>
      <c r="J46" s="55">
        <f>Hoja1!AT34</f>
        <v>0</v>
      </c>
      <c r="K46" s="53"/>
      <c r="L46" s="53"/>
      <c r="M46" s="53"/>
      <c r="N46" s="53"/>
      <c r="O46" s="53"/>
      <c r="P46" s="53"/>
      <c r="Q46" s="53"/>
      <c r="R46" s="53"/>
      <c r="S46" s="53"/>
      <c r="T46" s="53"/>
      <c r="U46" s="53"/>
      <c r="V46" s="53"/>
      <c r="W46" s="53"/>
      <c r="X46" s="79" t="str" cm="1">
        <f t="array" ref="X46">IF(OR(K46:R46="NO",S46="NO",T46="NO",U46="NO",V46="NO",W46="NO"),"No aceptable","Aceptable")</f>
        <v>Aceptable</v>
      </c>
      <c r="Y46" s="53" t="s">
        <v>57</v>
      </c>
      <c r="Z46" s="53" t="s">
        <v>57</v>
      </c>
      <c r="AA46" s="53" t="s">
        <v>57</v>
      </c>
      <c r="AB46" s="53" t="s">
        <v>57</v>
      </c>
      <c r="AC46" s="53" t="s">
        <v>57</v>
      </c>
      <c r="AD46" s="53" t="s">
        <v>57</v>
      </c>
      <c r="AE46" s="53" t="s">
        <v>57</v>
      </c>
      <c r="AF46" s="53" t="s">
        <v>57</v>
      </c>
      <c r="AG46" s="53" t="s">
        <v>57</v>
      </c>
      <c r="AH46" s="53" t="s">
        <v>57</v>
      </c>
      <c r="AI46" s="53" t="s">
        <v>57</v>
      </c>
      <c r="AJ46" s="53" t="s">
        <v>57</v>
      </c>
      <c r="AK46" s="53" t="s">
        <v>57</v>
      </c>
      <c r="AL46" s="53" t="s">
        <v>57</v>
      </c>
      <c r="AM46" s="53" t="s">
        <v>57</v>
      </c>
      <c r="AN46" s="53" t="s">
        <v>57</v>
      </c>
      <c r="AO46" s="85" t="str" cm="1">
        <f t="array" ref="AO46">IF(OR(Y46:AI46="SI",AJ46="SI",AK46="SI",AL46="SI",AM46="SI",AN46="SI"),"Crítico-Proceda a elaborar plan de acción","No crítico/Intermedio-Solicitar evaluación por parte del OAL")</f>
        <v>No crítico/Intermedio-Solicitar evaluación por parte del OAL</v>
      </c>
      <c r="AP46" s="86"/>
      <c r="AQ46" s="74"/>
      <c r="AR46" s="74"/>
      <c r="AS46" s="74"/>
      <c r="AT46" s="74"/>
      <c r="AU46" s="74"/>
      <c r="AY46">
        <f t="shared" si="0"/>
        <v>1</v>
      </c>
    </row>
    <row r="47" spans="2:51" ht="58.5" customHeight="1">
      <c r="B47" s="54">
        <v>31</v>
      </c>
      <c r="C47" s="55" t="str">
        <f>Hoja1!AM35</f>
        <v>area 31</v>
      </c>
      <c r="D47" s="55" t="str">
        <f>Hoja1!AN35</f>
        <v>puesto 31</v>
      </c>
      <c r="E47" s="55" t="str">
        <f>Hoja1!AO35</f>
        <v>tarea 31</v>
      </c>
      <c r="F47" s="55">
        <f>Hoja1!AP35</f>
        <v>0</v>
      </c>
      <c r="G47" s="55">
        <f>Hoja1!AQ35</f>
        <v>0</v>
      </c>
      <c r="H47" s="55">
        <f>Hoja1!AR35</f>
        <v>0</v>
      </c>
      <c r="I47" s="55">
        <f>Hoja1!AS35</f>
        <v>0</v>
      </c>
      <c r="J47" s="55">
        <f>Hoja1!AT35</f>
        <v>0</v>
      </c>
      <c r="K47" s="53"/>
      <c r="L47" s="53"/>
      <c r="M47" s="53"/>
      <c r="N47" s="53"/>
      <c r="O47" s="53"/>
      <c r="P47" s="53"/>
      <c r="Q47" s="53"/>
      <c r="R47" s="53"/>
      <c r="S47" s="53"/>
      <c r="T47" s="53"/>
      <c r="U47" s="53"/>
      <c r="V47" s="53"/>
      <c r="W47" s="53"/>
      <c r="X47" s="79" t="str" cm="1">
        <f t="array" ref="X47">IF(OR(K47:R47="NO",S47="NO",T47="NO",U47="NO",V47="NO",W47="NO"),"No aceptable","Aceptable")</f>
        <v>Aceptable</v>
      </c>
      <c r="Y47" s="53" t="s">
        <v>57</v>
      </c>
      <c r="Z47" s="53" t="s">
        <v>57</v>
      </c>
      <c r="AA47" s="53" t="s">
        <v>57</v>
      </c>
      <c r="AB47" s="53" t="s">
        <v>57</v>
      </c>
      <c r="AC47" s="53" t="s">
        <v>57</v>
      </c>
      <c r="AD47" s="53" t="s">
        <v>57</v>
      </c>
      <c r="AE47" s="53" t="s">
        <v>57</v>
      </c>
      <c r="AF47" s="53" t="s">
        <v>57</v>
      </c>
      <c r="AG47" s="53" t="s">
        <v>57</v>
      </c>
      <c r="AH47" s="53" t="s">
        <v>57</v>
      </c>
      <c r="AI47" s="53" t="s">
        <v>57</v>
      </c>
      <c r="AJ47" s="53" t="s">
        <v>57</v>
      </c>
      <c r="AK47" s="53" t="s">
        <v>57</v>
      </c>
      <c r="AL47" s="53" t="s">
        <v>57</v>
      </c>
      <c r="AM47" s="53" t="s">
        <v>57</v>
      </c>
      <c r="AN47" s="53" t="s">
        <v>57</v>
      </c>
      <c r="AO47" s="85" t="str" cm="1">
        <f t="array" ref="AO47">IF(OR(Y47:AI47="SI",AJ47="SI",AK47="SI",AL47="SI",AM47="SI",AN47="SI"),"Crítico-Proceda a elaborar plan de acción","No crítico/Intermedio-Solicitar evaluación por parte del OAL")</f>
        <v>No crítico/Intermedio-Solicitar evaluación por parte del OAL</v>
      </c>
      <c r="AP47" s="86"/>
      <c r="AQ47" s="74"/>
      <c r="AR47" s="74"/>
      <c r="AS47" s="74"/>
      <c r="AT47" s="74"/>
      <c r="AU47" s="74"/>
      <c r="AY47">
        <f t="shared" si="0"/>
        <v>1</v>
      </c>
    </row>
    <row r="48" spans="2:51" ht="58.5" customHeight="1">
      <c r="B48" s="54">
        <v>32</v>
      </c>
      <c r="C48" s="55" t="str">
        <f>Hoja1!AM36</f>
        <v>area 32</v>
      </c>
      <c r="D48" s="55" t="str">
        <f>Hoja1!AN36</f>
        <v>puesto 32</v>
      </c>
      <c r="E48" s="55" t="str">
        <f>Hoja1!AO36</f>
        <v>tarea 32</v>
      </c>
      <c r="F48" s="55">
        <f>Hoja1!AP36</f>
        <v>0</v>
      </c>
      <c r="G48" s="55">
        <f>Hoja1!AQ36</f>
        <v>0</v>
      </c>
      <c r="H48" s="55">
        <f>Hoja1!AR36</f>
        <v>0</v>
      </c>
      <c r="I48" s="55">
        <f>Hoja1!AS36</f>
        <v>0</v>
      </c>
      <c r="J48" s="55">
        <f>Hoja1!AT36</f>
        <v>0</v>
      </c>
      <c r="K48" s="53"/>
      <c r="L48" s="53"/>
      <c r="M48" s="53"/>
      <c r="N48" s="53"/>
      <c r="O48" s="53"/>
      <c r="P48" s="53"/>
      <c r="Q48" s="53"/>
      <c r="R48" s="53"/>
      <c r="S48" s="53"/>
      <c r="T48" s="53"/>
      <c r="U48" s="53"/>
      <c r="V48" s="53"/>
      <c r="W48" s="53"/>
      <c r="X48" s="79" t="str" cm="1">
        <f t="array" ref="X48">IF(OR(K48:R48="NO",S48="NO",T48="NO",U48="NO",V48="NO",W48="NO"),"No aceptable","Aceptable")</f>
        <v>Aceptable</v>
      </c>
      <c r="Y48" s="53" t="s">
        <v>57</v>
      </c>
      <c r="Z48" s="53" t="s">
        <v>57</v>
      </c>
      <c r="AA48" s="53" t="s">
        <v>57</v>
      </c>
      <c r="AB48" s="53" t="s">
        <v>57</v>
      </c>
      <c r="AC48" s="53" t="s">
        <v>57</v>
      </c>
      <c r="AD48" s="53" t="s">
        <v>57</v>
      </c>
      <c r="AE48" s="53" t="s">
        <v>57</v>
      </c>
      <c r="AF48" s="53" t="s">
        <v>57</v>
      </c>
      <c r="AG48" s="53" t="s">
        <v>57</v>
      </c>
      <c r="AH48" s="53" t="s">
        <v>57</v>
      </c>
      <c r="AI48" s="53" t="s">
        <v>57</v>
      </c>
      <c r="AJ48" s="53" t="s">
        <v>57</v>
      </c>
      <c r="AK48" s="53" t="s">
        <v>57</v>
      </c>
      <c r="AL48" s="53" t="s">
        <v>57</v>
      </c>
      <c r="AM48" s="53" t="s">
        <v>57</v>
      </c>
      <c r="AN48" s="53" t="s">
        <v>57</v>
      </c>
      <c r="AO48" s="85" t="str" cm="1">
        <f t="array" ref="AO48">IF(OR(Y48:AI48="SI",AJ48="SI",AK48="SI",AL48="SI",AM48="SI",AN48="SI"),"Crítico-Proceda a elaborar plan de acción","No crítico/Intermedio-Solicitar evaluación por parte del OAL")</f>
        <v>No crítico/Intermedio-Solicitar evaluación por parte del OAL</v>
      </c>
      <c r="AP48" s="86"/>
      <c r="AQ48" s="74"/>
      <c r="AR48" s="74"/>
      <c r="AS48" s="74"/>
      <c r="AT48" s="74"/>
      <c r="AU48" s="74"/>
      <c r="AY48">
        <f t="shared" si="0"/>
        <v>1</v>
      </c>
    </row>
    <row r="49" spans="2:51" ht="58.5" customHeight="1">
      <c r="B49" s="54">
        <v>33</v>
      </c>
      <c r="C49" s="55" t="str">
        <f>Hoja1!AM37</f>
        <v>area 33</v>
      </c>
      <c r="D49" s="55" t="str">
        <f>Hoja1!AN37</f>
        <v>puesto 33</v>
      </c>
      <c r="E49" s="55" t="str">
        <f>Hoja1!AO37</f>
        <v>tarea 33</v>
      </c>
      <c r="F49" s="55">
        <f>Hoja1!AP37</f>
        <v>0</v>
      </c>
      <c r="G49" s="55">
        <f>Hoja1!AQ37</f>
        <v>0</v>
      </c>
      <c r="H49" s="55">
        <f>Hoja1!AR37</f>
        <v>0</v>
      </c>
      <c r="I49" s="55">
        <f>Hoja1!AS37</f>
        <v>0</v>
      </c>
      <c r="J49" s="55">
        <f>Hoja1!AT37</f>
        <v>0</v>
      </c>
      <c r="K49" s="53"/>
      <c r="L49" s="53"/>
      <c r="M49" s="53"/>
      <c r="N49" s="53"/>
      <c r="O49" s="53"/>
      <c r="P49" s="53"/>
      <c r="Q49" s="53"/>
      <c r="R49" s="53"/>
      <c r="S49" s="53"/>
      <c r="T49" s="53"/>
      <c r="U49" s="53"/>
      <c r="V49" s="53"/>
      <c r="W49" s="53"/>
      <c r="X49" s="79" t="str" cm="1">
        <f t="array" ref="X49">IF(OR(K49:R49="NO",S49="NO",T49="NO",U49="NO",V49="NO",W49="NO"),"No aceptable","Aceptable")</f>
        <v>Aceptable</v>
      </c>
      <c r="Y49" s="53" t="s">
        <v>57</v>
      </c>
      <c r="Z49" s="53" t="s">
        <v>57</v>
      </c>
      <c r="AA49" s="53" t="s">
        <v>57</v>
      </c>
      <c r="AB49" s="53" t="s">
        <v>57</v>
      </c>
      <c r="AC49" s="53" t="s">
        <v>57</v>
      </c>
      <c r="AD49" s="53" t="s">
        <v>57</v>
      </c>
      <c r="AE49" s="53" t="s">
        <v>57</v>
      </c>
      <c r="AF49" s="53" t="s">
        <v>57</v>
      </c>
      <c r="AG49" s="53" t="s">
        <v>57</v>
      </c>
      <c r="AH49" s="53" t="s">
        <v>57</v>
      </c>
      <c r="AI49" s="53" t="s">
        <v>57</v>
      </c>
      <c r="AJ49" s="53" t="s">
        <v>57</v>
      </c>
      <c r="AK49" s="53" t="s">
        <v>57</v>
      </c>
      <c r="AL49" s="53" t="s">
        <v>57</v>
      </c>
      <c r="AM49" s="53" t="s">
        <v>57</v>
      </c>
      <c r="AN49" s="53" t="s">
        <v>57</v>
      </c>
      <c r="AO49" s="85" t="str" cm="1">
        <f t="array" ref="AO49">IF(OR(Y49:AI49="SI",AJ49="SI",AK49="SI",AL49="SI",AM49="SI",AN49="SI"),"Crítico-Proceda a elaborar plan de acción","No crítico/Intermedio-Solicitar evaluación por parte del OAL")</f>
        <v>No crítico/Intermedio-Solicitar evaluación por parte del OAL</v>
      </c>
      <c r="AP49" s="86"/>
      <c r="AQ49" s="74"/>
      <c r="AR49" s="74"/>
      <c r="AS49" s="74"/>
      <c r="AT49" s="74"/>
      <c r="AU49" s="74"/>
      <c r="AY49">
        <f t="shared" si="0"/>
        <v>1</v>
      </c>
    </row>
    <row r="50" spans="2:51" ht="58.5" customHeight="1">
      <c r="B50" s="54">
        <v>34</v>
      </c>
      <c r="C50" s="55" t="str">
        <f>Hoja1!AM38</f>
        <v>area 34</v>
      </c>
      <c r="D50" s="55" t="str">
        <f>Hoja1!AN38</f>
        <v>puesto 34</v>
      </c>
      <c r="E50" s="55" t="str">
        <f>Hoja1!AO38</f>
        <v>tarea 34</v>
      </c>
      <c r="F50" s="55">
        <f>Hoja1!AP38</f>
        <v>0</v>
      </c>
      <c r="G50" s="55">
        <f>Hoja1!AQ38</f>
        <v>0</v>
      </c>
      <c r="H50" s="55">
        <f>Hoja1!AR38</f>
        <v>0</v>
      </c>
      <c r="I50" s="55">
        <f>Hoja1!AS38</f>
        <v>0</v>
      </c>
      <c r="J50" s="55">
        <f>Hoja1!AT38</f>
        <v>0</v>
      </c>
      <c r="K50" s="53"/>
      <c r="L50" s="53"/>
      <c r="M50" s="53"/>
      <c r="N50" s="53"/>
      <c r="O50" s="53"/>
      <c r="P50" s="53"/>
      <c r="Q50" s="53"/>
      <c r="R50" s="53"/>
      <c r="S50" s="53"/>
      <c r="T50" s="53"/>
      <c r="U50" s="53"/>
      <c r="V50" s="53"/>
      <c r="W50" s="53"/>
      <c r="X50" s="79" t="str" cm="1">
        <f t="array" ref="X50">IF(OR(K50:R50="NO",S50="NO",T50="NO",U50="NO",V50="NO",W50="NO"),"No aceptable","Aceptable")</f>
        <v>Aceptable</v>
      </c>
      <c r="Y50" s="53" t="s">
        <v>57</v>
      </c>
      <c r="Z50" s="53" t="s">
        <v>57</v>
      </c>
      <c r="AA50" s="53" t="s">
        <v>57</v>
      </c>
      <c r="AB50" s="53" t="s">
        <v>57</v>
      </c>
      <c r="AC50" s="53" t="s">
        <v>57</v>
      </c>
      <c r="AD50" s="53" t="s">
        <v>57</v>
      </c>
      <c r="AE50" s="53" t="s">
        <v>57</v>
      </c>
      <c r="AF50" s="53" t="s">
        <v>57</v>
      </c>
      <c r="AG50" s="53" t="s">
        <v>57</v>
      </c>
      <c r="AH50" s="53" t="s">
        <v>57</v>
      </c>
      <c r="AI50" s="53" t="s">
        <v>57</v>
      </c>
      <c r="AJ50" s="53" t="s">
        <v>57</v>
      </c>
      <c r="AK50" s="53" t="s">
        <v>57</v>
      </c>
      <c r="AL50" s="53" t="s">
        <v>57</v>
      </c>
      <c r="AM50" s="53" t="s">
        <v>57</v>
      </c>
      <c r="AN50" s="53" t="s">
        <v>57</v>
      </c>
      <c r="AO50" s="85" t="str" cm="1">
        <f t="array" ref="AO50">IF(OR(Y50:AI50="SI",AJ50="SI",AK50="SI",AL50="SI",AM50="SI",AN50="SI"),"Crítico-Proceda a elaborar plan de acción","No crítico/Intermedio-Solicitar evaluación por parte del OAL")</f>
        <v>No crítico/Intermedio-Solicitar evaluación por parte del OAL</v>
      </c>
      <c r="AP50" s="86"/>
      <c r="AQ50" s="74"/>
      <c r="AR50" s="74"/>
      <c r="AS50" s="74"/>
      <c r="AT50" s="74"/>
      <c r="AU50" s="74"/>
      <c r="AY50">
        <f t="shared" si="0"/>
        <v>1</v>
      </c>
    </row>
    <row r="51" spans="2:51" ht="58.5" customHeight="1">
      <c r="B51" s="54">
        <v>35</v>
      </c>
      <c r="C51" s="55" t="str">
        <f>Hoja1!AM39</f>
        <v>area 35</v>
      </c>
      <c r="D51" s="55" t="str">
        <f>Hoja1!AN39</f>
        <v>puesto 35</v>
      </c>
      <c r="E51" s="55" t="str">
        <f>Hoja1!AO39</f>
        <v>tarea 35</v>
      </c>
      <c r="F51" s="55">
        <f>Hoja1!AP39</f>
        <v>0</v>
      </c>
      <c r="G51" s="55">
        <f>Hoja1!AQ39</f>
        <v>0</v>
      </c>
      <c r="H51" s="55">
        <f>Hoja1!AR39</f>
        <v>0</v>
      </c>
      <c r="I51" s="55">
        <f>Hoja1!AS39</f>
        <v>0</v>
      </c>
      <c r="J51" s="55">
        <f>Hoja1!AT39</f>
        <v>0</v>
      </c>
      <c r="K51" s="53"/>
      <c r="L51" s="53"/>
      <c r="M51" s="53"/>
      <c r="N51" s="53"/>
      <c r="O51" s="53"/>
      <c r="P51" s="53"/>
      <c r="Q51" s="53"/>
      <c r="R51" s="53"/>
      <c r="S51" s="53"/>
      <c r="T51" s="53"/>
      <c r="U51" s="53"/>
      <c r="V51" s="53"/>
      <c r="W51" s="53"/>
      <c r="X51" s="79" t="str" cm="1">
        <f t="array" ref="X51">IF(OR(K51:R51="NO",S51="NO",T51="NO",U51="NO",V51="NO",W51="NO"),"No aceptable","Aceptable")</f>
        <v>Aceptable</v>
      </c>
      <c r="Y51" s="53" t="s">
        <v>57</v>
      </c>
      <c r="Z51" s="53" t="s">
        <v>57</v>
      </c>
      <c r="AA51" s="53" t="s">
        <v>57</v>
      </c>
      <c r="AB51" s="53" t="s">
        <v>57</v>
      </c>
      <c r="AC51" s="53" t="s">
        <v>57</v>
      </c>
      <c r="AD51" s="53" t="s">
        <v>57</v>
      </c>
      <c r="AE51" s="53" t="s">
        <v>57</v>
      </c>
      <c r="AF51" s="53" t="s">
        <v>57</v>
      </c>
      <c r="AG51" s="53" t="s">
        <v>57</v>
      </c>
      <c r="AH51" s="53" t="s">
        <v>57</v>
      </c>
      <c r="AI51" s="53" t="s">
        <v>57</v>
      </c>
      <c r="AJ51" s="53" t="s">
        <v>57</v>
      </c>
      <c r="AK51" s="53" t="s">
        <v>57</v>
      </c>
      <c r="AL51" s="53" t="s">
        <v>57</v>
      </c>
      <c r="AM51" s="53" t="s">
        <v>57</v>
      </c>
      <c r="AN51" s="53" t="s">
        <v>57</v>
      </c>
      <c r="AO51" s="85" t="str" cm="1">
        <f t="array" ref="AO51">IF(OR(Y51:AI51="SI",AJ51="SI",AK51="SI",AL51="SI",AM51="SI",AN51="SI"),"Crítico-Proceda a elaborar plan de acción","No crítico/Intermedio-Solicitar evaluación por parte del OAL")</f>
        <v>No crítico/Intermedio-Solicitar evaluación por parte del OAL</v>
      </c>
      <c r="AP51" s="86"/>
      <c r="AQ51" s="74"/>
      <c r="AR51" s="74"/>
      <c r="AS51" s="74"/>
      <c r="AT51" s="74"/>
      <c r="AU51" s="74"/>
      <c r="AY51">
        <f t="shared" si="0"/>
        <v>1</v>
      </c>
    </row>
    <row r="52" spans="2:51" ht="58.5" customHeight="1">
      <c r="B52" s="54">
        <v>36</v>
      </c>
      <c r="C52" s="55" t="str">
        <f>Hoja1!AM40</f>
        <v>area 36</v>
      </c>
      <c r="D52" s="55" t="str">
        <f>Hoja1!AN40</f>
        <v>puesto 36</v>
      </c>
      <c r="E52" s="55" t="str">
        <f>Hoja1!AO40</f>
        <v>tarea 36</v>
      </c>
      <c r="F52" s="55">
        <f>Hoja1!AP40</f>
        <v>0</v>
      </c>
      <c r="G52" s="55">
        <f>Hoja1!AQ40</f>
        <v>0</v>
      </c>
      <c r="H52" s="55">
        <f>Hoja1!AR40</f>
        <v>0</v>
      </c>
      <c r="I52" s="55">
        <f>Hoja1!AS40</f>
        <v>0</v>
      </c>
      <c r="J52" s="55">
        <f>Hoja1!AT40</f>
        <v>0</v>
      </c>
      <c r="K52" s="53"/>
      <c r="L52" s="53"/>
      <c r="M52" s="53"/>
      <c r="N52" s="53"/>
      <c r="O52" s="53"/>
      <c r="P52" s="53"/>
      <c r="Q52" s="53"/>
      <c r="R52" s="53"/>
      <c r="S52" s="53"/>
      <c r="T52" s="53"/>
      <c r="U52" s="53"/>
      <c r="V52" s="53"/>
      <c r="W52" s="53"/>
      <c r="X52" s="79" t="str" cm="1">
        <f t="array" ref="X52">IF(OR(K52:R52="NO",S52="NO",T52="NO",U52="NO",V52="NO",W52="NO"),"No aceptable","Aceptable")</f>
        <v>Aceptable</v>
      </c>
      <c r="Y52" s="53" t="s">
        <v>57</v>
      </c>
      <c r="Z52" s="53" t="s">
        <v>57</v>
      </c>
      <c r="AA52" s="53" t="s">
        <v>57</v>
      </c>
      <c r="AB52" s="53" t="s">
        <v>57</v>
      </c>
      <c r="AC52" s="53" t="s">
        <v>57</v>
      </c>
      <c r="AD52" s="53" t="s">
        <v>57</v>
      </c>
      <c r="AE52" s="53" t="s">
        <v>57</v>
      </c>
      <c r="AF52" s="53" t="s">
        <v>57</v>
      </c>
      <c r="AG52" s="53" t="s">
        <v>57</v>
      </c>
      <c r="AH52" s="53" t="s">
        <v>57</v>
      </c>
      <c r="AI52" s="53" t="s">
        <v>57</v>
      </c>
      <c r="AJ52" s="53" t="s">
        <v>57</v>
      </c>
      <c r="AK52" s="53" t="s">
        <v>57</v>
      </c>
      <c r="AL52" s="53" t="s">
        <v>57</v>
      </c>
      <c r="AM52" s="53" t="s">
        <v>57</v>
      </c>
      <c r="AN52" s="53" t="s">
        <v>57</v>
      </c>
      <c r="AO52" s="85" t="str" cm="1">
        <f t="array" ref="AO52">IF(OR(Y52:AI52="SI",AJ52="SI",AK52="SI",AL52="SI",AM52="SI",AN52="SI"),"Crítico-Proceda a elaborar plan de acción","No crítico/Intermedio-Solicitar evaluación por parte del OAL")</f>
        <v>No crítico/Intermedio-Solicitar evaluación por parte del OAL</v>
      </c>
      <c r="AP52" s="86"/>
      <c r="AQ52" s="74"/>
      <c r="AR52" s="74"/>
      <c r="AS52" s="74"/>
      <c r="AT52" s="74"/>
      <c r="AU52" s="74"/>
      <c r="AY52">
        <f t="shared" si="0"/>
        <v>1</v>
      </c>
    </row>
    <row r="53" spans="2:51" ht="58.5" customHeight="1">
      <c r="B53" s="54">
        <v>37</v>
      </c>
      <c r="C53" s="55" t="str">
        <f>Hoja1!AM41</f>
        <v>area 37</v>
      </c>
      <c r="D53" s="55" t="str">
        <f>Hoja1!AN41</f>
        <v>puesto 37</v>
      </c>
      <c r="E53" s="55" t="str">
        <f>Hoja1!AO41</f>
        <v>tarea 37</v>
      </c>
      <c r="F53" s="55">
        <f>Hoja1!AP41</f>
        <v>0</v>
      </c>
      <c r="G53" s="55">
        <f>Hoja1!AQ41</f>
        <v>0</v>
      </c>
      <c r="H53" s="55">
        <f>Hoja1!AR41</f>
        <v>0</v>
      </c>
      <c r="I53" s="55">
        <f>Hoja1!AS41</f>
        <v>0</v>
      </c>
      <c r="J53" s="55">
        <f>Hoja1!AT41</f>
        <v>0</v>
      </c>
      <c r="K53" s="53"/>
      <c r="L53" s="53"/>
      <c r="M53" s="53"/>
      <c r="N53" s="53"/>
      <c r="O53" s="53"/>
      <c r="P53" s="53"/>
      <c r="Q53" s="53"/>
      <c r="R53" s="53"/>
      <c r="S53" s="53"/>
      <c r="T53" s="53"/>
      <c r="U53" s="53"/>
      <c r="V53" s="53"/>
      <c r="W53" s="53"/>
      <c r="X53" s="79" t="str" cm="1">
        <f t="array" ref="X53">IF(OR(K53:R53="NO",S53="NO",T53="NO",U53="NO",V53="NO",W53="NO"),"No aceptable","Aceptable")</f>
        <v>Aceptable</v>
      </c>
      <c r="Y53" s="53" t="s">
        <v>57</v>
      </c>
      <c r="Z53" s="53" t="s">
        <v>57</v>
      </c>
      <c r="AA53" s="53" t="s">
        <v>57</v>
      </c>
      <c r="AB53" s="53" t="s">
        <v>57</v>
      </c>
      <c r="AC53" s="53" t="s">
        <v>57</v>
      </c>
      <c r="AD53" s="53" t="s">
        <v>57</v>
      </c>
      <c r="AE53" s="53" t="s">
        <v>57</v>
      </c>
      <c r="AF53" s="53" t="s">
        <v>57</v>
      </c>
      <c r="AG53" s="53" t="s">
        <v>57</v>
      </c>
      <c r="AH53" s="53" t="s">
        <v>57</v>
      </c>
      <c r="AI53" s="53" t="s">
        <v>57</v>
      </c>
      <c r="AJ53" s="53" t="s">
        <v>57</v>
      </c>
      <c r="AK53" s="53" t="s">
        <v>57</v>
      </c>
      <c r="AL53" s="53" t="s">
        <v>57</v>
      </c>
      <c r="AM53" s="53" t="s">
        <v>57</v>
      </c>
      <c r="AN53" s="53" t="s">
        <v>57</v>
      </c>
      <c r="AO53" s="85" t="str" cm="1">
        <f t="array" ref="AO53">IF(OR(Y53:AI53="SI",AJ53="SI",AK53="SI",AL53="SI",AM53="SI",AN53="SI"),"Crítico-Proceda a elaborar plan de acción","No crítico/Intermedio-Solicitar evaluación por parte del OAL")</f>
        <v>No crítico/Intermedio-Solicitar evaluación por parte del OAL</v>
      </c>
      <c r="AP53" s="86"/>
      <c r="AQ53" s="74"/>
      <c r="AR53" s="74"/>
      <c r="AS53" s="74"/>
      <c r="AT53" s="74"/>
      <c r="AU53" s="74"/>
      <c r="AY53">
        <f t="shared" si="0"/>
        <v>1</v>
      </c>
    </row>
    <row r="54" spans="2:51" ht="58.5" customHeight="1">
      <c r="B54" s="54">
        <v>38</v>
      </c>
      <c r="C54" s="55" t="str">
        <f>Hoja1!AM42</f>
        <v>area 38</v>
      </c>
      <c r="D54" s="55" t="str">
        <f>Hoja1!AN42</f>
        <v>puesto 38</v>
      </c>
      <c r="E54" s="55" t="str">
        <f>Hoja1!AO42</f>
        <v>tarea 38</v>
      </c>
      <c r="F54" s="55">
        <f>Hoja1!AP42</f>
        <v>0</v>
      </c>
      <c r="G54" s="55">
        <f>Hoja1!AQ42</f>
        <v>0</v>
      </c>
      <c r="H54" s="55">
        <f>Hoja1!AR42</f>
        <v>0</v>
      </c>
      <c r="I54" s="55">
        <f>Hoja1!AS42</f>
        <v>0</v>
      </c>
      <c r="J54" s="55">
        <f>Hoja1!AT42</f>
        <v>0</v>
      </c>
      <c r="K54" s="53"/>
      <c r="L54" s="53"/>
      <c r="M54" s="53"/>
      <c r="N54" s="53"/>
      <c r="O54" s="53"/>
      <c r="P54" s="53"/>
      <c r="Q54" s="53"/>
      <c r="R54" s="53"/>
      <c r="S54" s="53"/>
      <c r="T54" s="53"/>
      <c r="U54" s="53"/>
      <c r="V54" s="53"/>
      <c r="W54" s="53"/>
      <c r="X54" s="79" t="str" cm="1">
        <f t="array" ref="X54">IF(OR(K54:R54="NO",S54="NO",T54="NO",U54="NO",V54="NO",W54="NO"),"No aceptable","Aceptable")</f>
        <v>Aceptable</v>
      </c>
      <c r="Y54" s="53" t="s">
        <v>57</v>
      </c>
      <c r="Z54" s="53" t="s">
        <v>57</v>
      </c>
      <c r="AA54" s="53" t="s">
        <v>57</v>
      </c>
      <c r="AB54" s="53" t="s">
        <v>57</v>
      </c>
      <c r="AC54" s="53" t="s">
        <v>57</v>
      </c>
      <c r="AD54" s="53" t="s">
        <v>57</v>
      </c>
      <c r="AE54" s="53" t="s">
        <v>57</v>
      </c>
      <c r="AF54" s="53" t="s">
        <v>57</v>
      </c>
      <c r="AG54" s="53" t="s">
        <v>57</v>
      </c>
      <c r="AH54" s="53" t="s">
        <v>57</v>
      </c>
      <c r="AI54" s="53" t="s">
        <v>57</v>
      </c>
      <c r="AJ54" s="53" t="s">
        <v>57</v>
      </c>
      <c r="AK54" s="53" t="s">
        <v>57</v>
      </c>
      <c r="AL54" s="53" t="s">
        <v>57</v>
      </c>
      <c r="AM54" s="53" t="s">
        <v>57</v>
      </c>
      <c r="AN54" s="53" t="s">
        <v>57</v>
      </c>
      <c r="AO54" s="85" t="str" cm="1">
        <f t="array" ref="AO54">IF(OR(Y54:AI54="SI",AJ54="SI",AK54="SI",AL54="SI",AM54="SI",AN54="SI"),"Crítico-Proceda a elaborar plan de acción","No crítico/Intermedio-Solicitar evaluación por parte del OAL")</f>
        <v>No crítico/Intermedio-Solicitar evaluación por parte del OAL</v>
      </c>
      <c r="AP54" s="86"/>
      <c r="AQ54" s="74"/>
      <c r="AR54" s="74"/>
      <c r="AS54" s="74"/>
      <c r="AT54" s="74"/>
      <c r="AU54" s="74"/>
      <c r="AY54">
        <f t="shared" si="0"/>
        <v>1</v>
      </c>
    </row>
    <row r="55" spans="2:51" ht="58.5" customHeight="1">
      <c r="B55" s="54">
        <v>39</v>
      </c>
      <c r="C55" s="55" t="str">
        <f>Hoja1!AM43</f>
        <v>area 39</v>
      </c>
      <c r="D55" s="55" t="str">
        <f>Hoja1!AN43</f>
        <v>puesto 39</v>
      </c>
      <c r="E55" s="55" t="str">
        <f>Hoja1!AO43</f>
        <v>tarea 39</v>
      </c>
      <c r="F55" s="55">
        <f>Hoja1!AP43</f>
        <v>0</v>
      </c>
      <c r="G55" s="55">
        <f>Hoja1!AQ43</f>
        <v>0</v>
      </c>
      <c r="H55" s="55">
        <f>Hoja1!AR43</f>
        <v>0</v>
      </c>
      <c r="I55" s="55">
        <f>Hoja1!AS43</f>
        <v>0</v>
      </c>
      <c r="J55" s="55">
        <f>Hoja1!AT43</f>
        <v>0</v>
      </c>
      <c r="K55" s="53"/>
      <c r="L55" s="53"/>
      <c r="M55" s="53"/>
      <c r="N55" s="53"/>
      <c r="O55" s="53"/>
      <c r="P55" s="53"/>
      <c r="Q55" s="53"/>
      <c r="R55" s="53"/>
      <c r="S55" s="53"/>
      <c r="T55" s="53"/>
      <c r="U55" s="53"/>
      <c r="V55" s="53"/>
      <c r="W55" s="53"/>
      <c r="X55" s="79" t="str" cm="1">
        <f t="array" ref="X55">IF(OR(K55:R55="NO",S55="NO",T55="NO",U55="NO",V55="NO",W55="NO"),"No aceptable","Aceptable")</f>
        <v>Aceptable</v>
      </c>
      <c r="Y55" s="53" t="s">
        <v>57</v>
      </c>
      <c r="Z55" s="53" t="s">
        <v>57</v>
      </c>
      <c r="AA55" s="53" t="s">
        <v>57</v>
      </c>
      <c r="AB55" s="53" t="s">
        <v>57</v>
      </c>
      <c r="AC55" s="53" t="s">
        <v>57</v>
      </c>
      <c r="AD55" s="53" t="s">
        <v>57</v>
      </c>
      <c r="AE55" s="53" t="s">
        <v>57</v>
      </c>
      <c r="AF55" s="53" t="s">
        <v>57</v>
      </c>
      <c r="AG55" s="53" t="s">
        <v>57</v>
      </c>
      <c r="AH55" s="53" t="s">
        <v>57</v>
      </c>
      <c r="AI55" s="53" t="s">
        <v>57</v>
      </c>
      <c r="AJ55" s="53" t="s">
        <v>57</v>
      </c>
      <c r="AK55" s="53" t="s">
        <v>57</v>
      </c>
      <c r="AL55" s="53" t="s">
        <v>57</v>
      </c>
      <c r="AM55" s="53" t="s">
        <v>57</v>
      </c>
      <c r="AN55" s="53" t="s">
        <v>57</v>
      </c>
      <c r="AO55" s="85" t="str" cm="1">
        <f t="array" ref="AO55">IF(OR(Y55:AI55="SI",AJ55="SI",AK55="SI",AL55="SI",AM55="SI",AN55="SI"),"Crítico-Proceda a elaborar plan de acción","No crítico/Intermedio-Solicitar evaluación por parte del OAL")</f>
        <v>No crítico/Intermedio-Solicitar evaluación por parte del OAL</v>
      </c>
      <c r="AP55" s="86"/>
      <c r="AQ55" s="74"/>
      <c r="AR55" s="74"/>
      <c r="AS55" s="74"/>
      <c r="AT55" s="74"/>
      <c r="AU55" s="74"/>
      <c r="AY55">
        <f t="shared" si="0"/>
        <v>1</v>
      </c>
    </row>
    <row r="56" spans="2:51" ht="58.5" customHeight="1">
      <c r="B56" s="54">
        <v>40</v>
      </c>
      <c r="C56" s="55" t="str">
        <f>Hoja1!AM44</f>
        <v>area 40</v>
      </c>
      <c r="D56" s="55" t="str">
        <f>Hoja1!AN44</f>
        <v>puesto 40</v>
      </c>
      <c r="E56" s="55" t="str">
        <f>Hoja1!AO44</f>
        <v>tarea 40</v>
      </c>
      <c r="F56" s="55">
        <f>Hoja1!AP44</f>
        <v>0</v>
      </c>
      <c r="G56" s="55">
        <f>Hoja1!AQ44</f>
        <v>0</v>
      </c>
      <c r="H56" s="55">
        <f>Hoja1!AR44</f>
        <v>0</v>
      </c>
      <c r="I56" s="55">
        <f>Hoja1!AS44</f>
        <v>0</v>
      </c>
      <c r="J56" s="55">
        <f>Hoja1!AT44</f>
        <v>0</v>
      </c>
      <c r="K56" s="53"/>
      <c r="L56" s="53"/>
      <c r="M56" s="53"/>
      <c r="N56" s="53"/>
      <c r="O56" s="53"/>
      <c r="P56" s="53"/>
      <c r="Q56" s="53"/>
      <c r="R56" s="53"/>
      <c r="S56" s="53"/>
      <c r="T56" s="53"/>
      <c r="U56" s="53"/>
      <c r="V56" s="53"/>
      <c r="W56" s="53"/>
      <c r="X56" s="79" t="str" cm="1">
        <f t="array" ref="X56">IF(OR(K56:R56="NO",S56="NO",T56="NO",U56="NO",V56="NO",W56="NO"),"No aceptable","Aceptable")</f>
        <v>Aceptable</v>
      </c>
      <c r="Y56" s="53" t="s">
        <v>57</v>
      </c>
      <c r="Z56" s="53" t="s">
        <v>57</v>
      </c>
      <c r="AA56" s="53" t="s">
        <v>57</v>
      </c>
      <c r="AB56" s="53" t="s">
        <v>57</v>
      </c>
      <c r="AC56" s="53" t="s">
        <v>57</v>
      </c>
      <c r="AD56" s="53" t="s">
        <v>57</v>
      </c>
      <c r="AE56" s="53" t="s">
        <v>57</v>
      </c>
      <c r="AF56" s="53" t="s">
        <v>57</v>
      </c>
      <c r="AG56" s="53" t="s">
        <v>57</v>
      </c>
      <c r="AH56" s="53" t="s">
        <v>57</v>
      </c>
      <c r="AI56" s="53" t="s">
        <v>57</v>
      </c>
      <c r="AJ56" s="53" t="s">
        <v>57</v>
      </c>
      <c r="AK56" s="53" t="s">
        <v>57</v>
      </c>
      <c r="AL56" s="53" t="s">
        <v>57</v>
      </c>
      <c r="AM56" s="53" t="s">
        <v>57</v>
      </c>
      <c r="AN56" s="53" t="s">
        <v>57</v>
      </c>
      <c r="AO56" s="85" t="str" cm="1">
        <f t="array" ref="AO56">IF(OR(Y56:AI56="SI",AJ56="SI",AK56="SI",AL56="SI",AM56="SI",AN56="SI"),"Crítico-Proceda a elaborar plan de acción","No crítico/Intermedio-Solicitar evaluación por parte del OAL")</f>
        <v>No crítico/Intermedio-Solicitar evaluación por parte del OAL</v>
      </c>
      <c r="AP56" s="86"/>
      <c r="AQ56" s="74"/>
      <c r="AR56" s="74"/>
      <c r="AS56" s="74"/>
      <c r="AT56" s="74"/>
      <c r="AU56" s="74"/>
      <c r="AY56">
        <f t="shared" si="0"/>
        <v>1</v>
      </c>
    </row>
    <row r="57" spans="2:51" ht="58.5" customHeight="1">
      <c r="B57" s="54">
        <v>41</v>
      </c>
      <c r="C57" s="55" t="str">
        <f>Hoja1!AM45</f>
        <v>area 41</v>
      </c>
      <c r="D57" s="55" t="str">
        <f>Hoja1!AN45</f>
        <v>puesto 41</v>
      </c>
      <c r="E57" s="55" t="str">
        <f>Hoja1!AO45</f>
        <v>tarea 41</v>
      </c>
      <c r="F57" s="55">
        <f>Hoja1!AP45</f>
        <v>0</v>
      </c>
      <c r="G57" s="55">
        <f>Hoja1!AQ45</f>
        <v>0</v>
      </c>
      <c r="H57" s="55">
        <f>Hoja1!AR45</f>
        <v>0</v>
      </c>
      <c r="I57" s="55">
        <f>Hoja1!AS45</f>
        <v>0</v>
      </c>
      <c r="J57" s="55">
        <f>Hoja1!AT45</f>
        <v>0</v>
      </c>
      <c r="K57" s="53"/>
      <c r="L57" s="53"/>
      <c r="M57" s="53"/>
      <c r="N57" s="53"/>
      <c r="O57" s="53"/>
      <c r="P57" s="53"/>
      <c r="Q57" s="53"/>
      <c r="R57" s="53"/>
      <c r="S57" s="53"/>
      <c r="T57" s="53"/>
      <c r="U57" s="53"/>
      <c r="V57" s="53"/>
      <c r="W57" s="53"/>
      <c r="X57" s="79" t="str" cm="1">
        <f t="array" ref="X57">IF(OR(K57:R57="NO",S57="NO",T57="NO",U57="NO",V57="NO",W57="NO"),"No aceptable","Aceptable")</f>
        <v>Aceptable</v>
      </c>
      <c r="Y57" s="53" t="s">
        <v>57</v>
      </c>
      <c r="Z57" s="53" t="s">
        <v>57</v>
      </c>
      <c r="AA57" s="53" t="s">
        <v>57</v>
      </c>
      <c r="AB57" s="53" t="s">
        <v>57</v>
      </c>
      <c r="AC57" s="53" t="s">
        <v>57</v>
      </c>
      <c r="AD57" s="53" t="s">
        <v>57</v>
      </c>
      <c r="AE57" s="53" t="s">
        <v>57</v>
      </c>
      <c r="AF57" s="53" t="s">
        <v>57</v>
      </c>
      <c r="AG57" s="53" t="s">
        <v>57</v>
      </c>
      <c r="AH57" s="53" t="s">
        <v>57</v>
      </c>
      <c r="AI57" s="53" t="s">
        <v>57</v>
      </c>
      <c r="AJ57" s="53" t="s">
        <v>57</v>
      </c>
      <c r="AK57" s="53" t="s">
        <v>57</v>
      </c>
      <c r="AL57" s="53" t="s">
        <v>57</v>
      </c>
      <c r="AM57" s="53" t="s">
        <v>57</v>
      </c>
      <c r="AN57" s="53" t="s">
        <v>57</v>
      </c>
      <c r="AO57" s="85" t="str" cm="1">
        <f t="array" ref="AO57">IF(OR(Y57:AI57="SI",AJ57="SI",AK57="SI",AL57="SI",AM57="SI",AN57="SI"),"Crítico-Proceda a elaborar plan de acción","No crítico/Intermedio-Solicitar evaluación por parte del OAL")</f>
        <v>No crítico/Intermedio-Solicitar evaluación por parte del OAL</v>
      </c>
      <c r="AP57" s="86"/>
      <c r="AQ57" s="74"/>
      <c r="AR57" s="74"/>
      <c r="AS57" s="74"/>
      <c r="AT57" s="74"/>
      <c r="AU57" s="74"/>
      <c r="AY57">
        <f t="shared" si="0"/>
        <v>1</v>
      </c>
    </row>
    <row r="58" spans="2:51" ht="58.5" customHeight="1">
      <c r="B58" s="54">
        <v>42</v>
      </c>
      <c r="C58" s="55" t="str">
        <f>Hoja1!AM46</f>
        <v>area 42</v>
      </c>
      <c r="D58" s="55" t="str">
        <f>Hoja1!AN46</f>
        <v>puesto 42</v>
      </c>
      <c r="E58" s="55" t="str">
        <f>Hoja1!AO46</f>
        <v>tarea 42</v>
      </c>
      <c r="F58" s="55">
        <f>Hoja1!AP46</f>
        <v>0</v>
      </c>
      <c r="G58" s="55">
        <f>Hoja1!AQ46</f>
        <v>0</v>
      </c>
      <c r="H58" s="55">
        <f>Hoja1!AR46</f>
        <v>0</v>
      </c>
      <c r="I58" s="55">
        <f>Hoja1!AS46</f>
        <v>0</v>
      </c>
      <c r="J58" s="55">
        <f>Hoja1!AT46</f>
        <v>0</v>
      </c>
      <c r="K58" s="53"/>
      <c r="L58" s="53"/>
      <c r="M58" s="53"/>
      <c r="N58" s="53"/>
      <c r="O58" s="53"/>
      <c r="P58" s="53"/>
      <c r="Q58" s="53"/>
      <c r="R58" s="53"/>
      <c r="S58" s="53"/>
      <c r="T58" s="53"/>
      <c r="U58" s="53"/>
      <c r="V58" s="53"/>
      <c r="W58" s="53"/>
      <c r="X58" s="79" t="str" cm="1">
        <f t="array" ref="X58">IF(OR(K58:R58="NO",S58="NO",T58="NO",U58="NO",V58="NO",W58="NO"),"No aceptable","Aceptable")</f>
        <v>Aceptable</v>
      </c>
      <c r="Y58" s="53" t="s">
        <v>57</v>
      </c>
      <c r="Z58" s="53" t="s">
        <v>57</v>
      </c>
      <c r="AA58" s="53" t="s">
        <v>57</v>
      </c>
      <c r="AB58" s="53" t="s">
        <v>57</v>
      </c>
      <c r="AC58" s="53" t="s">
        <v>57</v>
      </c>
      <c r="AD58" s="53" t="s">
        <v>57</v>
      </c>
      <c r="AE58" s="53" t="s">
        <v>57</v>
      </c>
      <c r="AF58" s="53" t="s">
        <v>57</v>
      </c>
      <c r="AG58" s="53" t="s">
        <v>57</v>
      </c>
      <c r="AH58" s="53" t="s">
        <v>57</v>
      </c>
      <c r="AI58" s="53" t="s">
        <v>57</v>
      </c>
      <c r="AJ58" s="53" t="s">
        <v>57</v>
      </c>
      <c r="AK58" s="53" t="s">
        <v>57</v>
      </c>
      <c r="AL58" s="53" t="s">
        <v>57</v>
      </c>
      <c r="AM58" s="53" t="s">
        <v>57</v>
      </c>
      <c r="AN58" s="53" t="s">
        <v>57</v>
      </c>
      <c r="AO58" s="85" t="str" cm="1">
        <f t="array" ref="AO58">IF(OR(Y58:AI58="SI",AJ58="SI",AK58="SI",AL58="SI",AM58="SI",AN58="SI"),"Crítico-Proceda a elaborar plan de acción","No crítico/Intermedio-Solicitar evaluación por parte del OAL")</f>
        <v>No crítico/Intermedio-Solicitar evaluación por parte del OAL</v>
      </c>
      <c r="AP58" s="86"/>
      <c r="AQ58" s="74"/>
      <c r="AR58" s="74"/>
      <c r="AS58" s="74"/>
      <c r="AT58" s="74"/>
      <c r="AU58" s="74"/>
      <c r="AY58">
        <f t="shared" si="0"/>
        <v>1</v>
      </c>
    </row>
    <row r="59" spans="2:51" ht="58.5" customHeight="1">
      <c r="B59" s="54">
        <v>43</v>
      </c>
      <c r="C59" s="55" t="str">
        <f>Hoja1!AM47</f>
        <v>area 43</v>
      </c>
      <c r="D59" s="55" t="str">
        <f>Hoja1!AN47</f>
        <v>puesto 43</v>
      </c>
      <c r="E59" s="55" t="str">
        <f>Hoja1!AO47</f>
        <v>tarea 43</v>
      </c>
      <c r="F59" s="55">
        <f>Hoja1!AP47</f>
        <v>0</v>
      </c>
      <c r="G59" s="55">
        <f>Hoja1!AQ47</f>
        <v>0</v>
      </c>
      <c r="H59" s="55">
        <f>Hoja1!AR47</f>
        <v>0</v>
      </c>
      <c r="I59" s="55">
        <f>Hoja1!AS47</f>
        <v>0</v>
      </c>
      <c r="J59" s="55">
        <f>Hoja1!AT47</f>
        <v>0</v>
      </c>
      <c r="K59" s="53"/>
      <c r="L59" s="53"/>
      <c r="M59" s="53"/>
      <c r="N59" s="53"/>
      <c r="O59" s="53"/>
      <c r="P59" s="53"/>
      <c r="Q59" s="53"/>
      <c r="R59" s="53"/>
      <c r="S59" s="53"/>
      <c r="T59" s="53"/>
      <c r="U59" s="53"/>
      <c r="V59" s="53"/>
      <c r="W59" s="53"/>
      <c r="X59" s="79" t="str" cm="1">
        <f t="array" ref="X59">IF(OR(K59:R59="NO",S59="NO",T59="NO",U59="NO",V59="NO",W59="NO"),"No aceptable","Aceptable")</f>
        <v>Aceptable</v>
      </c>
      <c r="Y59" s="53" t="s">
        <v>57</v>
      </c>
      <c r="Z59" s="53" t="s">
        <v>57</v>
      </c>
      <c r="AA59" s="53" t="s">
        <v>57</v>
      </c>
      <c r="AB59" s="53" t="s">
        <v>57</v>
      </c>
      <c r="AC59" s="53" t="s">
        <v>57</v>
      </c>
      <c r="AD59" s="53" t="s">
        <v>57</v>
      </c>
      <c r="AE59" s="53" t="s">
        <v>57</v>
      </c>
      <c r="AF59" s="53" t="s">
        <v>57</v>
      </c>
      <c r="AG59" s="53" t="s">
        <v>57</v>
      </c>
      <c r="AH59" s="53" t="s">
        <v>57</v>
      </c>
      <c r="AI59" s="53" t="s">
        <v>57</v>
      </c>
      <c r="AJ59" s="53" t="s">
        <v>57</v>
      </c>
      <c r="AK59" s="53" t="s">
        <v>57</v>
      </c>
      <c r="AL59" s="53" t="s">
        <v>57</v>
      </c>
      <c r="AM59" s="53" t="s">
        <v>57</v>
      </c>
      <c r="AN59" s="53" t="s">
        <v>57</v>
      </c>
      <c r="AO59" s="85" t="str" cm="1">
        <f t="array" ref="AO59">IF(OR(Y59:AI59="SI",AJ59="SI",AK59="SI",AL59="SI",AM59="SI",AN59="SI"),"Crítico-Proceda a elaborar plan de acción","No crítico/Intermedio-Solicitar evaluación por parte del OAL")</f>
        <v>No crítico/Intermedio-Solicitar evaluación por parte del OAL</v>
      </c>
      <c r="AP59" s="86"/>
      <c r="AQ59" s="74"/>
      <c r="AR59" s="74"/>
      <c r="AS59" s="74"/>
      <c r="AT59" s="74"/>
      <c r="AU59" s="74"/>
      <c r="AY59">
        <f t="shared" si="0"/>
        <v>1</v>
      </c>
    </row>
    <row r="60" spans="2:51" ht="58.5" customHeight="1">
      <c r="B60" s="54">
        <v>44</v>
      </c>
      <c r="C60" s="55" t="str">
        <f>Hoja1!AM48</f>
        <v>area 44</v>
      </c>
      <c r="D60" s="55" t="str">
        <f>Hoja1!AN48</f>
        <v>puesto 44</v>
      </c>
      <c r="E60" s="55" t="str">
        <f>Hoja1!AO48</f>
        <v>tarea 44</v>
      </c>
      <c r="F60" s="55">
        <f>Hoja1!AP48</f>
        <v>0</v>
      </c>
      <c r="G60" s="55">
        <f>Hoja1!AQ48</f>
        <v>0</v>
      </c>
      <c r="H60" s="55">
        <f>Hoja1!AR48</f>
        <v>0</v>
      </c>
      <c r="I60" s="55">
        <f>Hoja1!AS48</f>
        <v>0</v>
      </c>
      <c r="J60" s="55">
        <f>Hoja1!AT48</f>
        <v>0</v>
      </c>
      <c r="K60" s="53"/>
      <c r="L60" s="53"/>
      <c r="M60" s="53"/>
      <c r="N60" s="53"/>
      <c r="O60" s="53"/>
      <c r="P60" s="53"/>
      <c r="Q60" s="53"/>
      <c r="R60" s="53"/>
      <c r="S60" s="53"/>
      <c r="T60" s="53"/>
      <c r="U60" s="53"/>
      <c r="V60" s="53"/>
      <c r="W60" s="53"/>
      <c r="X60" s="79" t="str" cm="1">
        <f t="array" ref="X60">IF(OR(K60:R60="NO",S60="NO",T60="NO",U60="NO",V60="NO",W60="NO"),"No aceptable","Aceptable")</f>
        <v>Aceptable</v>
      </c>
      <c r="Y60" s="53" t="s">
        <v>57</v>
      </c>
      <c r="Z60" s="53" t="s">
        <v>57</v>
      </c>
      <c r="AA60" s="53" t="s">
        <v>57</v>
      </c>
      <c r="AB60" s="53" t="s">
        <v>57</v>
      </c>
      <c r="AC60" s="53" t="s">
        <v>57</v>
      </c>
      <c r="AD60" s="53" t="s">
        <v>57</v>
      </c>
      <c r="AE60" s="53" t="s">
        <v>57</v>
      </c>
      <c r="AF60" s="53" t="s">
        <v>57</v>
      </c>
      <c r="AG60" s="53" t="s">
        <v>57</v>
      </c>
      <c r="AH60" s="53" t="s">
        <v>57</v>
      </c>
      <c r="AI60" s="53" t="s">
        <v>57</v>
      </c>
      <c r="AJ60" s="53" t="s">
        <v>57</v>
      </c>
      <c r="AK60" s="53" t="s">
        <v>57</v>
      </c>
      <c r="AL60" s="53" t="s">
        <v>57</v>
      </c>
      <c r="AM60" s="53" t="s">
        <v>57</v>
      </c>
      <c r="AN60" s="53" t="s">
        <v>57</v>
      </c>
      <c r="AO60" s="85" t="str" cm="1">
        <f t="array" ref="AO60">IF(OR(Y60:AI60="SI",AJ60="SI",AK60="SI",AL60="SI",AM60="SI",AN60="SI"),"Crítico-Proceda a elaborar plan de acción","No crítico/Intermedio-Solicitar evaluación por parte del OAL")</f>
        <v>No crítico/Intermedio-Solicitar evaluación por parte del OAL</v>
      </c>
      <c r="AP60" s="86"/>
      <c r="AQ60" s="74"/>
      <c r="AR60" s="74"/>
      <c r="AS60" s="74"/>
      <c r="AT60" s="74"/>
      <c r="AU60" s="74"/>
      <c r="AY60">
        <f t="shared" si="0"/>
        <v>1</v>
      </c>
    </row>
    <row r="61" spans="2:51" ht="58.5" customHeight="1">
      <c r="B61" s="54">
        <v>45</v>
      </c>
      <c r="C61" s="55" t="str">
        <f>Hoja1!AM49</f>
        <v>area 45</v>
      </c>
      <c r="D61" s="55" t="str">
        <f>Hoja1!AN49</f>
        <v>puesto 45</v>
      </c>
      <c r="E61" s="55" t="str">
        <f>Hoja1!AO49</f>
        <v>tarea 45</v>
      </c>
      <c r="F61" s="55">
        <f>Hoja1!AP49</f>
        <v>0</v>
      </c>
      <c r="G61" s="55">
        <f>Hoja1!AQ49</f>
        <v>0</v>
      </c>
      <c r="H61" s="55">
        <f>Hoja1!AR49</f>
        <v>0</v>
      </c>
      <c r="I61" s="55">
        <f>Hoja1!AS49</f>
        <v>0</v>
      </c>
      <c r="J61" s="55">
        <f>Hoja1!AT49</f>
        <v>0</v>
      </c>
      <c r="K61" s="53"/>
      <c r="L61" s="53"/>
      <c r="M61" s="53"/>
      <c r="N61" s="53"/>
      <c r="O61" s="53"/>
      <c r="P61" s="53"/>
      <c r="Q61" s="53"/>
      <c r="R61" s="53"/>
      <c r="S61" s="53"/>
      <c r="T61" s="53"/>
      <c r="U61" s="53"/>
      <c r="V61" s="53"/>
      <c r="W61" s="53"/>
      <c r="X61" s="79" t="str" cm="1">
        <f t="array" ref="X61">IF(OR(K61:R61="NO",S61="NO",T61="NO",U61="NO",V61="NO",W61="NO"),"No aceptable","Aceptable")</f>
        <v>Aceptable</v>
      </c>
      <c r="Y61" s="53" t="s">
        <v>57</v>
      </c>
      <c r="Z61" s="53" t="s">
        <v>57</v>
      </c>
      <c r="AA61" s="53" t="s">
        <v>57</v>
      </c>
      <c r="AB61" s="53" t="s">
        <v>57</v>
      </c>
      <c r="AC61" s="53" t="s">
        <v>57</v>
      </c>
      <c r="AD61" s="53" t="s">
        <v>57</v>
      </c>
      <c r="AE61" s="53" t="s">
        <v>57</v>
      </c>
      <c r="AF61" s="53" t="s">
        <v>57</v>
      </c>
      <c r="AG61" s="53" t="s">
        <v>57</v>
      </c>
      <c r="AH61" s="53" t="s">
        <v>57</v>
      </c>
      <c r="AI61" s="53" t="s">
        <v>57</v>
      </c>
      <c r="AJ61" s="53" t="s">
        <v>57</v>
      </c>
      <c r="AK61" s="53" t="s">
        <v>57</v>
      </c>
      <c r="AL61" s="53" t="s">
        <v>57</v>
      </c>
      <c r="AM61" s="53" t="s">
        <v>57</v>
      </c>
      <c r="AN61" s="53" t="s">
        <v>57</v>
      </c>
      <c r="AO61" s="85" t="str" cm="1">
        <f t="array" ref="AO61">IF(OR(Y61:AI61="SI",AJ61="SI",AK61="SI",AL61="SI",AM61="SI",AN61="SI"),"Crítico-Proceda a elaborar plan de acción","No crítico/Intermedio-Solicitar evaluación por parte del OAL")</f>
        <v>No crítico/Intermedio-Solicitar evaluación por parte del OAL</v>
      </c>
      <c r="AP61" s="86"/>
      <c r="AQ61" s="74"/>
      <c r="AR61" s="74"/>
      <c r="AS61" s="74"/>
      <c r="AT61" s="74"/>
      <c r="AU61" s="74"/>
      <c r="AY61">
        <f t="shared" si="0"/>
        <v>1</v>
      </c>
    </row>
    <row r="62" spans="2:51" ht="58.5" customHeight="1">
      <c r="B62" s="54">
        <v>46</v>
      </c>
      <c r="C62" s="55" t="str">
        <f>Hoja1!AM50</f>
        <v>area 46</v>
      </c>
      <c r="D62" s="55" t="str">
        <f>Hoja1!AN50</f>
        <v>puesto 46</v>
      </c>
      <c r="E62" s="55" t="str">
        <f>Hoja1!AO50</f>
        <v>tarea 46</v>
      </c>
      <c r="F62" s="55">
        <f>Hoja1!AP50</f>
        <v>0</v>
      </c>
      <c r="G62" s="55">
        <f>Hoja1!AQ50</f>
        <v>0</v>
      </c>
      <c r="H62" s="55">
        <f>Hoja1!AR50</f>
        <v>0</v>
      </c>
      <c r="I62" s="55">
        <f>Hoja1!AS50</f>
        <v>0</v>
      </c>
      <c r="J62" s="55">
        <f>Hoja1!AT50</f>
        <v>0</v>
      </c>
      <c r="K62" s="53"/>
      <c r="L62" s="53"/>
      <c r="M62" s="53"/>
      <c r="N62" s="53"/>
      <c r="O62" s="53"/>
      <c r="P62" s="53"/>
      <c r="Q62" s="53"/>
      <c r="R62" s="53"/>
      <c r="S62" s="53"/>
      <c r="T62" s="53"/>
      <c r="U62" s="53"/>
      <c r="V62" s="53"/>
      <c r="W62" s="53"/>
      <c r="X62" s="79" t="str" cm="1">
        <f t="array" ref="X62">IF(OR(K62:R62="NO",S62="NO",T62="NO",U62="NO",V62="NO",W62="NO"),"No aceptable","Aceptable")</f>
        <v>Aceptable</v>
      </c>
      <c r="Y62" s="53" t="s">
        <v>57</v>
      </c>
      <c r="Z62" s="53" t="s">
        <v>57</v>
      </c>
      <c r="AA62" s="53" t="s">
        <v>57</v>
      </c>
      <c r="AB62" s="53" t="s">
        <v>57</v>
      </c>
      <c r="AC62" s="53" t="s">
        <v>57</v>
      </c>
      <c r="AD62" s="53" t="s">
        <v>57</v>
      </c>
      <c r="AE62" s="53" t="s">
        <v>57</v>
      </c>
      <c r="AF62" s="53" t="s">
        <v>57</v>
      </c>
      <c r="AG62" s="53" t="s">
        <v>57</v>
      </c>
      <c r="AH62" s="53" t="s">
        <v>57</v>
      </c>
      <c r="AI62" s="53" t="s">
        <v>57</v>
      </c>
      <c r="AJ62" s="53" t="s">
        <v>57</v>
      </c>
      <c r="AK62" s="53" t="s">
        <v>57</v>
      </c>
      <c r="AL62" s="53" t="s">
        <v>57</v>
      </c>
      <c r="AM62" s="53" t="s">
        <v>57</v>
      </c>
      <c r="AN62" s="53" t="s">
        <v>57</v>
      </c>
      <c r="AO62" s="85" t="str" cm="1">
        <f t="array" ref="AO62">IF(OR(Y62:AI62="SI",AJ62="SI",AK62="SI",AL62="SI",AM62="SI",AN62="SI"),"Crítico-Proceda a elaborar plan de acción","No crítico/Intermedio-Solicitar evaluación por parte del OAL")</f>
        <v>No crítico/Intermedio-Solicitar evaluación por parte del OAL</v>
      </c>
      <c r="AP62" s="86"/>
      <c r="AQ62" s="74"/>
      <c r="AR62" s="74"/>
      <c r="AS62" s="74"/>
      <c r="AT62" s="74"/>
      <c r="AU62" s="74"/>
      <c r="AY62">
        <f t="shared" si="0"/>
        <v>1</v>
      </c>
    </row>
    <row r="63" spans="2:51" ht="58.5" customHeight="1">
      <c r="B63" s="54">
        <v>47</v>
      </c>
      <c r="C63" s="55" t="str">
        <f>Hoja1!AM51</f>
        <v>area 47</v>
      </c>
      <c r="D63" s="55" t="str">
        <f>Hoja1!AN51</f>
        <v>puesto 47</v>
      </c>
      <c r="E63" s="55" t="str">
        <f>Hoja1!AO51</f>
        <v>tarea 47</v>
      </c>
      <c r="F63" s="55">
        <f>Hoja1!AP51</f>
        <v>0</v>
      </c>
      <c r="G63" s="55">
        <f>Hoja1!AQ51</f>
        <v>0</v>
      </c>
      <c r="H63" s="55">
        <f>Hoja1!AR51</f>
        <v>0</v>
      </c>
      <c r="I63" s="55">
        <f>Hoja1!AS51</f>
        <v>0</v>
      </c>
      <c r="J63" s="55">
        <f>Hoja1!AT51</f>
        <v>0</v>
      </c>
      <c r="K63" s="53"/>
      <c r="L63" s="53"/>
      <c r="M63" s="53"/>
      <c r="N63" s="53"/>
      <c r="O63" s="53"/>
      <c r="P63" s="53"/>
      <c r="Q63" s="53"/>
      <c r="R63" s="53"/>
      <c r="S63" s="53"/>
      <c r="T63" s="53"/>
      <c r="U63" s="53"/>
      <c r="V63" s="53"/>
      <c r="W63" s="53"/>
      <c r="X63" s="79" t="str" cm="1">
        <f t="array" ref="X63">IF(OR(K63:R63="NO",S63="NO",T63="NO",U63="NO",V63="NO",W63="NO"),"No aceptable","Aceptable")</f>
        <v>Aceptable</v>
      </c>
      <c r="Y63" s="53" t="s">
        <v>57</v>
      </c>
      <c r="Z63" s="53" t="s">
        <v>57</v>
      </c>
      <c r="AA63" s="53" t="s">
        <v>57</v>
      </c>
      <c r="AB63" s="53" t="s">
        <v>57</v>
      </c>
      <c r="AC63" s="53" t="s">
        <v>57</v>
      </c>
      <c r="AD63" s="53" t="s">
        <v>57</v>
      </c>
      <c r="AE63" s="53" t="s">
        <v>57</v>
      </c>
      <c r="AF63" s="53" t="s">
        <v>57</v>
      </c>
      <c r="AG63" s="53" t="s">
        <v>57</v>
      </c>
      <c r="AH63" s="53" t="s">
        <v>57</v>
      </c>
      <c r="AI63" s="53" t="s">
        <v>57</v>
      </c>
      <c r="AJ63" s="53" t="s">
        <v>57</v>
      </c>
      <c r="AK63" s="53" t="s">
        <v>57</v>
      </c>
      <c r="AL63" s="53" t="s">
        <v>57</v>
      </c>
      <c r="AM63" s="53" t="s">
        <v>57</v>
      </c>
      <c r="AN63" s="53" t="s">
        <v>57</v>
      </c>
      <c r="AO63" s="85" t="str" cm="1">
        <f t="array" ref="AO63">IF(OR(Y63:AI63="SI",AJ63="SI",AK63="SI",AL63="SI",AM63="SI",AN63="SI"),"Crítico-Proceda a elaborar plan de acción","No crítico/Intermedio-Solicitar evaluación por parte del OAL")</f>
        <v>No crítico/Intermedio-Solicitar evaluación por parte del OAL</v>
      </c>
      <c r="AP63" s="86"/>
      <c r="AQ63" s="74"/>
      <c r="AR63" s="74"/>
      <c r="AS63" s="74"/>
      <c r="AT63" s="74"/>
      <c r="AU63" s="74"/>
      <c r="AY63">
        <f t="shared" si="0"/>
        <v>1</v>
      </c>
    </row>
    <row r="64" spans="2:51" ht="58.5" customHeight="1">
      <c r="B64" s="54">
        <v>48</v>
      </c>
      <c r="C64" s="55" t="str">
        <f>Hoja1!AM52</f>
        <v>area 48</v>
      </c>
      <c r="D64" s="55" t="str">
        <f>Hoja1!AN52</f>
        <v>puesto 48</v>
      </c>
      <c r="E64" s="55" t="str">
        <f>Hoja1!AO52</f>
        <v>tarea 48</v>
      </c>
      <c r="F64" s="55">
        <f>Hoja1!AP52</f>
        <v>0</v>
      </c>
      <c r="G64" s="55">
        <f>Hoja1!AQ52</f>
        <v>0</v>
      </c>
      <c r="H64" s="55">
        <f>Hoja1!AR52</f>
        <v>0</v>
      </c>
      <c r="I64" s="55">
        <f>Hoja1!AS52</f>
        <v>0</v>
      </c>
      <c r="J64" s="55">
        <f>Hoja1!AT52</f>
        <v>0</v>
      </c>
      <c r="K64" s="53"/>
      <c r="L64" s="53"/>
      <c r="M64" s="53"/>
      <c r="N64" s="53"/>
      <c r="O64" s="53"/>
      <c r="P64" s="53"/>
      <c r="Q64" s="53"/>
      <c r="R64" s="53"/>
      <c r="S64" s="53"/>
      <c r="T64" s="53"/>
      <c r="U64" s="53"/>
      <c r="V64" s="53"/>
      <c r="W64" s="53"/>
      <c r="X64" s="79" t="str" cm="1">
        <f t="array" ref="X64">IF(OR(K64:R64="NO",S64="NO",T64="NO",U64="NO",V64="NO",W64="NO"),"No aceptable","Aceptable")</f>
        <v>Aceptable</v>
      </c>
      <c r="Y64" s="53" t="s">
        <v>57</v>
      </c>
      <c r="Z64" s="53" t="s">
        <v>57</v>
      </c>
      <c r="AA64" s="53" t="s">
        <v>57</v>
      </c>
      <c r="AB64" s="53" t="s">
        <v>57</v>
      </c>
      <c r="AC64" s="53" t="s">
        <v>57</v>
      </c>
      <c r="AD64" s="53" t="s">
        <v>57</v>
      </c>
      <c r="AE64" s="53" t="s">
        <v>57</v>
      </c>
      <c r="AF64" s="53" t="s">
        <v>57</v>
      </c>
      <c r="AG64" s="53" t="s">
        <v>57</v>
      </c>
      <c r="AH64" s="53" t="s">
        <v>57</v>
      </c>
      <c r="AI64" s="53" t="s">
        <v>57</v>
      </c>
      <c r="AJ64" s="53" t="s">
        <v>57</v>
      </c>
      <c r="AK64" s="53" t="s">
        <v>57</v>
      </c>
      <c r="AL64" s="53" t="s">
        <v>57</v>
      </c>
      <c r="AM64" s="53" t="s">
        <v>57</v>
      </c>
      <c r="AN64" s="53" t="s">
        <v>57</v>
      </c>
      <c r="AO64" s="85" t="str" cm="1">
        <f t="array" ref="AO64">IF(OR(Y64:AI64="SI",AJ64="SI",AK64="SI",AL64="SI",AM64="SI",AN64="SI"),"Crítico-Proceda a elaborar plan de acción","No crítico/Intermedio-Solicitar evaluación por parte del OAL")</f>
        <v>No crítico/Intermedio-Solicitar evaluación por parte del OAL</v>
      </c>
      <c r="AP64" s="86"/>
      <c r="AQ64" s="74"/>
      <c r="AR64" s="74"/>
      <c r="AS64" s="74"/>
      <c r="AT64" s="74"/>
      <c r="AU64" s="74"/>
      <c r="AY64">
        <f t="shared" si="0"/>
        <v>1</v>
      </c>
    </row>
    <row r="65" spans="2:51" ht="58.5" customHeight="1">
      <c r="B65" s="54">
        <v>49</v>
      </c>
      <c r="C65" s="55" t="str">
        <f>Hoja1!AM53</f>
        <v>area 49</v>
      </c>
      <c r="D65" s="55" t="str">
        <f>Hoja1!AN53</f>
        <v>puesto 49</v>
      </c>
      <c r="E65" s="55" t="str">
        <f>Hoja1!AO53</f>
        <v>tarea 49</v>
      </c>
      <c r="F65" s="55">
        <f>Hoja1!AP53</f>
        <v>0</v>
      </c>
      <c r="G65" s="55">
        <f>Hoja1!AQ53</f>
        <v>0</v>
      </c>
      <c r="H65" s="55">
        <f>Hoja1!AR53</f>
        <v>0</v>
      </c>
      <c r="I65" s="55">
        <f>Hoja1!AS53</f>
        <v>0</v>
      </c>
      <c r="J65" s="55">
        <f>Hoja1!AT53</f>
        <v>0</v>
      </c>
      <c r="K65" s="53"/>
      <c r="L65" s="53"/>
      <c r="M65" s="53"/>
      <c r="N65" s="53"/>
      <c r="O65" s="53"/>
      <c r="P65" s="53"/>
      <c r="Q65" s="53"/>
      <c r="R65" s="53"/>
      <c r="S65" s="53"/>
      <c r="T65" s="53"/>
      <c r="U65" s="53"/>
      <c r="V65" s="53"/>
      <c r="W65" s="53"/>
      <c r="X65" s="79" t="str" cm="1">
        <f t="array" ref="X65">IF(OR(K65:R65="NO",S65="NO",T65="NO",U65="NO",V65="NO",W65="NO"),"No aceptable","Aceptable")</f>
        <v>Aceptable</v>
      </c>
      <c r="Y65" s="53" t="s">
        <v>57</v>
      </c>
      <c r="Z65" s="53" t="s">
        <v>57</v>
      </c>
      <c r="AA65" s="53" t="s">
        <v>57</v>
      </c>
      <c r="AB65" s="53" t="s">
        <v>57</v>
      </c>
      <c r="AC65" s="53" t="s">
        <v>57</v>
      </c>
      <c r="AD65" s="53" t="s">
        <v>57</v>
      </c>
      <c r="AE65" s="53" t="s">
        <v>57</v>
      </c>
      <c r="AF65" s="53" t="s">
        <v>57</v>
      </c>
      <c r="AG65" s="53" t="s">
        <v>57</v>
      </c>
      <c r="AH65" s="53" t="s">
        <v>57</v>
      </c>
      <c r="AI65" s="53" t="s">
        <v>57</v>
      </c>
      <c r="AJ65" s="53" t="s">
        <v>57</v>
      </c>
      <c r="AK65" s="53" t="s">
        <v>57</v>
      </c>
      <c r="AL65" s="53" t="s">
        <v>57</v>
      </c>
      <c r="AM65" s="53" t="s">
        <v>57</v>
      </c>
      <c r="AN65" s="53" t="s">
        <v>57</v>
      </c>
      <c r="AO65" s="85" t="str" cm="1">
        <f t="array" ref="AO65">IF(OR(Y65:AI65="SI",AJ65="SI",AK65="SI",AL65="SI",AM65="SI",AN65="SI"),"Crítico-Proceda a elaborar plan de acción","No crítico/Intermedio-Solicitar evaluación por parte del OAL")</f>
        <v>No crítico/Intermedio-Solicitar evaluación por parte del OAL</v>
      </c>
      <c r="AP65" s="86"/>
      <c r="AQ65" s="74"/>
      <c r="AR65" s="74"/>
      <c r="AS65" s="74"/>
      <c r="AT65" s="74"/>
      <c r="AU65" s="74"/>
      <c r="AY65">
        <f t="shared" si="0"/>
        <v>1</v>
      </c>
    </row>
    <row r="66" spans="2:51" ht="58.5" customHeight="1">
      <c r="B66" s="54">
        <v>50</v>
      </c>
      <c r="C66" s="55" t="str">
        <f>Hoja1!AM54</f>
        <v>area 50</v>
      </c>
      <c r="D66" s="55" t="str">
        <f>Hoja1!AN54</f>
        <v>puesto 50</v>
      </c>
      <c r="E66" s="55" t="str">
        <f>Hoja1!AO54</f>
        <v>tarea 50</v>
      </c>
      <c r="F66" s="55">
        <f>Hoja1!AP54</f>
        <v>0</v>
      </c>
      <c r="G66" s="55">
        <f>Hoja1!AQ54</f>
        <v>0</v>
      </c>
      <c r="H66" s="55">
        <f>Hoja1!AR54</f>
        <v>0</v>
      </c>
      <c r="I66" s="55">
        <f>Hoja1!AS54</f>
        <v>0</v>
      </c>
      <c r="J66" s="55">
        <f>Hoja1!AT54</f>
        <v>0</v>
      </c>
      <c r="K66" s="53"/>
      <c r="L66" s="53"/>
      <c r="M66" s="53"/>
      <c r="N66" s="53"/>
      <c r="O66" s="53"/>
      <c r="P66" s="53"/>
      <c r="Q66" s="53"/>
      <c r="R66" s="53"/>
      <c r="S66" s="53"/>
      <c r="T66" s="53"/>
      <c r="U66" s="53"/>
      <c r="V66" s="53"/>
      <c r="W66" s="53"/>
      <c r="X66" s="79" t="str" cm="1">
        <f t="array" ref="X66">IF(OR(K66:R66="NO",S66="NO",T66="NO",U66="NO",V66="NO",W66="NO"),"No aceptable","Aceptable")</f>
        <v>Aceptable</v>
      </c>
      <c r="Y66" s="53" t="s">
        <v>57</v>
      </c>
      <c r="Z66" s="53" t="s">
        <v>57</v>
      </c>
      <c r="AA66" s="53" t="s">
        <v>57</v>
      </c>
      <c r="AB66" s="53" t="s">
        <v>57</v>
      </c>
      <c r="AC66" s="53" t="s">
        <v>57</v>
      </c>
      <c r="AD66" s="53" t="s">
        <v>57</v>
      </c>
      <c r="AE66" s="53" t="s">
        <v>57</v>
      </c>
      <c r="AF66" s="53" t="s">
        <v>57</v>
      </c>
      <c r="AG66" s="53" t="s">
        <v>57</v>
      </c>
      <c r="AH66" s="53" t="s">
        <v>57</v>
      </c>
      <c r="AI66" s="53" t="s">
        <v>57</v>
      </c>
      <c r="AJ66" s="53" t="s">
        <v>57</v>
      </c>
      <c r="AK66" s="53" t="s">
        <v>57</v>
      </c>
      <c r="AL66" s="53" t="s">
        <v>57</v>
      </c>
      <c r="AM66" s="53" t="s">
        <v>57</v>
      </c>
      <c r="AN66" s="53" t="s">
        <v>57</v>
      </c>
      <c r="AO66" s="85" t="str" cm="1">
        <f t="array" ref="AO66">IF(OR(Y66:AI66="SI",AJ66="SI",AK66="SI",AL66="SI",AM66="SI",AN66="SI"),"Crítico-Proceda a elaborar plan de acción","No crítico/Intermedio-Solicitar evaluación por parte del OAL")</f>
        <v>No crítico/Intermedio-Solicitar evaluación por parte del OAL</v>
      </c>
      <c r="AP66" s="86"/>
      <c r="AQ66" s="74"/>
      <c r="AR66" s="74"/>
      <c r="AS66" s="74"/>
      <c r="AT66" s="74"/>
      <c r="AU66" s="74"/>
      <c r="AY66">
        <f t="shared" si="0"/>
        <v>1</v>
      </c>
    </row>
    <row r="67" spans="2:51" ht="58.5" customHeight="1">
      <c r="B67" s="54">
        <v>51</v>
      </c>
      <c r="C67" s="55" t="str">
        <f>Hoja1!AM55</f>
        <v>area 51</v>
      </c>
      <c r="D67" s="55" t="str">
        <f>Hoja1!AN55</f>
        <v>puesto 51</v>
      </c>
      <c r="E67" s="55" t="str">
        <f>Hoja1!AO55</f>
        <v>tarea 51</v>
      </c>
      <c r="F67" s="55">
        <f>Hoja1!AP55</f>
        <v>0</v>
      </c>
      <c r="G67" s="55">
        <f>Hoja1!AQ55</f>
        <v>0</v>
      </c>
      <c r="H67" s="55">
        <f>Hoja1!AR55</f>
        <v>0</v>
      </c>
      <c r="I67" s="55">
        <f>Hoja1!AS55</f>
        <v>0</v>
      </c>
      <c r="J67" s="55">
        <f>Hoja1!AT55</f>
        <v>0</v>
      </c>
      <c r="K67" s="53"/>
      <c r="L67" s="53"/>
      <c r="M67" s="53"/>
      <c r="N67" s="53"/>
      <c r="O67" s="53"/>
      <c r="P67" s="53"/>
      <c r="Q67" s="53"/>
      <c r="R67" s="53"/>
      <c r="S67" s="53"/>
      <c r="T67" s="53"/>
      <c r="U67" s="53"/>
      <c r="V67" s="53"/>
      <c r="W67" s="53"/>
      <c r="X67" s="79" t="str" cm="1">
        <f t="array" ref="X67">IF(OR(K67:R67="NO",S67="NO",T67="NO",U67="NO",V67="NO",W67="NO"),"No aceptable","Aceptable")</f>
        <v>Aceptable</v>
      </c>
      <c r="Y67" s="53" t="s">
        <v>57</v>
      </c>
      <c r="Z67" s="53" t="s">
        <v>57</v>
      </c>
      <c r="AA67" s="53" t="s">
        <v>57</v>
      </c>
      <c r="AB67" s="53" t="s">
        <v>57</v>
      </c>
      <c r="AC67" s="53" t="s">
        <v>57</v>
      </c>
      <c r="AD67" s="53" t="s">
        <v>57</v>
      </c>
      <c r="AE67" s="53" t="s">
        <v>57</v>
      </c>
      <c r="AF67" s="53" t="s">
        <v>57</v>
      </c>
      <c r="AG67" s="53" t="s">
        <v>57</v>
      </c>
      <c r="AH67" s="53" t="s">
        <v>57</v>
      </c>
      <c r="AI67" s="53" t="s">
        <v>57</v>
      </c>
      <c r="AJ67" s="53" t="s">
        <v>57</v>
      </c>
      <c r="AK67" s="53" t="s">
        <v>57</v>
      </c>
      <c r="AL67" s="53" t="s">
        <v>57</v>
      </c>
      <c r="AM67" s="53" t="s">
        <v>57</v>
      </c>
      <c r="AN67" s="53" t="s">
        <v>57</v>
      </c>
      <c r="AO67" s="85" t="str" cm="1">
        <f t="array" ref="AO67">IF(OR(Y67:AI67="SI",AJ67="SI",AK67="SI",AL67="SI",AM67="SI",AN67="SI"),"Crítico-Proceda a elaborar plan de acción","No crítico/Intermedio-Solicitar evaluación por parte del OAL")</f>
        <v>No crítico/Intermedio-Solicitar evaluación por parte del OAL</v>
      </c>
      <c r="AP67" s="86"/>
      <c r="AQ67" s="74"/>
      <c r="AR67" s="74"/>
      <c r="AS67" s="74"/>
      <c r="AT67" s="74"/>
      <c r="AU67" s="74"/>
      <c r="AY67">
        <f t="shared" si="0"/>
        <v>1</v>
      </c>
    </row>
    <row r="68" spans="2:51" ht="58.5" customHeight="1">
      <c r="B68" s="54">
        <v>52</v>
      </c>
      <c r="C68" s="55" t="str">
        <f>Hoja1!AM56</f>
        <v>area 52</v>
      </c>
      <c r="D68" s="55" t="str">
        <f>Hoja1!AN56</f>
        <v>puesto 52</v>
      </c>
      <c r="E68" s="55" t="str">
        <f>Hoja1!AO56</f>
        <v>tarea 52</v>
      </c>
      <c r="F68" s="55">
        <f>Hoja1!AP56</f>
        <v>0</v>
      </c>
      <c r="G68" s="55">
        <f>Hoja1!AQ56</f>
        <v>0</v>
      </c>
      <c r="H68" s="55">
        <f>Hoja1!AR56</f>
        <v>0</v>
      </c>
      <c r="I68" s="55">
        <f>Hoja1!AS56</f>
        <v>0</v>
      </c>
      <c r="J68" s="55">
        <f>Hoja1!AT56</f>
        <v>0</v>
      </c>
      <c r="K68" s="53"/>
      <c r="L68" s="53"/>
      <c r="M68" s="53"/>
      <c r="N68" s="53"/>
      <c r="O68" s="53"/>
      <c r="P68" s="53"/>
      <c r="Q68" s="53"/>
      <c r="R68" s="53"/>
      <c r="S68" s="53"/>
      <c r="T68" s="53"/>
      <c r="U68" s="53"/>
      <c r="V68" s="53"/>
      <c r="W68" s="53"/>
      <c r="X68" s="79" t="str" cm="1">
        <f t="array" ref="X68">IF(OR(K68:R68="NO",S68="NO",T68="NO",U68="NO",V68="NO",W68="NO"),"No aceptable","Aceptable")</f>
        <v>Aceptable</v>
      </c>
      <c r="Y68" s="53" t="s">
        <v>57</v>
      </c>
      <c r="Z68" s="53" t="s">
        <v>57</v>
      </c>
      <c r="AA68" s="53" t="s">
        <v>57</v>
      </c>
      <c r="AB68" s="53" t="s">
        <v>57</v>
      </c>
      <c r="AC68" s="53" t="s">
        <v>57</v>
      </c>
      <c r="AD68" s="53" t="s">
        <v>57</v>
      </c>
      <c r="AE68" s="53" t="s">
        <v>57</v>
      </c>
      <c r="AF68" s="53" t="s">
        <v>57</v>
      </c>
      <c r="AG68" s="53" t="s">
        <v>57</v>
      </c>
      <c r="AH68" s="53" t="s">
        <v>57</v>
      </c>
      <c r="AI68" s="53" t="s">
        <v>57</v>
      </c>
      <c r="AJ68" s="53" t="s">
        <v>57</v>
      </c>
      <c r="AK68" s="53" t="s">
        <v>57</v>
      </c>
      <c r="AL68" s="53" t="s">
        <v>57</v>
      </c>
      <c r="AM68" s="53" t="s">
        <v>57</v>
      </c>
      <c r="AN68" s="53" t="s">
        <v>57</v>
      </c>
      <c r="AO68" s="85" t="str" cm="1">
        <f t="array" ref="AO68">IF(OR(Y68:AI68="SI",AJ68="SI",AK68="SI",AL68="SI",AM68="SI",AN68="SI"),"Crítico-Proceda a elaborar plan de acción","No crítico/Intermedio-Solicitar evaluación por parte del OAL")</f>
        <v>No crítico/Intermedio-Solicitar evaluación por parte del OAL</v>
      </c>
      <c r="AP68" s="86"/>
      <c r="AQ68" s="74"/>
      <c r="AR68" s="74"/>
      <c r="AS68" s="74"/>
      <c r="AT68" s="74"/>
      <c r="AU68" s="74"/>
      <c r="AY68">
        <f t="shared" si="0"/>
        <v>1</v>
      </c>
    </row>
    <row r="69" spans="2:51" ht="58.5" customHeight="1">
      <c r="B69" s="54">
        <v>53</v>
      </c>
      <c r="C69" s="55" t="str">
        <f>Hoja1!AM57</f>
        <v>area 53</v>
      </c>
      <c r="D69" s="55" t="str">
        <f>Hoja1!AN57</f>
        <v>puesto 53</v>
      </c>
      <c r="E69" s="55" t="str">
        <f>Hoja1!AO57</f>
        <v>tarea 53</v>
      </c>
      <c r="F69" s="55">
        <f>Hoja1!AP57</f>
        <v>0</v>
      </c>
      <c r="G69" s="55">
        <f>Hoja1!AQ57</f>
        <v>0</v>
      </c>
      <c r="H69" s="55">
        <f>Hoja1!AR57</f>
        <v>0</v>
      </c>
      <c r="I69" s="55">
        <f>Hoja1!AS57</f>
        <v>0</v>
      </c>
      <c r="J69" s="55">
        <f>Hoja1!AT57</f>
        <v>0</v>
      </c>
      <c r="K69" s="53"/>
      <c r="L69" s="53"/>
      <c r="M69" s="53"/>
      <c r="N69" s="53"/>
      <c r="O69" s="53"/>
      <c r="P69" s="53"/>
      <c r="Q69" s="53"/>
      <c r="R69" s="53"/>
      <c r="S69" s="53"/>
      <c r="T69" s="53"/>
      <c r="U69" s="53"/>
      <c r="V69" s="53"/>
      <c r="W69" s="53"/>
      <c r="X69" s="79" t="str" cm="1">
        <f t="array" ref="X69">IF(OR(K69:R69="NO",S69="NO",T69="NO",U69="NO",V69="NO",W69="NO"),"No aceptable","Aceptable")</f>
        <v>Aceptable</v>
      </c>
      <c r="Y69" s="53" t="s">
        <v>57</v>
      </c>
      <c r="Z69" s="53" t="s">
        <v>57</v>
      </c>
      <c r="AA69" s="53" t="s">
        <v>57</v>
      </c>
      <c r="AB69" s="53" t="s">
        <v>57</v>
      </c>
      <c r="AC69" s="53" t="s">
        <v>57</v>
      </c>
      <c r="AD69" s="53" t="s">
        <v>57</v>
      </c>
      <c r="AE69" s="53" t="s">
        <v>57</v>
      </c>
      <c r="AF69" s="53" t="s">
        <v>57</v>
      </c>
      <c r="AG69" s="53" t="s">
        <v>57</v>
      </c>
      <c r="AH69" s="53" t="s">
        <v>57</v>
      </c>
      <c r="AI69" s="53" t="s">
        <v>57</v>
      </c>
      <c r="AJ69" s="53" t="s">
        <v>57</v>
      </c>
      <c r="AK69" s="53" t="s">
        <v>57</v>
      </c>
      <c r="AL69" s="53" t="s">
        <v>57</v>
      </c>
      <c r="AM69" s="53" t="s">
        <v>57</v>
      </c>
      <c r="AN69" s="53" t="s">
        <v>57</v>
      </c>
      <c r="AO69" s="85" t="str" cm="1">
        <f t="array" ref="AO69">IF(OR(Y69:AI69="SI",AJ69="SI",AK69="SI",AL69="SI",AM69="SI",AN69="SI"),"Crítico-Proceda a elaborar plan de acción","No crítico/Intermedio-Solicitar evaluación por parte del OAL")</f>
        <v>No crítico/Intermedio-Solicitar evaluación por parte del OAL</v>
      </c>
      <c r="AP69" s="86"/>
      <c r="AQ69" s="74"/>
      <c r="AR69" s="74"/>
      <c r="AS69" s="74"/>
      <c r="AT69" s="74"/>
      <c r="AU69" s="74"/>
      <c r="AY69">
        <f t="shared" si="0"/>
        <v>1</v>
      </c>
    </row>
    <row r="70" spans="2:51" ht="58.5" customHeight="1">
      <c r="B70" s="54">
        <v>54</v>
      </c>
      <c r="C70" s="55" t="str">
        <f>Hoja1!AM58</f>
        <v>area 54</v>
      </c>
      <c r="D70" s="55" t="str">
        <f>Hoja1!AN58</f>
        <v>puesto 54</v>
      </c>
      <c r="E70" s="55" t="str">
        <f>Hoja1!AO58</f>
        <v>tarea 54</v>
      </c>
      <c r="F70" s="55">
        <f>Hoja1!AP58</f>
        <v>0</v>
      </c>
      <c r="G70" s="55">
        <f>Hoja1!AQ58</f>
        <v>0</v>
      </c>
      <c r="H70" s="55">
        <f>Hoja1!AR58</f>
        <v>0</v>
      </c>
      <c r="I70" s="55">
        <f>Hoja1!AS58</f>
        <v>0</v>
      </c>
      <c r="J70" s="55">
        <f>Hoja1!AT58</f>
        <v>0</v>
      </c>
      <c r="K70" s="53"/>
      <c r="L70" s="53"/>
      <c r="M70" s="53"/>
      <c r="N70" s="53"/>
      <c r="O70" s="53"/>
      <c r="P70" s="53"/>
      <c r="Q70" s="53"/>
      <c r="R70" s="53"/>
      <c r="S70" s="53"/>
      <c r="T70" s="53"/>
      <c r="U70" s="53"/>
      <c r="V70" s="53"/>
      <c r="W70" s="53"/>
      <c r="X70" s="79" t="str" cm="1">
        <f t="array" ref="X70">IF(OR(K70:R70="NO",S70="NO",T70="NO",U70="NO",V70="NO",W70="NO"),"No aceptable","Aceptable")</f>
        <v>Aceptable</v>
      </c>
      <c r="Y70" s="53" t="s">
        <v>57</v>
      </c>
      <c r="Z70" s="53" t="s">
        <v>57</v>
      </c>
      <c r="AA70" s="53" t="s">
        <v>57</v>
      </c>
      <c r="AB70" s="53" t="s">
        <v>57</v>
      </c>
      <c r="AC70" s="53" t="s">
        <v>57</v>
      </c>
      <c r="AD70" s="53" t="s">
        <v>57</v>
      </c>
      <c r="AE70" s="53" t="s">
        <v>57</v>
      </c>
      <c r="AF70" s="53" t="s">
        <v>57</v>
      </c>
      <c r="AG70" s="53" t="s">
        <v>57</v>
      </c>
      <c r="AH70" s="53" t="s">
        <v>57</v>
      </c>
      <c r="AI70" s="53" t="s">
        <v>57</v>
      </c>
      <c r="AJ70" s="53" t="s">
        <v>57</v>
      </c>
      <c r="AK70" s="53" t="s">
        <v>57</v>
      </c>
      <c r="AL70" s="53" t="s">
        <v>57</v>
      </c>
      <c r="AM70" s="53" t="s">
        <v>57</v>
      </c>
      <c r="AN70" s="53" t="s">
        <v>57</v>
      </c>
      <c r="AO70" s="85" t="str" cm="1">
        <f t="array" ref="AO70">IF(OR(Y70:AI70="SI",AJ70="SI",AK70="SI",AL70="SI",AM70="SI",AN70="SI"),"Crítico-Proceda a elaborar plan de acción","No crítico/Intermedio-Solicitar evaluación por parte del OAL")</f>
        <v>No crítico/Intermedio-Solicitar evaluación por parte del OAL</v>
      </c>
      <c r="AP70" s="86"/>
      <c r="AQ70" s="74"/>
      <c r="AR70" s="74"/>
      <c r="AS70" s="74"/>
      <c r="AT70" s="74"/>
      <c r="AU70" s="74"/>
      <c r="AY70">
        <f t="shared" si="0"/>
        <v>1</v>
      </c>
    </row>
    <row r="71" spans="2:51" ht="58.5" customHeight="1">
      <c r="B71" s="54">
        <v>55</v>
      </c>
      <c r="C71" s="55" t="str">
        <f>Hoja1!AM59</f>
        <v>area 55</v>
      </c>
      <c r="D71" s="55" t="str">
        <f>Hoja1!AN59</f>
        <v>puesto 55</v>
      </c>
      <c r="E71" s="55" t="str">
        <f>Hoja1!AO59</f>
        <v>tarea 55</v>
      </c>
      <c r="F71" s="55">
        <f>Hoja1!AP59</f>
        <v>0</v>
      </c>
      <c r="G71" s="55">
        <f>Hoja1!AQ59</f>
        <v>0</v>
      </c>
      <c r="H71" s="55">
        <f>Hoja1!AR59</f>
        <v>0</v>
      </c>
      <c r="I71" s="55">
        <f>Hoja1!AS59</f>
        <v>0</v>
      </c>
      <c r="J71" s="55">
        <f>Hoja1!AT59</f>
        <v>0</v>
      </c>
      <c r="K71" s="53"/>
      <c r="L71" s="53"/>
      <c r="M71" s="53"/>
      <c r="N71" s="53"/>
      <c r="O71" s="53"/>
      <c r="P71" s="53"/>
      <c r="Q71" s="53"/>
      <c r="R71" s="53"/>
      <c r="S71" s="53"/>
      <c r="T71" s="53"/>
      <c r="U71" s="53"/>
      <c r="V71" s="53"/>
      <c r="W71" s="53"/>
      <c r="X71" s="79" t="str" cm="1">
        <f t="array" ref="X71">IF(OR(K71:R71="NO",S71="NO",T71="NO",U71="NO",V71="NO",W71="NO"),"No aceptable","Aceptable")</f>
        <v>Aceptable</v>
      </c>
      <c r="Y71" s="53" t="s">
        <v>57</v>
      </c>
      <c r="Z71" s="53" t="s">
        <v>57</v>
      </c>
      <c r="AA71" s="53" t="s">
        <v>57</v>
      </c>
      <c r="AB71" s="53" t="s">
        <v>57</v>
      </c>
      <c r="AC71" s="53" t="s">
        <v>57</v>
      </c>
      <c r="AD71" s="53" t="s">
        <v>57</v>
      </c>
      <c r="AE71" s="53" t="s">
        <v>57</v>
      </c>
      <c r="AF71" s="53" t="s">
        <v>57</v>
      </c>
      <c r="AG71" s="53" t="s">
        <v>57</v>
      </c>
      <c r="AH71" s="53" t="s">
        <v>57</v>
      </c>
      <c r="AI71" s="53" t="s">
        <v>57</v>
      </c>
      <c r="AJ71" s="53" t="s">
        <v>57</v>
      </c>
      <c r="AK71" s="53" t="s">
        <v>57</v>
      </c>
      <c r="AL71" s="53" t="s">
        <v>57</v>
      </c>
      <c r="AM71" s="53" t="s">
        <v>57</v>
      </c>
      <c r="AN71" s="53" t="s">
        <v>57</v>
      </c>
      <c r="AO71" s="85" t="str" cm="1">
        <f t="array" ref="AO71">IF(OR(Y71:AI71="SI",AJ71="SI",AK71="SI",AL71="SI",AM71="SI",AN71="SI"),"Crítico-Proceda a elaborar plan de acción","No crítico/Intermedio-Solicitar evaluación por parte del OAL")</f>
        <v>No crítico/Intermedio-Solicitar evaluación por parte del OAL</v>
      </c>
      <c r="AP71" s="86"/>
      <c r="AQ71" s="74"/>
      <c r="AR71" s="74"/>
      <c r="AS71" s="74"/>
      <c r="AT71" s="74"/>
      <c r="AU71" s="74"/>
      <c r="AY71">
        <f t="shared" si="0"/>
        <v>1</v>
      </c>
    </row>
    <row r="72" spans="2:51" ht="58.5" customHeight="1">
      <c r="B72" s="54">
        <v>56</v>
      </c>
      <c r="C72" s="55" t="str">
        <f>Hoja1!AM60</f>
        <v>area 56</v>
      </c>
      <c r="D72" s="55" t="str">
        <f>Hoja1!AN60</f>
        <v>puesto 56</v>
      </c>
      <c r="E72" s="55" t="str">
        <f>Hoja1!AO60</f>
        <v>tarea 56</v>
      </c>
      <c r="F72" s="55">
        <f>Hoja1!AP60</f>
        <v>0</v>
      </c>
      <c r="G72" s="55">
        <f>Hoja1!AQ60</f>
        <v>0</v>
      </c>
      <c r="H72" s="55">
        <f>Hoja1!AR60</f>
        <v>0</v>
      </c>
      <c r="I72" s="55">
        <f>Hoja1!AS60</f>
        <v>0</v>
      </c>
      <c r="J72" s="55">
        <f>Hoja1!AT60</f>
        <v>0</v>
      </c>
      <c r="K72" s="53"/>
      <c r="L72" s="53"/>
      <c r="M72" s="53"/>
      <c r="N72" s="53"/>
      <c r="O72" s="53"/>
      <c r="P72" s="53"/>
      <c r="Q72" s="53"/>
      <c r="R72" s="53"/>
      <c r="S72" s="53"/>
      <c r="T72" s="53"/>
      <c r="U72" s="53"/>
      <c r="V72" s="53"/>
      <c r="W72" s="53"/>
      <c r="X72" s="79" t="str" cm="1">
        <f t="array" ref="X72">IF(OR(K72:R72="NO",S72="NO",T72="NO",U72="NO",V72="NO",W72="NO"),"No aceptable","Aceptable")</f>
        <v>Aceptable</v>
      </c>
      <c r="Y72" s="53" t="s">
        <v>57</v>
      </c>
      <c r="Z72" s="53" t="s">
        <v>57</v>
      </c>
      <c r="AA72" s="53" t="s">
        <v>57</v>
      </c>
      <c r="AB72" s="53" t="s">
        <v>57</v>
      </c>
      <c r="AC72" s="53" t="s">
        <v>57</v>
      </c>
      <c r="AD72" s="53" t="s">
        <v>57</v>
      </c>
      <c r="AE72" s="53" t="s">
        <v>57</v>
      </c>
      <c r="AF72" s="53" t="s">
        <v>57</v>
      </c>
      <c r="AG72" s="53" t="s">
        <v>57</v>
      </c>
      <c r="AH72" s="53" t="s">
        <v>57</v>
      </c>
      <c r="AI72" s="53" t="s">
        <v>57</v>
      </c>
      <c r="AJ72" s="53" t="s">
        <v>57</v>
      </c>
      <c r="AK72" s="53" t="s">
        <v>57</v>
      </c>
      <c r="AL72" s="53" t="s">
        <v>57</v>
      </c>
      <c r="AM72" s="53" t="s">
        <v>57</v>
      </c>
      <c r="AN72" s="53" t="s">
        <v>57</v>
      </c>
      <c r="AO72" s="85" t="str" cm="1">
        <f t="array" ref="AO72">IF(OR(Y72:AI72="SI",AJ72="SI",AK72="SI",AL72="SI",AM72="SI",AN72="SI"),"Crítico-Proceda a elaborar plan de acción","No crítico/Intermedio-Solicitar evaluación por parte del OAL")</f>
        <v>No crítico/Intermedio-Solicitar evaluación por parte del OAL</v>
      </c>
      <c r="AP72" s="86"/>
      <c r="AQ72" s="74"/>
      <c r="AR72" s="74"/>
      <c r="AS72" s="74"/>
      <c r="AT72" s="74"/>
      <c r="AU72" s="74"/>
      <c r="AY72">
        <f t="shared" si="0"/>
        <v>1</v>
      </c>
    </row>
    <row r="73" spans="2:51" ht="58.5" customHeight="1">
      <c r="B73" s="54">
        <v>57</v>
      </c>
      <c r="C73" s="55" t="str">
        <f>Hoja1!AM61</f>
        <v>area 57</v>
      </c>
      <c r="D73" s="55" t="str">
        <f>Hoja1!AN61</f>
        <v>puesto 57</v>
      </c>
      <c r="E73" s="55" t="str">
        <f>Hoja1!AO61</f>
        <v>tarea 57</v>
      </c>
      <c r="F73" s="55">
        <f>Hoja1!AP61</f>
        <v>0</v>
      </c>
      <c r="G73" s="55">
        <f>Hoja1!AQ61</f>
        <v>0</v>
      </c>
      <c r="H73" s="55">
        <f>Hoja1!AR61</f>
        <v>0</v>
      </c>
      <c r="I73" s="55">
        <f>Hoja1!AS61</f>
        <v>0</v>
      </c>
      <c r="J73" s="55">
        <f>Hoja1!AT61</f>
        <v>0</v>
      </c>
      <c r="K73" s="53"/>
      <c r="L73" s="53"/>
      <c r="M73" s="53"/>
      <c r="N73" s="53"/>
      <c r="O73" s="53"/>
      <c r="P73" s="53"/>
      <c r="Q73" s="53"/>
      <c r="R73" s="53"/>
      <c r="S73" s="53"/>
      <c r="T73" s="53"/>
      <c r="U73" s="53"/>
      <c r="V73" s="53"/>
      <c r="W73" s="53"/>
      <c r="X73" s="79" t="str" cm="1">
        <f t="array" ref="X73">IF(OR(K73:R73="NO",S73="NO",T73="NO",U73="NO",V73="NO",W73="NO"),"No aceptable","Aceptable")</f>
        <v>Aceptable</v>
      </c>
      <c r="Y73" s="53" t="s">
        <v>57</v>
      </c>
      <c r="Z73" s="53" t="s">
        <v>57</v>
      </c>
      <c r="AA73" s="53" t="s">
        <v>57</v>
      </c>
      <c r="AB73" s="53" t="s">
        <v>57</v>
      </c>
      <c r="AC73" s="53" t="s">
        <v>57</v>
      </c>
      <c r="AD73" s="53" t="s">
        <v>57</v>
      </c>
      <c r="AE73" s="53" t="s">
        <v>57</v>
      </c>
      <c r="AF73" s="53" t="s">
        <v>57</v>
      </c>
      <c r="AG73" s="53" t="s">
        <v>57</v>
      </c>
      <c r="AH73" s="53" t="s">
        <v>57</v>
      </c>
      <c r="AI73" s="53" t="s">
        <v>57</v>
      </c>
      <c r="AJ73" s="53" t="s">
        <v>57</v>
      </c>
      <c r="AK73" s="53" t="s">
        <v>57</v>
      </c>
      <c r="AL73" s="53" t="s">
        <v>57</v>
      </c>
      <c r="AM73" s="53" t="s">
        <v>57</v>
      </c>
      <c r="AN73" s="53" t="s">
        <v>57</v>
      </c>
      <c r="AO73" s="85" t="str" cm="1">
        <f t="array" ref="AO73">IF(OR(Y73:AI73="SI",AJ73="SI",AK73="SI",AL73="SI",AM73="SI",AN73="SI"),"Crítico-Proceda a elaborar plan de acción","No crítico/Intermedio-Solicitar evaluación por parte del OAL")</f>
        <v>No crítico/Intermedio-Solicitar evaluación por parte del OAL</v>
      </c>
      <c r="AP73" s="86"/>
      <c r="AQ73" s="74"/>
      <c r="AR73" s="74"/>
      <c r="AS73" s="74"/>
      <c r="AT73" s="74"/>
      <c r="AU73" s="74"/>
      <c r="AY73">
        <f t="shared" si="0"/>
        <v>1</v>
      </c>
    </row>
    <row r="74" spans="2:51" ht="58.5" customHeight="1">
      <c r="B74" s="54">
        <v>58</v>
      </c>
      <c r="C74" s="55" t="str">
        <f>Hoja1!AM62</f>
        <v>area 58</v>
      </c>
      <c r="D74" s="55" t="str">
        <f>Hoja1!AN62</f>
        <v>puesto 58</v>
      </c>
      <c r="E74" s="55" t="str">
        <f>Hoja1!AO62</f>
        <v>tarea 58</v>
      </c>
      <c r="F74" s="55">
        <f>Hoja1!AP62</f>
        <v>0</v>
      </c>
      <c r="G74" s="55">
        <f>Hoja1!AQ62</f>
        <v>0</v>
      </c>
      <c r="H74" s="55">
        <f>Hoja1!AR62</f>
        <v>0</v>
      </c>
      <c r="I74" s="55">
        <f>Hoja1!AS62</f>
        <v>0</v>
      </c>
      <c r="J74" s="55">
        <f>Hoja1!AT62</f>
        <v>0</v>
      </c>
      <c r="K74" s="53"/>
      <c r="L74" s="53"/>
      <c r="M74" s="53"/>
      <c r="N74" s="53"/>
      <c r="O74" s="53"/>
      <c r="P74" s="53"/>
      <c r="Q74" s="53"/>
      <c r="R74" s="53"/>
      <c r="S74" s="53"/>
      <c r="T74" s="53"/>
      <c r="U74" s="53"/>
      <c r="V74" s="53"/>
      <c r="W74" s="53"/>
      <c r="X74" s="79" t="str" cm="1">
        <f t="array" ref="X74">IF(OR(K74:R74="NO",S74="NO",T74="NO",U74="NO",V74="NO",W74="NO"),"No aceptable","Aceptable")</f>
        <v>Aceptable</v>
      </c>
      <c r="Y74" s="53" t="s">
        <v>57</v>
      </c>
      <c r="Z74" s="53" t="s">
        <v>57</v>
      </c>
      <c r="AA74" s="53" t="s">
        <v>57</v>
      </c>
      <c r="AB74" s="53" t="s">
        <v>57</v>
      </c>
      <c r="AC74" s="53" t="s">
        <v>57</v>
      </c>
      <c r="AD74" s="53" t="s">
        <v>57</v>
      </c>
      <c r="AE74" s="53" t="s">
        <v>57</v>
      </c>
      <c r="AF74" s="53" t="s">
        <v>57</v>
      </c>
      <c r="AG74" s="53" t="s">
        <v>57</v>
      </c>
      <c r="AH74" s="53" t="s">
        <v>57</v>
      </c>
      <c r="AI74" s="53" t="s">
        <v>57</v>
      </c>
      <c r="AJ74" s="53" t="s">
        <v>57</v>
      </c>
      <c r="AK74" s="53" t="s">
        <v>57</v>
      </c>
      <c r="AL74" s="53" t="s">
        <v>57</v>
      </c>
      <c r="AM74" s="53" t="s">
        <v>57</v>
      </c>
      <c r="AN74" s="53" t="s">
        <v>57</v>
      </c>
      <c r="AO74" s="85" t="str" cm="1">
        <f t="array" ref="AO74">IF(OR(Y74:AI74="SI",AJ74="SI",AK74="SI",AL74="SI",AM74="SI",AN74="SI"),"Crítico-Proceda a elaborar plan de acción","No crítico/Intermedio-Solicitar evaluación por parte del OAL")</f>
        <v>No crítico/Intermedio-Solicitar evaluación por parte del OAL</v>
      </c>
      <c r="AP74" s="86"/>
      <c r="AQ74" s="74"/>
      <c r="AR74" s="74"/>
      <c r="AS74" s="74"/>
      <c r="AT74" s="74"/>
      <c r="AU74" s="74"/>
      <c r="AY74">
        <f t="shared" si="0"/>
        <v>1</v>
      </c>
    </row>
    <row r="75" spans="2:51" ht="58.5" customHeight="1">
      <c r="B75" s="54">
        <v>59</v>
      </c>
      <c r="C75" s="55" t="str">
        <f>Hoja1!AM63</f>
        <v>area 59</v>
      </c>
      <c r="D75" s="55" t="str">
        <f>Hoja1!AN63</f>
        <v>puesto 59</v>
      </c>
      <c r="E75" s="55" t="str">
        <f>Hoja1!AO63</f>
        <v>tarea 59</v>
      </c>
      <c r="F75" s="55">
        <f>Hoja1!AP63</f>
        <v>0</v>
      </c>
      <c r="G75" s="55">
        <f>Hoja1!AQ63</f>
        <v>0</v>
      </c>
      <c r="H75" s="55">
        <f>Hoja1!AR63</f>
        <v>0</v>
      </c>
      <c r="I75" s="55">
        <f>Hoja1!AS63</f>
        <v>0</v>
      </c>
      <c r="J75" s="55">
        <f>Hoja1!AT63</f>
        <v>0</v>
      </c>
      <c r="K75" s="53"/>
      <c r="L75" s="53"/>
      <c r="M75" s="53"/>
      <c r="N75" s="53"/>
      <c r="O75" s="53"/>
      <c r="P75" s="53"/>
      <c r="Q75" s="53"/>
      <c r="R75" s="53"/>
      <c r="S75" s="53"/>
      <c r="T75" s="53"/>
      <c r="U75" s="53"/>
      <c r="V75" s="53"/>
      <c r="W75" s="53"/>
      <c r="X75" s="79" t="str" cm="1">
        <f t="array" ref="X75">IF(OR(K75:R75="NO",S75="NO",T75="NO",U75="NO",V75="NO",W75="NO"),"No aceptable","Aceptable")</f>
        <v>Aceptable</v>
      </c>
      <c r="Y75" s="53" t="s">
        <v>57</v>
      </c>
      <c r="Z75" s="53" t="s">
        <v>57</v>
      </c>
      <c r="AA75" s="53" t="s">
        <v>57</v>
      </c>
      <c r="AB75" s="53" t="s">
        <v>57</v>
      </c>
      <c r="AC75" s="53" t="s">
        <v>57</v>
      </c>
      <c r="AD75" s="53" t="s">
        <v>57</v>
      </c>
      <c r="AE75" s="53" t="s">
        <v>57</v>
      </c>
      <c r="AF75" s="53" t="s">
        <v>57</v>
      </c>
      <c r="AG75" s="53" t="s">
        <v>57</v>
      </c>
      <c r="AH75" s="53" t="s">
        <v>57</v>
      </c>
      <c r="AI75" s="53" t="s">
        <v>57</v>
      </c>
      <c r="AJ75" s="53" t="s">
        <v>57</v>
      </c>
      <c r="AK75" s="53" t="s">
        <v>57</v>
      </c>
      <c r="AL75" s="53" t="s">
        <v>57</v>
      </c>
      <c r="AM75" s="53" t="s">
        <v>57</v>
      </c>
      <c r="AN75" s="53" t="s">
        <v>57</v>
      </c>
      <c r="AO75" s="85" t="str" cm="1">
        <f t="array" ref="AO75">IF(OR(Y75:AI75="SI",AJ75="SI",AK75="SI",AL75="SI",AM75="SI",AN75="SI"),"Crítico-Proceda a elaborar plan de acción","No crítico/Intermedio-Solicitar evaluación por parte del OAL")</f>
        <v>No crítico/Intermedio-Solicitar evaluación por parte del OAL</v>
      </c>
      <c r="AP75" s="86"/>
      <c r="AQ75" s="74"/>
      <c r="AR75" s="74"/>
      <c r="AS75" s="74"/>
      <c r="AT75" s="74"/>
      <c r="AU75" s="74"/>
      <c r="AY75">
        <f t="shared" si="0"/>
        <v>1</v>
      </c>
    </row>
    <row r="76" spans="2:51" ht="58.5" customHeight="1">
      <c r="B76" s="54">
        <v>60</v>
      </c>
      <c r="C76" s="55" t="str">
        <f>Hoja1!AM64</f>
        <v>area 60</v>
      </c>
      <c r="D76" s="55" t="str">
        <f>Hoja1!AN64</f>
        <v>puesto 60</v>
      </c>
      <c r="E76" s="55" t="str">
        <f>Hoja1!AO64</f>
        <v>tarea 60</v>
      </c>
      <c r="F76" s="55">
        <f>Hoja1!AP64</f>
        <v>0</v>
      </c>
      <c r="G76" s="55">
        <f>Hoja1!AQ64</f>
        <v>0</v>
      </c>
      <c r="H76" s="55">
        <f>Hoja1!AR64</f>
        <v>0</v>
      </c>
      <c r="I76" s="55">
        <f>Hoja1!AS64</f>
        <v>0</v>
      </c>
      <c r="J76" s="55">
        <f>Hoja1!AT64</f>
        <v>0</v>
      </c>
      <c r="K76" s="53"/>
      <c r="L76" s="53"/>
      <c r="M76" s="53"/>
      <c r="N76" s="53"/>
      <c r="O76" s="53"/>
      <c r="P76" s="53"/>
      <c r="Q76" s="53"/>
      <c r="R76" s="53"/>
      <c r="S76" s="53"/>
      <c r="T76" s="53"/>
      <c r="U76" s="53"/>
      <c r="V76" s="53"/>
      <c r="W76" s="53"/>
      <c r="X76" s="79" t="str" cm="1">
        <f t="array" ref="X76">IF(OR(K76:R76="NO",S76="NO",T76="NO",U76="NO",V76="NO",W76="NO"),"No aceptable","Aceptable")</f>
        <v>Aceptable</v>
      </c>
      <c r="Y76" s="53" t="s">
        <v>57</v>
      </c>
      <c r="Z76" s="53" t="s">
        <v>57</v>
      </c>
      <c r="AA76" s="53" t="s">
        <v>57</v>
      </c>
      <c r="AB76" s="53" t="s">
        <v>57</v>
      </c>
      <c r="AC76" s="53" t="s">
        <v>57</v>
      </c>
      <c r="AD76" s="53" t="s">
        <v>57</v>
      </c>
      <c r="AE76" s="53" t="s">
        <v>57</v>
      </c>
      <c r="AF76" s="53" t="s">
        <v>57</v>
      </c>
      <c r="AG76" s="53" t="s">
        <v>57</v>
      </c>
      <c r="AH76" s="53" t="s">
        <v>57</v>
      </c>
      <c r="AI76" s="53" t="s">
        <v>57</v>
      </c>
      <c r="AJ76" s="53" t="s">
        <v>57</v>
      </c>
      <c r="AK76" s="53" t="s">
        <v>57</v>
      </c>
      <c r="AL76" s="53" t="s">
        <v>57</v>
      </c>
      <c r="AM76" s="53" t="s">
        <v>57</v>
      </c>
      <c r="AN76" s="53" t="s">
        <v>57</v>
      </c>
      <c r="AO76" s="85" t="str" cm="1">
        <f t="array" ref="AO76">IF(OR(Y76:AI76="SI",AJ76="SI",AK76="SI",AL76="SI",AM76="SI",AN76="SI"),"Crítico-Proceda a elaborar plan de acción","No crítico/Intermedio-Solicitar evaluación por parte del OAL")</f>
        <v>No crítico/Intermedio-Solicitar evaluación por parte del OAL</v>
      </c>
      <c r="AP76" s="86"/>
      <c r="AQ76" s="74"/>
      <c r="AR76" s="74"/>
      <c r="AS76" s="74"/>
      <c r="AT76" s="74"/>
      <c r="AU76" s="74"/>
      <c r="AY76">
        <f t="shared" si="0"/>
        <v>1</v>
      </c>
    </row>
    <row r="77" spans="2:51" ht="58.5" customHeight="1">
      <c r="B77" s="54">
        <v>61</v>
      </c>
      <c r="C77" s="55" t="str">
        <f>Hoja1!AM65</f>
        <v>area 61</v>
      </c>
      <c r="D77" s="55" t="str">
        <f>Hoja1!AN65</f>
        <v>puesto 61</v>
      </c>
      <c r="E77" s="55" t="str">
        <f>Hoja1!AO65</f>
        <v>tarea 61</v>
      </c>
      <c r="F77" s="55">
        <f>Hoja1!AP65</f>
        <v>0</v>
      </c>
      <c r="G77" s="55">
        <f>Hoja1!AQ65</f>
        <v>0</v>
      </c>
      <c r="H77" s="55">
        <f>Hoja1!AR65</f>
        <v>0</v>
      </c>
      <c r="I77" s="55">
        <f>Hoja1!AS65</f>
        <v>0</v>
      </c>
      <c r="J77" s="55">
        <f>Hoja1!AT65</f>
        <v>0</v>
      </c>
      <c r="K77" s="53"/>
      <c r="L77" s="53"/>
      <c r="M77" s="53"/>
      <c r="N77" s="53"/>
      <c r="O77" s="53"/>
      <c r="P77" s="53"/>
      <c r="Q77" s="53"/>
      <c r="R77" s="53"/>
      <c r="S77" s="53"/>
      <c r="T77" s="53"/>
      <c r="U77" s="53"/>
      <c r="V77" s="53"/>
      <c r="W77" s="53"/>
      <c r="X77" s="79" t="str" cm="1">
        <f t="array" ref="X77">IF(OR(K77:R77="NO",S77="NO",T77="NO",U77="NO",V77="NO",W77="NO"),"No aceptable","Aceptable")</f>
        <v>Aceptable</v>
      </c>
      <c r="Y77" s="53" t="s">
        <v>57</v>
      </c>
      <c r="Z77" s="53" t="s">
        <v>57</v>
      </c>
      <c r="AA77" s="53" t="s">
        <v>57</v>
      </c>
      <c r="AB77" s="53" t="s">
        <v>57</v>
      </c>
      <c r="AC77" s="53" t="s">
        <v>57</v>
      </c>
      <c r="AD77" s="53" t="s">
        <v>57</v>
      </c>
      <c r="AE77" s="53" t="s">
        <v>57</v>
      </c>
      <c r="AF77" s="53" t="s">
        <v>57</v>
      </c>
      <c r="AG77" s="53" t="s">
        <v>57</v>
      </c>
      <c r="AH77" s="53" t="s">
        <v>57</v>
      </c>
      <c r="AI77" s="53" t="s">
        <v>57</v>
      </c>
      <c r="AJ77" s="53" t="s">
        <v>57</v>
      </c>
      <c r="AK77" s="53" t="s">
        <v>57</v>
      </c>
      <c r="AL77" s="53" t="s">
        <v>57</v>
      </c>
      <c r="AM77" s="53" t="s">
        <v>57</v>
      </c>
      <c r="AN77" s="53" t="s">
        <v>57</v>
      </c>
      <c r="AO77" s="85" t="str" cm="1">
        <f t="array" ref="AO77">IF(OR(Y77:AI77="SI",AJ77="SI",AK77="SI",AL77="SI",AM77="SI",AN77="SI"),"Crítico-Proceda a elaborar plan de acción","No crítico/Intermedio-Solicitar evaluación por parte del OAL")</f>
        <v>No crítico/Intermedio-Solicitar evaluación por parte del OAL</v>
      </c>
      <c r="AP77" s="86"/>
      <c r="AQ77" s="74"/>
      <c r="AR77" s="74"/>
      <c r="AS77" s="74"/>
      <c r="AT77" s="74"/>
      <c r="AU77" s="74"/>
      <c r="AY77">
        <f t="shared" si="0"/>
        <v>1</v>
      </c>
    </row>
    <row r="78" spans="2:51" ht="58.5" customHeight="1">
      <c r="B78" s="54">
        <v>62</v>
      </c>
      <c r="C78" s="55" t="str">
        <f>Hoja1!AM66</f>
        <v>area 62</v>
      </c>
      <c r="D78" s="55" t="str">
        <f>Hoja1!AN66</f>
        <v>puesto 62</v>
      </c>
      <c r="E78" s="55" t="str">
        <f>Hoja1!AO66</f>
        <v>tarea 62</v>
      </c>
      <c r="F78" s="55">
        <f>Hoja1!AP66</f>
        <v>0</v>
      </c>
      <c r="G78" s="55">
        <f>Hoja1!AQ66</f>
        <v>0</v>
      </c>
      <c r="H78" s="55">
        <f>Hoja1!AR66</f>
        <v>0</v>
      </c>
      <c r="I78" s="55">
        <f>Hoja1!AS66</f>
        <v>0</v>
      </c>
      <c r="J78" s="55">
        <f>Hoja1!AT66</f>
        <v>0</v>
      </c>
      <c r="K78" s="53"/>
      <c r="L78" s="53"/>
      <c r="M78" s="53"/>
      <c r="N78" s="53"/>
      <c r="O78" s="53"/>
      <c r="P78" s="53"/>
      <c r="Q78" s="53"/>
      <c r="R78" s="53"/>
      <c r="S78" s="53"/>
      <c r="T78" s="53"/>
      <c r="U78" s="53"/>
      <c r="V78" s="53"/>
      <c r="W78" s="53"/>
      <c r="X78" s="79" t="str" cm="1">
        <f t="array" ref="X78">IF(OR(K78:R78="NO",S78="NO",T78="NO",U78="NO",V78="NO",W78="NO"),"No aceptable","Aceptable")</f>
        <v>Aceptable</v>
      </c>
      <c r="Y78" s="53" t="s">
        <v>57</v>
      </c>
      <c r="Z78" s="53" t="s">
        <v>57</v>
      </c>
      <c r="AA78" s="53" t="s">
        <v>57</v>
      </c>
      <c r="AB78" s="53" t="s">
        <v>57</v>
      </c>
      <c r="AC78" s="53" t="s">
        <v>57</v>
      </c>
      <c r="AD78" s="53" t="s">
        <v>57</v>
      </c>
      <c r="AE78" s="53" t="s">
        <v>57</v>
      </c>
      <c r="AF78" s="53" t="s">
        <v>57</v>
      </c>
      <c r="AG78" s="53" t="s">
        <v>57</v>
      </c>
      <c r="AH78" s="53" t="s">
        <v>57</v>
      </c>
      <c r="AI78" s="53" t="s">
        <v>57</v>
      </c>
      <c r="AJ78" s="53" t="s">
        <v>57</v>
      </c>
      <c r="AK78" s="53" t="s">
        <v>57</v>
      </c>
      <c r="AL78" s="53" t="s">
        <v>57</v>
      </c>
      <c r="AM78" s="53" t="s">
        <v>57</v>
      </c>
      <c r="AN78" s="53" t="s">
        <v>57</v>
      </c>
      <c r="AO78" s="85" t="str" cm="1">
        <f t="array" ref="AO78">IF(OR(Y78:AI78="SI",AJ78="SI",AK78="SI",AL78="SI",AM78="SI",AN78="SI"),"Crítico-Proceda a elaborar plan de acción","No crítico/Intermedio-Solicitar evaluación por parte del OAL")</f>
        <v>No crítico/Intermedio-Solicitar evaluación por parte del OAL</v>
      </c>
      <c r="AP78" s="86"/>
      <c r="AQ78" s="74"/>
      <c r="AR78" s="74"/>
      <c r="AS78" s="74"/>
      <c r="AT78" s="74"/>
      <c r="AU78" s="74"/>
      <c r="AY78">
        <f t="shared" si="0"/>
        <v>1</v>
      </c>
    </row>
    <row r="79" spans="2:51" ht="58.5" customHeight="1">
      <c r="B79" s="54">
        <v>63</v>
      </c>
      <c r="C79" s="55" t="str">
        <f>Hoja1!AM67</f>
        <v>area 63</v>
      </c>
      <c r="D79" s="55" t="str">
        <f>Hoja1!AN67</f>
        <v>puesto 63</v>
      </c>
      <c r="E79" s="55" t="str">
        <f>Hoja1!AO67</f>
        <v>tarea 63</v>
      </c>
      <c r="F79" s="55">
        <f>Hoja1!AP67</f>
        <v>0</v>
      </c>
      <c r="G79" s="55">
        <f>Hoja1!AQ67</f>
        <v>0</v>
      </c>
      <c r="H79" s="55">
        <f>Hoja1!AR67</f>
        <v>0</v>
      </c>
      <c r="I79" s="55">
        <f>Hoja1!AS67</f>
        <v>0</v>
      </c>
      <c r="J79" s="55">
        <f>Hoja1!AT67</f>
        <v>0</v>
      </c>
      <c r="K79" s="53"/>
      <c r="L79" s="53"/>
      <c r="M79" s="53"/>
      <c r="N79" s="53"/>
      <c r="O79" s="53"/>
      <c r="P79" s="53"/>
      <c r="Q79" s="53"/>
      <c r="R79" s="53"/>
      <c r="S79" s="53"/>
      <c r="T79" s="53"/>
      <c r="U79" s="53"/>
      <c r="V79" s="53"/>
      <c r="W79" s="53"/>
      <c r="X79" s="79" t="str" cm="1">
        <f t="array" ref="X79">IF(OR(K79:R79="NO",S79="NO",T79="NO",U79="NO",V79="NO",W79="NO"),"No aceptable","Aceptable")</f>
        <v>Aceptable</v>
      </c>
      <c r="Y79" s="53" t="s">
        <v>57</v>
      </c>
      <c r="Z79" s="53" t="s">
        <v>57</v>
      </c>
      <c r="AA79" s="53" t="s">
        <v>57</v>
      </c>
      <c r="AB79" s="53" t="s">
        <v>57</v>
      </c>
      <c r="AC79" s="53" t="s">
        <v>57</v>
      </c>
      <c r="AD79" s="53" t="s">
        <v>57</v>
      </c>
      <c r="AE79" s="53" t="s">
        <v>57</v>
      </c>
      <c r="AF79" s="53" t="s">
        <v>57</v>
      </c>
      <c r="AG79" s="53" t="s">
        <v>57</v>
      </c>
      <c r="AH79" s="53" t="s">
        <v>57</v>
      </c>
      <c r="AI79" s="53" t="s">
        <v>57</v>
      </c>
      <c r="AJ79" s="53" t="s">
        <v>57</v>
      </c>
      <c r="AK79" s="53" t="s">
        <v>57</v>
      </c>
      <c r="AL79" s="53" t="s">
        <v>57</v>
      </c>
      <c r="AM79" s="53" t="s">
        <v>57</v>
      </c>
      <c r="AN79" s="53" t="s">
        <v>57</v>
      </c>
      <c r="AO79" s="85" t="str" cm="1">
        <f t="array" ref="AO79">IF(OR(Y79:AI79="SI",AJ79="SI",AK79="SI",AL79="SI",AM79="SI",AN79="SI"),"Crítico-Proceda a elaborar plan de acción","No crítico/Intermedio-Solicitar evaluación por parte del OAL")</f>
        <v>No crítico/Intermedio-Solicitar evaluación por parte del OAL</v>
      </c>
      <c r="AP79" s="86"/>
      <c r="AQ79" s="74"/>
      <c r="AR79" s="74"/>
      <c r="AS79" s="74"/>
      <c r="AT79" s="74"/>
      <c r="AU79" s="74"/>
      <c r="AY79">
        <f t="shared" si="0"/>
        <v>1</v>
      </c>
    </row>
    <row r="80" spans="2:51" ht="58.5" customHeight="1">
      <c r="B80" s="54">
        <v>64</v>
      </c>
      <c r="C80" s="55" t="str">
        <f>Hoja1!AM68</f>
        <v>area 64</v>
      </c>
      <c r="D80" s="55" t="str">
        <f>Hoja1!AN68</f>
        <v>puesto 64</v>
      </c>
      <c r="E80" s="55" t="str">
        <f>Hoja1!AO68</f>
        <v>tarea 64</v>
      </c>
      <c r="F80" s="55">
        <f>Hoja1!AP68</f>
        <v>0</v>
      </c>
      <c r="G80" s="55">
        <f>Hoja1!AQ68</f>
        <v>0</v>
      </c>
      <c r="H80" s="55">
        <f>Hoja1!AR68</f>
        <v>0</v>
      </c>
      <c r="I80" s="55">
        <f>Hoja1!AS68</f>
        <v>0</v>
      </c>
      <c r="J80" s="55">
        <f>Hoja1!AT68</f>
        <v>0</v>
      </c>
      <c r="K80" s="53"/>
      <c r="L80" s="53"/>
      <c r="M80" s="53"/>
      <c r="N80" s="53"/>
      <c r="O80" s="53"/>
      <c r="P80" s="53"/>
      <c r="Q80" s="53"/>
      <c r="R80" s="53"/>
      <c r="S80" s="53"/>
      <c r="T80" s="53"/>
      <c r="U80" s="53"/>
      <c r="V80" s="53"/>
      <c r="W80" s="53"/>
      <c r="X80" s="79" t="str" cm="1">
        <f t="array" ref="X80">IF(OR(K80:R80="NO",S80="NO",T80="NO",U80="NO",V80="NO",W80="NO"),"No aceptable","Aceptable")</f>
        <v>Aceptable</v>
      </c>
      <c r="Y80" s="53" t="s">
        <v>57</v>
      </c>
      <c r="Z80" s="53" t="s">
        <v>57</v>
      </c>
      <c r="AA80" s="53" t="s">
        <v>57</v>
      </c>
      <c r="AB80" s="53" t="s">
        <v>57</v>
      </c>
      <c r="AC80" s="53" t="s">
        <v>57</v>
      </c>
      <c r="AD80" s="53" t="s">
        <v>57</v>
      </c>
      <c r="AE80" s="53" t="s">
        <v>57</v>
      </c>
      <c r="AF80" s="53" t="s">
        <v>57</v>
      </c>
      <c r="AG80" s="53" t="s">
        <v>57</v>
      </c>
      <c r="AH80" s="53" t="s">
        <v>57</v>
      </c>
      <c r="AI80" s="53" t="s">
        <v>57</v>
      </c>
      <c r="AJ80" s="53" t="s">
        <v>57</v>
      </c>
      <c r="AK80" s="53" t="s">
        <v>57</v>
      </c>
      <c r="AL80" s="53" t="s">
        <v>57</v>
      </c>
      <c r="AM80" s="53" t="s">
        <v>57</v>
      </c>
      <c r="AN80" s="53" t="s">
        <v>57</v>
      </c>
      <c r="AO80" s="85" t="str" cm="1">
        <f t="array" ref="AO80">IF(OR(Y80:AI80="SI",AJ80="SI",AK80="SI",AL80="SI",AM80="SI",AN80="SI"),"Crítico-Proceda a elaborar plan de acción","No crítico/Intermedio-Solicitar evaluación por parte del OAL")</f>
        <v>No crítico/Intermedio-Solicitar evaluación por parte del OAL</v>
      </c>
      <c r="AP80" s="86"/>
      <c r="AQ80" s="74"/>
      <c r="AR80" s="74"/>
      <c r="AS80" s="74"/>
      <c r="AT80" s="74"/>
      <c r="AU80" s="74"/>
      <c r="AY80">
        <f t="shared" si="0"/>
        <v>1</v>
      </c>
    </row>
    <row r="81" spans="2:51" ht="58.5" customHeight="1">
      <c r="B81" s="54">
        <v>65</v>
      </c>
      <c r="C81" s="55" t="str">
        <f>Hoja1!AM69</f>
        <v>area 65</v>
      </c>
      <c r="D81" s="55" t="str">
        <f>Hoja1!AN69</f>
        <v>puesto 65</v>
      </c>
      <c r="E81" s="55" t="str">
        <f>Hoja1!AO69</f>
        <v>tarea 65</v>
      </c>
      <c r="F81" s="55">
        <f>Hoja1!AP69</f>
        <v>0</v>
      </c>
      <c r="G81" s="55">
        <f>Hoja1!AQ69</f>
        <v>0</v>
      </c>
      <c r="H81" s="55">
        <f>Hoja1!AR69</f>
        <v>0</v>
      </c>
      <c r="I81" s="55">
        <f>Hoja1!AS69</f>
        <v>0</v>
      </c>
      <c r="J81" s="55">
        <f>Hoja1!AT69</f>
        <v>0</v>
      </c>
      <c r="K81" s="53"/>
      <c r="L81" s="53"/>
      <c r="M81" s="53"/>
      <c r="N81" s="53"/>
      <c r="O81" s="53"/>
      <c r="P81" s="53"/>
      <c r="Q81" s="53"/>
      <c r="R81" s="53"/>
      <c r="S81" s="53"/>
      <c r="T81" s="53"/>
      <c r="U81" s="53"/>
      <c r="V81" s="53"/>
      <c r="W81" s="53"/>
      <c r="X81" s="79" t="str" cm="1">
        <f t="array" ref="X81">IF(OR(K81:R81="NO",S81="NO",T81="NO",U81="NO",V81="NO",W81="NO"),"No aceptable","Aceptable")</f>
        <v>Aceptable</v>
      </c>
      <c r="Y81" s="53" t="s">
        <v>57</v>
      </c>
      <c r="Z81" s="53" t="s">
        <v>57</v>
      </c>
      <c r="AA81" s="53" t="s">
        <v>57</v>
      </c>
      <c r="AB81" s="53" t="s">
        <v>57</v>
      </c>
      <c r="AC81" s="53" t="s">
        <v>57</v>
      </c>
      <c r="AD81" s="53" t="s">
        <v>57</v>
      </c>
      <c r="AE81" s="53" t="s">
        <v>57</v>
      </c>
      <c r="AF81" s="53" t="s">
        <v>57</v>
      </c>
      <c r="AG81" s="53" t="s">
        <v>57</v>
      </c>
      <c r="AH81" s="53" t="s">
        <v>57</v>
      </c>
      <c r="AI81" s="53" t="s">
        <v>57</v>
      </c>
      <c r="AJ81" s="53" t="s">
        <v>57</v>
      </c>
      <c r="AK81" s="53" t="s">
        <v>57</v>
      </c>
      <c r="AL81" s="53" t="s">
        <v>57</v>
      </c>
      <c r="AM81" s="53" t="s">
        <v>57</v>
      </c>
      <c r="AN81" s="53" t="s">
        <v>57</v>
      </c>
      <c r="AO81" s="85" t="str" cm="1">
        <f t="array" ref="AO81">IF(OR(Y81:AI81="SI",AJ81="SI",AK81="SI",AL81="SI",AM81="SI",AN81="SI"),"Crítico-Proceda a elaborar plan de acción","No crítico/Intermedio-Solicitar evaluación por parte del OAL")</f>
        <v>No crítico/Intermedio-Solicitar evaluación por parte del OAL</v>
      </c>
      <c r="AP81" s="86"/>
      <c r="AQ81" s="74"/>
      <c r="AR81" s="74"/>
      <c r="AS81" s="74"/>
      <c r="AT81" s="74"/>
      <c r="AU81" s="74"/>
      <c r="AY81">
        <f t="shared" si="0"/>
        <v>1</v>
      </c>
    </row>
    <row r="82" spans="2:51" ht="58.5" customHeight="1">
      <c r="B82" s="54">
        <v>66</v>
      </c>
      <c r="C82" s="55" t="str">
        <f>Hoja1!AM70</f>
        <v>area 66</v>
      </c>
      <c r="D82" s="55" t="str">
        <f>Hoja1!AN70</f>
        <v>puesto 66</v>
      </c>
      <c r="E82" s="55" t="str">
        <f>Hoja1!AO70</f>
        <v>tarea 66</v>
      </c>
      <c r="F82" s="55">
        <f>Hoja1!AP70</f>
        <v>0</v>
      </c>
      <c r="G82" s="55">
        <f>Hoja1!AQ70</f>
        <v>0</v>
      </c>
      <c r="H82" s="55">
        <f>Hoja1!AR70</f>
        <v>0</v>
      </c>
      <c r="I82" s="55">
        <f>Hoja1!AS70</f>
        <v>0</v>
      </c>
      <c r="J82" s="55">
        <f>Hoja1!AT70</f>
        <v>0</v>
      </c>
      <c r="K82" s="53"/>
      <c r="L82" s="53"/>
      <c r="M82" s="53"/>
      <c r="N82" s="53"/>
      <c r="O82" s="53"/>
      <c r="P82" s="53"/>
      <c r="Q82" s="53"/>
      <c r="R82" s="53"/>
      <c r="S82" s="53"/>
      <c r="T82" s="53"/>
      <c r="U82" s="53"/>
      <c r="V82" s="53"/>
      <c r="W82" s="53"/>
      <c r="X82" s="79" t="str" cm="1">
        <f t="array" ref="X82">IF(OR(K82:R82="NO",S82="NO",T82="NO",U82="NO",V82="NO",W82="NO"),"No aceptable","Aceptable")</f>
        <v>Aceptable</v>
      </c>
      <c r="Y82" s="53" t="s">
        <v>57</v>
      </c>
      <c r="Z82" s="53" t="s">
        <v>57</v>
      </c>
      <c r="AA82" s="53" t="s">
        <v>57</v>
      </c>
      <c r="AB82" s="53" t="s">
        <v>57</v>
      </c>
      <c r="AC82" s="53" t="s">
        <v>57</v>
      </c>
      <c r="AD82" s="53" t="s">
        <v>57</v>
      </c>
      <c r="AE82" s="53" t="s">
        <v>57</v>
      </c>
      <c r="AF82" s="53" t="s">
        <v>57</v>
      </c>
      <c r="AG82" s="53" t="s">
        <v>57</v>
      </c>
      <c r="AH82" s="53" t="s">
        <v>57</v>
      </c>
      <c r="AI82" s="53" t="s">
        <v>57</v>
      </c>
      <c r="AJ82" s="53" t="s">
        <v>57</v>
      </c>
      <c r="AK82" s="53" t="s">
        <v>57</v>
      </c>
      <c r="AL82" s="53" t="s">
        <v>57</v>
      </c>
      <c r="AM82" s="53" t="s">
        <v>57</v>
      </c>
      <c r="AN82" s="53" t="s">
        <v>57</v>
      </c>
      <c r="AO82" s="85" t="str" cm="1">
        <f t="array" ref="AO82">IF(OR(Y82:AI82="SI",AJ82="SI",AK82="SI",AL82="SI",AM82="SI",AN82="SI"),"Crítico-Proceda a elaborar plan de acción","No crítico/Intermedio-Solicitar evaluación por parte del OAL")</f>
        <v>No crítico/Intermedio-Solicitar evaluación por parte del OAL</v>
      </c>
      <c r="AP82" s="86"/>
      <c r="AQ82" s="74"/>
      <c r="AR82" s="74"/>
      <c r="AS82" s="74"/>
      <c r="AT82" s="74"/>
      <c r="AU82" s="74"/>
      <c r="AY82">
        <f t="shared" ref="AY82:AY145" si="1">IF(X82="Aceptable",1,0)</f>
        <v>1</v>
      </c>
    </row>
    <row r="83" spans="2:51" ht="58.5" customHeight="1">
      <c r="B83" s="54">
        <v>67</v>
      </c>
      <c r="C83" s="55" t="str">
        <f>Hoja1!AM71</f>
        <v>area 67</v>
      </c>
      <c r="D83" s="55" t="str">
        <f>Hoja1!AN71</f>
        <v>puesto 67</v>
      </c>
      <c r="E83" s="55" t="str">
        <f>Hoja1!AO71</f>
        <v>tarea 67</v>
      </c>
      <c r="F83" s="55">
        <f>Hoja1!AP71</f>
        <v>0</v>
      </c>
      <c r="G83" s="55">
        <f>Hoja1!AQ71</f>
        <v>0</v>
      </c>
      <c r="H83" s="55">
        <f>Hoja1!AR71</f>
        <v>0</v>
      </c>
      <c r="I83" s="55">
        <f>Hoja1!AS71</f>
        <v>0</v>
      </c>
      <c r="J83" s="55">
        <f>Hoja1!AT71</f>
        <v>0</v>
      </c>
      <c r="K83" s="53"/>
      <c r="L83" s="53"/>
      <c r="M83" s="53"/>
      <c r="N83" s="53"/>
      <c r="O83" s="53"/>
      <c r="P83" s="53"/>
      <c r="Q83" s="53"/>
      <c r="R83" s="53"/>
      <c r="S83" s="53"/>
      <c r="T83" s="53"/>
      <c r="U83" s="53"/>
      <c r="V83" s="53"/>
      <c r="W83" s="53"/>
      <c r="X83" s="79" t="str" cm="1">
        <f t="array" ref="X83">IF(OR(K83:R83="NO",S83="NO",T83="NO",U83="NO",V83="NO",W83="NO"),"No aceptable","Aceptable")</f>
        <v>Aceptable</v>
      </c>
      <c r="Y83" s="53" t="s">
        <v>57</v>
      </c>
      <c r="Z83" s="53" t="s">
        <v>57</v>
      </c>
      <c r="AA83" s="53" t="s">
        <v>57</v>
      </c>
      <c r="AB83" s="53" t="s">
        <v>57</v>
      </c>
      <c r="AC83" s="53" t="s">
        <v>57</v>
      </c>
      <c r="AD83" s="53" t="s">
        <v>57</v>
      </c>
      <c r="AE83" s="53" t="s">
        <v>57</v>
      </c>
      <c r="AF83" s="53" t="s">
        <v>57</v>
      </c>
      <c r="AG83" s="53" t="s">
        <v>57</v>
      </c>
      <c r="AH83" s="53" t="s">
        <v>57</v>
      </c>
      <c r="AI83" s="53" t="s">
        <v>57</v>
      </c>
      <c r="AJ83" s="53" t="s">
        <v>57</v>
      </c>
      <c r="AK83" s="53" t="s">
        <v>57</v>
      </c>
      <c r="AL83" s="53" t="s">
        <v>57</v>
      </c>
      <c r="AM83" s="53" t="s">
        <v>57</v>
      </c>
      <c r="AN83" s="53" t="s">
        <v>57</v>
      </c>
      <c r="AO83" s="85" t="str" cm="1">
        <f t="array" ref="AO83">IF(OR(Y83:AI83="SI",AJ83="SI",AK83="SI",AL83="SI",AM83="SI",AN83="SI"),"Crítico-Proceda a elaborar plan de acción","No crítico/Intermedio-Solicitar evaluación por parte del OAL")</f>
        <v>No crítico/Intermedio-Solicitar evaluación por parte del OAL</v>
      </c>
      <c r="AP83" s="86"/>
      <c r="AQ83" s="74"/>
      <c r="AR83" s="74"/>
      <c r="AS83" s="74"/>
      <c r="AT83" s="74"/>
      <c r="AU83" s="74"/>
      <c r="AY83">
        <f t="shared" si="1"/>
        <v>1</v>
      </c>
    </row>
    <row r="84" spans="2:51" ht="58.5" customHeight="1">
      <c r="B84" s="54">
        <v>68</v>
      </c>
      <c r="C84" s="55" t="str">
        <f>Hoja1!AM72</f>
        <v>area 68</v>
      </c>
      <c r="D84" s="55" t="str">
        <f>Hoja1!AN72</f>
        <v>puesto 68</v>
      </c>
      <c r="E84" s="55" t="str">
        <f>Hoja1!AO72</f>
        <v>tarea 68</v>
      </c>
      <c r="F84" s="55">
        <f>Hoja1!AP72</f>
        <v>0</v>
      </c>
      <c r="G84" s="55">
        <f>Hoja1!AQ72</f>
        <v>0</v>
      </c>
      <c r="H84" s="55">
        <f>Hoja1!AR72</f>
        <v>0</v>
      </c>
      <c r="I84" s="55">
        <f>Hoja1!AS72</f>
        <v>0</v>
      </c>
      <c r="J84" s="55">
        <f>Hoja1!AT72</f>
        <v>0</v>
      </c>
      <c r="K84" s="53"/>
      <c r="L84" s="53"/>
      <c r="M84" s="53"/>
      <c r="N84" s="53"/>
      <c r="O84" s="53"/>
      <c r="P84" s="53"/>
      <c r="Q84" s="53"/>
      <c r="R84" s="53"/>
      <c r="S84" s="53"/>
      <c r="T84" s="53"/>
      <c r="U84" s="53"/>
      <c r="V84" s="53"/>
      <c r="W84" s="53"/>
      <c r="X84" s="79" t="str" cm="1">
        <f t="array" ref="X84">IF(OR(K84:R84="NO",S84="NO",T84="NO",U84="NO",V84="NO",W84="NO"),"No aceptable","Aceptable")</f>
        <v>Aceptable</v>
      </c>
      <c r="Y84" s="53" t="s">
        <v>57</v>
      </c>
      <c r="Z84" s="53" t="s">
        <v>57</v>
      </c>
      <c r="AA84" s="53" t="s">
        <v>57</v>
      </c>
      <c r="AB84" s="53" t="s">
        <v>57</v>
      </c>
      <c r="AC84" s="53" t="s">
        <v>57</v>
      </c>
      <c r="AD84" s="53" t="s">
        <v>57</v>
      </c>
      <c r="AE84" s="53" t="s">
        <v>57</v>
      </c>
      <c r="AF84" s="53" t="s">
        <v>57</v>
      </c>
      <c r="AG84" s="53" t="s">
        <v>57</v>
      </c>
      <c r="AH84" s="53" t="s">
        <v>57</v>
      </c>
      <c r="AI84" s="53" t="s">
        <v>57</v>
      </c>
      <c r="AJ84" s="53" t="s">
        <v>57</v>
      </c>
      <c r="AK84" s="53" t="s">
        <v>57</v>
      </c>
      <c r="AL84" s="53" t="s">
        <v>57</v>
      </c>
      <c r="AM84" s="53" t="s">
        <v>57</v>
      </c>
      <c r="AN84" s="53" t="s">
        <v>57</v>
      </c>
      <c r="AO84" s="85" t="str" cm="1">
        <f t="array" ref="AO84">IF(OR(Y84:AI84="SI",AJ84="SI",AK84="SI",AL84="SI",AM84="SI",AN84="SI"),"Crítico-Proceda a elaborar plan de acción","No crítico/Intermedio-Solicitar evaluación por parte del OAL")</f>
        <v>No crítico/Intermedio-Solicitar evaluación por parte del OAL</v>
      </c>
      <c r="AP84" s="86"/>
      <c r="AQ84" s="74"/>
      <c r="AR84" s="74"/>
      <c r="AS84" s="74"/>
      <c r="AT84" s="74"/>
      <c r="AU84" s="74"/>
      <c r="AY84">
        <f t="shared" si="1"/>
        <v>1</v>
      </c>
    </row>
    <row r="85" spans="2:51" ht="58.5" customHeight="1">
      <c r="B85" s="54">
        <v>69</v>
      </c>
      <c r="C85" s="55" t="str">
        <f>Hoja1!AM73</f>
        <v>area 69</v>
      </c>
      <c r="D85" s="55" t="str">
        <f>Hoja1!AN73</f>
        <v>puesto 69</v>
      </c>
      <c r="E85" s="55" t="str">
        <f>Hoja1!AO73</f>
        <v>tarea 69</v>
      </c>
      <c r="F85" s="55">
        <f>Hoja1!AP73</f>
        <v>0</v>
      </c>
      <c r="G85" s="55">
        <f>Hoja1!AQ73</f>
        <v>0</v>
      </c>
      <c r="H85" s="55">
        <f>Hoja1!AR73</f>
        <v>0</v>
      </c>
      <c r="I85" s="55">
        <f>Hoja1!AS73</f>
        <v>0</v>
      </c>
      <c r="J85" s="55">
        <f>Hoja1!AT73</f>
        <v>0</v>
      </c>
      <c r="K85" s="53"/>
      <c r="L85" s="53"/>
      <c r="M85" s="53"/>
      <c r="N85" s="53"/>
      <c r="O85" s="53"/>
      <c r="P85" s="53"/>
      <c r="Q85" s="53"/>
      <c r="R85" s="53"/>
      <c r="S85" s="53"/>
      <c r="T85" s="53"/>
      <c r="U85" s="53"/>
      <c r="V85" s="53"/>
      <c r="W85" s="53"/>
      <c r="X85" s="79" t="str" cm="1">
        <f t="array" ref="X85">IF(OR(K85:R85="NO",S85="NO",T85="NO",U85="NO",V85="NO",W85="NO"),"No aceptable","Aceptable")</f>
        <v>Aceptable</v>
      </c>
      <c r="Y85" s="53" t="s">
        <v>57</v>
      </c>
      <c r="Z85" s="53" t="s">
        <v>57</v>
      </c>
      <c r="AA85" s="53" t="s">
        <v>57</v>
      </c>
      <c r="AB85" s="53" t="s">
        <v>57</v>
      </c>
      <c r="AC85" s="53" t="s">
        <v>57</v>
      </c>
      <c r="AD85" s="53" t="s">
        <v>57</v>
      </c>
      <c r="AE85" s="53" t="s">
        <v>57</v>
      </c>
      <c r="AF85" s="53" t="s">
        <v>57</v>
      </c>
      <c r="AG85" s="53" t="s">
        <v>57</v>
      </c>
      <c r="AH85" s="53" t="s">
        <v>57</v>
      </c>
      <c r="AI85" s="53" t="s">
        <v>57</v>
      </c>
      <c r="AJ85" s="53" t="s">
        <v>57</v>
      </c>
      <c r="AK85" s="53" t="s">
        <v>57</v>
      </c>
      <c r="AL85" s="53" t="s">
        <v>57</v>
      </c>
      <c r="AM85" s="53" t="s">
        <v>57</v>
      </c>
      <c r="AN85" s="53" t="s">
        <v>57</v>
      </c>
      <c r="AO85" s="85" t="str" cm="1">
        <f t="array" ref="AO85">IF(OR(Y85:AI85="SI",AJ85="SI",AK85="SI",AL85="SI",AM85="SI",AN85="SI"),"Crítico-Proceda a elaborar plan de acción","No crítico/Intermedio-Solicitar evaluación por parte del OAL")</f>
        <v>No crítico/Intermedio-Solicitar evaluación por parte del OAL</v>
      </c>
      <c r="AP85" s="86"/>
      <c r="AQ85" s="74"/>
      <c r="AR85" s="74"/>
      <c r="AS85" s="74"/>
      <c r="AT85" s="74"/>
      <c r="AU85" s="74"/>
      <c r="AY85">
        <f t="shared" si="1"/>
        <v>1</v>
      </c>
    </row>
    <row r="86" spans="2:51" ht="58.5" customHeight="1">
      <c r="B86" s="54">
        <v>70</v>
      </c>
      <c r="C86" s="55" t="str">
        <f>Hoja1!AM74</f>
        <v>area 70</v>
      </c>
      <c r="D86" s="55" t="str">
        <f>Hoja1!AN74</f>
        <v>puesto 70</v>
      </c>
      <c r="E86" s="55" t="str">
        <f>Hoja1!AO74</f>
        <v>tarea 70</v>
      </c>
      <c r="F86" s="55">
        <f>Hoja1!AP74</f>
        <v>0</v>
      </c>
      <c r="G86" s="55">
        <f>Hoja1!AQ74</f>
        <v>0</v>
      </c>
      <c r="H86" s="55">
        <f>Hoja1!AR74</f>
        <v>0</v>
      </c>
      <c r="I86" s="55">
        <f>Hoja1!AS74</f>
        <v>0</v>
      </c>
      <c r="J86" s="55">
        <f>Hoja1!AT74</f>
        <v>0</v>
      </c>
      <c r="K86" s="53"/>
      <c r="L86" s="53"/>
      <c r="M86" s="53"/>
      <c r="N86" s="53"/>
      <c r="O86" s="53"/>
      <c r="P86" s="53"/>
      <c r="Q86" s="53"/>
      <c r="R86" s="53"/>
      <c r="S86" s="53"/>
      <c r="T86" s="53"/>
      <c r="U86" s="53"/>
      <c r="V86" s="53"/>
      <c r="W86" s="53"/>
      <c r="X86" s="79" t="str" cm="1">
        <f t="array" ref="X86">IF(OR(K86:R86="NO",S86="NO",T86="NO",U86="NO",V86="NO",W86="NO"),"No aceptable","Aceptable")</f>
        <v>Aceptable</v>
      </c>
      <c r="Y86" s="53" t="s">
        <v>57</v>
      </c>
      <c r="Z86" s="53" t="s">
        <v>57</v>
      </c>
      <c r="AA86" s="53" t="s">
        <v>57</v>
      </c>
      <c r="AB86" s="53" t="s">
        <v>57</v>
      </c>
      <c r="AC86" s="53" t="s">
        <v>57</v>
      </c>
      <c r="AD86" s="53" t="s">
        <v>57</v>
      </c>
      <c r="AE86" s="53" t="s">
        <v>57</v>
      </c>
      <c r="AF86" s="53" t="s">
        <v>57</v>
      </c>
      <c r="AG86" s="53" t="s">
        <v>57</v>
      </c>
      <c r="AH86" s="53" t="s">
        <v>57</v>
      </c>
      <c r="AI86" s="53" t="s">
        <v>57</v>
      </c>
      <c r="AJ86" s="53" t="s">
        <v>57</v>
      </c>
      <c r="AK86" s="53" t="s">
        <v>57</v>
      </c>
      <c r="AL86" s="53" t="s">
        <v>57</v>
      </c>
      <c r="AM86" s="53" t="s">
        <v>57</v>
      </c>
      <c r="AN86" s="53" t="s">
        <v>57</v>
      </c>
      <c r="AO86" s="85" t="str" cm="1">
        <f t="array" ref="AO86">IF(OR(Y86:AI86="SI",AJ86="SI",AK86="SI",AL86="SI",AM86="SI",AN86="SI"),"Crítico-Proceda a elaborar plan de acción","No crítico/Intermedio-Solicitar evaluación por parte del OAL")</f>
        <v>No crítico/Intermedio-Solicitar evaluación por parte del OAL</v>
      </c>
      <c r="AP86" s="86"/>
      <c r="AQ86" s="74"/>
      <c r="AR86" s="74"/>
      <c r="AS86" s="74"/>
      <c r="AT86" s="74"/>
      <c r="AU86" s="74"/>
      <c r="AY86">
        <f t="shared" si="1"/>
        <v>1</v>
      </c>
    </row>
    <row r="87" spans="2:51" ht="58.5" customHeight="1">
      <c r="B87" s="54">
        <v>71</v>
      </c>
      <c r="C87" s="55" t="str">
        <f>Hoja1!AM75</f>
        <v>area 71</v>
      </c>
      <c r="D87" s="55" t="str">
        <f>Hoja1!AN75</f>
        <v>puesto 71</v>
      </c>
      <c r="E87" s="55" t="str">
        <f>Hoja1!AO75</f>
        <v>tarea 71</v>
      </c>
      <c r="F87" s="55">
        <f>Hoja1!AP75</f>
        <v>0</v>
      </c>
      <c r="G87" s="55">
        <f>Hoja1!AQ75</f>
        <v>0</v>
      </c>
      <c r="H87" s="55">
        <f>Hoja1!AR75</f>
        <v>0</v>
      </c>
      <c r="I87" s="55">
        <f>Hoja1!AS75</f>
        <v>0</v>
      </c>
      <c r="J87" s="55">
        <f>Hoja1!AT75</f>
        <v>0</v>
      </c>
      <c r="K87" s="53"/>
      <c r="L87" s="53"/>
      <c r="M87" s="53"/>
      <c r="N87" s="53"/>
      <c r="O87" s="53"/>
      <c r="P87" s="53"/>
      <c r="Q87" s="53"/>
      <c r="R87" s="53"/>
      <c r="S87" s="53"/>
      <c r="T87" s="53"/>
      <c r="U87" s="53"/>
      <c r="V87" s="53"/>
      <c r="W87" s="53"/>
      <c r="X87" s="79" t="str" cm="1">
        <f t="array" ref="X87">IF(OR(K87:R87="NO",S87="NO",T87="NO",U87="NO",V87="NO",W87="NO"),"No aceptable","Aceptable")</f>
        <v>Aceptable</v>
      </c>
      <c r="Y87" s="53" t="s">
        <v>57</v>
      </c>
      <c r="Z87" s="53" t="s">
        <v>57</v>
      </c>
      <c r="AA87" s="53" t="s">
        <v>57</v>
      </c>
      <c r="AB87" s="53" t="s">
        <v>57</v>
      </c>
      <c r="AC87" s="53" t="s">
        <v>57</v>
      </c>
      <c r="AD87" s="53" t="s">
        <v>57</v>
      </c>
      <c r="AE87" s="53" t="s">
        <v>57</v>
      </c>
      <c r="AF87" s="53" t="s">
        <v>57</v>
      </c>
      <c r="AG87" s="53" t="s">
        <v>57</v>
      </c>
      <c r="AH87" s="53" t="s">
        <v>57</v>
      </c>
      <c r="AI87" s="53" t="s">
        <v>57</v>
      </c>
      <c r="AJ87" s="53" t="s">
        <v>57</v>
      </c>
      <c r="AK87" s="53" t="s">
        <v>57</v>
      </c>
      <c r="AL87" s="53" t="s">
        <v>57</v>
      </c>
      <c r="AM87" s="53" t="s">
        <v>57</v>
      </c>
      <c r="AN87" s="53" t="s">
        <v>57</v>
      </c>
      <c r="AO87" s="85" t="str" cm="1">
        <f t="array" ref="AO87">IF(OR(Y87:AI87="SI",AJ87="SI",AK87="SI",AL87="SI",AM87="SI",AN87="SI"),"Crítico-Proceda a elaborar plan de acción","No crítico/Intermedio-Solicitar evaluación por parte del OAL")</f>
        <v>No crítico/Intermedio-Solicitar evaluación por parte del OAL</v>
      </c>
      <c r="AP87" s="86"/>
      <c r="AQ87" s="74"/>
      <c r="AR87" s="74"/>
      <c r="AS87" s="74"/>
      <c r="AT87" s="74"/>
      <c r="AU87" s="74"/>
      <c r="AY87">
        <f t="shared" si="1"/>
        <v>1</v>
      </c>
    </row>
    <row r="88" spans="2:51" ht="58.5" customHeight="1">
      <c r="B88" s="54">
        <v>72</v>
      </c>
      <c r="C88" s="55" t="str">
        <f>Hoja1!AM76</f>
        <v>area 72</v>
      </c>
      <c r="D88" s="55" t="str">
        <f>Hoja1!AN76</f>
        <v>puesto 72</v>
      </c>
      <c r="E88" s="55" t="str">
        <f>Hoja1!AO76</f>
        <v>tarea 72</v>
      </c>
      <c r="F88" s="55">
        <f>Hoja1!AP76</f>
        <v>0</v>
      </c>
      <c r="G88" s="55">
        <f>Hoja1!AQ76</f>
        <v>0</v>
      </c>
      <c r="H88" s="55">
        <f>Hoja1!AR76</f>
        <v>0</v>
      </c>
      <c r="I88" s="55">
        <f>Hoja1!AS76</f>
        <v>0</v>
      </c>
      <c r="J88" s="55">
        <f>Hoja1!AT76</f>
        <v>0</v>
      </c>
      <c r="K88" s="53"/>
      <c r="L88" s="53"/>
      <c r="M88" s="53"/>
      <c r="N88" s="53"/>
      <c r="O88" s="53"/>
      <c r="P88" s="53"/>
      <c r="Q88" s="53"/>
      <c r="R88" s="53"/>
      <c r="S88" s="53"/>
      <c r="T88" s="53"/>
      <c r="U88" s="53"/>
      <c r="V88" s="53"/>
      <c r="W88" s="53"/>
      <c r="X88" s="79" t="str" cm="1">
        <f t="array" ref="X88">IF(OR(K88:R88="NO",S88="NO",T88="NO",U88="NO",V88="NO",W88="NO"),"No aceptable","Aceptable")</f>
        <v>Aceptable</v>
      </c>
      <c r="Y88" s="53" t="s">
        <v>57</v>
      </c>
      <c r="Z88" s="53" t="s">
        <v>57</v>
      </c>
      <c r="AA88" s="53" t="s">
        <v>57</v>
      </c>
      <c r="AB88" s="53" t="s">
        <v>57</v>
      </c>
      <c r="AC88" s="53" t="s">
        <v>57</v>
      </c>
      <c r="AD88" s="53" t="s">
        <v>57</v>
      </c>
      <c r="AE88" s="53" t="s">
        <v>57</v>
      </c>
      <c r="AF88" s="53" t="s">
        <v>57</v>
      </c>
      <c r="AG88" s="53" t="s">
        <v>57</v>
      </c>
      <c r="AH88" s="53" t="s">
        <v>57</v>
      </c>
      <c r="AI88" s="53" t="s">
        <v>57</v>
      </c>
      <c r="AJ88" s="53" t="s">
        <v>57</v>
      </c>
      <c r="AK88" s="53" t="s">
        <v>57</v>
      </c>
      <c r="AL88" s="53" t="s">
        <v>57</v>
      </c>
      <c r="AM88" s="53" t="s">
        <v>57</v>
      </c>
      <c r="AN88" s="53" t="s">
        <v>57</v>
      </c>
      <c r="AO88" s="85" t="str" cm="1">
        <f t="array" ref="AO88">IF(OR(Y88:AI88="SI",AJ88="SI",AK88="SI",AL88="SI",AM88="SI",AN88="SI"),"Crítico-Proceda a elaborar plan de acción","No crítico/Intermedio-Solicitar evaluación por parte del OAL")</f>
        <v>No crítico/Intermedio-Solicitar evaluación por parte del OAL</v>
      </c>
      <c r="AP88" s="86"/>
      <c r="AQ88" s="74"/>
      <c r="AR88" s="74"/>
      <c r="AS88" s="74"/>
      <c r="AT88" s="74"/>
      <c r="AU88" s="74"/>
      <c r="AY88">
        <f t="shared" si="1"/>
        <v>1</v>
      </c>
    </row>
    <row r="89" spans="2:51" ht="58.5" customHeight="1">
      <c r="B89" s="54">
        <v>73</v>
      </c>
      <c r="C89" s="55" t="str">
        <f>Hoja1!AM77</f>
        <v>area 73</v>
      </c>
      <c r="D89" s="55" t="str">
        <f>Hoja1!AN77</f>
        <v>puesto 73</v>
      </c>
      <c r="E89" s="55" t="str">
        <f>Hoja1!AO77</f>
        <v>tarea 73</v>
      </c>
      <c r="F89" s="55">
        <f>Hoja1!AP77</f>
        <v>0</v>
      </c>
      <c r="G89" s="55">
        <f>Hoja1!AQ77</f>
        <v>0</v>
      </c>
      <c r="H89" s="55">
        <f>Hoja1!AR77</f>
        <v>0</v>
      </c>
      <c r="I89" s="55">
        <f>Hoja1!AS77</f>
        <v>0</v>
      </c>
      <c r="J89" s="55">
        <f>Hoja1!AT77</f>
        <v>0</v>
      </c>
      <c r="K89" s="53"/>
      <c r="L89" s="53"/>
      <c r="M89" s="53"/>
      <c r="N89" s="53"/>
      <c r="O89" s="53"/>
      <c r="P89" s="53"/>
      <c r="Q89" s="53"/>
      <c r="R89" s="53"/>
      <c r="S89" s="53"/>
      <c r="T89" s="53"/>
      <c r="U89" s="53"/>
      <c r="V89" s="53"/>
      <c r="W89" s="53"/>
      <c r="X89" s="79" t="str" cm="1">
        <f t="array" ref="X89">IF(OR(K89:R89="NO",S89="NO",T89="NO",U89="NO",V89="NO",W89="NO"),"No aceptable","Aceptable")</f>
        <v>Aceptable</v>
      </c>
      <c r="Y89" s="53" t="s">
        <v>57</v>
      </c>
      <c r="Z89" s="53" t="s">
        <v>57</v>
      </c>
      <c r="AA89" s="53" t="s">
        <v>57</v>
      </c>
      <c r="AB89" s="53" t="s">
        <v>57</v>
      </c>
      <c r="AC89" s="53" t="s">
        <v>57</v>
      </c>
      <c r="AD89" s="53" t="s">
        <v>57</v>
      </c>
      <c r="AE89" s="53" t="s">
        <v>57</v>
      </c>
      <c r="AF89" s="53" t="s">
        <v>57</v>
      </c>
      <c r="AG89" s="53" t="s">
        <v>57</v>
      </c>
      <c r="AH89" s="53" t="s">
        <v>57</v>
      </c>
      <c r="AI89" s="53" t="s">
        <v>57</v>
      </c>
      <c r="AJ89" s="53" t="s">
        <v>57</v>
      </c>
      <c r="AK89" s="53" t="s">
        <v>57</v>
      </c>
      <c r="AL89" s="53" t="s">
        <v>57</v>
      </c>
      <c r="AM89" s="53" t="s">
        <v>57</v>
      </c>
      <c r="AN89" s="53" t="s">
        <v>57</v>
      </c>
      <c r="AO89" s="85" t="str" cm="1">
        <f t="array" ref="AO89">IF(OR(Y89:AI89="SI",AJ89="SI",AK89="SI",AL89="SI",AM89="SI",AN89="SI"),"Crítico-Proceda a elaborar plan de acción","No crítico/Intermedio-Solicitar evaluación por parte del OAL")</f>
        <v>No crítico/Intermedio-Solicitar evaluación por parte del OAL</v>
      </c>
      <c r="AP89" s="86"/>
      <c r="AQ89" s="74"/>
      <c r="AR89" s="74"/>
      <c r="AS89" s="74"/>
      <c r="AT89" s="74"/>
      <c r="AU89" s="74"/>
      <c r="AY89">
        <f t="shared" si="1"/>
        <v>1</v>
      </c>
    </row>
    <row r="90" spans="2:51" ht="58.5" customHeight="1">
      <c r="B90" s="54">
        <v>74</v>
      </c>
      <c r="C90" s="55" t="str">
        <f>Hoja1!AM78</f>
        <v>area 74</v>
      </c>
      <c r="D90" s="55" t="str">
        <f>Hoja1!AN78</f>
        <v>puesto 74</v>
      </c>
      <c r="E90" s="55" t="str">
        <f>Hoja1!AO78</f>
        <v>tarea 74</v>
      </c>
      <c r="F90" s="55">
        <f>Hoja1!AP78</f>
        <v>0</v>
      </c>
      <c r="G90" s="55">
        <f>Hoja1!AQ78</f>
        <v>0</v>
      </c>
      <c r="H90" s="55">
        <f>Hoja1!AR78</f>
        <v>0</v>
      </c>
      <c r="I90" s="55">
        <f>Hoja1!AS78</f>
        <v>0</v>
      </c>
      <c r="J90" s="55">
        <f>Hoja1!AT78</f>
        <v>0</v>
      </c>
      <c r="K90" s="53"/>
      <c r="L90" s="53"/>
      <c r="M90" s="53"/>
      <c r="N90" s="53"/>
      <c r="O90" s="53"/>
      <c r="P90" s="53"/>
      <c r="Q90" s="53"/>
      <c r="R90" s="53"/>
      <c r="S90" s="53"/>
      <c r="T90" s="53"/>
      <c r="U90" s="53"/>
      <c r="V90" s="53"/>
      <c r="W90" s="53"/>
      <c r="X90" s="79" t="str" cm="1">
        <f t="array" ref="X90">IF(OR(K90:R90="NO",S90="NO",T90="NO",U90="NO",V90="NO",W90="NO"),"No aceptable","Aceptable")</f>
        <v>Aceptable</v>
      </c>
      <c r="Y90" s="53" t="s">
        <v>57</v>
      </c>
      <c r="Z90" s="53" t="s">
        <v>57</v>
      </c>
      <c r="AA90" s="53" t="s">
        <v>57</v>
      </c>
      <c r="AB90" s="53" t="s">
        <v>57</v>
      </c>
      <c r="AC90" s="53" t="s">
        <v>57</v>
      </c>
      <c r="AD90" s="53" t="s">
        <v>57</v>
      </c>
      <c r="AE90" s="53" t="s">
        <v>57</v>
      </c>
      <c r="AF90" s="53" t="s">
        <v>57</v>
      </c>
      <c r="AG90" s="53" t="s">
        <v>57</v>
      </c>
      <c r="AH90" s="53" t="s">
        <v>57</v>
      </c>
      <c r="AI90" s="53" t="s">
        <v>57</v>
      </c>
      <c r="AJ90" s="53" t="s">
        <v>57</v>
      </c>
      <c r="AK90" s="53" t="s">
        <v>57</v>
      </c>
      <c r="AL90" s="53" t="s">
        <v>57</v>
      </c>
      <c r="AM90" s="53" t="s">
        <v>57</v>
      </c>
      <c r="AN90" s="53" t="s">
        <v>57</v>
      </c>
      <c r="AO90" s="85" t="str" cm="1">
        <f t="array" ref="AO90">IF(OR(Y90:AI90="SI",AJ90="SI",AK90="SI",AL90="SI",AM90="SI",AN90="SI"),"Crítico-Proceda a elaborar plan de acción","No crítico/Intermedio-Solicitar evaluación por parte del OAL")</f>
        <v>No crítico/Intermedio-Solicitar evaluación por parte del OAL</v>
      </c>
      <c r="AP90" s="86"/>
      <c r="AQ90" s="74"/>
      <c r="AR90" s="74"/>
      <c r="AS90" s="74"/>
      <c r="AT90" s="74"/>
      <c r="AU90" s="74"/>
      <c r="AY90">
        <f t="shared" si="1"/>
        <v>1</v>
      </c>
    </row>
    <row r="91" spans="2:51" ht="58.5" customHeight="1">
      <c r="B91" s="54">
        <v>75</v>
      </c>
      <c r="C91" s="55" t="str">
        <f>Hoja1!AM79</f>
        <v>area 75</v>
      </c>
      <c r="D91" s="55" t="str">
        <f>Hoja1!AN79</f>
        <v>puesto 75</v>
      </c>
      <c r="E91" s="55" t="str">
        <f>Hoja1!AO79</f>
        <v>tarea 75</v>
      </c>
      <c r="F91" s="55">
        <f>Hoja1!AP79</f>
        <v>0</v>
      </c>
      <c r="G91" s="55">
        <f>Hoja1!AQ79</f>
        <v>0</v>
      </c>
      <c r="H91" s="55">
        <f>Hoja1!AR79</f>
        <v>0</v>
      </c>
      <c r="I91" s="55">
        <f>Hoja1!AS79</f>
        <v>0</v>
      </c>
      <c r="J91" s="55">
        <f>Hoja1!AT79</f>
        <v>0</v>
      </c>
      <c r="K91" s="53"/>
      <c r="L91" s="53"/>
      <c r="M91" s="53"/>
      <c r="N91" s="53"/>
      <c r="O91" s="53"/>
      <c r="P91" s="53"/>
      <c r="Q91" s="53"/>
      <c r="R91" s="53"/>
      <c r="S91" s="53"/>
      <c r="T91" s="53"/>
      <c r="U91" s="53"/>
      <c r="V91" s="53"/>
      <c r="W91" s="53"/>
      <c r="X91" s="79" t="str" cm="1">
        <f t="array" ref="X91">IF(OR(K91:R91="NO",S91="NO",T91="NO",U91="NO",V91="NO",W91="NO"),"No aceptable","Aceptable")</f>
        <v>Aceptable</v>
      </c>
      <c r="Y91" s="53" t="s">
        <v>57</v>
      </c>
      <c r="Z91" s="53" t="s">
        <v>57</v>
      </c>
      <c r="AA91" s="53" t="s">
        <v>57</v>
      </c>
      <c r="AB91" s="53" t="s">
        <v>57</v>
      </c>
      <c r="AC91" s="53" t="s">
        <v>57</v>
      </c>
      <c r="AD91" s="53" t="s">
        <v>57</v>
      </c>
      <c r="AE91" s="53" t="s">
        <v>57</v>
      </c>
      <c r="AF91" s="53" t="s">
        <v>57</v>
      </c>
      <c r="AG91" s="53" t="s">
        <v>57</v>
      </c>
      <c r="AH91" s="53" t="s">
        <v>57</v>
      </c>
      <c r="AI91" s="53" t="s">
        <v>57</v>
      </c>
      <c r="AJ91" s="53" t="s">
        <v>57</v>
      </c>
      <c r="AK91" s="53" t="s">
        <v>57</v>
      </c>
      <c r="AL91" s="53" t="s">
        <v>57</v>
      </c>
      <c r="AM91" s="53" t="s">
        <v>57</v>
      </c>
      <c r="AN91" s="53" t="s">
        <v>57</v>
      </c>
      <c r="AO91" s="85" t="str" cm="1">
        <f t="array" ref="AO91">IF(OR(Y91:AI91="SI",AJ91="SI",AK91="SI",AL91="SI",AM91="SI",AN91="SI"),"Crítico-Proceda a elaborar plan de acción","No crítico/Intermedio-Solicitar evaluación por parte del OAL")</f>
        <v>No crítico/Intermedio-Solicitar evaluación por parte del OAL</v>
      </c>
      <c r="AP91" s="86"/>
      <c r="AQ91" s="74"/>
      <c r="AR91" s="74"/>
      <c r="AS91" s="74"/>
      <c r="AT91" s="74"/>
      <c r="AU91" s="74"/>
      <c r="AY91">
        <f t="shared" si="1"/>
        <v>1</v>
      </c>
    </row>
    <row r="92" spans="2:51" ht="58.5" customHeight="1">
      <c r="B92" s="54">
        <v>76</v>
      </c>
      <c r="C92" s="55" t="str">
        <f>Hoja1!AM80</f>
        <v>area 76</v>
      </c>
      <c r="D92" s="55" t="str">
        <f>Hoja1!AN80</f>
        <v>puesto 76</v>
      </c>
      <c r="E92" s="55" t="str">
        <f>Hoja1!AO80</f>
        <v>tarea 76</v>
      </c>
      <c r="F92" s="55">
        <f>Hoja1!AP80</f>
        <v>0</v>
      </c>
      <c r="G92" s="55">
        <f>Hoja1!AQ80</f>
        <v>0</v>
      </c>
      <c r="H92" s="55">
        <f>Hoja1!AR80</f>
        <v>0</v>
      </c>
      <c r="I92" s="55">
        <f>Hoja1!AS80</f>
        <v>0</v>
      </c>
      <c r="J92" s="55">
        <f>Hoja1!AT80</f>
        <v>0</v>
      </c>
      <c r="K92" s="53"/>
      <c r="L92" s="53"/>
      <c r="M92" s="53"/>
      <c r="N92" s="53"/>
      <c r="O92" s="53"/>
      <c r="P92" s="53"/>
      <c r="Q92" s="53"/>
      <c r="R92" s="53"/>
      <c r="S92" s="53"/>
      <c r="T92" s="53"/>
      <c r="U92" s="53"/>
      <c r="V92" s="53"/>
      <c r="W92" s="53"/>
      <c r="X92" s="79" t="str" cm="1">
        <f t="array" ref="X92">IF(OR(K92:R92="NO",S92="NO",T92="NO",U92="NO",V92="NO",W92="NO"),"No aceptable","Aceptable")</f>
        <v>Aceptable</v>
      </c>
      <c r="Y92" s="53" t="s">
        <v>57</v>
      </c>
      <c r="Z92" s="53" t="s">
        <v>57</v>
      </c>
      <c r="AA92" s="53" t="s">
        <v>57</v>
      </c>
      <c r="AB92" s="53" t="s">
        <v>57</v>
      </c>
      <c r="AC92" s="53" t="s">
        <v>57</v>
      </c>
      <c r="AD92" s="53" t="s">
        <v>57</v>
      </c>
      <c r="AE92" s="53" t="s">
        <v>57</v>
      </c>
      <c r="AF92" s="53" t="s">
        <v>57</v>
      </c>
      <c r="AG92" s="53" t="s">
        <v>57</v>
      </c>
      <c r="AH92" s="53" t="s">
        <v>57</v>
      </c>
      <c r="AI92" s="53" t="s">
        <v>57</v>
      </c>
      <c r="AJ92" s="53" t="s">
        <v>57</v>
      </c>
      <c r="AK92" s="53" t="s">
        <v>57</v>
      </c>
      <c r="AL92" s="53" t="s">
        <v>57</v>
      </c>
      <c r="AM92" s="53" t="s">
        <v>57</v>
      </c>
      <c r="AN92" s="53" t="s">
        <v>57</v>
      </c>
      <c r="AO92" s="85" t="str" cm="1">
        <f t="array" ref="AO92">IF(OR(Y92:AI92="SI",AJ92="SI",AK92="SI",AL92="SI",AM92="SI",AN92="SI"),"Crítico-Proceda a elaborar plan de acción","No crítico/Intermedio-Solicitar evaluación por parte del OAL")</f>
        <v>No crítico/Intermedio-Solicitar evaluación por parte del OAL</v>
      </c>
      <c r="AP92" s="86"/>
      <c r="AQ92" s="74"/>
      <c r="AR92" s="74"/>
      <c r="AS92" s="74"/>
      <c r="AT92" s="74"/>
      <c r="AU92" s="74"/>
      <c r="AY92">
        <f t="shared" si="1"/>
        <v>1</v>
      </c>
    </row>
    <row r="93" spans="2:51" ht="58.5" customHeight="1">
      <c r="B93" s="54">
        <v>77</v>
      </c>
      <c r="C93" s="55" t="str">
        <f>Hoja1!AM81</f>
        <v>area 77</v>
      </c>
      <c r="D93" s="55" t="str">
        <f>Hoja1!AN81</f>
        <v>puesto 77</v>
      </c>
      <c r="E93" s="55" t="str">
        <f>Hoja1!AO81</f>
        <v>tarea 77</v>
      </c>
      <c r="F93" s="55">
        <f>Hoja1!AP81</f>
        <v>0</v>
      </c>
      <c r="G93" s="55">
        <f>Hoja1!AQ81</f>
        <v>0</v>
      </c>
      <c r="H93" s="55">
        <f>Hoja1!AR81</f>
        <v>0</v>
      </c>
      <c r="I93" s="55">
        <f>Hoja1!AS81</f>
        <v>0</v>
      </c>
      <c r="J93" s="55">
        <f>Hoja1!AT81</f>
        <v>0</v>
      </c>
      <c r="K93" s="53"/>
      <c r="L93" s="53"/>
      <c r="M93" s="53"/>
      <c r="N93" s="53"/>
      <c r="O93" s="53"/>
      <c r="P93" s="53"/>
      <c r="Q93" s="53"/>
      <c r="R93" s="53"/>
      <c r="S93" s="53"/>
      <c r="T93" s="53"/>
      <c r="U93" s="53"/>
      <c r="V93" s="53"/>
      <c r="W93" s="53"/>
      <c r="X93" s="79" t="str" cm="1">
        <f t="array" ref="X93">IF(OR(K93:R93="NO",S93="NO",T93="NO",U93="NO",V93="NO",W93="NO"),"No aceptable","Aceptable")</f>
        <v>Aceptable</v>
      </c>
      <c r="Y93" s="53" t="s">
        <v>57</v>
      </c>
      <c r="Z93" s="53" t="s">
        <v>57</v>
      </c>
      <c r="AA93" s="53" t="s">
        <v>57</v>
      </c>
      <c r="AB93" s="53" t="s">
        <v>57</v>
      </c>
      <c r="AC93" s="53" t="s">
        <v>57</v>
      </c>
      <c r="AD93" s="53" t="s">
        <v>57</v>
      </c>
      <c r="AE93" s="53" t="s">
        <v>57</v>
      </c>
      <c r="AF93" s="53" t="s">
        <v>57</v>
      </c>
      <c r="AG93" s="53" t="s">
        <v>57</v>
      </c>
      <c r="AH93" s="53" t="s">
        <v>57</v>
      </c>
      <c r="AI93" s="53" t="s">
        <v>57</v>
      </c>
      <c r="AJ93" s="53" t="s">
        <v>57</v>
      </c>
      <c r="AK93" s="53" t="s">
        <v>57</v>
      </c>
      <c r="AL93" s="53" t="s">
        <v>57</v>
      </c>
      <c r="AM93" s="53" t="s">
        <v>57</v>
      </c>
      <c r="AN93" s="53" t="s">
        <v>57</v>
      </c>
      <c r="AO93" s="85" t="str" cm="1">
        <f t="array" ref="AO93">IF(OR(Y93:AI93="SI",AJ93="SI",AK93="SI",AL93="SI",AM93="SI",AN93="SI"),"Crítico-Proceda a elaborar plan de acción","No crítico/Intermedio-Solicitar evaluación por parte del OAL")</f>
        <v>No crítico/Intermedio-Solicitar evaluación por parte del OAL</v>
      </c>
      <c r="AP93" s="86"/>
      <c r="AQ93" s="74"/>
      <c r="AR93" s="74"/>
      <c r="AS93" s="74"/>
      <c r="AT93" s="74"/>
      <c r="AU93" s="74"/>
      <c r="AY93">
        <f t="shared" si="1"/>
        <v>1</v>
      </c>
    </row>
    <row r="94" spans="2:51" ht="58.5" customHeight="1">
      <c r="B94" s="54">
        <v>78</v>
      </c>
      <c r="C94" s="55" t="str">
        <f>Hoja1!AM82</f>
        <v>area 78</v>
      </c>
      <c r="D94" s="55" t="str">
        <f>Hoja1!AN82</f>
        <v>puesto 78</v>
      </c>
      <c r="E94" s="55" t="str">
        <f>Hoja1!AO82</f>
        <v>tarea 78</v>
      </c>
      <c r="F94" s="55">
        <f>Hoja1!AP82</f>
        <v>0</v>
      </c>
      <c r="G94" s="55">
        <f>Hoja1!AQ82</f>
        <v>0</v>
      </c>
      <c r="H94" s="55">
        <f>Hoja1!AR82</f>
        <v>0</v>
      </c>
      <c r="I94" s="55">
        <f>Hoja1!AS82</f>
        <v>0</v>
      </c>
      <c r="J94" s="55">
        <f>Hoja1!AT82</f>
        <v>0</v>
      </c>
      <c r="K94" s="53"/>
      <c r="L94" s="53"/>
      <c r="M94" s="53"/>
      <c r="N94" s="53"/>
      <c r="O94" s="53"/>
      <c r="P94" s="53"/>
      <c r="Q94" s="53"/>
      <c r="R94" s="53"/>
      <c r="S94" s="53"/>
      <c r="T94" s="53"/>
      <c r="U94" s="53"/>
      <c r="V94" s="53"/>
      <c r="W94" s="53"/>
      <c r="X94" s="79" t="str" cm="1">
        <f t="array" ref="X94">IF(OR(K94:R94="NO",S94="NO",T94="NO",U94="NO",V94="NO",W94="NO"),"No aceptable","Aceptable")</f>
        <v>Aceptable</v>
      </c>
      <c r="Y94" s="53" t="s">
        <v>57</v>
      </c>
      <c r="Z94" s="53" t="s">
        <v>57</v>
      </c>
      <c r="AA94" s="53" t="s">
        <v>57</v>
      </c>
      <c r="AB94" s="53" t="s">
        <v>57</v>
      </c>
      <c r="AC94" s="53" t="s">
        <v>57</v>
      </c>
      <c r="AD94" s="53" t="s">
        <v>57</v>
      </c>
      <c r="AE94" s="53" t="s">
        <v>57</v>
      </c>
      <c r="AF94" s="53" t="s">
        <v>57</v>
      </c>
      <c r="AG94" s="53" t="s">
        <v>57</v>
      </c>
      <c r="AH94" s="53" t="s">
        <v>57</v>
      </c>
      <c r="AI94" s="53" t="s">
        <v>57</v>
      </c>
      <c r="AJ94" s="53" t="s">
        <v>57</v>
      </c>
      <c r="AK94" s="53" t="s">
        <v>57</v>
      </c>
      <c r="AL94" s="53" t="s">
        <v>57</v>
      </c>
      <c r="AM94" s="53" t="s">
        <v>57</v>
      </c>
      <c r="AN94" s="53" t="s">
        <v>57</v>
      </c>
      <c r="AO94" s="85" t="str" cm="1">
        <f t="array" ref="AO94">IF(OR(Y94:AI94="SI",AJ94="SI",AK94="SI",AL94="SI",AM94="SI",AN94="SI"),"Crítico-Proceda a elaborar plan de acción","No crítico/Intermedio-Solicitar evaluación por parte del OAL")</f>
        <v>No crítico/Intermedio-Solicitar evaluación por parte del OAL</v>
      </c>
      <c r="AP94" s="86"/>
      <c r="AQ94" s="74"/>
      <c r="AR94" s="74"/>
      <c r="AS94" s="74"/>
      <c r="AT94" s="74"/>
      <c r="AU94" s="74"/>
      <c r="AY94">
        <f t="shared" si="1"/>
        <v>1</v>
      </c>
    </row>
    <row r="95" spans="2:51" ht="58.5" customHeight="1">
      <c r="B95" s="54">
        <v>79</v>
      </c>
      <c r="C95" s="55" t="str">
        <f>Hoja1!AM83</f>
        <v>area 79</v>
      </c>
      <c r="D95" s="55" t="str">
        <f>Hoja1!AN83</f>
        <v>puesto 79</v>
      </c>
      <c r="E95" s="55" t="str">
        <f>Hoja1!AO83</f>
        <v>tarea 79</v>
      </c>
      <c r="F95" s="55">
        <f>Hoja1!AP83</f>
        <v>0</v>
      </c>
      <c r="G95" s="55">
        <f>Hoja1!AQ83</f>
        <v>0</v>
      </c>
      <c r="H95" s="55">
        <f>Hoja1!AR83</f>
        <v>0</v>
      </c>
      <c r="I95" s="55">
        <f>Hoja1!AS83</f>
        <v>0</v>
      </c>
      <c r="J95" s="55">
        <f>Hoja1!AT83</f>
        <v>0</v>
      </c>
      <c r="K95" s="53"/>
      <c r="L95" s="53"/>
      <c r="M95" s="53"/>
      <c r="N95" s="53"/>
      <c r="O95" s="53"/>
      <c r="P95" s="53"/>
      <c r="Q95" s="53"/>
      <c r="R95" s="53"/>
      <c r="S95" s="53"/>
      <c r="T95" s="53"/>
      <c r="U95" s="53"/>
      <c r="V95" s="53"/>
      <c r="W95" s="53"/>
      <c r="X95" s="79" t="str" cm="1">
        <f t="array" ref="X95">IF(OR(K95:R95="NO",S95="NO",T95="NO",U95="NO",V95="NO",W95="NO"),"No aceptable","Aceptable")</f>
        <v>Aceptable</v>
      </c>
      <c r="Y95" s="53" t="s">
        <v>57</v>
      </c>
      <c r="Z95" s="53" t="s">
        <v>57</v>
      </c>
      <c r="AA95" s="53" t="s">
        <v>57</v>
      </c>
      <c r="AB95" s="53" t="s">
        <v>57</v>
      </c>
      <c r="AC95" s="53" t="s">
        <v>57</v>
      </c>
      <c r="AD95" s="53" t="s">
        <v>57</v>
      </c>
      <c r="AE95" s="53" t="s">
        <v>57</v>
      </c>
      <c r="AF95" s="53" t="s">
        <v>57</v>
      </c>
      <c r="AG95" s="53" t="s">
        <v>57</v>
      </c>
      <c r="AH95" s="53" t="s">
        <v>57</v>
      </c>
      <c r="AI95" s="53" t="s">
        <v>57</v>
      </c>
      <c r="AJ95" s="53" t="s">
        <v>57</v>
      </c>
      <c r="AK95" s="53" t="s">
        <v>57</v>
      </c>
      <c r="AL95" s="53" t="s">
        <v>57</v>
      </c>
      <c r="AM95" s="53" t="s">
        <v>57</v>
      </c>
      <c r="AN95" s="53" t="s">
        <v>57</v>
      </c>
      <c r="AO95" s="85" t="str" cm="1">
        <f t="array" ref="AO95">IF(OR(Y95:AI95="SI",AJ95="SI",AK95="SI",AL95="SI",AM95="SI",AN95="SI"),"Crítico-Proceda a elaborar plan de acción","No crítico/Intermedio-Solicitar evaluación por parte del OAL")</f>
        <v>No crítico/Intermedio-Solicitar evaluación por parte del OAL</v>
      </c>
      <c r="AP95" s="86"/>
      <c r="AQ95" s="74"/>
      <c r="AR95" s="74"/>
      <c r="AS95" s="74"/>
      <c r="AT95" s="74"/>
      <c r="AU95" s="74"/>
      <c r="AY95">
        <f t="shared" si="1"/>
        <v>1</v>
      </c>
    </row>
    <row r="96" spans="2:51" ht="58.5" customHeight="1">
      <c r="B96" s="54">
        <v>80</v>
      </c>
      <c r="C96" s="55" t="str">
        <f>Hoja1!AM84</f>
        <v>area 80</v>
      </c>
      <c r="D96" s="55" t="str">
        <f>Hoja1!AN84</f>
        <v>puesto 80</v>
      </c>
      <c r="E96" s="55" t="str">
        <f>Hoja1!AO84</f>
        <v>tarea 80</v>
      </c>
      <c r="F96" s="55">
        <f>Hoja1!AP84</f>
        <v>0</v>
      </c>
      <c r="G96" s="55">
        <f>Hoja1!AQ84</f>
        <v>0</v>
      </c>
      <c r="H96" s="55">
        <f>Hoja1!AR84</f>
        <v>0</v>
      </c>
      <c r="I96" s="55">
        <f>Hoja1!AS84</f>
        <v>0</v>
      </c>
      <c r="J96" s="55">
        <f>Hoja1!AT84</f>
        <v>0</v>
      </c>
      <c r="K96" s="53"/>
      <c r="L96" s="53"/>
      <c r="M96" s="53"/>
      <c r="N96" s="53"/>
      <c r="O96" s="53"/>
      <c r="P96" s="53"/>
      <c r="Q96" s="53"/>
      <c r="R96" s="53"/>
      <c r="S96" s="53"/>
      <c r="T96" s="53"/>
      <c r="U96" s="53"/>
      <c r="V96" s="53"/>
      <c r="W96" s="53"/>
      <c r="X96" s="79" t="str" cm="1">
        <f t="array" ref="X96">IF(OR(K96:R96="NO",S96="NO",T96="NO",U96="NO",V96="NO",W96="NO"),"No aceptable","Aceptable")</f>
        <v>Aceptable</v>
      </c>
      <c r="Y96" s="53" t="s">
        <v>57</v>
      </c>
      <c r="Z96" s="53" t="s">
        <v>57</v>
      </c>
      <c r="AA96" s="53" t="s">
        <v>57</v>
      </c>
      <c r="AB96" s="53" t="s">
        <v>57</v>
      </c>
      <c r="AC96" s="53" t="s">
        <v>57</v>
      </c>
      <c r="AD96" s="53" t="s">
        <v>57</v>
      </c>
      <c r="AE96" s="53" t="s">
        <v>57</v>
      </c>
      <c r="AF96" s="53" t="s">
        <v>57</v>
      </c>
      <c r="AG96" s="53" t="s">
        <v>57</v>
      </c>
      <c r="AH96" s="53" t="s">
        <v>57</v>
      </c>
      <c r="AI96" s="53" t="s">
        <v>57</v>
      </c>
      <c r="AJ96" s="53" t="s">
        <v>57</v>
      </c>
      <c r="AK96" s="53" t="s">
        <v>57</v>
      </c>
      <c r="AL96" s="53" t="s">
        <v>57</v>
      </c>
      <c r="AM96" s="53" t="s">
        <v>57</v>
      </c>
      <c r="AN96" s="53" t="s">
        <v>57</v>
      </c>
      <c r="AO96" s="85" t="str" cm="1">
        <f t="array" ref="AO96">IF(OR(Y96:AI96="SI",AJ96="SI",AK96="SI",AL96="SI",AM96="SI",AN96="SI"),"Crítico-Proceda a elaborar plan de acción","No crítico/Intermedio-Solicitar evaluación por parte del OAL")</f>
        <v>No crítico/Intermedio-Solicitar evaluación por parte del OAL</v>
      </c>
      <c r="AP96" s="86"/>
      <c r="AQ96" s="74"/>
      <c r="AR96" s="74"/>
      <c r="AS96" s="74"/>
      <c r="AT96" s="74"/>
      <c r="AU96" s="74"/>
      <c r="AY96">
        <f t="shared" si="1"/>
        <v>1</v>
      </c>
    </row>
    <row r="97" spans="2:51" ht="58.5" customHeight="1">
      <c r="B97" s="54">
        <v>81</v>
      </c>
      <c r="C97" s="55" t="str">
        <f>Hoja1!AM85</f>
        <v>area 81</v>
      </c>
      <c r="D97" s="55" t="str">
        <f>Hoja1!AN85</f>
        <v>puesto 81</v>
      </c>
      <c r="E97" s="55" t="str">
        <f>Hoja1!AO85</f>
        <v>tarea 81</v>
      </c>
      <c r="F97" s="55">
        <f>Hoja1!AP85</f>
        <v>0</v>
      </c>
      <c r="G97" s="55">
        <f>Hoja1!AQ85</f>
        <v>0</v>
      </c>
      <c r="H97" s="55">
        <f>Hoja1!AR85</f>
        <v>0</v>
      </c>
      <c r="I97" s="55">
        <f>Hoja1!AS85</f>
        <v>0</v>
      </c>
      <c r="J97" s="55">
        <f>Hoja1!AT85</f>
        <v>0</v>
      </c>
      <c r="K97" s="53"/>
      <c r="L97" s="53"/>
      <c r="M97" s="53"/>
      <c r="N97" s="53"/>
      <c r="O97" s="53"/>
      <c r="P97" s="53"/>
      <c r="Q97" s="53"/>
      <c r="R97" s="53"/>
      <c r="S97" s="53"/>
      <c r="T97" s="53"/>
      <c r="U97" s="53"/>
      <c r="V97" s="53"/>
      <c r="W97" s="53"/>
      <c r="X97" s="79" t="str" cm="1">
        <f t="array" ref="X97">IF(OR(K97:R97="NO",S97="NO",T97="NO",U97="NO",V97="NO",W97="NO"),"No aceptable","Aceptable")</f>
        <v>Aceptable</v>
      </c>
      <c r="Y97" s="53" t="s">
        <v>57</v>
      </c>
      <c r="Z97" s="53" t="s">
        <v>57</v>
      </c>
      <c r="AA97" s="53" t="s">
        <v>57</v>
      </c>
      <c r="AB97" s="53" t="s">
        <v>57</v>
      </c>
      <c r="AC97" s="53" t="s">
        <v>57</v>
      </c>
      <c r="AD97" s="53" t="s">
        <v>57</v>
      </c>
      <c r="AE97" s="53" t="s">
        <v>57</v>
      </c>
      <c r="AF97" s="53" t="s">
        <v>57</v>
      </c>
      <c r="AG97" s="53" t="s">
        <v>57</v>
      </c>
      <c r="AH97" s="53" t="s">
        <v>57</v>
      </c>
      <c r="AI97" s="53" t="s">
        <v>57</v>
      </c>
      <c r="AJ97" s="53" t="s">
        <v>57</v>
      </c>
      <c r="AK97" s="53" t="s">
        <v>57</v>
      </c>
      <c r="AL97" s="53" t="s">
        <v>57</v>
      </c>
      <c r="AM97" s="53" t="s">
        <v>57</v>
      </c>
      <c r="AN97" s="53" t="s">
        <v>57</v>
      </c>
      <c r="AO97" s="85" t="str" cm="1">
        <f t="array" ref="AO97">IF(OR(Y97:AI97="SI",AJ97="SI",AK97="SI",AL97="SI",AM97="SI",AN97="SI"),"Crítico-Proceda a elaborar plan de acción","No crítico/Intermedio-Solicitar evaluación por parte del OAL")</f>
        <v>No crítico/Intermedio-Solicitar evaluación por parte del OAL</v>
      </c>
      <c r="AP97" s="86"/>
      <c r="AQ97" s="74"/>
      <c r="AR97" s="74"/>
      <c r="AS97" s="74"/>
      <c r="AT97" s="74"/>
      <c r="AU97" s="74"/>
      <c r="AY97">
        <f t="shared" si="1"/>
        <v>1</v>
      </c>
    </row>
    <row r="98" spans="2:51" ht="58.5" customHeight="1">
      <c r="B98" s="54">
        <v>82</v>
      </c>
      <c r="C98" s="55" t="str">
        <f>Hoja1!AM86</f>
        <v>area 82</v>
      </c>
      <c r="D98" s="55" t="str">
        <f>Hoja1!AN86</f>
        <v>puesto 82</v>
      </c>
      <c r="E98" s="55" t="str">
        <f>Hoja1!AO86</f>
        <v>tarea 82</v>
      </c>
      <c r="F98" s="55">
        <f>Hoja1!AP86</f>
        <v>0</v>
      </c>
      <c r="G98" s="55">
        <f>Hoja1!AQ86</f>
        <v>0</v>
      </c>
      <c r="H98" s="55">
        <f>Hoja1!AR86</f>
        <v>0</v>
      </c>
      <c r="I98" s="55">
        <f>Hoja1!AS86</f>
        <v>0</v>
      </c>
      <c r="J98" s="55">
        <f>Hoja1!AT86</f>
        <v>0</v>
      </c>
      <c r="K98" s="53"/>
      <c r="L98" s="53"/>
      <c r="M98" s="53"/>
      <c r="N98" s="53"/>
      <c r="O98" s="53"/>
      <c r="P98" s="53"/>
      <c r="Q98" s="53"/>
      <c r="R98" s="53"/>
      <c r="S98" s="53"/>
      <c r="T98" s="53"/>
      <c r="U98" s="53"/>
      <c r="V98" s="53"/>
      <c r="W98" s="53"/>
      <c r="X98" s="79" t="str" cm="1">
        <f t="array" ref="X98">IF(OR(K98:R98="NO",S98="NO",T98="NO",U98="NO",V98="NO",W98="NO"),"No aceptable","Aceptable")</f>
        <v>Aceptable</v>
      </c>
      <c r="Y98" s="53" t="s">
        <v>57</v>
      </c>
      <c r="Z98" s="53" t="s">
        <v>57</v>
      </c>
      <c r="AA98" s="53" t="s">
        <v>57</v>
      </c>
      <c r="AB98" s="53" t="s">
        <v>57</v>
      </c>
      <c r="AC98" s="53" t="s">
        <v>57</v>
      </c>
      <c r="AD98" s="53" t="s">
        <v>57</v>
      </c>
      <c r="AE98" s="53" t="s">
        <v>57</v>
      </c>
      <c r="AF98" s="53" t="s">
        <v>57</v>
      </c>
      <c r="AG98" s="53" t="s">
        <v>57</v>
      </c>
      <c r="AH98" s="53" t="s">
        <v>57</v>
      </c>
      <c r="AI98" s="53" t="s">
        <v>57</v>
      </c>
      <c r="AJ98" s="53" t="s">
        <v>57</v>
      </c>
      <c r="AK98" s="53" t="s">
        <v>57</v>
      </c>
      <c r="AL98" s="53" t="s">
        <v>57</v>
      </c>
      <c r="AM98" s="53" t="s">
        <v>57</v>
      </c>
      <c r="AN98" s="53" t="s">
        <v>57</v>
      </c>
      <c r="AO98" s="85" t="str" cm="1">
        <f t="array" ref="AO98">IF(OR(Y98:AI98="SI",AJ98="SI",AK98="SI",AL98="SI",AM98="SI",AN98="SI"),"Crítico-Proceda a elaborar plan de acción","No crítico/Intermedio-Solicitar evaluación por parte del OAL")</f>
        <v>No crítico/Intermedio-Solicitar evaluación por parte del OAL</v>
      </c>
      <c r="AP98" s="86"/>
      <c r="AQ98" s="74"/>
      <c r="AR98" s="74"/>
      <c r="AS98" s="74"/>
      <c r="AT98" s="74"/>
      <c r="AU98" s="74"/>
      <c r="AY98">
        <f t="shared" si="1"/>
        <v>1</v>
      </c>
    </row>
    <row r="99" spans="2:51" ht="58.5" customHeight="1">
      <c r="B99" s="54">
        <v>83</v>
      </c>
      <c r="C99" s="55" t="str">
        <f>Hoja1!AM87</f>
        <v>area 83</v>
      </c>
      <c r="D99" s="55" t="str">
        <f>Hoja1!AN87</f>
        <v>puesto 83</v>
      </c>
      <c r="E99" s="55" t="str">
        <f>Hoja1!AO87</f>
        <v>tarea 83</v>
      </c>
      <c r="F99" s="55">
        <f>Hoja1!AP87</f>
        <v>0</v>
      </c>
      <c r="G99" s="55">
        <f>Hoja1!AQ87</f>
        <v>0</v>
      </c>
      <c r="H99" s="55">
        <f>Hoja1!AR87</f>
        <v>0</v>
      </c>
      <c r="I99" s="55">
        <f>Hoja1!AS87</f>
        <v>0</v>
      </c>
      <c r="J99" s="55">
        <f>Hoja1!AT87</f>
        <v>0</v>
      </c>
      <c r="K99" s="53"/>
      <c r="L99" s="53"/>
      <c r="M99" s="53"/>
      <c r="N99" s="53"/>
      <c r="O99" s="53"/>
      <c r="P99" s="53"/>
      <c r="Q99" s="53"/>
      <c r="R99" s="53"/>
      <c r="S99" s="53"/>
      <c r="T99" s="53"/>
      <c r="U99" s="53"/>
      <c r="V99" s="53"/>
      <c r="W99" s="53"/>
      <c r="X99" s="79" t="str" cm="1">
        <f t="array" ref="X99">IF(OR(K99:R99="NO",S99="NO",T99="NO",U99="NO",V99="NO",W99="NO"),"No aceptable","Aceptable")</f>
        <v>Aceptable</v>
      </c>
      <c r="Y99" s="53" t="s">
        <v>57</v>
      </c>
      <c r="Z99" s="53" t="s">
        <v>57</v>
      </c>
      <c r="AA99" s="53" t="s">
        <v>57</v>
      </c>
      <c r="AB99" s="53" t="s">
        <v>57</v>
      </c>
      <c r="AC99" s="53" t="s">
        <v>57</v>
      </c>
      <c r="AD99" s="53" t="s">
        <v>57</v>
      </c>
      <c r="AE99" s="53" t="s">
        <v>57</v>
      </c>
      <c r="AF99" s="53" t="s">
        <v>57</v>
      </c>
      <c r="AG99" s="53" t="s">
        <v>57</v>
      </c>
      <c r="AH99" s="53" t="s">
        <v>57</v>
      </c>
      <c r="AI99" s="53" t="s">
        <v>57</v>
      </c>
      <c r="AJ99" s="53" t="s">
        <v>57</v>
      </c>
      <c r="AK99" s="53" t="s">
        <v>57</v>
      </c>
      <c r="AL99" s="53" t="s">
        <v>57</v>
      </c>
      <c r="AM99" s="53" t="s">
        <v>57</v>
      </c>
      <c r="AN99" s="53" t="s">
        <v>57</v>
      </c>
      <c r="AO99" s="85" t="str" cm="1">
        <f t="array" ref="AO99">IF(OR(Y99:AI99="SI",AJ99="SI",AK99="SI",AL99="SI",AM99="SI",AN99="SI"),"Crítico-Proceda a elaborar plan de acción","No crítico/Intermedio-Solicitar evaluación por parte del OAL")</f>
        <v>No crítico/Intermedio-Solicitar evaluación por parte del OAL</v>
      </c>
      <c r="AP99" s="86"/>
      <c r="AQ99" s="74"/>
      <c r="AR99" s="74"/>
      <c r="AS99" s="74"/>
      <c r="AT99" s="74"/>
      <c r="AU99" s="74"/>
      <c r="AY99">
        <f t="shared" si="1"/>
        <v>1</v>
      </c>
    </row>
    <row r="100" spans="2:51" ht="58.5" customHeight="1">
      <c r="B100" s="54">
        <v>84</v>
      </c>
      <c r="C100" s="55" t="str">
        <f>Hoja1!AM88</f>
        <v>area 84</v>
      </c>
      <c r="D100" s="55" t="str">
        <f>Hoja1!AN88</f>
        <v>puesto 84</v>
      </c>
      <c r="E100" s="55" t="str">
        <f>Hoja1!AO88</f>
        <v>tarea 84</v>
      </c>
      <c r="F100" s="55">
        <f>Hoja1!AP88</f>
        <v>0</v>
      </c>
      <c r="G100" s="55">
        <f>Hoja1!AQ88</f>
        <v>0</v>
      </c>
      <c r="H100" s="55">
        <f>Hoja1!AR88</f>
        <v>0</v>
      </c>
      <c r="I100" s="55">
        <f>Hoja1!AS88</f>
        <v>0</v>
      </c>
      <c r="J100" s="55">
        <f>Hoja1!AT88</f>
        <v>0</v>
      </c>
      <c r="K100" s="53"/>
      <c r="L100" s="53"/>
      <c r="M100" s="53"/>
      <c r="N100" s="53"/>
      <c r="O100" s="53"/>
      <c r="P100" s="53"/>
      <c r="Q100" s="53"/>
      <c r="R100" s="53"/>
      <c r="S100" s="53"/>
      <c r="T100" s="53"/>
      <c r="U100" s="53"/>
      <c r="V100" s="53"/>
      <c r="W100" s="53"/>
      <c r="X100" s="79" t="str" cm="1">
        <f t="array" ref="X100">IF(OR(K100:R100="NO",S100="NO",T100="NO",U100="NO",V100="NO",W100="NO"),"No aceptable","Aceptable")</f>
        <v>Aceptable</v>
      </c>
      <c r="Y100" s="53" t="s">
        <v>57</v>
      </c>
      <c r="Z100" s="53" t="s">
        <v>57</v>
      </c>
      <c r="AA100" s="53" t="s">
        <v>57</v>
      </c>
      <c r="AB100" s="53" t="s">
        <v>57</v>
      </c>
      <c r="AC100" s="53" t="s">
        <v>57</v>
      </c>
      <c r="AD100" s="53" t="s">
        <v>57</v>
      </c>
      <c r="AE100" s="53" t="s">
        <v>57</v>
      </c>
      <c r="AF100" s="53" t="s">
        <v>57</v>
      </c>
      <c r="AG100" s="53" t="s">
        <v>57</v>
      </c>
      <c r="AH100" s="53" t="s">
        <v>57</v>
      </c>
      <c r="AI100" s="53" t="s">
        <v>57</v>
      </c>
      <c r="AJ100" s="53" t="s">
        <v>57</v>
      </c>
      <c r="AK100" s="53" t="s">
        <v>57</v>
      </c>
      <c r="AL100" s="53" t="s">
        <v>57</v>
      </c>
      <c r="AM100" s="53" t="s">
        <v>57</v>
      </c>
      <c r="AN100" s="53" t="s">
        <v>57</v>
      </c>
      <c r="AO100" s="85" t="str" cm="1">
        <f t="array" ref="AO100">IF(OR(Y100:AI100="SI",AJ100="SI",AK100="SI",AL100="SI",AM100="SI",AN100="SI"),"Crítico-Proceda a elaborar plan de acción","No crítico/Intermedio-Solicitar evaluación por parte del OAL")</f>
        <v>No crítico/Intermedio-Solicitar evaluación por parte del OAL</v>
      </c>
      <c r="AP100" s="86"/>
      <c r="AQ100" s="74"/>
      <c r="AR100" s="74"/>
      <c r="AS100" s="74"/>
      <c r="AT100" s="74"/>
      <c r="AU100" s="74"/>
      <c r="AY100">
        <f t="shared" si="1"/>
        <v>1</v>
      </c>
    </row>
    <row r="101" spans="2:51" ht="58.5" customHeight="1">
      <c r="B101" s="54">
        <v>85</v>
      </c>
      <c r="C101" s="55" t="str">
        <f>Hoja1!AM89</f>
        <v>area 85</v>
      </c>
      <c r="D101" s="55" t="str">
        <f>Hoja1!AN89</f>
        <v>puesto 85</v>
      </c>
      <c r="E101" s="55" t="str">
        <f>Hoja1!AO89</f>
        <v>tarea 85</v>
      </c>
      <c r="F101" s="55">
        <f>Hoja1!AP89</f>
        <v>0</v>
      </c>
      <c r="G101" s="55">
        <f>Hoja1!AQ89</f>
        <v>0</v>
      </c>
      <c r="H101" s="55">
        <f>Hoja1!AR89</f>
        <v>0</v>
      </c>
      <c r="I101" s="55">
        <f>Hoja1!AS89</f>
        <v>0</v>
      </c>
      <c r="J101" s="55">
        <f>Hoja1!AT89</f>
        <v>0</v>
      </c>
      <c r="K101" s="53"/>
      <c r="L101" s="53"/>
      <c r="M101" s="53"/>
      <c r="N101" s="53"/>
      <c r="O101" s="53"/>
      <c r="P101" s="53"/>
      <c r="Q101" s="53"/>
      <c r="R101" s="53"/>
      <c r="S101" s="53"/>
      <c r="T101" s="53"/>
      <c r="U101" s="53"/>
      <c r="V101" s="53"/>
      <c r="W101" s="53"/>
      <c r="X101" s="79" t="str" cm="1">
        <f t="array" ref="X101">IF(OR(K101:R101="NO",S101="NO",T101="NO",U101="NO",V101="NO",W101="NO"),"No aceptable","Aceptable")</f>
        <v>Aceptable</v>
      </c>
      <c r="Y101" s="53" t="s">
        <v>57</v>
      </c>
      <c r="Z101" s="53" t="s">
        <v>57</v>
      </c>
      <c r="AA101" s="53" t="s">
        <v>57</v>
      </c>
      <c r="AB101" s="53" t="s">
        <v>57</v>
      </c>
      <c r="AC101" s="53" t="s">
        <v>57</v>
      </c>
      <c r="AD101" s="53" t="s">
        <v>57</v>
      </c>
      <c r="AE101" s="53" t="s">
        <v>57</v>
      </c>
      <c r="AF101" s="53" t="s">
        <v>57</v>
      </c>
      <c r="AG101" s="53" t="s">
        <v>57</v>
      </c>
      <c r="AH101" s="53" t="s">
        <v>57</v>
      </c>
      <c r="AI101" s="53" t="s">
        <v>57</v>
      </c>
      <c r="AJ101" s="53" t="s">
        <v>57</v>
      </c>
      <c r="AK101" s="53" t="s">
        <v>57</v>
      </c>
      <c r="AL101" s="53" t="s">
        <v>57</v>
      </c>
      <c r="AM101" s="53" t="s">
        <v>57</v>
      </c>
      <c r="AN101" s="53" t="s">
        <v>57</v>
      </c>
      <c r="AO101" s="85" t="str" cm="1">
        <f t="array" ref="AO101">IF(OR(Y101:AI101="SI",AJ101="SI",AK101="SI",AL101="SI",AM101="SI",AN101="SI"),"Crítico-Proceda a elaborar plan de acción","No crítico/Intermedio-Solicitar evaluación por parte del OAL")</f>
        <v>No crítico/Intermedio-Solicitar evaluación por parte del OAL</v>
      </c>
      <c r="AP101" s="86"/>
      <c r="AQ101" s="74"/>
      <c r="AR101" s="74"/>
      <c r="AS101" s="74"/>
      <c r="AT101" s="74"/>
      <c r="AU101" s="74"/>
      <c r="AY101">
        <f t="shared" si="1"/>
        <v>1</v>
      </c>
    </row>
    <row r="102" spans="2:51" ht="58.5" customHeight="1">
      <c r="B102" s="54">
        <v>86</v>
      </c>
      <c r="C102" s="55" t="str">
        <f>Hoja1!AM90</f>
        <v>area 86</v>
      </c>
      <c r="D102" s="55" t="str">
        <f>Hoja1!AN90</f>
        <v>puesto 86</v>
      </c>
      <c r="E102" s="55" t="str">
        <f>Hoja1!AO90</f>
        <v>tarea 86</v>
      </c>
      <c r="F102" s="55">
        <f>Hoja1!AP90</f>
        <v>0</v>
      </c>
      <c r="G102" s="55">
        <f>Hoja1!AQ90</f>
        <v>0</v>
      </c>
      <c r="H102" s="55">
        <f>Hoja1!AR90</f>
        <v>0</v>
      </c>
      <c r="I102" s="55">
        <f>Hoja1!AS90</f>
        <v>0</v>
      </c>
      <c r="J102" s="55">
        <f>Hoja1!AT90</f>
        <v>0</v>
      </c>
      <c r="K102" s="53"/>
      <c r="L102" s="53"/>
      <c r="M102" s="53"/>
      <c r="N102" s="53"/>
      <c r="O102" s="53"/>
      <c r="P102" s="53"/>
      <c r="Q102" s="53"/>
      <c r="R102" s="53"/>
      <c r="S102" s="53"/>
      <c r="T102" s="53"/>
      <c r="U102" s="53"/>
      <c r="V102" s="53"/>
      <c r="W102" s="53"/>
      <c r="X102" s="79" t="str" cm="1">
        <f t="array" ref="X102">IF(OR(K102:R102="NO",S102="NO",T102="NO",U102="NO",V102="NO",W102="NO"),"No aceptable","Aceptable")</f>
        <v>Aceptable</v>
      </c>
      <c r="Y102" s="53" t="s">
        <v>57</v>
      </c>
      <c r="Z102" s="53" t="s">
        <v>57</v>
      </c>
      <c r="AA102" s="53" t="s">
        <v>57</v>
      </c>
      <c r="AB102" s="53" t="s">
        <v>57</v>
      </c>
      <c r="AC102" s="53" t="s">
        <v>57</v>
      </c>
      <c r="AD102" s="53" t="s">
        <v>57</v>
      </c>
      <c r="AE102" s="53" t="s">
        <v>57</v>
      </c>
      <c r="AF102" s="53" t="s">
        <v>57</v>
      </c>
      <c r="AG102" s="53" t="s">
        <v>57</v>
      </c>
      <c r="AH102" s="53" t="s">
        <v>57</v>
      </c>
      <c r="AI102" s="53" t="s">
        <v>57</v>
      </c>
      <c r="AJ102" s="53" t="s">
        <v>57</v>
      </c>
      <c r="AK102" s="53" t="s">
        <v>57</v>
      </c>
      <c r="AL102" s="53" t="s">
        <v>57</v>
      </c>
      <c r="AM102" s="53" t="s">
        <v>57</v>
      </c>
      <c r="AN102" s="53" t="s">
        <v>57</v>
      </c>
      <c r="AO102" s="85" t="str" cm="1">
        <f t="array" ref="AO102">IF(OR(Y102:AI102="SI",AJ102="SI",AK102="SI",AL102="SI",AM102="SI",AN102="SI"),"Crítico-Proceda a elaborar plan de acción","No crítico/Intermedio-Solicitar evaluación por parte del OAL")</f>
        <v>No crítico/Intermedio-Solicitar evaluación por parte del OAL</v>
      </c>
      <c r="AP102" s="86"/>
      <c r="AQ102" s="74"/>
      <c r="AR102" s="74"/>
      <c r="AS102" s="74"/>
      <c r="AT102" s="74"/>
      <c r="AU102" s="74"/>
      <c r="AY102">
        <f t="shared" si="1"/>
        <v>1</v>
      </c>
    </row>
    <row r="103" spans="2:51" ht="58.5" customHeight="1">
      <c r="B103" s="54">
        <v>87</v>
      </c>
      <c r="C103" s="55" t="str">
        <f>Hoja1!AM91</f>
        <v>area 87</v>
      </c>
      <c r="D103" s="55" t="str">
        <f>Hoja1!AN91</f>
        <v>puesto 87</v>
      </c>
      <c r="E103" s="55" t="str">
        <f>Hoja1!AO91</f>
        <v>tarea 87</v>
      </c>
      <c r="F103" s="55">
        <f>Hoja1!AP91</f>
        <v>0</v>
      </c>
      <c r="G103" s="55">
        <f>Hoja1!AQ91</f>
        <v>0</v>
      </c>
      <c r="H103" s="55">
        <f>Hoja1!AR91</f>
        <v>0</v>
      </c>
      <c r="I103" s="55">
        <f>Hoja1!AS91</f>
        <v>0</v>
      </c>
      <c r="J103" s="55">
        <f>Hoja1!AT91</f>
        <v>0</v>
      </c>
      <c r="K103" s="53"/>
      <c r="L103" s="53"/>
      <c r="M103" s="53"/>
      <c r="N103" s="53"/>
      <c r="O103" s="53"/>
      <c r="P103" s="53"/>
      <c r="Q103" s="53"/>
      <c r="R103" s="53"/>
      <c r="S103" s="53"/>
      <c r="T103" s="53"/>
      <c r="U103" s="53"/>
      <c r="V103" s="53"/>
      <c r="W103" s="53"/>
      <c r="X103" s="79" t="str" cm="1">
        <f t="array" ref="X103">IF(OR(K103:R103="NO",S103="NO",T103="NO",U103="NO",V103="NO",W103="NO"),"No aceptable","Aceptable")</f>
        <v>Aceptable</v>
      </c>
      <c r="Y103" s="53" t="s">
        <v>57</v>
      </c>
      <c r="Z103" s="53" t="s">
        <v>57</v>
      </c>
      <c r="AA103" s="53" t="s">
        <v>57</v>
      </c>
      <c r="AB103" s="53" t="s">
        <v>57</v>
      </c>
      <c r="AC103" s="53" t="s">
        <v>57</v>
      </c>
      <c r="AD103" s="53" t="s">
        <v>57</v>
      </c>
      <c r="AE103" s="53" t="s">
        <v>57</v>
      </c>
      <c r="AF103" s="53" t="s">
        <v>57</v>
      </c>
      <c r="AG103" s="53" t="s">
        <v>57</v>
      </c>
      <c r="AH103" s="53" t="s">
        <v>57</v>
      </c>
      <c r="AI103" s="53" t="s">
        <v>57</v>
      </c>
      <c r="AJ103" s="53" t="s">
        <v>57</v>
      </c>
      <c r="AK103" s="53" t="s">
        <v>57</v>
      </c>
      <c r="AL103" s="53" t="s">
        <v>57</v>
      </c>
      <c r="AM103" s="53" t="s">
        <v>57</v>
      </c>
      <c r="AN103" s="53" t="s">
        <v>57</v>
      </c>
      <c r="AO103" s="85" t="str" cm="1">
        <f t="array" ref="AO103">IF(OR(Y103:AI103="SI",AJ103="SI",AK103="SI",AL103="SI",AM103="SI",AN103="SI"),"Crítico-Proceda a elaborar plan de acción","No crítico/Intermedio-Solicitar evaluación por parte del OAL")</f>
        <v>No crítico/Intermedio-Solicitar evaluación por parte del OAL</v>
      </c>
      <c r="AP103" s="86"/>
      <c r="AQ103" s="74"/>
      <c r="AR103" s="74"/>
      <c r="AS103" s="74"/>
      <c r="AT103" s="74"/>
      <c r="AU103" s="74"/>
      <c r="AY103">
        <f t="shared" si="1"/>
        <v>1</v>
      </c>
    </row>
    <row r="104" spans="2:51" ht="58.5" customHeight="1">
      <c r="B104" s="54">
        <v>88</v>
      </c>
      <c r="C104" s="55" t="str">
        <f>Hoja1!AM92</f>
        <v>area 88</v>
      </c>
      <c r="D104" s="55" t="str">
        <f>Hoja1!AN92</f>
        <v>puesto 88</v>
      </c>
      <c r="E104" s="55" t="str">
        <f>Hoja1!AO92</f>
        <v>tarea 88</v>
      </c>
      <c r="F104" s="55">
        <f>Hoja1!AP92</f>
        <v>0</v>
      </c>
      <c r="G104" s="55">
        <f>Hoja1!AQ92</f>
        <v>0</v>
      </c>
      <c r="H104" s="55">
        <f>Hoja1!AR92</f>
        <v>0</v>
      </c>
      <c r="I104" s="55">
        <f>Hoja1!AS92</f>
        <v>0</v>
      </c>
      <c r="J104" s="55">
        <f>Hoja1!AT92</f>
        <v>0</v>
      </c>
      <c r="K104" s="53"/>
      <c r="L104" s="53"/>
      <c r="M104" s="53"/>
      <c r="N104" s="53"/>
      <c r="O104" s="53"/>
      <c r="P104" s="53"/>
      <c r="Q104" s="53"/>
      <c r="R104" s="53"/>
      <c r="S104" s="53"/>
      <c r="T104" s="53"/>
      <c r="U104" s="53"/>
      <c r="V104" s="53"/>
      <c r="W104" s="53"/>
      <c r="X104" s="79" t="str" cm="1">
        <f t="array" ref="X104">IF(OR(K104:R104="NO",S104="NO",T104="NO",U104="NO",V104="NO",W104="NO"),"No aceptable","Aceptable")</f>
        <v>Aceptable</v>
      </c>
      <c r="Y104" s="53" t="s">
        <v>57</v>
      </c>
      <c r="Z104" s="53" t="s">
        <v>57</v>
      </c>
      <c r="AA104" s="53" t="s">
        <v>57</v>
      </c>
      <c r="AB104" s="53" t="s">
        <v>57</v>
      </c>
      <c r="AC104" s="53" t="s">
        <v>57</v>
      </c>
      <c r="AD104" s="53" t="s">
        <v>57</v>
      </c>
      <c r="AE104" s="53" t="s">
        <v>57</v>
      </c>
      <c r="AF104" s="53" t="s">
        <v>57</v>
      </c>
      <c r="AG104" s="53" t="s">
        <v>57</v>
      </c>
      <c r="AH104" s="53" t="s">
        <v>57</v>
      </c>
      <c r="AI104" s="53" t="s">
        <v>57</v>
      </c>
      <c r="AJ104" s="53" t="s">
        <v>57</v>
      </c>
      <c r="AK104" s="53" t="s">
        <v>57</v>
      </c>
      <c r="AL104" s="53" t="s">
        <v>57</v>
      </c>
      <c r="AM104" s="53" t="s">
        <v>57</v>
      </c>
      <c r="AN104" s="53" t="s">
        <v>57</v>
      </c>
      <c r="AO104" s="85" t="str" cm="1">
        <f t="array" ref="AO104">IF(OR(Y104:AI104="SI",AJ104="SI",AK104="SI",AL104="SI",AM104="SI",AN104="SI"),"Crítico-Proceda a elaborar plan de acción","No crítico/Intermedio-Solicitar evaluación por parte del OAL")</f>
        <v>No crítico/Intermedio-Solicitar evaluación por parte del OAL</v>
      </c>
      <c r="AP104" s="86"/>
      <c r="AQ104" s="74"/>
      <c r="AR104" s="74"/>
      <c r="AS104" s="74"/>
      <c r="AT104" s="74"/>
      <c r="AU104" s="74"/>
      <c r="AY104">
        <f t="shared" si="1"/>
        <v>1</v>
      </c>
    </row>
    <row r="105" spans="2:51" ht="58.5" customHeight="1">
      <c r="B105" s="54">
        <v>89</v>
      </c>
      <c r="C105" s="55" t="str">
        <f>Hoja1!AM93</f>
        <v>area 89</v>
      </c>
      <c r="D105" s="55" t="str">
        <f>Hoja1!AN93</f>
        <v>puesto 89</v>
      </c>
      <c r="E105" s="55" t="str">
        <f>Hoja1!AO93</f>
        <v>tarea 89</v>
      </c>
      <c r="F105" s="55">
        <f>Hoja1!AP93</f>
        <v>0</v>
      </c>
      <c r="G105" s="55">
        <f>Hoja1!AQ93</f>
        <v>0</v>
      </c>
      <c r="H105" s="55">
        <f>Hoja1!AR93</f>
        <v>0</v>
      </c>
      <c r="I105" s="55">
        <f>Hoja1!AS93</f>
        <v>0</v>
      </c>
      <c r="J105" s="55">
        <f>Hoja1!AT93</f>
        <v>0</v>
      </c>
      <c r="K105" s="53"/>
      <c r="L105" s="53"/>
      <c r="M105" s="53"/>
      <c r="N105" s="53"/>
      <c r="O105" s="53"/>
      <c r="P105" s="53"/>
      <c r="Q105" s="53"/>
      <c r="R105" s="53"/>
      <c r="S105" s="53"/>
      <c r="T105" s="53"/>
      <c r="U105" s="53"/>
      <c r="V105" s="53"/>
      <c r="W105" s="53"/>
      <c r="X105" s="79" t="str" cm="1">
        <f t="array" ref="X105">IF(OR(K105:R105="NO",S105="NO",T105="NO",U105="NO",V105="NO",W105="NO"),"No aceptable","Aceptable")</f>
        <v>Aceptable</v>
      </c>
      <c r="Y105" s="53" t="s">
        <v>57</v>
      </c>
      <c r="Z105" s="53" t="s">
        <v>57</v>
      </c>
      <c r="AA105" s="53" t="s">
        <v>57</v>
      </c>
      <c r="AB105" s="53" t="s">
        <v>57</v>
      </c>
      <c r="AC105" s="53" t="s">
        <v>57</v>
      </c>
      <c r="AD105" s="53" t="s">
        <v>57</v>
      </c>
      <c r="AE105" s="53" t="s">
        <v>57</v>
      </c>
      <c r="AF105" s="53" t="s">
        <v>57</v>
      </c>
      <c r="AG105" s="53" t="s">
        <v>57</v>
      </c>
      <c r="AH105" s="53" t="s">
        <v>57</v>
      </c>
      <c r="AI105" s="53" t="s">
        <v>57</v>
      </c>
      <c r="AJ105" s="53" t="s">
        <v>57</v>
      </c>
      <c r="AK105" s="53" t="s">
        <v>57</v>
      </c>
      <c r="AL105" s="53" t="s">
        <v>57</v>
      </c>
      <c r="AM105" s="53" t="s">
        <v>57</v>
      </c>
      <c r="AN105" s="53" t="s">
        <v>57</v>
      </c>
      <c r="AO105" s="85" t="str" cm="1">
        <f t="array" ref="AO105">IF(OR(Y105:AI105="SI",AJ105="SI",AK105="SI",AL105="SI",AM105="SI",AN105="SI"),"Crítico-Proceda a elaborar plan de acción","No crítico/Intermedio-Solicitar evaluación por parte del OAL")</f>
        <v>No crítico/Intermedio-Solicitar evaluación por parte del OAL</v>
      </c>
      <c r="AP105" s="86"/>
      <c r="AQ105" s="74"/>
      <c r="AR105" s="74"/>
      <c r="AS105" s="74"/>
      <c r="AT105" s="74"/>
      <c r="AU105" s="74"/>
      <c r="AY105">
        <f t="shared" si="1"/>
        <v>1</v>
      </c>
    </row>
    <row r="106" spans="2:51" ht="58.5" customHeight="1">
      <c r="B106" s="54">
        <v>90</v>
      </c>
      <c r="C106" s="55" t="str">
        <f>Hoja1!AM94</f>
        <v>area 90</v>
      </c>
      <c r="D106" s="55" t="str">
        <f>Hoja1!AN94</f>
        <v>puesto 90</v>
      </c>
      <c r="E106" s="55" t="str">
        <f>Hoja1!AO94</f>
        <v>tarea 90</v>
      </c>
      <c r="F106" s="55">
        <f>Hoja1!AP94</f>
        <v>0</v>
      </c>
      <c r="G106" s="55">
        <f>Hoja1!AQ94</f>
        <v>0</v>
      </c>
      <c r="H106" s="55">
        <f>Hoja1!AR94</f>
        <v>0</v>
      </c>
      <c r="I106" s="55">
        <f>Hoja1!AS94</f>
        <v>0</v>
      </c>
      <c r="J106" s="55">
        <f>Hoja1!AT94</f>
        <v>0</v>
      </c>
      <c r="K106" s="53"/>
      <c r="L106" s="53"/>
      <c r="M106" s="53"/>
      <c r="N106" s="53"/>
      <c r="O106" s="53"/>
      <c r="P106" s="53"/>
      <c r="Q106" s="53"/>
      <c r="R106" s="53"/>
      <c r="S106" s="53"/>
      <c r="T106" s="53"/>
      <c r="U106" s="53"/>
      <c r="V106" s="53"/>
      <c r="W106" s="53"/>
      <c r="X106" s="79" t="str" cm="1">
        <f t="array" ref="X106">IF(OR(K106:R106="NO",S106="NO",T106="NO",U106="NO",V106="NO",W106="NO"),"No aceptable","Aceptable")</f>
        <v>Aceptable</v>
      </c>
      <c r="Y106" s="53" t="s">
        <v>57</v>
      </c>
      <c r="Z106" s="53" t="s">
        <v>57</v>
      </c>
      <c r="AA106" s="53" t="s">
        <v>57</v>
      </c>
      <c r="AB106" s="53" t="s">
        <v>57</v>
      </c>
      <c r="AC106" s="53" t="s">
        <v>57</v>
      </c>
      <c r="AD106" s="53" t="s">
        <v>57</v>
      </c>
      <c r="AE106" s="53" t="s">
        <v>57</v>
      </c>
      <c r="AF106" s="53" t="s">
        <v>57</v>
      </c>
      <c r="AG106" s="53" t="s">
        <v>57</v>
      </c>
      <c r="AH106" s="53" t="s">
        <v>57</v>
      </c>
      <c r="AI106" s="53" t="s">
        <v>57</v>
      </c>
      <c r="AJ106" s="53" t="s">
        <v>57</v>
      </c>
      <c r="AK106" s="53" t="s">
        <v>57</v>
      </c>
      <c r="AL106" s="53" t="s">
        <v>57</v>
      </c>
      <c r="AM106" s="53" t="s">
        <v>57</v>
      </c>
      <c r="AN106" s="53" t="s">
        <v>57</v>
      </c>
      <c r="AO106" s="85" t="str" cm="1">
        <f t="array" ref="AO106">IF(OR(Y106:AI106="SI",AJ106="SI",AK106="SI",AL106="SI",AM106="SI",AN106="SI"),"Crítico-Proceda a elaborar plan de acción","No crítico/Intermedio-Solicitar evaluación por parte del OAL")</f>
        <v>No crítico/Intermedio-Solicitar evaluación por parte del OAL</v>
      </c>
      <c r="AP106" s="86"/>
      <c r="AQ106" s="74"/>
      <c r="AR106" s="74"/>
      <c r="AS106" s="74"/>
      <c r="AT106" s="74"/>
      <c r="AU106" s="74"/>
      <c r="AY106">
        <f t="shared" si="1"/>
        <v>1</v>
      </c>
    </row>
    <row r="107" spans="2:51" ht="58.5" customHeight="1">
      <c r="B107" s="54">
        <v>91</v>
      </c>
      <c r="C107" s="55" t="str">
        <f>Hoja1!AM95</f>
        <v>area 91</v>
      </c>
      <c r="D107" s="55" t="str">
        <f>Hoja1!AN95</f>
        <v>puesto 91</v>
      </c>
      <c r="E107" s="55" t="str">
        <f>Hoja1!AO95</f>
        <v>tarea 91</v>
      </c>
      <c r="F107" s="55">
        <f>Hoja1!AP95</f>
        <v>0</v>
      </c>
      <c r="G107" s="55">
        <f>Hoja1!AQ95</f>
        <v>0</v>
      </c>
      <c r="H107" s="55">
        <f>Hoja1!AR95</f>
        <v>0</v>
      </c>
      <c r="I107" s="55">
        <f>Hoja1!AS95</f>
        <v>0</v>
      </c>
      <c r="J107" s="55">
        <f>Hoja1!AT95</f>
        <v>0</v>
      </c>
      <c r="K107" s="53"/>
      <c r="L107" s="53"/>
      <c r="M107" s="53"/>
      <c r="N107" s="53"/>
      <c r="O107" s="53"/>
      <c r="P107" s="53"/>
      <c r="Q107" s="53"/>
      <c r="R107" s="53"/>
      <c r="S107" s="53"/>
      <c r="T107" s="53"/>
      <c r="U107" s="53"/>
      <c r="V107" s="53"/>
      <c r="W107" s="53"/>
      <c r="X107" s="79" t="str" cm="1">
        <f t="array" ref="X107">IF(OR(K107:R107="NO",S107="NO",T107="NO",U107="NO",V107="NO",W107="NO"),"No aceptable","Aceptable")</f>
        <v>Aceptable</v>
      </c>
      <c r="Y107" s="53" t="s">
        <v>57</v>
      </c>
      <c r="Z107" s="53" t="s">
        <v>57</v>
      </c>
      <c r="AA107" s="53" t="s">
        <v>57</v>
      </c>
      <c r="AB107" s="53" t="s">
        <v>57</v>
      </c>
      <c r="AC107" s="53" t="s">
        <v>57</v>
      </c>
      <c r="AD107" s="53" t="s">
        <v>57</v>
      </c>
      <c r="AE107" s="53" t="s">
        <v>57</v>
      </c>
      <c r="AF107" s="53" t="s">
        <v>57</v>
      </c>
      <c r="AG107" s="53" t="s">
        <v>57</v>
      </c>
      <c r="AH107" s="53" t="s">
        <v>57</v>
      </c>
      <c r="AI107" s="53" t="s">
        <v>57</v>
      </c>
      <c r="AJ107" s="53" t="s">
        <v>57</v>
      </c>
      <c r="AK107" s="53" t="s">
        <v>57</v>
      </c>
      <c r="AL107" s="53" t="s">
        <v>57</v>
      </c>
      <c r="AM107" s="53" t="s">
        <v>57</v>
      </c>
      <c r="AN107" s="53" t="s">
        <v>57</v>
      </c>
      <c r="AO107" s="85" t="str" cm="1">
        <f t="array" ref="AO107">IF(OR(Y107:AI107="SI",AJ107="SI",AK107="SI",AL107="SI",AM107="SI",AN107="SI"),"Crítico-Proceda a elaborar plan de acción","No crítico/Intermedio-Solicitar evaluación por parte del OAL")</f>
        <v>No crítico/Intermedio-Solicitar evaluación por parte del OAL</v>
      </c>
      <c r="AP107" s="86"/>
      <c r="AQ107" s="74"/>
      <c r="AR107" s="74"/>
      <c r="AS107" s="74"/>
      <c r="AT107" s="74"/>
      <c r="AU107" s="74"/>
      <c r="AY107">
        <f t="shared" si="1"/>
        <v>1</v>
      </c>
    </row>
    <row r="108" spans="2:51" ht="58.5" customHeight="1">
      <c r="B108" s="54">
        <v>92</v>
      </c>
      <c r="C108" s="55" t="str">
        <f>Hoja1!AM96</f>
        <v>area 92</v>
      </c>
      <c r="D108" s="55" t="str">
        <f>Hoja1!AN96</f>
        <v>puesto 92</v>
      </c>
      <c r="E108" s="55" t="str">
        <f>Hoja1!AO96</f>
        <v>tarea 92</v>
      </c>
      <c r="F108" s="55">
        <f>Hoja1!AP96</f>
        <v>0</v>
      </c>
      <c r="G108" s="55">
        <f>Hoja1!AQ96</f>
        <v>0</v>
      </c>
      <c r="H108" s="55">
        <f>Hoja1!AR96</f>
        <v>0</v>
      </c>
      <c r="I108" s="55">
        <f>Hoja1!AS96</f>
        <v>0</v>
      </c>
      <c r="J108" s="55">
        <f>Hoja1!AT96</f>
        <v>0</v>
      </c>
      <c r="K108" s="53"/>
      <c r="L108" s="53"/>
      <c r="M108" s="53"/>
      <c r="N108" s="53"/>
      <c r="O108" s="53"/>
      <c r="P108" s="53"/>
      <c r="Q108" s="53"/>
      <c r="R108" s="53"/>
      <c r="S108" s="53"/>
      <c r="T108" s="53"/>
      <c r="U108" s="53"/>
      <c r="V108" s="53"/>
      <c r="W108" s="53"/>
      <c r="X108" s="79" t="str" cm="1">
        <f t="array" ref="X108">IF(OR(K108:R108="NO",S108="NO",T108="NO",U108="NO",V108="NO",W108="NO"),"No aceptable","Aceptable")</f>
        <v>Aceptable</v>
      </c>
      <c r="Y108" s="53" t="s">
        <v>57</v>
      </c>
      <c r="Z108" s="53" t="s">
        <v>57</v>
      </c>
      <c r="AA108" s="53" t="s">
        <v>57</v>
      </c>
      <c r="AB108" s="53" t="s">
        <v>57</v>
      </c>
      <c r="AC108" s="53" t="s">
        <v>57</v>
      </c>
      <c r="AD108" s="53" t="s">
        <v>57</v>
      </c>
      <c r="AE108" s="53" t="s">
        <v>57</v>
      </c>
      <c r="AF108" s="53" t="s">
        <v>57</v>
      </c>
      <c r="AG108" s="53" t="s">
        <v>57</v>
      </c>
      <c r="AH108" s="53" t="s">
        <v>57</v>
      </c>
      <c r="AI108" s="53" t="s">
        <v>57</v>
      </c>
      <c r="AJ108" s="53" t="s">
        <v>57</v>
      </c>
      <c r="AK108" s="53" t="s">
        <v>57</v>
      </c>
      <c r="AL108" s="53" t="s">
        <v>57</v>
      </c>
      <c r="AM108" s="53" t="s">
        <v>57</v>
      </c>
      <c r="AN108" s="53" t="s">
        <v>57</v>
      </c>
      <c r="AO108" s="85" t="str" cm="1">
        <f t="array" ref="AO108">IF(OR(Y108:AI108="SI",AJ108="SI",AK108="SI",AL108="SI",AM108="SI",AN108="SI"),"Crítico-Proceda a elaborar plan de acción","No crítico/Intermedio-Solicitar evaluación por parte del OAL")</f>
        <v>No crítico/Intermedio-Solicitar evaluación por parte del OAL</v>
      </c>
      <c r="AP108" s="86"/>
      <c r="AQ108" s="74"/>
      <c r="AR108" s="74"/>
      <c r="AS108" s="74"/>
      <c r="AT108" s="74"/>
      <c r="AU108" s="74"/>
      <c r="AY108">
        <f t="shared" si="1"/>
        <v>1</v>
      </c>
    </row>
    <row r="109" spans="2:51" ht="58.5" customHeight="1">
      <c r="B109" s="54">
        <v>93</v>
      </c>
      <c r="C109" s="55" t="str">
        <f>Hoja1!AM97</f>
        <v>area 93</v>
      </c>
      <c r="D109" s="55" t="str">
        <f>Hoja1!AN97</f>
        <v>puesto 93</v>
      </c>
      <c r="E109" s="55" t="str">
        <f>Hoja1!AO97</f>
        <v>tarea 93</v>
      </c>
      <c r="F109" s="55">
        <f>Hoja1!AP97</f>
        <v>0</v>
      </c>
      <c r="G109" s="55">
        <f>Hoja1!AQ97</f>
        <v>0</v>
      </c>
      <c r="H109" s="55">
        <f>Hoja1!AR97</f>
        <v>0</v>
      </c>
      <c r="I109" s="55">
        <f>Hoja1!AS97</f>
        <v>0</v>
      </c>
      <c r="J109" s="55">
        <f>Hoja1!AT97</f>
        <v>0</v>
      </c>
      <c r="K109" s="53"/>
      <c r="L109" s="53"/>
      <c r="M109" s="53"/>
      <c r="N109" s="53"/>
      <c r="O109" s="53"/>
      <c r="P109" s="53"/>
      <c r="Q109" s="53"/>
      <c r="R109" s="53"/>
      <c r="S109" s="53"/>
      <c r="T109" s="53"/>
      <c r="U109" s="53"/>
      <c r="V109" s="53"/>
      <c r="W109" s="53"/>
      <c r="X109" s="79" t="str" cm="1">
        <f t="array" ref="X109">IF(OR(K109:R109="NO",S109="NO",T109="NO",U109="NO",V109="NO",W109="NO"),"No aceptable","Aceptable")</f>
        <v>Aceptable</v>
      </c>
      <c r="Y109" s="53" t="s">
        <v>57</v>
      </c>
      <c r="Z109" s="53" t="s">
        <v>57</v>
      </c>
      <c r="AA109" s="53" t="s">
        <v>57</v>
      </c>
      <c r="AB109" s="53" t="s">
        <v>57</v>
      </c>
      <c r="AC109" s="53" t="s">
        <v>57</v>
      </c>
      <c r="AD109" s="53" t="s">
        <v>57</v>
      </c>
      <c r="AE109" s="53" t="s">
        <v>57</v>
      </c>
      <c r="AF109" s="53" t="s">
        <v>57</v>
      </c>
      <c r="AG109" s="53" t="s">
        <v>57</v>
      </c>
      <c r="AH109" s="53" t="s">
        <v>57</v>
      </c>
      <c r="AI109" s="53" t="s">
        <v>57</v>
      </c>
      <c r="AJ109" s="53" t="s">
        <v>57</v>
      </c>
      <c r="AK109" s="53" t="s">
        <v>57</v>
      </c>
      <c r="AL109" s="53" t="s">
        <v>57</v>
      </c>
      <c r="AM109" s="53" t="s">
        <v>57</v>
      </c>
      <c r="AN109" s="53" t="s">
        <v>57</v>
      </c>
      <c r="AO109" s="85" t="str" cm="1">
        <f t="array" ref="AO109">IF(OR(Y109:AI109="SI",AJ109="SI",AK109="SI",AL109="SI",AM109="SI",AN109="SI"),"Crítico-Proceda a elaborar plan de acción","No crítico/Intermedio-Solicitar evaluación por parte del OAL")</f>
        <v>No crítico/Intermedio-Solicitar evaluación por parte del OAL</v>
      </c>
      <c r="AP109" s="86"/>
      <c r="AQ109" s="74"/>
      <c r="AR109" s="74"/>
      <c r="AS109" s="74"/>
      <c r="AT109" s="74"/>
      <c r="AU109" s="74"/>
      <c r="AY109">
        <f t="shared" si="1"/>
        <v>1</v>
      </c>
    </row>
    <row r="110" spans="2:51" ht="58.5" customHeight="1">
      <c r="B110" s="54">
        <v>94</v>
      </c>
      <c r="C110" s="55" t="str">
        <f>Hoja1!AM98</f>
        <v>area 94</v>
      </c>
      <c r="D110" s="55" t="str">
        <f>Hoja1!AN98</f>
        <v>puesto 94</v>
      </c>
      <c r="E110" s="55" t="str">
        <f>Hoja1!AO98</f>
        <v>tarea 94</v>
      </c>
      <c r="F110" s="55">
        <f>Hoja1!AP98</f>
        <v>0</v>
      </c>
      <c r="G110" s="55">
        <f>Hoja1!AQ98</f>
        <v>0</v>
      </c>
      <c r="H110" s="55">
        <f>Hoja1!AR98</f>
        <v>0</v>
      </c>
      <c r="I110" s="55">
        <f>Hoja1!AS98</f>
        <v>0</v>
      </c>
      <c r="J110" s="55">
        <f>Hoja1!AT98</f>
        <v>0</v>
      </c>
      <c r="K110" s="53"/>
      <c r="L110" s="53"/>
      <c r="M110" s="53"/>
      <c r="N110" s="53"/>
      <c r="O110" s="53"/>
      <c r="P110" s="53"/>
      <c r="Q110" s="53"/>
      <c r="R110" s="53"/>
      <c r="S110" s="53"/>
      <c r="T110" s="53"/>
      <c r="U110" s="53"/>
      <c r="V110" s="53"/>
      <c r="W110" s="53"/>
      <c r="X110" s="79" t="str" cm="1">
        <f t="array" ref="X110">IF(OR(K110:R110="NO",S110="NO",T110="NO",U110="NO",V110="NO",W110="NO"),"No aceptable","Aceptable")</f>
        <v>Aceptable</v>
      </c>
      <c r="Y110" s="53" t="s">
        <v>57</v>
      </c>
      <c r="Z110" s="53" t="s">
        <v>57</v>
      </c>
      <c r="AA110" s="53" t="s">
        <v>57</v>
      </c>
      <c r="AB110" s="53" t="s">
        <v>57</v>
      </c>
      <c r="AC110" s="53" t="s">
        <v>57</v>
      </c>
      <c r="AD110" s="53" t="s">
        <v>57</v>
      </c>
      <c r="AE110" s="53" t="s">
        <v>57</v>
      </c>
      <c r="AF110" s="53" t="s">
        <v>57</v>
      </c>
      <c r="AG110" s="53" t="s">
        <v>57</v>
      </c>
      <c r="AH110" s="53" t="s">
        <v>57</v>
      </c>
      <c r="AI110" s="53" t="s">
        <v>57</v>
      </c>
      <c r="AJ110" s="53" t="s">
        <v>57</v>
      </c>
      <c r="AK110" s="53" t="s">
        <v>57</v>
      </c>
      <c r="AL110" s="53" t="s">
        <v>57</v>
      </c>
      <c r="AM110" s="53" t="s">
        <v>57</v>
      </c>
      <c r="AN110" s="53" t="s">
        <v>57</v>
      </c>
      <c r="AO110" s="85" t="str" cm="1">
        <f t="array" ref="AO110">IF(OR(Y110:AI110="SI",AJ110="SI",AK110="SI",AL110="SI",AM110="SI",AN110="SI"),"Crítico-Proceda a elaborar plan de acción","No crítico/Intermedio-Solicitar evaluación por parte del OAL")</f>
        <v>No crítico/Intermedio-Solicitar evaluación por parte del OAL</v>
      </c>
      <c r="AP110" s="86"/>
      <c r="AQ110" s="74"/>
      <c r="AR110" s="74"/>
      <c r="AS110" s="74"/>
      <c r="AT110" s="74"/>
      <c r="AU110" s="74"/>
      <c r="AY110">
        <f t="shared" si="1"/>
        <v>1</v>
      </c>
    </row>
    <row r="111" spans="2:51" ht="58.5" customHeight="1">
      <c r="B111" s="54">
        <v>95</v>
      </c>
      <c r="C111" s="55" t="str">
        <f>Hoja1!AM99</f>
        <v>area 95</v>
      </c>
      <c r="D111" s="55" t="str">
        <f>Hoja1!AN99</f>
        <v>puesto 95</v>
      </c>
      <c r="E111" s="55" t="str">
        <f>Hoja1!AO99</f>
        <v>tarea 95</v>
      </c>
      <c r="F111" s="55">
        <f>Hoja1!AP99</f>
        <v>0</v>
      </c>
      <c r="G111" s="55">
        <f>Hoja1!AQ99</f>
        <v>0</v>
      </c>
      <c r="H111" s="55">
        <f>Hoja1!AR99</f>
        <v>0</v>
      </c>
      <c r="I111" s="55">
        <f>Hoja1!AS99</f>
        <v>0</v>
      </c>
      <c r="J111" s="55">
        <f>Hoja1!AT99</f>
        <v>0</v>
      </c>
      <c r="K111" s="53"/>
      <c r="L111" s="53"/>
      <c r="M111" s="53"/>
      <c r="N111" s="53"/>
      <c r="O111" s="53"/>
      <c r="P111" s="53"/>
      <c r="Q111" s="53"/>
      <c r="R111" s="53"/>
      <c r="S111" s="53"/>
      <c r="T111" s="53"/>
      <c r="U111" s="53"/>
      <c r="V111" s="53"/>
      <c r="W111" s="53"/>
      <c r="X111" s="79" t="str" cm="1">
        <f t="array" ref="X111">IF(OR(K111:R111="NO",S111="NO",T111="NO",U111="NO",V111="NO",W111="NO"),"No aceptable","Aceptable")</f>
        <v>Aceptable</v>
      </c>
      <c r="Y111" s="53" t="s">
        <v>57</v>
      </c>
      <c r="Z111" s="53" t="s">
        <v>57</v>
      </c>
      <c r="AA111" s="53" t="s">
        <v>57</v>
      </c>
      <c r="AB111" s="53" t="s">
        <v>57</v>
      </c>
      <c r="AC111" s="53" t="s">
        <v>57</v>
      </c>
      <c r="AD111" s="53" t="s">
        <v>57</v>
      </c>
      <c r="AE111" s="53" t="s">
        <v>57</v>
      </c>
      <c r="AF111" s="53" t="s">
        <v>57</v>
      </c>
      <c r="AG111" s="53" t="s">
        <v>57</v>
      </c>
      <c r="AH111" s="53" t="s">
        <v>57</v>
      </c>
      <c r="AI111" s="53" t="s">
        <v>57</v>
      </c>
      <c r="AJ111" s="53" t="s">
        <v>57</v>
      </c>
      <c r="AK111" s="53" t="s">
        <v>57</v>
      </c>
      <c r="AL111" s="53" t="s">
        <v>57</v>
      </c>
      <c r="AM111" s="53" t="s">
        <v>57</v>
      </c>
      <c r="AN111" s="53" t="s">
        <v>57</v>
      </c>
      <c r="AO111" s="85" t="str" cm="1">
        <f t="array" ref="AO111">IF(OR(Y111:AI111="SI",AJ111="SI",AK111="SI",AL111="SI",AM111="SI",AN111="SI"),"Crítico-Proceda a elaborar plan de acción","No crítico/Intermedio-Solicitar evaluación por parte del OAL")</f>
        <v>No crítico/Intermedio-Solicitar evaluación por parte del OAL</v>
      </c>
      <c r="AP111" s="86"/>
      <c r="AQ111" s="74"/>
      <c r="AR111" s="74"/>
      <c r="AS111" s="74"/>
      <c r="AT111" s="74"/>
      <c r="AU111" s="74"/>
      <c r="AY111">
        <f t="shared" si="1"/>
        <v>1</v>
      </c>
    </row>
    <row r="112" spans="2:51" ht="58.5" customHeight="1">
      <c r="B112" s="54">
        <v>96</v>
      </c>
      <c r="C112" s="55" t="str">
        <f>Hoja1!AM100</f>
        <v>area 96</v>
      </c>
      <c r="D112" s="55" t="str">
        <f>Hoja1!AN100</f>
        <v>puesto 96</v>
      </c>
      <c r="E112" s="55" t="str">
        <f>Hoja1!AO100</f>
        <v>tarea 96</v>
      </c>
      <c r="F112" s="55">
        <f>Hoja1!AP100</f>
        <v>0</v>
      </c>
      <c r="G112" s="55">
        <f>Hoja1!AQ100</f>
        <v>0</v>
      </c>
      <c r="H112" s="55">
        <f>Hoja1!AR100</f>
        <v>0</v>
      </c>
      <c r="I112" s="55">
        <f>Hoja1!AS100</f>
        <v>0</v>
      </c>
      <c r="J112" s="55">
        <f>Hoja1!AT100</f>
        <v>0</v>
      </c>
      <c r="K112" s="53"/>
      <c r="L112" s="53"/>
      <c r="M112" s="53"/>
      <c r="N112" s="53"/>
      <c r="O112" s="53"/>
      <c r="P112" s="53"/>
      <c r="Q112" s="53"/>
      <c r="R112" s="53"/>
      <c r="S112" s="53"/>
      <c r="T112" s="53"/>
      <c r="U112" s="53"/>
      <c r="V112" s="53"/>
      <c r="W112" s="53"/>
      <c r="X112" s="79" t="str" cm="1">
        <f t="array" ref="X112">IF(OR(K112:R112="NO",S112="NO",T112="NO",U112="NO",V112="NO",W112="NO"),"No aceptable","Aceptable")</f>
        <v>Aceptable</v>
      </c>
      <c r="Y112" s="53" t="s">
        <v>57</v>
      </c>
      <c r="Z112" s="53" t="s">
        <v>57</v>
      </c>
      <c r="AA112" s="53" t="s">
        <v>57</v>
      </c>
      <c r="AB112" s="53" t="s">
        <v>57</v>
      </c>
      <c r="AC112" s="53" t="s">
        <v>57</v>
      </c>
      <c r="AD112" s="53" t="s">
        <v>57</v>
      </c>
      <c r="AE112" s="53" t="s">
        <v>57</v>
      </c>
      <c r="AF112" s="53" t="s">
        <v>57</v>
      </c>
      <c r="AG112" s="53" t="s">
        <v>57</v>
      </c>
      <c r="AH112" s="53" t="s">
        <v>57</v>
      </c>
      <c r="AI112" s="53" t="s">
        <v>57</v>
      </c>
      <c r="AJ112" s="53" t="s">
        <v>57</v>
      </c>
      <c r="AK112" s="53" t="s">
        <v>57</v>
      </c>
      <c r="AL112" s="53" t="s">
        <v>57</v>
      </c>
      <c r="AM112" s="53" t="s">
        <v>57</v>
      </c>
      <c r="AN112" s="53" t="s">
        <v>57</v>
      </c>
      <c r="AO112" s="85" t="str" cm="1">
        <f t="array" ref="AO112">IF(OR(Y112:AI112="SI",AJ112="SI",AK112="SI",AL112="SI",AM112="SI",AN112="SI"),"Crítico-Proceda a elaborar plan de acción","No crítico/Intermedio-Solicitar evaluación por parte del OAL")</f>
        <v>No crítico/Intermedio-Solicitar evaluación por parte del OAL</v>
      </c>
      <c r="AP112" s="86"/>
      <c r="AQ112" s="74"/>
      <c r="AR112" s="74"/>
      <c r="AS112" s="74"/>
      <c r="AT112" s="74"/>
      <c r="AU112" s="74"/>
      <c r="AY112">
        <f t="shared" si="1"/>
        <v>1</v>
      </c>
    </row>
    <row r="113" spans="2:51" ht="58.5" customHeight="1">
      <c r="B113" s="54">
        <v>97</v>
      </c>
      <c r="C113" s="55" t="str">
        <f>Hoja1!AM101</f>
        <v>area 97</v>
      </c>
      <c r="D113" s="55" t="str">
        <f>Hoja1!AN101</f>
        <v>puesto 97</v>
      </c>
      <c r="E113" s="55" t="str">
        <f>Hoja1!AO101</f>
        <v>tarea 97</v>
      </c>
      <c r="F113" s="55">
        <f>Hoja1!AP101</f>
        <v>0</v>
      </c>
      <c r="G113" s="55">
        <f>Hoja1!AQ101</f>
        <v>0</v>
      </c>
      <c r="H113" s="55">
        <f>Hoja1!AR101</f>
        <v>0</v>
      </c>
      <c r="I113" s="55">
        <f>Hoja1!AS101</f>
        <v>0</v>
      </c>
      <c r="J113" s="55">
        <f>Hoja1!AT101</f>
        <v>0</v>
      </c>
      <c r="K113" s="53"/>
      <c r="L113" s="53"/>
      <c r="M113" s="53"/>
      <c r="N113" s="53"/>
      <c r="O113" s="53"/>
      <c r="P113" s="53"/>
      <c r="Q113" s="53"/>
      <c r="R113" s="53"/>
      <c r="S113" s="53"/>
      <c r="T113" s="53"/>
      <c r="U113" s="53"/>
      <c r="V113" s="53"/>
      <c r="W113" s="53"/>
      <c r="X113" s="79" t="str" cm="1">
        <f t="array" ref="X113">IF(OR(K113:R113="NO",S113="NO",T113="NO",U113="NO",V113="NO",W113="NO"),"No aceptable","Aceptable")</f>
        <v>Aceptable</v>
      </c>
      <c r="Y113" s="53" t="s">
        <v>57</v>
      </c>
      <c r="Z113" s="53" t="s">
        <v>57</v>
      </c>
      <c r="AA113" s="53" t="s">
        <v>57</v>
      </c>
      <c r="AB113" s="53" t="s">
        <v>57</v>
      </c>
      <c r="AC113" s="53" t="s">
        <v>57</v>
      </c>
      <c r="AD113" s="53" t="s">
        <v>57</v>
      </c>
      <c r="AE113" s="53" t="s">
        <v>57</v>
      </c>
      <c r="AF113" s="53" t="s">
        <v>57</v>
      </c>
      <c r="AG113" s="53" t="s">
        <v>57</v>
      </c>
      <c r="AH113" s="53" t="s">
        <v>57</v>
      </c>
      <c r="AI113" s="53" t="s">
        <v>57</v>
      </c>
      <c r="AJ113" s="53" t="s">
        <v>57</v>
      </c>
      <c r="AK113" s="53" t="s">
        <v>57</v>
      </c>
      <c r="AL113" s="53" t="s">
        <v>57</v>
      </c>
      <c r="AM113" s="53" t="s">
        <v>57</v>
      </c>
      <c r="AN113" s="53" t="s">
        <v>57</v>
      </c>
      <c r="AO113" s="85" t="str" cm="1">
        <f t="array" ref="AO113">IF(OR(Y113:AI113="SI",AJ113="SI",AK113="SI",AL113="SI",AM113="SI",AN113="SI"),"Crítico-Proceda a elaborar plan de acción","No crítico/Intermedio-Solicitar evaluación por parte del OAL")</f>
        <v>No crítico/Intermedio-Solicitar evaluación por parte del OAL</v>
      </c>
      <c r="AP113" s="86"/>
      <c r="AQ113" s="74"/>
      <c r="AR113" s="74"/>
      <c r="AS113" s="74"/>
      <c r="AT113" s="74"/>
      <c r="AU113" s="74"/>
      <c r="AY113">
        <f t="shared" si="1"/>
        <v>1</v>
      </c>
    </row>
    <row r="114" spans="2:51" ht="58.5" customHeight="1">
      <c r="B114" s="54">
        <v>98</v>
      </c>
      <c r="C114" s="55" t="str">
        <f>Hoja1!AM102</f>
        <v>area 98</v>
      </c>
      <c r="D114" s="55" t="str">
        <f>Hoja1!AN102</f>
        <v>puesto 98</v>
      </c>
      <c r="E114" s="55" t="str">
        <f>Hoja1!AO102</f>
        <v>tarea 98</v>
      </c>
      <c r="F114" s="55">
        <f>Hoja1!AP102</f>
        <v>0</v>
      </c>
      <c r="G114" s="55">
        <f>Hoja1!AQ102</f>
        <v>0</v>
      </c>
      <c r="H114" s="55">
        <f>Hoja1!AR102</f>
        <v>0</v>
      </c>
      <c r="I114" s="55">
        <f>Hoja1!AS102</f>
        <v>0</v>
      </c>
      <c r="J114" s="55">
        <f>Hoja1!AT102</f>
        <v>0</v>
      </c>
      <c r="K114" s="53"/>
      <c r="L114" s="53"/>
      <c r="M114" s="53"/>
      <c r="N114" s="53"/>
      <c r="O114" s="53"/>
      <c r="P114" s="53"/>
      <c r="Q114" s="53"/>
      <c r="R114" s="53"/>
      <c r="S114" s="53"/>
      <c r="T114" s="53"/>
      <c r="U114" s="53"/>
      <c r="V114" s="53"/>
      <c r="W114" s="53"/>
      <c r="X114" s="79" t="str" cm="1">
        <f t="array" ref="X114">IF(OR(K114:R114="NO",S114="NO",T114="NO",U114="NO",V114="NO",W114="NO"),"No aceptable","Aceptable")</f>
        <v>Aceptable</v>
      </c>
      <c r="Y114" s="53" t="s">
        <v>57</v>
      </c>
      <c r="Z114" s="53" t="s">
        <v>57</v>
      </c>
      <c r="AA114" s="53" t="s">
        <v>57</v>
      </c>
      <c r="AB114" s="53" t="s">
        <v>57</v>
      </c>
      <c r="AC114" s="53" t="s">
        <v>57</v>
      </c>
      <c r="AD114" s="53" t="s">
        <v>57</v>
      </c>
      <c r="AE114" s="53" t="s">
        <v>57</v>
      </c>
      <c r="AF114" s="53" t="s">
        <v>57</v>
      </c>
      <c r="AG114" s="53" t="s">
        <v>57</v>
      </c>
      <c r="AH114" s="53" t="s">
        <v>57</v>
      </c>
      <c r="AI114" s="53" t="s">
        <v>57</v>
      </c>
      <c r="AJ114" s="53" t="s">
        <v>57</v>
      </c>
      <c r="AK114" s="53" t="s">
        <v>57</v>
      </c>
      <c r="AL114" s="53" t="s">
        <v>57</v>
      </c>
      <c r="AM114" s="53" t="s">
        <v>57</v>
      </c>
      <c r="AN114" s="53" t="s">
        <v>57</v>
      </c>
      <c r="AO114" s="85" t="str" cm="1">
        <f t="array" ref="AO114">IF(OR(Y114:AI114="SI",AJ114="SI",AK114="SI",AL114="SI",AM114="SI",AN114="SI"),"Crítico-Proceda a elaborar plan de acción","No crítico/Intermedio-Solicitar evaluación por parte del OAL")</f>
        <v>No crítico/Intermedio-Solicitar evaluación por parte del OAL</v>
      </c>
      <c r="AP114" s="86"/>
      <c r="AQ114" s="74"/>
      <c r="AR114" s="74"/>
      <c r="AS114" s="74"/>
      <c r="AT114" s="74"/>
      <c r="AU114" s="74"/>
      <c r="AY114">
        <f t="shared" si="1"/>
        <v>1</v>
      </c>
    </row>
    <row r="115" spans="2:51" ht="58.5" customHeight="1">
      <c r="B115" s="54">
        <v>99</v>
      </c>
      <c r="C115" s="55" t="str">
        <f>Hoja1!AM103</f>
        <v>area 99</v>
      </c>
      <c r="D115" s="55" t="str">
        <f>Hoja1!AN103</f>
        <v>puesto 99</v>
      </c>
      <c r="E115" s="55" t="str">
        <f>Hoja1!AO103</f>
        <v>tarea 99</v>
      </c>
      <c r="F115" s="55">
        <f>Hoja1!AP103</f>
        <v>0</v>
      </c>
      <c r="G115" s="55">
        <f>Hoja1!AQ103</f>
        <v>0</v>
      </c>
      <c r="H115" s="55">
        <f>Hoja1!AR103</f>
        <v>0</v>
      </c>
      <c r="I115" s="55">
        <f>Hoja1!AS103</f>
        <v>0</v>
      </c>
      <c r="J115" s="55">
        <f>Hoja1!AT103</f>
        <v>0</v>
      </c>
      <c r="K115" s="53"/>
      <c r="L115" s="53"/>
      <c r="M115" s="53"/>
      <c r="N115" s="53"/>
      <c r="O115" s="53"/>
      <c r="P115" s="53"/>
      <c r="Q115" s="53"/>
      <c r="R115" s="53"/>
      <c r="S115" s="53"/>
      <c r="T115" s="53"/>
      <c r="U115" s="53"/>
      <c r="V115" s="53"/>
      <c r="W115" s="53"/>
      <c r="X115" s="79" t="str" cm="1">
        <f t="array" ref="X115">IF(OR(K115:R115="NO",S115="NO",T115="NO",U115="NO",V115="NO",W115="NO"),"No aceptable","Aceptable")</f>
        <v>Aceptable</v>
      </c>
      <c r="Y115" s="53" t="s">
        <v>57</v>
      </c>
      <c r="Z115" s="53" t="s">
        <v>57</v>
      </c>
      <c r="AA115" s="53" t="s">
        <v>57</v>
      </c>
      <c r="AB115" s="53" t="s">
        <v>57</v>
      </c>
      <c r="AC115" s="53" t="s">
        <v>57</v>
      </c>
      <c r="AD115" s="53" t="s">
        <v>57</v>
      </c>
      <c r="AE115" s="53" t="s">
        <v>57</v>
      </c>
      <c r="AF115" s="53" t="s">
        <v>57</v>
      </c>
      <c r="AG115" s="53" t="s">
        <v>57</v>
      </c>
      <c r="AH115" s="53" t="s">
        <v>57</v>
      </c>
      <c r="AI115" s="53" t="s">
        <v>57</v>
      </c>
      <c r="AJ115" s="53" t="s">
        <v>57</v>
      </c>
      <c r="AK115" s="53" t="s">
        <v>57</v>
      </c>
      <c r="AL115" s="53" t="s">
        <v>57</v>
      </c>
      <c r="AM115" s="53" t="s">
        <v>57</v>
      </c>
      <c r="AN115" s="53" t="s">
        <v>57</v>
      </c>
      <c r="AO115" s="85" t="str" cm="1">
        <f t="array" ref="AO115">IF(OR(Y115:AI115="SI",AJ115="SI",AK115="SI",AL115="SI",AM115="SI",AN115="SI"),"Crítico-Proceda a elaborar plan de acción","No crítico/Intermedio-Solicitar evaluación por parte del OAL")</f>
        <v>No crítico/Intermedio-Solicitar evaluación por parte del OAL</v>
      </c>
      <c r="AP115" s="86"/>
      <c r="AQ115" s="74"/>
      <c r="AR115" s="74"/>
      <c r="AS115" s="74"/>
      <c r="AT115" s="74"/>
      <c r="AU115" s="74"/>
      <c r="AY115">
        <f t="shared" si="1"/>
        <v>1</v>
      </c>
    </row>
    <row r="116" spans="2:51" ht="58.5" customHeight="1">
      <c r="B116" s="54">
        <v>100</v>
      </c>
      <c r="C116" s="55" t="str">
        <f>Hoja1!AM104</f>
        <v>area 100</v>
      </c>
      <c r="D116" s="55" t="str">
        <f>Hoja1!AN104</f>
        <v>puesto 100</v>
      </c>
      <c r="E116" s="55" t="str">
        <f>Hoja1!AO104</f>
        <v>tarea 100</v>
      </c>
      <c r="F116" s="55">
        <f>Hoja1!AP104</f>
        <v>0</v>
      </c>
      <c r="G116" s="55">
        <f>Hoja1!AQ104</f>
        <v>0</v>
      </c>
      <c r="H116" s="55">
        <f>Hoja1!AR104</f>
        <v>0</v>
      </c>
      <c r="I116" s="55">
        <f>Hoja1!AS104</f>
        <v>0</v>
      </c>
      <c r="J116" s="55">
        <f>Hoja1!AT104</f>
        <v>0</v>
      </c>
      <c r="K116" s="53"/>
      <c r="L116" s="53"/>
      <c r="M116" s="53"/>
      <c r="N116" s="53"/>
      <c r="O116" s="53"/>
      <c r="P116" s="53"/>
      <c r="Q116" s="53"/>
      <c r="R116" s="53"/>
      <c r="S116" s="53"/>
      <c r="T116" s="53"/>
      <c r="U116" s="53"/>
      <c r="V116" s="53"/>
      <c r="W116" s="53"/>
      <c r="X116" s="79" t="str" cm="1">
        <f t="array" ref="X116">IF(OR(K116:R116="NO",S116="NO",T116="NO",U116="NO",V116="NO",W116="NO"),"No aceptable","Aceptable")</f>
        <v>Aceptable</v>
      </c>
      <c r="Y116" s="53" t="s">
        <v>57</v>
      </c>
      <c r="Z116" s="53" t="s">
        <v>57</v>
      </c>
      <c r="AA116" s="53" t="s">
        <v>57</v>
      </c>
      <c r="AB116" s="53" t="s">
        <v>57</v>
      </c>
      <c r="AC116" s="53" t="s">
        <v>57</v>
      </c>
      <c r="AD116" s="53" t="s">
        <v>57</v>
      </c>
      <c r="AE116" s="53" t="s">
        <v>57</v>
      </c>
      <c r="AF116" s="53" t="s">
        <v>57</v>
      </c>
      <c r="AG116" s="53" t="s">
        <v>57</v>
      </c>
      <c r="AH116" s="53" t="s">
        <v>57</v>
      </c>
      <c r="AI116" s="53" t="s">
        <v>57</v>
      </c>
      <c r="AJ116" s="53" t="s">
        <v>57</v>
      </c>
      <c r="AK116" s="53" t="s">
        <v>57</v>
      </c>
      <c r="AL116" s="53" t="s">
        <v>57</v>
      </c>
      <c r="AM116" s="53" t="s">
        <v>57</v>
      </c>
      <c r="AN116" s="53" t="s">
        <v>57</v>
      </c>
      <c r="AO116" s="85" t="str" cm="1">
        <f t="array" ref="AO116">IF(OR(Y116:AI116="SI",AJ116="SI",AK116="SI",AL116="SI",AM116="SI",AN116="SI"),"Crítico-Proceda a elaborar plan de acción","No crítico/Intermedio-Solicitar evaluación por parte del OAL")</f>
        <v>No crítico/Intermedio-Solicitar evaluación por parte del OAL</v>
      </c>
      <c r="AP116" s="86"/>
      <c r="AQ116" s="74"/>
      <c r="AR116" s="74"/>
      <c r="AS116" s="74"/>
      <c r="AT116" s="74"/>
      <c r="AU116" s="74"/>
      <c r="AY116">
        <f t="shared" si="1"/>
        <v>1</v>
      </c>
    </row>
    <row r="117" spans="2:51" ht="58.5" customHeight="1">
      <c r="B117" s="54">
        <v>101</v>
      </c>
      <c r="C117" s="55" t="str">
        <f>Hoja1!AM105</f>
        <v>area 101</v>
      </c>
      <c r="D117" s="55" t="str">
        <f>Hoja1!AN105</f>
        <v>puesto 101</v>
      </c>
      <c r="E117" s="55" t="str">
        <f>Hoja1!AO105</f>
        <v>tarea 101</v>
      </c>
      <c r="F117" s="55">
        <f>Hoja1!AP105</f>
        <v>0</v>
      </c>
      <c r="G117" s="55">
        <f>Hoja1!AQ105</f>
        <v>0</v>
      </c>
      <c r="H117" s="55">
        <f>Hoja1!AR105</f>
        <v>0</v>
      </c>
      <c r="I117" s="55">
        <f>Hoja1!AS105</f>
        <v>0</v>
      </c>
      <c r="J117" s="55">
        <f>Hoja1!AT105</f>
        <v>0</v>
      </c>
      <c r="K117" s="53"/>
      <c r="L117" s="53"/>
      <c r="M117" s="53"/>
      <c r="N117" s="53"/>
      <c r="O117" s="53"/>
      <c r="P117" s="53"/>
      <c r="Q117" s="53"/>
      <c r="R117" s="53"/>
      <c r="S117" s="53"/>
      <c r="T117" s="53"/>
      <c r="U117" s="53"/>
      <c r="V117" s="53"/>
      <c r="W117" s="53"/>
      <c r="X117" s="79" t="str" cm="1">
        <f t="array" ref="X117">IF(OR(K117:R117="NO",S117="NO",T117="NO",U117="NO",V117="NO",W117="NO"),"No aceptable","Aceptable")</f>
        <v>Aceptable</v>
      </c>
      <c r="Y117" s="53" t="s">
        <v>57</v>
      </c>
      <c r="Z117" s="53" t="s">
        <v>57</v>
      </c>
      <c r="AA117" s="53" t="s">
        <v>57</v>
      </c>
      <c r="AB117" s="53" t="s">
        <v>57</v>
      </c>
      <c r="AC117" s="53" t="s">
        <v>57</v>
      </c>
      <c r="AD117" s="53" t="s">
        <v>57</v>
      </c>
      <c r="AE117" s="53" t="s">
        <v>57</v>
      </c>
      <c r="AF117" s="53" t="s">
        <v>57</v>
      </c>
      <c r="AG117" s="53" t="s">
        <v>57</v>
      </c>
      <c r="AH117" s="53" t="s">
        <v>57</v>
      </c>
      <c r="AI117" s="53" t="s">
        <v>57</v>
      </c>
      <c r="AJ117" s="53" t="s">
        <v>57</v>
      </c>
      <c r="AK117" s="53" t="s">
        <v>57</v>
      </c>
      <c r="AL117" s="53" t="s">
        <v>57</v>
      </c>
      <c r="AM117" s="53" t="s">
        <v>57</v>
      </c>
      <c r="AN117" s="53" t="s">
        <v>57</v>
      </c>
      <c r="AO117" s="85" t="str" cm="1">
        <f t="array" ref="AO117">IF(OR(Y117:AI117="SI",AJ117="SI",AK117="SI",AL117="SI",AM117="SI",AN117="SI"),"Crítico-Proceda a elaborar plan de acción","No crítico/Intermedio-Solicitar evaluación por parte del OAL")</f>
        <v>No crítico/Intermedio-Solicitar evaluación por parte del OAL</v>
      </c>
      <c r="AP117" s="86"/>
      <c r="AQ117" s="74"/>
      <c r="AR117" s="74"/>
      <c r="AS117" s="74"/>
      <c r="AT117" s="74"/>
      <c r="AU117" s="74"/>
      <c r="AY117">
        <f t="shared" si="1"/>
        <v>1</v>
      </c>
    </row>
    <row r="118" spans="2:51" ht="58.5" customHeight="1">
      <c r="B118" s="54">
        <v>102</v>
      </c>
      <c r="C118" s="55" t="str">
        <f>Hoja1!AM106</f>
        <v>area 102</v>
      </c>
      <c r="D118" s="55" t="str">
        <f>Hoja1!AN106</f>
        <v>puesto 102</v>
      </c>
      <c r="E118" s="55" t="str">
        <f>Hoja1!AO106</f>
        <v>tarea 102</v>
      </c>
      <c r="F118" s="55">
        <f>Hoja1!AP106</f>
        <v>0</v>
      </c>
      <c r="G118" s="55">
        <f>Hoja1!AQ106</f>
        <v>0</v>
      </c>
      <c r="H118" s="55">
        <f>Hoja1!AR106</f>
        <v>0</v>
      </c>
      <c r="I118" s="55">
        <f>Hoja1!AS106</f>
        <v>0</v>
      </c>
      <c r="J118" s="55">
        <f>Hoja1!AT106</f>
        <v>0</v>
      </c>
      <c r="K118" s="53"/>
      <c r="L118" s="53"/>
      <c r="M118" s="53"/>
      <c r="N118" s="53"/>
      <c r="O118" s="53"/>
      <c r="P118" s="53"/>
      <c r="Q118" s="53"/>
      <c r="R118" s="53"/>
      <c r="S118" s="53"/>
      <c r="T118" s="53"/>
      <c r="U118" s="53"/>
      <c r="V118" s="53"/>
      <c r="W118" s="53"/>
      <c r="X118" s="79" t="str" cm="1">
        <f t="array" ref="X118">IF(OR(K118:R118="NO",S118="NO",T118="NO",U118="NO",V118="NO",W118="NO"),"No aceptable","Aceptable")</f>
        <v>Aceptable</v>
      </c>
      <c r="Y118" s="53" t="s">
        <v>57</v>
      </c>
      <c r="Z118" s="53" t="s">
        <v>57</v>
      </c>
      <c r="AA118" s="53" t="s">
        <v>57</v>
      </c>
      <c r="AB118" s="53" t="s">
        <v>57</v>
      </c>
      <c r="AC118" s="53" t="s">
        <v>57</v>
      </c>
      <c r="AD118" s="53" t="s">
        <v>57</v>
      </c>
      <c r="AE118" s="53" t="s">
        <v>57</v>
      </c>
      <c r="AF118" s="53" t="s">
        <v>57</v>
      </c>
      <c r="AG118" s="53" t="s">
        <v>57</v>
      </c>
      <c r="AH118" s="53" t="s">
        <v>57</v>
      </c>
      <c r="AI118" s="53" t="s">
        <v>57</v>
      </c>
      <c r="AJ118" s="53" t="s">
        <v>57</v>
      </c>
      <c r="AK118" s="53" t="s">
        <v>57</v>
      </c>
      <c r="AL118" s="53" t="s">
        <v>57</v>
      </c>
      <c r="AM118" s="53" t="s">
        <v>57</v>
      </c>
      <c r="AN118" s="53" t="s">
        <v>57</v>
      </c>
      <c r="AO118" s="85" t="str" cm="1">
        <f t="array" ref="AO118">IF(OR(Y118:AI118="SI",AJ118="SI",AK118="SI",AL118="SI",AM118="SI",AN118="SI"),"Crítico-Proceda a elaborar plan de acción","No crítico/Intermedio-Solicitar evaluación por parte del OAL")</f>
        <v>No crítico/Intermedio-Solicitar evaluación por parte del OAL</v>
      </c>
      <c r="AP118" s="86"/>
      <c r="AQ118" s="74"/>
      <c r="AR118" s="74"/>
      <c r="AS118" s="74"/>
      <c r="AT118" s="74"/>
      <c r="AU118" s="74"/>
      <c r="AY118">
        <f t="shared" si="1"/>
        <v>1</v>
      </c>
    </row>
    <row r="119" spans="2:51" ht="58.5" customHeight="1">
      <c r="B119" s="54">
        <v>103</v>
      </c>
      <c r="C119" s="55" t="str">
        <f>Hoja1!AM107</f>
        <v>area 103</v>
      </c>
      <c r="D119" s="55" t="str">
        <f>Hoja1!AN107</f>
        <v>puesto 103</v>
      </c>
      <c r="E119" s="55" t="str">
        <f>Hoja1!AO107</f>
        <v>tarea 103</v>
      </c>
      <c r="F119" s="55">
        <f>Hoja1!AP107</f>
        <v>0</v>
      </c>
      <c r="G119" s="55">
        <f>Hoja1!AQ107</f>
        <v>0</v>
      </c>
      <c r="H119" s="55">
        <f>Hoja1!AR107</f>
        <v>0</v>
      </c>
      <c r="I119" s="55">
        <f>Hoja1!AS107</f>
        <v>0</v>
      </c>
      <c r="J119" s="55">
        <f>Hoja1!AT107</f>
        <v>0</v>
      </c>
      <c r="K119" s="53"/>
      <c r="L119" s="53"/>
      <c r="M119" s="53"/>
      <c r="N119" s="53"/>
      <c r="O119" s="53"/>
      <c r="P119" s="53"/>
      <c r="Q119" s="53"/>
      <c r="R119" s="53"/>
      <c r="S119" s="53"/>
      <c r="T119" s="53"/>
      <c r="U119" s="53"/>
      <c r="V119" s="53"/>
      <c r="W119" s="53"/>
      <c r="X119" s="79" t="str" cm="1">
        <f t="array" ref="X119">IF(OR(K119:R119="NO",S119="NO",T119="NO",U119="NO",V119="NO",W119="NO"),"No aceptable","Aceptable")</f>
        <v>Aceptable</v>
      </c>
      <c r="Y119" s="53" t="s">
        <v>57</v>
      </c>
      <c r="Z119" s="53" t="s">
        <v>57</v>
      </c>
      <c r="AA119" s="53" t="s">
        <v>57</v>
      </c>
      <c r="AB119" s="53" t="s">
        <v>57</v>
      </c>
      <c r="AC119" s="53" t="s">
        <v>57</v>
      </c>
      <c r="AD119" s="53" t="s">
        <v>57</v>
      </c>
      <c r="AE119" s="53" t="s">
        <v>57</v>
      </c>
      <c r="AF119" s="53" t="s">
        <v>57</v>
      </c>
      <c r="AG119" s="53" t="s">
        <v>57</v>
      </c>
      <c r="AH119" s="53" t="s">
        <v>57</v>
      </c>
      <c r="AI119" s="53" t="s">
        <v>57</v>
      </c>
      <c r="AJ119" s="53" t="s">
        <v>57</v>
      </c>
      <c r="AK119" s="53" t="s">
        <v>57</v>
      </c>
      <c r="AL119" s="53" t="s">
        <v>57</v>
      </c>
      <c r="AM119" s="53" t="s">
        <v>57</v>
      </c>
      <c r="AN119" s="53" t="s">
        <v>57</v>
      </c>
      <c r="AO119" s="85" t="str" cm="1">
        <f t="array" ref="AO119">IF(OR(Y119:AI119="SI",AJ119="SI",AK119="SI",AL119="SI",AM119="SI",AN119="SI"),"Crítico-Proceda a elaborar plan de acción","No crítico/Intermedio-Solicitar evaluación por parte del OAL")</f>
        <v>No crítico/Intermedio-Solicitar evaluación por parte del OAL</v>
      </c>
      <c r="AP119" s="86"/>
      <c r="AQ119" s="74"/>
      <c r="AR119" s="74"/>
      <c r="AS119" s="74"/>
      <c r="AT119" s="74"/>
      <c r="AU119" s="74"/>
      <c r="AY119">
        <f t="shared" si="1"/>
        <v>1</v>
      </c>
    </row>
    <row r="120" spans="2:51" ht="58.5" customHeight="1">
      <c r="B120" s="54">
        <v>104</v>
      </c>
      <c r="C120" s="55" t="str">
        <f>Hoja1!AM108</f>
        <v>area 104</v>
      </c>
      <c r="D120" s="55" t="str">
        <f>Hoja1!AN108</f>
        <v>puesto 104</v>
      </c>
      <c r="E120" s="55" t="str">
        <f>Hoja1!AO108</f>
        <v>tarea 104</v>
      </c>
      <c r="F120" s="55">
        <f>Hoja1!AP108</f>
        <v>0</v>
      </c>
      <c r="G120" s="55">
        <f>Hoja1!AQ108</f>
        <v>0</v>
      </c>
      <c r="H120" s="55">
        <f>Hoja1!AR108</f>
        <v>0</v>
      </c>
      <c r="I120" s="55">
        <f>Hoja1!AS108</f>
        <v>0</v>
      </c>
      <c r="J120" s="55">
        <f>Hoja1!AT108</f>
        <v>0</v>
      </c>
      <c r="K120" s="53"/>
      <c r="L120" s="53"/>
      <c r="M120" s="53"/>
      <c r="N120" s="53"/>
      <c r="O120" s="53"/>
      <c r="P120" s="53"/>
      <c r="Q120" s="53"/>
      <c r="R120" s="53"/>
      <c r="S120" s="53"/>
      <c r="T120" s="53"/>
      <c r="U120" s="53"/>
      <c r="V120" s="53"/>
      <c r="W120" s="53"/>
      <c r="X120" s="79" t="str" cm="1">
        <f t="array" ref="X120">IF(OR(K120:R120="NO",S120="NO",T120="NO",U120="NO",V120="NO",W120="NO"),"No aceptable","Aceptable")</f>
        <v>Aceptable</v>
      </c>
      <c r="Y120" s="53" t="s">
        <v>57</v>
      </c>
      <c r="Z120" s="53" t="s">
        <v>57</v>
      </c>
      <c r="AA120" s="53" t="s">
        <v>57</v>
      </c>
      <c r="AB120" s="53" t="s">
        <v>57</v>
      </c>
      <c r="AC120" s="53" t="s">
        <v>57</v>
      </c>
      <c r="AD120" s="53" t="s">
        <v>57</v>
      </c>
      <c r="AE120" s="53" t="s">
        <v>57</v>
      </c>
      <c r="AF120" s="53" t="s">
        <v>57</v>
      </c>
      <c r="AG120" s="53" t="s">
        <v>57</v>
      </c>
      <c r="AH120" s="53" t="s">
        <v>57</v>
      </c>
      <c r="AI120" s="53" t="s">
        <v>57</v>
      </c>
      <c r="AJ120" s="53" t="s">
        <v>57</v>
      </c>
      <c r="AK120" s="53" t="s">
        <v>57</v>
      </c>
      <c r="AL120" s="53" t="s">
        <v>57</v>
      </c>
      <c r="AM120" s="53" t="s">
        <v>57</v>
      </c>
      <c r="AN120" s="53" t="s">
        <v>57</v>
      </c>
      <c r="AO120" s="85" t="str" cm="1">
        <f t="array" ref="AO120">IF(OR(Y120:AI120="SI",AJ120="SI",AK120="SI",AL120="SI",AM120="SI",AN120="SI"),"Crítico-Proceda a elaborar plan de acción","No crítico/Intermedio-Solicitar evaluación por parte del OAL")</f>
        <v>No crítico/Intermedio-Solicitar evaluación por parte del OAL</v>
      </c>
      <c r="AP120" s="86"/>
      <c r="AQ120" s="74"/>
      <c r="AR120" s="74"/>
      <c r="AS120" s="74"/>
      <c r="AT120" s="74"/>
      <c r="AU120" s="74"/>
      <c r="AY120">
        <f t="shared" si="1"/>
        <v>1</v>
      </c>
    </row>
    <row r="121" spans="2:51" ht="58.5" customHeight="1">
      <c r="B121" s="54">
        <v>105</v>
      </c>
      <c r="C121" s="55" t="str">
        <f>Hoja1!AM109</f>
        <v>area 105</v>
      </c>
      <c r="D121" s="55" t="str">
        <f>Hoja1!AN109</f>
        <v>puesto 105</v>
      </c>
      <c r="E121" s="55" t="str">
        <f>Hoja1!AO109</f>
        <v>tarea 105</v>
      </c>
      <c r="F121" s="55">
        <f>Hoja1!AP109</f>
        <v>0</v>
      </c>
      <c r="G121" s="55">
        <f>Hoja1!AQ109</f>
        <v>0</v>
      </c>
      <c r="H121" s="55">
        <f>Hoja1!AR109</f>
        <v>0</v>
      </c>
      <c r="I121" s="55">
        <f>Hoja1!AS109</f>
        <v>0</v>
      </c>
      <c r="J121" s="55">
        <f>Hoja1!AT109</f>
        <v>0</v>
      </c>
      <c r="K121" s="53"/>
      <c r="L121" s="53"/>
      <c r="M121" s="53"/>
      <c r="N121" s="53"/>
      <c r="O121" s="53"/>
      <c r="P121" s="53"/>
      <c r="Q121" s="53"/>
      <c r="R121" s="53"/>
      <c r="S121" s="53"/>
      <c r="T121" s="53"/>
      <c r="U121" s="53"/>
      <c r="V121" s="53"/>
      <c r="W121" s="53"/>
      <c r="X121" s="79" t="str" cm="1">
        <f t="array" ref="X121">IF(OR(K121:R121="NO",S121="NO",T121="NO",U121="NO",V121="NO",W121="NO"),"No aceptable","Aceptable")</f>
        <v>Aceptable</v>
      </c>
      <c r="Y121" s="53" t="s">
        <v>57</v>
      </c>
      <c r="Z121" s="53" t="s">
        <v>57</v>
      </c>
      <c r="AA121" s="53" t="s">
        <v>57</v>
      </c>
      <c r="AB121" s="53" t="s">
        <v>57</v>
      </c>
      <c r="AC121" s="53" t="s">
        <v>57</v>
      </c>
      <c r="AD121" s="53" t="s">
        <v>57</v>
      </c>
      <c r="AE121" s="53" t="s">
        <v>57</v>
      </c>
      <c r="AF121" s="53" t="s">
        <v>57</v>
      </c>
      <c r="AG121" s="53" t="s">
        <v>57</v>
      </c>
      <c r="AH121" s="53" t="s">
        <v>57</v>
      </c>
      <c r="AI121" s="53" t="s">
        <v>57</v>
      </c>
      <c r="AJ121" s="53" t="s">
        <v>57</v>
      </c>
      <c r="AK121" s="53" t="s">
        <v>57</v>
      </c>
      <c r="AL121" s="53" t="s">
        <v>57</v>
      </c>
      <c r="AM121" s="53" t="s">
        <v>57</v>
      </c>
      <c r="AN121" s="53" t="s">
        <v>57</v>
      </c>
      <c r="AO121" s="85" t="str" cm="1">
        <f t="array" ref="AO121">IF(OR(Y121:AI121="SI",AJ121="SI",AK121="SI",AL121="SI",AM121="SI",AN121="SI"),"Crítico-Proceda a elaborar plan de acción","No crítico/Intermedio-Solicitar evaluación por parte del OAL")</f>
        <v>No crítico/Intermedio-Solicitar evaluación por parte del OAL</v>
      </c>
      <c r="AP121" s="86"/>
      <c r="AQ121" s="74"/>
      <c r="AR121" s="74"/>
      <c r="AS121" s="74"/>
      <c r="AT121" s="74"/>
      <c r="AU121" s="74"/>
      <c r="AY121">
        <f t="shared" si="1"/>
        <v>1</v>
      </c>
    </row>
    <row r="122" spans="2:51" ht="58.5" customHeight="1">
      <c r="B122" s="54">
        <v>106</v>
      </c>
      <c r="C122" s="55" t="str">
        <f>Hoja1!AM110</f>
        <v>area 106</v>
      </c>
      <c r="D122" s="55" t="str">
        <f>Hoja1!AN110</f>
        <v>puesto 106</v>
      </c>
      <c r="E122" s="55" t="str">
        <f>Hoja1!AO110</f>
        <v>tarea 106</v>
      </c>
      <c r="F122" s="55">
        <f>Hoja1!AP110</f>
        <v>0</v>
      </c>
      <c r="G122" s="55">
        <f>Hoja1!AQ110</f>
        <v>0</v>
      </c>
      <c r="H122" s="55">
        <f>Hoja1!AR110</f>
        <v>0</v>
      </c>
      <c r="I122" s="55">
        <f>Hoja1!AS110</f>
        <v>0</v>
      </c>
      <c r="J122" s="55">
        <f>Hoja1!AT110</f>
        <v>0</v>
      </c>
      <c r="K122" s="53"/>
      <c r="L122" s="53"/>
      <c r="M122" s="53"/>
      <c r="N122" s="53"/>
      <c r="O122" s="53"/>
      <c r="P122" s="53"/>
      <c r="Q122" s="53"/>
      <c r="R122" s="53"/>
      <c r="S122" s="53"/>
      <c r="T122" s="53"/>
      <c r="U122" s="53"/>
      <c r="V122" s="53"/>
      <c r="W122" s="53"/>
      <c r="X122" s="79" t="str" cm="1">
        <f t="array" ref="X122">IF(OR(K122:R122="NO",S122="NO",T122="NO",U122="NO",V122="NO",W122="NO"),"No aceptable","Aceptable")</f>
        <v>Aceptable</v>
      </c>
      <c r="Y122" s="53" t="s">
        <v>57</v>
      </c>
      <c r="Z122" s="53" t="s">
        <v>57</v>
      </c>
      <c r="AA122" s="53" t="s">
        <v>57</v>
      </c>
      <c r="AB122" s="53" t="s">
        <v>57</v>
      </c>
      <c r="AC122" s="53" t="s">
        <v>57</v>
      </c>
      <c r="AD122" s="53" t="s">
        <v>57</v>
      </c>
      <c r="AE122" s="53" t="s">
        <v>57</v>
      </c>
      <c r="AF122" s="53" t="s">
        <v>57</v>
      </c>
      <c r="AG122" s="53" t="s">
        <v>57</v>
      </c>
      <c r="AH122" s="53" t="s">
        <v>57</v>
      </c>
      <c r="AI122" s="53" t="s">
        <v>57</v>
      </c>
      <c r="AJ122" s="53" t="s">
        <v>57</v>
      </c>
      <c r="AK122" s="53" t="s">
        <v>57</v>
      </c>
      <c r="AL122" s="53" t="s">
        <v>57</v>
      </c>
      <c r="AM122" s="53" t="s">
        <v>57</v>
      </c>
      <c r="AN122" s="53" t="s">
        <v>57</v>
      </c>
      <c r="AO122" s="85" t="str" cm="1">
        <f t="array" ref="AO122">IF(OR(Y122:AI122="SI",AJ122="SI",AK122="SI",AL122="SI",AM122="SI",AN122="SI"),"Crítico-Proceda a elaborar plan de acción","No crítico/Intermedio-Solicitar evaluación por parte del OAL")</f>
        <v>No crítico/Intermedio-Solicitar evaluación por parte del OAL</v>
      </c>
      <c r="AP122" s="86"/>
      <c r="AQ122" s="74"/>
      <c r="AR122" s="74"/>
      <c r="AS122" s="74"/>
      <c r="AT122" s="74"/>
      <c r="AU122" s="74"/>
      <c r="AY122">
        <f t="shared" si="1"/>
        <v>1</v>
      </c>
    </row>
    <row r="123" spans="2:51" ht="58.5" customHeight="1">
      <c r="B123" s="54">
        <v>107</v>
      </c>
      <c r="C123" s="55" t="str">
        <f>Hoja1!AM111</f>
        <v>area 107</v>
      </c>
      <c r="D123" s="55" t="str">
        <f>Hoja1!AN111</f>
        <v>puesto 107</v>
      </c>
      <c r="E123" s="55" t="str">
        <f>Hoja1!AO111</f>
        <v>tarea 107</v>
      </c>
      <c r="F123" s="55">
        <f>Hoja1!AP111</f>
        <v>0</v>
      </c>
      <c r="G123" s="55">
        <f>Hoja1!AQ111</f>
        <v>0</v>
      </c>
      <c r="H123" s="55">
        <f>Hoja1!AR111</f>
        <v>0</v>
      </c>
      <c r="I123" s="55">
        <f>Hoja1!AS111</f>
        <v>0</v>
      </c>
      <c r="J123" s="55">
        <f>Hoja1!AT111</f>
        <v>0</v>
      </c>
      <c r="K123" s="53"/>
      <c r="L123" s="53"/>
      <c r="M123" s="53"/>
      <c r="N123" s="53"/>
      <c r="O123" s="53"/>
      <c r="P123" s="53"/>
      <c r="Q123" s="53"/>
      <c r="R123" s="53"/>
      <c r="S123" s="53"/>
      <c r="T123" s="53"/>
      <c r="U123" s="53"/>
      <c r="V123" s="53"/>
      <c r="W123" s="53"/>
      <c r="X123" s="79" t="str" cm="1">
        <f t="array" ref="X123">IF(OR(K123:R123="NO",S123="NO",T123="NO",U123="NO",V123="NO",W123="NO"),"No aceptable","Aceptable")</f>
        <v>Aceptable</v>
      </c>
      <c r="Y123" s="53" t="s">
        <v>57</v>
      </c>
      <c r="Z123" s="53" t="s">
        <v>57</v>
      </c>
      <c r="AA123" s="53" t="s">
        <v>57</v>
      </c>
      <c r="AB123" s="53" t="s">
        <v>57</v>
      </c>
      <c r="AC123" s="53" t="s">
        <v>57</v>
      </c>
      <c r="AD123" s="53" t="s">
        <v>57</v>
      </c>
      <c r="AE123" s="53" t="s">
        <v>57</v>
      </c>
      <c r="AF123" s="53" t="s">
        <v>57</v>
      </c>
      <c r="AG123" s="53" t="s">
        <v>57</v>
      </c>
      <c r="AH123" s="53" t="s">
        <v>57</v>
      </c>
      <c r="AI123" s="53" t="s">
        <v>57</v>
      </c>
      <c r="AJ123" s="53" t="s">
        <v>57</v>
      </c>
      <c r="AK123" s="53" t="s">
        <v>57</v>
      </c>
      <c r="AL123" s="53" t="s">
        <v>57</v>
      </c>
      <c r="AM123" s="53" t="s">
        <v>57</v>
      </c>
      <c r="AN123" s="53" t="s">
        <v>57</v>
      </c>
      <c r="AO123" s="85" t="str" cm="1">
        <f t="array" ref="AO123">IF(OR(Y123:AI123="SI",AJ123="SI",AK123="SI",AL123="SI",AM123="SI",AN123="SI"),"Crítico-Proceda a elaborar plan de acción","No crítico/Intermedio-Solicitar evaluación por parte del OAL")</f>
        <v>No crítico/Intermedio-Solicitar evaluación por parte del OAL</v>
      </c>
      <c r="AP123" s="86"/>
      <c r="AQ123" s="74"/>
      <c r="AR123" s="74"/>
      <c r="AS123" s="74"/>
      <c r="AT123" s="74"/>
      <c r="AU123" s="74"/>
      <c r="AY123">
        <f t="shared" si="1"/>
        <v>1</v>
      </c>
    </row>
    <row r="124" spans="2:51" ht="58.5" customHeight="1">
      <c r="B124" s="54">
        <v>108</v>
      </c>
      <c r="C124" s="55" t="str">
        <f>Hoja1!AM112</f>
        <v>area 108</v>
      </c>
      <c r="D124" s="55" t="str">
        <f>Hoja1!AN112</f>
        <v>puesto 108</v>
      </c>
      <c r="E124" s="55" t="str">
        <f>Hoja1!AO112</f>
        <v>tarea 108</v>
      </c>
      <c r="F124" s="55">
        <f>Hoja1!AP112</f>
        <v>0</v>
      </c>
      <c r="G124" s="55">
        <f>Hoja1!AQ112</f>
        <v>0</v>
      </c>
      <c r="H124" s="55">
        <f>Hoja1!AR112</f>
        <v>0</v>
      </c>
      <c r="I124" s="55">
        <f>Hoja1!AS112</f>
        <v>0</v>
      </c>
      <c r="J124" s="55">
        <f>Hoja1!AT112</f>
        <v>0</v>
      </c>
      <c r="K124" s="53"/>
      <c r="L124" s="53"/>
      <c r="M124" s="53"/>
      <c r="N124" s="53"/>
      <c r="O124" s="53"/>
      <c r="P124" s="53"/>
      <c r="Q124" s="53"/>
      <c r="R124" s="53"/>
      <c r="S124" s="53"/>
      <c r="T124" s="53"/>
      <c r="U124" s="53"/>
      <c r="V124" s="53"/>
      <c r="W124" s="53"/>
      <c r="X124" s="79" t="str" cm="1">
        <f t="array" ref="X124">IF(OR(K124:R124="NO",S124="NO",T124="NO",U124="NO",V124="NO",W124="NO"),"No aceptable","Aceptable")</f>
        <v>Aceptable</v>
      </c>
      <c r="Y124" s="53" t="s">
        <v>57</v>
      </c>
      <c r="Z124" s="53" t="s">
        <v>57</v>
      </c>
      <c r="AA124" s="53" t="s">
        <v>57</v>
      </c>
      <c r="AB124" s="53" t="s">
        <v>57</v>
      </c>
      <c r="AC124" s="53" t="s">
        <v>57</v>
      </c>
      <c r="AD124" s="53" t="s">
        <v>57</v>
      </c>
      <c r="AE124" s="53" t="s">
        <v>57</v>
      </c>
      <c r="AF124" s="53" t="s">
        <v>57</v>
      </c>
      <c r="AG124" s="53" t="s">
        <v>57</v>
      </c>
      <c r="AH124" s="53" t="s">
        <v>57</v>
      </c>
      <c r="AI124" s="53" t="s">
        <v>57</v>
      </c>
      <c r="AJ124" s="53" t="s">
        <v>57</v>
      </c>
      <c r="AK124" s="53" t="s">
        <v>57</v>
      </c>
      <c r="AL124" s="53" t="s">
        <v>57</v>
      </c>
      <c r="AM124" s="53" t="s">
        <v>57</v>
      </c>
      <c r="AN124" s="53" t="s">
        <v>57</v>
      </c>
      <c r="AO124" s="85" t="str" cm="1">
        <f t="array" ref="AO124">IF(OR(Y124:AI124="SI",AJ124="SI",AK124="SI",AL124="SI",AM124="SI",AN124="SI"),"Crítico-Proceda a elaborar plan de acción","No crítico/Intermedio-Solicitar evaluación por parte del OAL")</f>
        <v>No crítico/Intermedio-Solicitar evaluación por parte del OAL</v>
      </c>
      <c r="AP124" s="86"/>
      <c r="AQ124" s="74"/>
      <c r="AR124" s="74"/>
      <c r="AS124" s="74"/>
      <c r="AT124" s="74"/>
      <c r="AU124" s="74"/>
      <c r="AY124">
        <f t="shared" si="1"/>
        <v>1</v>
      </c>
    </row>
    <row r="125" spans="2:51" ht="58.5" customHeight="1">
      <c r="B125" s="54">
        <v>109</v>
      </c>
      <c r="C125" s="55" t="str">
        <f>Hoja1!AM113</f>
        <v>area 109</v>
      </c>
      <c r="D125" s="55" t="str">
        <f>Hoja1!AN113</f>
        <v>puesto 109</v>
      </c>
      <c r="E125" s="55" t="str">
        <f>Hoja1!AO113</f>
        <v>tarea 109</v>
      </c>
      <c r="F125" s="55">
        <f>Hoja1!AP113</f>
        <v>0</v>
      </c>
      <c r="G125" s="55">
        <f>Hoja1!AQ113</f>
        <v>0</v>
      </c>
      <c r="H125" s="55">
        <f>Hoja1!AR113</f>
        <v>0</v>
      </c>
      <c r="I125" s="55">
        <f>Hoja1!AS113</f>
        <v>0</v>
      </c>
      <c r="J125" s="55">
        <f>Hoja1!AT113</f>
        <v>0</v>
      </c>
      <c r="K125" s="53"/>
      <c r="L125" s="53"/>
      <c r="M125" s="53"/>
      <c r="N125" s="53"/>
      <c r="O125" s="53"/>
      <c r="P125" s="53"/>
      <c r="Q125" s="53"/>
      <c r="R125" s="53"/>
      <c r="S125" s="53"/>
      <c r="T125" s="53"/>
      <c r="U125" s="53"/>
      <c r="V125" s="53"/>
      <c r="W125" s="53"/>
      <c r="X125" s="79" t="str" cm="1">
        <f t="array" ref="X125">IF(OR(K125:R125="NO",S125="NO",T125="NO",U125="NO",V125="NO",W125="NO"),"No aceptable","Aceptable")</f>
        <v>Aceptable</v>
      </c>
      <c r="Y125" s="53" t="s">
        <v>57</v>
      </c>
      <c r="Z125" s="53" t="s">
        <v>57</v>
      </c>
      <c r="AA125" s="53" t="s">
        <v>57</v>
      </c>
      <c r="AB125" s="53" t="s">
        <v>57</v>
      </c>
      <c r="AC125" s="53" t="s">
        <v>57</v>
      </c>
      <c r="AD125" s="53" t="s">
        <v>57</v>
      </c>
      <c r="AE125" s="53" t="s">
        <v>57</v>
      </c>
      <c r="AF125" s="53" t="s">
        <v>57</v>
      </c>
      <c r="AG125" s="53" t="s">
        <v>57</v>
      </c>
      <c r="AH125" s="53" t="s">
        <v>57</v>
      </c>
      <c r="AI125" s="53" t="s">
        <v>57</v>
      </c>
      <c r="AJ125" s="53" t="s">
        <v>57</v>
      </c>
      <c r="AK125" s="53" t="s">
        <v>57</v>
      </c>
      <c r="AL125" s="53" t="s">
        <v>57</v>
      </c>
      <c r="AM125" s="53" t="s">
        <v>57</v>
      </c>
      <c r="AN125" s="53" t="s">
        <v>57</v>
      </c>
      <c r="AO125" s="85" t="str" cm="1">
        <f t="array" ref="AO125">IF(OR(Y125:AI125="SI",AJ125="SI",AK125="SI",AL125="SI",AM125="SI",AN125="SI"),"Crítico-Proceda a elaborar plan de acción","No crítico/Intermedio-Solicitar evaluación por parte del OAL")</f>
        <v>No crítico/Intermedio-Solicitar evaluación por parte del OAL</v>
      </c>
      <c r="AP125" s="86"/>
      <c r="AQ125" s="74"/>
      <c r="AR125" s="74"/>
      <c r="AS125" s="74"/>
      <c r="AT125" s="74"/>
      <c r="AU125" s="74"/>
      <c r="AY125">
        <f t="shared" si="1"/>
        <v>1</v>
      </c>
    </row>
    <row r="126" spans="2:51" ht="58.5" customHeight="1">
      <c r="B126" s="54">
        <v>110</v>
      </c>
      <c r="C126" s="55" t="str">
        <f>Hoja1!AM114</f>
        <v>area 110</v>
      </c>
      <c r="D126" s="55" t="str">
        <f>Hoja1!AN114</f>
        <v>puesto 110</v>
      </c>
      <c r="E126" s="55" t="str">
        <f>Hoja1!AO114</f>
        <v>tarea 110</v>
      </c>
      <c r="F126" s="55">
        <f>Hoja1!AP114</f>
        <v>0</v>
      </c>
      <c r="G126" s="55">
        <f>Hoja1!AQ114</f>
        <v>0</v>
      </c>
      <c r="H126" s="55">
        <f>Hoja1!AR114</f>
        <v>0</v>
      </c>
      <c r="I126" s="55">
        <f>Hoja1!AS114</f>
        <v>0</v>
      </c>
      <c r="J126" s="55">
        <f>Hoja1!AT114</f>
        <v>0</v>
      </c>
      <c r="K126" s="53"/>
      <c r="L126" s="53"/>
      <c r="M126" s="53"/>
      <c r="N126" s="53"/>
      <c r="O126" s="53"/>
      <c r="P126" s="53"/>
      <c r="Q126" s="53"/>
      <c r="R126" s="53"/>
      <c r="S126" s="53"/>
      <c r="T126" s="53"/>
      <c r="U126" s="53"/>
      <c r="V126" s="53"/>
      <c r="W126" s="53"/>
      <c r="X126" s="79" t="str" cm="1">
        <f t="array" ref="X126">IF(OR(K126:R126="NO",S126="NO",T126="NO",U126="NO",V126="NO",W126="NO"),"No aceptable","Aceptable")</f>
        <v>Aceptable</v>
      </c>
      <c r="Y126" s="53" t="s">
        <v>57</v>
      </c>
      <c r="Z126" s="53" t="s">
        <v>57</v>
      </c>
      <c r="AA126" s="53" t="s">
        <v>57</v>
      </c>
      <c r="AB126" s="53" t="s">
        <v>57</v>
      </c>
      <c r="AC126" s="53" t="s">
        <v>57</v>
      </c>
      <c r="AD126" s="53" t="s">
        <v>57</v>
      </c>
      <c r="AE126" s="53" t="s">
        <v>57</v>
      </c>
      <c r="AF126" s="53" t="s">
        <v>57</v>
      </c>
      <c r="AG126" s="53" t="s">
        <v>57</v>
      </c>
      <c r="AH126" s="53" t="s">
        <v>57</v>
      </c>
      <c r="AI126" s="53" t="s">
        <v>57</v>
      </c>
      <c r="AJ126" s="53" t="s">
        <v>57</v>
      </c>
      <c r="AK126" s="53" t="s">
        <v>57</v>
      </c>
      <c r="AL126" s="53" t="s">
        <v>57</v>
      </c>
      <c r="AM126" s="53" t="s">
        <v>57</v>
      </c>
      <c r="AN126" s="53" t="s">
        <v>57</v>
      </c>
      <c r="AO126" s="85" t="str" cm="1">
        <f t="array" ref="AO126">IF(OR(Y126:AI126="SI",AJ126="SI",AK126="SI",AL126="SI",AM126="SI",AN126="SI"),"Crítico-Proceda a elaborar plan de acción","No crítico/Intermedio-Solicitar evaluación por parte del OAL")</f>
        <v>No crítico/Intermedio-Solicitar evaluación por parte del OAL</v>
      </c>
      <c r="AP126" s="86"/>
      <c r="AQ126" s="74"/>
      <c r="AR126" s="74"/>
      <c r="AS126" s="74"/>
      <c r="AT126" s="74"/>
      <c r="AU126" s="74"/>
      <c r="AY126">
        <f t="shared" si="1"/>
        <v>1</v>
      </c>
    </row>
    <row r="127" spans="2:51" ht="58.5" customHeight="1">
      <c r="B127" s="54">
        <v>111</v>
      </c>
      <c r="C127" s="55" t="str">
        <f>Hoja1!AM115</f>
        <v>area 111</v>
      </c>
      <c r="D127" s="55" t="str">
        <f>Hoja1!AN115</f>
        <v>puesto 111</v>
      </c>
      <c r="E127" s="55" t="str">
        <f>Hoja1!AO115</f>
        <v>tarea 111</v>
      </c>
      <c r="F127" s="55">
        <f>Hoja1!AP115</f>
        <v>0</v>
      </c>
      <c r="G127" s="55">
        <f>Hoja1!AQ115</f>
        <v>0</v>
      </c>
      <c r="H127" s="55">
        <f>Hoja1!AR115</f>
        <v>0</v>
      </c>
      <c r="I127" s="55">
        <f>Hoja1!AS115</f>
        <v>0</v>
      </c>
      <c r="J127" s="55">
        <f>Hoja1!AT115</f>
        <v>0</v>
      </c>
      <c r="K127" s="53"/>
      <c r="L127" s="53"/>
      <c r="M127" s="53"/>
      <c r="N127" s="53"/>
      <c r="O127" s="53"/>
      <c r="P127" s="53"/>
      <c r="Q127" s="53"/>
      <c r="R127" s="53"/>
      <c r="S127" s="53"/>
      <c r="T127" s="53"/>
      <c r="U127" s="53"/>
      <c r="V127" s="53"/>
      <c r="W127" s="53"/>
      <c r="X127" s="79" t="str" cm="1">
        <f t="array" ref="X127">IF(OR(K127:R127="NO",S127="NO",T127="NO",U127="NO",V127="NO",W127="NO"),"No aceptable","Aceptable")</f>
        <v>Aceptable</v>
      </c>
      <c r="Y127" s="53" t="s">
        <v>57</v>
      </c>
      <c r="Z127" s="53" t="s">
        <v>57</v>
      </c>
      <c r="AA127" s="53" t="s">
        <v>57</v>
      </c>
      <c r="AB127" s="53" t="s">
        <v>57</v>
      </c>
      <c r="AC127" s="53" t="s">
        <v>57</v>
      </c>
      <c r="AD127" s="53" t="s">
        <v>57</v>
      </c>
      <c r="AE127" s="53" t="s">
        <v>57</v>
      </c>
      <c r="AF127" s="53" t="s">
        <v>57</v>
      </c>
      <c r="AG127" s="53" t="s">
        <v>57</v>
      </c>
      <c r="AH127" s="53" t="s">
        <v>57</v>
      </c>
      <c r="AI127" s="53" t="s">
        <v>57</v>
      </c>
      <c r="AJ127" s="53" t="s">
        <v>57</v>
      </c>
      <c r="AK127" s="53" t="s">
        <v>57</v>
      </c>
      <c r="AL127" s="53" t="s">
        <v>57</v>
      </c>
      <c r="AM127" s="53" t="s">
        <v>57</v>
      </c>
      <c r="AN127" s="53" t="s">
        <v>57</v>
      </c>
      <c r="AO127" s="85" t="str" cm="1">
        <f t="array" ref="AO127">IF(OR(Y127:AI127="SI",AJ127="SI",AK127="SI",AL127="SI",AM127="SI",AN127="SI"),"Crítico-Proceda a elaborar plan de acción","No crítico/Intermedio-Solicitar evaluación por parte del OAL")</f>
        <v>No crítico/Intermedio-Solicitar evaluación por parte del OAL</v>
      </c>
      <c r="AP127" s="86"/>
      <c r="AQ127" s="74"/>
      <c r="AR127" s="74"/>
      <c r="AS127" s="74"/>
      <c r="AT127" s="74"/>
      <c r="AU127" s="74"/>
      <c r="AY127">
        <f t="shared" si="1"/>
        <v>1</v>
      </c>
    </row>
    <row r="128" spans="2:51" ht="58.5" customHeight="1">
      <c r="B128" s="54">
        <v>112</v>
      </c>
      <c r="C128" s="55" t="str">
        <f>Hoja1!AM116</f>
        <v>area 112</v>
      </c>
      <c r="D128" s="55" t="str">
        <f>Hoja1!AN116</f>
        <v>puesto 112</v>
      </c>
      <c r="E128" s="55" t="str">
        <f>Hoja1!AO116</f>
        <v>tarea 112</v>
      </c>
      <c r="F128" s="55">
        <f>Hoja1!AP116</f>
        <v>0</v>
      </c>
      <c r="G128" s="55">
        <f>Hoja1!AQ116</f>
        <v>0</v>
      </c>
      <c r="H128" s="55">
        <f>Hoja1!AR116</f>
        <v>0</v>
      </c>
      <c r="I128" s="55">
        <f>Hoja1!AS116</f>
        <v>0</v>
      </c>
      <c r="J128" s="55">
        <f>Hoja1!AT116</f>
        <v>0</v>
      </c>
      <c r="K128" s="53"/>
      <c r="L128" s="53"/>
      <c r="M128" s="53"/>
      <c r="N128" s="53"/>
      <c r="O128" s="53"/>
      <c r="P128" s="53"/>
      <c r="Q128" s="53"/>
      <c r="R128" s="53"/>
      <c r="S128" s="53"/>
      <c r="T128" s="53"/>
      <c r="U128" s="53"/>
      <c r="V128" s="53"/>
      <c r="W128" s="53"/>
      <c r="X128" s="79" t="str" cm="1">
        <f t="array" ref="X128">IF(OR(K128:R128="NO",S128="NO",T128="NO",U128="NO",V128="NO",W128="NO"),"No aceptable","Aceptable")</f>
        <v>Aceptable</v>
      </c>
      <c r="Y128" s="53" t="s">
        <v>57</v>
      </c>
      <c r="Z128" s="53" t="s">
        <v>57</v>
      </c>
      <c r="AA128" s="53" t="s">
        <v>57</v>
      </c>
      <c r="AB128" s="53" t="s">
        <v>57</v>
      </c>
      <c r="AC128" s="53" t="s">
        <v>57</v>
      </c>
      <c r="AD128" s="53" t="s">
        <v>57</v>
      </c>
      <c r="AE128" s="53" t="s">
        <v>57</v>
      </c>
      <c r="AF128" s="53" t="s">
        <v>57</v>
      </c>
      <c r="AG128" s="53" t="s">
        <v>57</v>
      </c>
      <c r="AH128" s="53" t="s">
        <v>57</v>
      </c>
      <c r="AI128" s="53" t="s">
        <v>57</v>
      </c>
      <c r="AJ128" s="53" t="s">
        <v>57</v>
      </c>
      <c r="AK128" s="53" t="s">
        <v>57</v>
      </c>
      <c r="AL128" s="53" t="s">
        <v>57</v>
      </c>
      <c r="AM128" s="53" t="s">
        <v>57</v>
      </c>
      <c r="AN128" s="53" t="s">
        <v>57</v>
      </c>
      <c r="AO128" s="85" t="str" cm="1">
        <f t="array" ref="AO128">IF(OR(Y128:AI128="SI",AJ128="SI",AK128="SI",AL128="SI",AM128="SI",AN128="SI"),"Crítico-Proceda a elaborar plan de acción","No crítico/Intermedio-Solicitar evaluación por parte del OAL")</f>
        <v>No crítico/Intermedio-Solicitar evaluación por parte del OAL</v>
      </c>
      <c r="AP128" s="86"/>
      <c r="AQ128" s="74"/>
      <c r="AR128" s="74"/>
      <c r="AS128" s="74"/>
      <c r="AT128" s="74"/>
      <c r="AU128" s="74"/>
      <c r="AY128">
        <f t="shared" si="1"/>
        <v>1</v>
      </c>
    </row>
    <row r="129" spans="2:51" ht="58.5" customHeight="1">
      <c r="B129" s="54">
        <v>113</v>
      </c>
      <c r="C129" s="55" t="str">
        <f>Hoja1!AM117</f>
        <v>area 113</v>
      </c>
      <c r="D129" s="55" t="str">
        <f>Hoja1!AN117</f>
        <v>puesto 113</v>
      </c>
      <c r="E129" s="55" t="str">
        <f>Hoja1!AO117</f>
        <v>tarea 113</v>
      </c>
      <c r="F129" s="55">
        <f>Hoja1!AP117</f>
        <v>0</v>
      </c>
      <c r="G129" s="55">
        <f>Hoja1!AQ117</f>
        <v>0</v>
      </c>
      <c r="H129" s="55">
        <f>Hoja1!AR117</f>
        <v>0</v>
      </c>
      <c r="I129" s="55">
        <f>Hoja1!AS117</f>
        <v>0</v>
      </c>
      <c r="J129" s="55">
        <f>Hoja1!AT117</f>
        <v>0</v>
      </c>
      <c r="K129" s="53"/>
      <c r="L129" s="53"/>
      <c r="M129" s="53"/>
      <c r="N129" s="53"/>
      <c r="O129" s="53"/>
      <c r="P129" s="53"/>
      <c r="Q129" s="53"/>
      <c r="R129" s="53"/>
      <c r="S129" s="53"/>
      <c r="T129" s="53"/>
      <c r="U129" s="53"/>
      <c r="V129" s="53"/>
      <c r="W129" s="53"/>
      <c r="X129" s="79" t="str" cm="1">
        <f t="array" ref="X129">IF(OR(K129:R129="NO",S129="NO",T129="NO",U129="NO",V129="NO",W129="NO"),"No aceptable","Aceptable")</f>
        <v>Aceptable</v>
      </c>
      <c r="Y129" s="53" t="s">
        <v>57</v>
      </c>
      <c r="Z129" s="53" t="s">
        <v>57</v>
      </c>
      <c r="AA129" s="53" t="s">
        <v>57</v>
      </c>
      <c r="AB129" s="53" t="s">
        <v>57</v>
      </c>
      <c r="AC129" s="53" t="s">
        <v>57</v>
      </c>
      <c r="AD129" s="53" t="s">
        <v>57</v>
      </c>
      <c r="AE129" s="53" t="s">
        <v>57</v>
      </c>
      <c r="AF129" s="53" t="s">
        <v>57</v>
      </c>
      <c r="AG129" s="53" t="s">
        <v>57</v>
      </c>
      <c r="AH129" s="53" t="s">
        <v>57</v>
      </c>
      <c r="AI129" s="53" t="s">
        <v>57</v>
      </c>
      <c r="AJ129" s="53" t="s">
        <v>57</v>
      </c>
      <c r="AK129" s="53" t="s">
        <v>57</v>
      </c>
      <c r="AL129" s="53" t="s">
        <v>57</v>
      </c>
      <c r="AM129" s="53" t="s">
        <v>57</v>
      </c>
      <c r="AN129" s="53" t="s">
        <v>57</v>
      </c>
      <c r="AO129" s="85" t="str" cm="1">
        <f t="array" ref="AO129">IF(OR(Y129:AI129="SI",AJ129="SI",AK129="SI",AL129="SI",AM129="SI",AN129="SI"),"Crítico-Proceda a elaborar plan de acción","No crítico/Intermedio-Solicitar evaluación por parte del OAL")</f>
        <v>No crítico/Intermedio-Solicitar evaluación por parte del OAL</v>
      </c>
      <c r="AP129" s="86"/>
      <c r="AQ129" s="74"/>
      <c r="AR129" s="74"/>
      <c r="AS129" s="74"/>
      <c r="AT129" s="74"/>
      <c r="AU129" s="74"/>
      <c r="AY129">
        <f t="shared" si="1"/>
        <v>1</v>
      </c>
    </row>
    <row r="130" spans="2:51" ht="58.5" customHeight="1">
      <c r="B130" s="54">
        <v>114</v>
      </c>
      <c r="C130" s="55" t="str">
        <f>Hoja1!AM118</f>
        <v>area 114</v>
      </c>
      <c r="D130" s="55" t="str">
        <f>Hoja1!AN118</f>
        <v>puesto 114</v>
      </c>
      <c r="E130" s="55" t="str">
        <f>Hoja1!AO118</f>
        <v>tarea 114</v>
      </c>
      <c r="F130" s="55">
        <f>Hoja1!AP118</f>
        <v>0</v>
      </c>
      <c r="G130" s="55">
        <f>Hoja1!AQ118</f>
        <v>0</v>
      </c>
      <c r="H130" s="55">
        <f>Hoja1!AR118</f>
        <v>0</v>
      </c>
      <c r="I130" s="55">
        <f>Hoja1!AS118</f>
        <v>0</v>
      </c>
      <c r="J130" s="55">
        <f>Hoja1!AT118</f>
        <v>0</v>
      </c>
      <c r="K130" s="53"/>
      <c r="L130" s="53"/>
      <c r="M130" s="53"/>
      <c r="N130" s="53"/>
      <c r="O130" s="53"/>
      <c r="P130" s="53"/>
      <c r="Q130" s="53"/>
      <c r="R130" s="53"/>
      <c r="S130" s="53"/>
      <c r="T130" s="53"/>
      <c r="U130" s="53"/>
      <c r="V130" s="53"/>
      <c r="W130" s="53"/>
      <c r="X130" s="79" t="str" cm="1">
        <f t="array" ref="X130">IF(OR(K130:R130="NO",S130="NO",T130="NO",U130="NO",V130="NO",W130="NO"),"No aceptable","Aceptable")</f>
        <v>Aceptable</v>
      </c>
      <c r="Y130" s="53" t="s">
        <v>57</v>
      </c>
      <c r="Z130" s="53" t="s">
        <v>57</v>
      </c>
      <c r="AA130" s="53" t="s">
        <v>57</v>
      </c>
      <c r="AB130" s="53" t="s">
        <v>57</v>
      </c>
      <c r="AC130" s="53" t="s">
        <v>57</v>
      </c>
      <c r="AD130" s="53" t="s">
        <v>57</v>
      </c>
      <c r="AE130" s="53" t="s">
        <v>57</v>
      </c>
      <c r="AF130" s="53" t="s">
        <v>57</v>
      </c>
      <c r="AG130" s="53" t="s">
        <v>57</v>
      </c>
      <c r="AH130" s="53" t="s">
        <v>57</v>
      </c>
      <c r="AI130" s="53" t="s">
        <v>57</v>
      </c>
      <c r="AJ130" s="53" t="s">
        <v>57</v>
      </c>
      <c r="AK130" s="53" t="s">
        <v>57</v>
      </c>
      <c r="AL130" s="53" t="s">
        <v>57</v>
      </c>
      <c r="AM130" s="53" t="s">
        <v>57</v>
      </c>
      <c r="AN130" s="53" t="s">
        <v>57</v>
      </c>
      <c r="AO130" s="85" t="str" cm="1">
        <f t="array" ref="AO130">IF(OR(Y130:AI130="SI",AJ130="SI",AK130="SI",AL130="SI",AM130="SI",AN130="SI"),"Crítico-Proceda a elaborar plan de acción","No crítico/Intermedio-Solicitar evaluación por parte del OAL")</f>
        <v>No crítico/Intermedio-Solicitar evaluación por parte del OAL</v>
      </c>
      <c r="AP130" s="86"/>
      <c r="AQ130" s="74"/>
      <c r="AR130" s="74"/>
      <c r="AS130" s="74"/>
      <c r="AT130" s="74"/>
      <c r="AU130" s="74"/>
      <c r="AY130">
        <f t="shared" si="1"/>
        <v>1</v>
      </c>
    </row>
    <row r="131" spans="2:51" ht="58.5" customHeight="1">
      <c r="B131" s="54">
        <v>115</v>
      </c>
      <c r="C131" s="55" t="str">
        <f>Hoja1!AM119</f>
        <v>area 115</v>
      </c>
      <c r="D131" s="55" t="str">
        <f>Hoja1!AN119</f>
        <v>puesto 115</v>
      </c>
      <c r="E131" s="55" t="str">
        <f>Hoja1!AO119</f>
        <v>tarea 115</v>
      </c>
      <c r="F131" s="55">
        <f>Hoja1!AP119</f>
        <v>0</v>
      </c>
      <c r="G131" s="55">
        <f>Hoja1!AQ119</f>
        <v>0</v>
      </c>
      <c r="H131" s="55">
        <f>Hoja1!AR119</f>
        <v>0</v>
      </c>
      <c r="I131" s="55">
        <f>Hoja1!AS119</f>
        <v>0</v>
      </c>
      <c r="J131" s="55">
        <f>Hoja1!AT119</f>
        <v>0</v>
      </c>
      <c r="K131" s="53"/>
      <c r="L131" s="53"/>
      <c r="M131" s="53"/>
      <c r="N131" s="53"/>
      <c r="O131" s="53"/>
      <c r="P131" s="53"/>
      <c r="Q131" s="53"/>
      <c r="R131" s="53"/>
      <c r="S131" s="53"/>
      <c r="T131" s="53"/>
      <c r="U131" s="53"/>
      <c r="V131" s="53"/>
      <c r="W131" s="53"/>
      <c r="X131" s="79" t="str" cm="1">
        <f t="array" ref="X131">IF(OR(K131:R131="NO",S131="NO",T131="NO",U131="NO",V131="NO",W131="NO"),"No aceptable","Aceptable")</f>
        <v>Aceptable</v>
      </c>
      <c r="Y131" s="53" t="s">
        <v>57</v>
      </c>
      <c r="Z131" s="53" t="s">
        <v>57</v>
      </c>
      <c r="AA131" s="53" t="s">
        <v>57</v>
      </c>
      <c r="AB131" s="53" t="s">
        <v>57</v>
      </c>
      <c r="AC131" s="53" t="s">
        <v>57</v>
      </c>
      <c r="AD131" s="53" t="s">
        <v>57</v>
      </c>
      <c r="AE131" s="53" t="s">
        <v>57</v>
      </c>
      <c r="AF131" s="53" t="s">
        <v>57</v>
      </c>
      <c r="AG131" s="53" t="s">
        <v>57</v>
      </c>
      <c r="AH131" s="53" t="s">
        <v>57</v>
      </c>
      <c r="AI131" s="53" t="s">
        <v>57</v>
      </c>
      <c r="AJ131" s="53" t="s">
        <v>57</v>
      </c>
      <c r="AK131" s="53" t="s">
        <v>57</v>
      </c>
      <c r="AL131" s="53" t="s">
        <v>57</v>
      </c>
      <c r="AM131" s="53" t="s">
        <v>57</v>
      </c>
      <c r="AN131" s="53" t="s">
        <v>57</v>
      </c>
      <c r="AO131" s="85" t="str" cm="1">
        <f t="array" ref="AO131">IF(OR(Y131:AI131="SI",AJ131="SI",AK131="SI",AL131="SI",AM131="SI",AN131="SI"),"Crítico-Proceda a elaborar plan de acción","No crítico/Intermedio-Solicitar evaluación por parte del OAL")</f>
        <v>No crítico/Intermedio-Solicitar evaluación por parte del OAL</v>
      </c>
      <c r="AP131" s="86"/>
      <c r="AQ131" s="74"/>
      <c r="AR131" s="74"/>
      <c r="AS131" s="74"/>
      <c r="AT131" s="74"/>
      <c r="AU131" s="74"/>
      <c r="AY131">
        <f t="shared" si="1"/>
        <v>1</v>
      </c>
    </row>
    <row r="132" spans="2:51" ht="58.5" customHeight="1">
      <c r="B132" s="54">
        <v>116</v>
      </c>
      <c r="C132" s="55" t="str">
        <f>Hoja1!AM120</f>
        <v>area 116</v>
      </c>
      <c r="D132" s="55" t="str">
        <f>Hoja1!AN120</f>
        <v>puesto 116</v>
      </c>
      <c r="E132" s="55" t="str">
        <f>Hoja1!AO120</f>
        <v>tarea 116</v>
      </c>
      <c r="F132" s="55">
        <f>Hoja1!AP120</f>
        <v>0</v>
      </c>
      <c r="G132" s="55">
        <f>Hoja1!AQ120</f>
        <v>0</v>
      </c>
      <c r="H132" s="55">
        <f>Hoja1!AR120</f>
        <v>0</v>
      </c>
      <c r="I132" s="55">
        <f>Hoja1!AS120</f>
        <v>0</v>
      </c>
      <c r="J132" s="55">
        <f>Hoja1!AT120</f>
        <v>0</v>
      </c>
      <c r="K132" s="53"/>
      <c r="L132" s="53"/>
      <c r="M132" s="53"/>
      <c r="N132" s="53"/>
      <c r="O132" s="53"/>
      <c r="P132" s="53"/>
      <c r="Q132" s="53"/>
      <c r="R132" s="53"/>
      <c r="S132" s="53"/>
      <c r="T132" s="53"/>
      <c r="U132" s="53"/>
      <c r="V132" s="53"/>
      <c r="W132" s="53"/>
      <c r="X132" s="79" t="str" cm="1">
        <f t="array" ref="X132">IF(OR(K132:R132="NO",S132="NO",T132="NO",U132="NO",V132="NO",W132="NO"),"No aceptable","Aceptable")</f>
        <v>Aceptable</v>
      </c>
      <c r="Y132" s="53" t="s">
        <v>57</v>
      </c>
      <c r="Z132" s="53" t="s">
        <v>57</v>
      </c>
      <c r="AA132" s="53" t="s">
        <v>57</v>
      </c>
      <c r="AB132" s="53" t="s">
        <v>57</v>
      </c>
      <c r="AC132" s="53" t="s">
        <v>57</v>
      </c>
      <c r="AD132" s="53" t="s">
        <v>57</v>
      </c>
      <c r="AE132" s="53" t="s">
        <v>57</v>
      </c>
      <c r="AF132" s="53" t="s">
        <v>57</v>
      </c>
      <c r="AG132" s="53" t="s">
        <v>57</v>
      </c>
      <c r="AH132" s="53" t="s">
        <v>57</v>
      </c>
      <c r="AI132" s="53" t="s">
        <v>57</v>
      </c>
      <c r="AJ132" s="53" t="s">
        <v>57</v>
      </c>
      <c r="AK132" s="53" t="s">
        <v>57</v>
      </c>
      <c r="AL132" s="53" t="s">
        <v>57</v>
      </c>
      <c r="AM132" s="53" t="s">
        <v>57</v>
      </c>
      <c r="AN132" s="53" t="s">
        <v>57</v>
      </c>
      <c r="AO132" s="85" t="str" cm="1">
        <f t="array" ref="AO132">IF(OR(Y132:AI132="SI",AJ132="SI",AK132="SI",AL132="SI",AM132="SI",AN132="SI"),"Crítico-Proceda a elaborar plan de acción","No crítico/Intermedio-Solicitar evaluación por parte del OAL")</f>
        <v>No crítico/Intermedio-Solicitar evaluación por parte del OAL</v>
      </c>
      <c r="AP132" s="86"/>
      <c r="AQ132" s="74"/>
      <c r="AR132" s="74"/>
      <c r="AS132" s="74"/>
      <c r="AT132" s="74"/>
      <c r="AU132" s="74"/>
      <c r="AY132">
        <f t="shared" si="1"/>
        <v>1</v>
      </c>
    </row>
    <row r="133" spans="2:51" ht="58.5" customHeight="1">
      <c r="B133" s="54">
        <v>117</v>
      </c>
      <c r="C133" s="55" t="str">
        <f>Hoja1!AM121</f>
        <v>area 117</v>
      </c>
      <c r="D133" s="55" t="str">
        <f>Hoja1!AN121</f>
        <v>puesto 117</v>
      </c>
      <c r="E133" s="55" t="str">
        <f>Hoja1!AO121</f>
        <v>tarea 117</v>
      </c>
      <c r="F133" s="55">
        <f>Hoja1!AP121</f>
        <v>0</v>
      </c>
      <c r="G133" s="55">
        <f>Hoja1!AQ121</f>
        <v>0</v>
      </c>
      <c r="H133" s="55">
        <f>Hoja1!AR121</f>
        <v>0</v>
      </c>
      <c r="I133" s="55">
        <f>Hoja1!AS121</f>
        <v>0</v>
      </c>
      <c r="J133" s="55">
        <f>Hoja1!AT121</f>
        <v>0</v>
      </c>
      <c r="K133" s="53"/>
      <c r="L133" s="53"/>
      <c r="M133" s="53"/>
      <c r="N133" s="53"/>
      <c r="O133" s="53"/>
      <c r="P133" s="53"/>
      <c r="Q133" s="53"/>
      <c r="R133" s="53"/>
      <c r="S133" s="53"/>
      <c r="T133" s="53"/>
      <c r="U133" s="53"/>
      <c r="V133" s="53"/>
      <c r="W133" s="53"/>
      <c r="X133" s="79" t="str" cm="1">
        <f t="array" ref="X133">IF(OR(K133:R133="NO",S133="NO",T133="NO",U133="NO",V133="NO",W133="NO"),"No aceptable","Aceptable")</f>
        <v>Aceptable</v>
      </c>
      <c r="Y133" s="53" t="s">
        <v>57</v>
      </c>
      <c r="Z133" s="53" t="s">
        <v>57</v>
      </c>
      <c r="AA133" s="53" t="s">
        <v>57</v>
      </c>
      <c r="AB133" s="53" t="s">
        <v>57</v>
      </c>
      <c r="AC133" s="53" t="s">
        <v>57</v>
      </c>
      <c r="AD133" s="53" t="s">
        <v>57</v>
      </c>
      <c r="AE133" s="53" t="s">
        <v>57</v>
      </c>
      <c r="AF133" s="53" t="s">
        <v>57</v>
      </c>
      <c r="AG133" s="53" t="s">
        <v>57</v>
      </c>
      <c r="AH133" s="53" t="s">
        <v>57</v>
      </c>
      <c r="AI133" s="53" t="s">
        <v>57</v>
      </c>
      <c r="AJ133" s="53" t="s">
        <v>57</v>
      </c>
      <c r="AK133" s="53" t="s">
        <v>57</v>
      </c>
      <c r="AL133" s="53" t="s">
        <v>57</v>
      </c>
      <c r="AM133" s="53" t="s">
        <v>57</v>
      </c>
      <c r="AN133" s="53" t="s">
        <v>57</v>
      </c>
      <c r="AO133" s="85" t="str" cm="1">
        <f t="array" ref="AO133">IF(OR(Y133:AI133="SI",AJ133="SI",AK133="SI",AL133="SI",AM133="SI",AN133="SI"),"Crítico-Proceda a elaborar plan de acción","No crítico/Intermedio-Solicitar evaluación por parte del OAL")</f>
        <v>No crítico/Intermedio-Solicitar evaluación por parte del OAL</v>
      </c>
      <c r="AP133" s="86"/>
      <c r="AQ133" s="74"/>
      <c r="AR133" s="74"/>
      <c r="AS133" s="74"/>
      <c r="AT133" s="74"/>
      <c r="AU133" s="74"/>
      <c r="AY133">
        <f t="shared" si="1"/>
        <v>1</v>
      </c>
    </row>
    <row r="134" spans="2:51" ht="58.5" customHeight="1">
      <c r="B134" s="54">
        <v>118</v>
      </c>
      <c r="C134" s="55" t="str">
        <f>Hoja1!AM122</f>
        <v>area 118</v>
      </c>
      <c r="D134" s="55" t="str">
        <f>Hoja1!AN122</f>
        <v>puesto 118</v>
      </c>
      <c r="E134" s="55" t="str">
        <f>Hoja1!AO122</f>
        <v>tarea 118</v>
      </c>
      <c r="F134" s="55">
        <f>Hoja1!AP122</f>
        <v>0</v>
      </c>
      <c r="G134" s="55">
        <f>Hoja1!AQ122</f>
        <v>0</v>
      </c>
      <c r="H134" s="55">
        <f>Hoja1!AR122</f>
        <v>0</v>
      </c>
      <c r="I134" s="55">
        <f>Hoja1!AS122</f>
        <v>0</v>
      </c>
      <c r="J134" s="55">
        <f>Hoja1!AT122</f>
        <v>0</v>
      </c>
      <c r="K134" s="53"/>
      <c r="L134" s="53"/>
      <c r="M134" s="53"/>
      <c r="N134" s="53"/>
      <c r="O134" s="53"/>
      <c r="P134" s="53"/>
      <c r="Q134" s="53"/>
      <c r="R134" s="53"/>
      <c r="S134" s="53"/>
      <c r="T134" s="53"/>
      <c r="U134" s="53"/>
      <c r="V134" s="53"/>
      <c r="W134" s="53"/>
      <c r="X134" s="79" t="str" cm="1">
        <f t="array" ref="X134">IF(OR(K134:R134="NO",S134="NO",T134="NO",U134="NO",V134="NO",W134="NO"),"No aceptable","Aceptable")</f>
        <v>Aceptable</v>
      </c>
      <c r="Y134" s="53" t="s">
        <v>57</v>
      </c>
      <c r="Z134" s="53" t="s">
        <v>57</v>
      </c>
      <c r="AA134" s="53" t="s">
        <v>57</v>
      </c>
      <c r="AB134" s="53" t="s">
        <v>57</v>
      </c>
      <c r="AC134" s="53" t="s">
        <v>57</v>
      </c>
      <c r="AD134" s="53" t="s">
        <v>57</v>
      </c>
      <c r="AE134" s="53" t="s">
        <v>57</v>
      </c>
      <c r="AF134" s="53" t="s">
        <v>57</v>
      </c>
      <c r="AG134" s="53" t="s">
        <v>57</v>
      </c>
      <c r="AH134" s="53" t="s">
        <v>57</v>
      </c>
      <c r="AI134" s="53" t="s">
        <v>57</v>
      </c>
      <c r="AJ134" s="53" t="s">
        <v>57</v>
      </c>
      <c r="AK134" s="53" t="s">
        <v>57</v>
      </c>
      <c r="AL134" s="53" t="s">
        <v>57</v>
      </c>
      <c r="AM134" s="53" t="s">
        <v>57</v>
      </c>
      <c r="AN134" s="53" t="s">
        <v>57</v>
      </c>
      <c r="AO134" s="85" t="str" cm="1">
        <f t="array" ref="AO134">IF(OR(Y134:AI134="SI",AJ134="SI",AK134="SI",AL134="SI",AM134="SI",AN134="SI"),"Crítico-Proceda a elaborar plan de acción","No crítico/Intermedio-Solicitar evaluación por parte del OAL")</f>
        <v>No crítico/Intermedio-Solicitar evaluación por parte del OAL</v>
      </c>
      <c r="AP134" s="86"/>
      <c r="AQ134" s="74"/>
      <c r="AR134" s="74"/>
      <c r="AS134" s="74"/>
      <c r="AT134" s="74"/>
      <c r="AU134" s="74"/>
      <c r="AY134">
        <f t="shared" si="1"/>
        <v>1</v>
      </c>
    </row>
    <row r="135" spans="2:51" ht="58.5" customHeight="1">
      <c r="B135" s="54">
        <v>119</v>
      </c>
      <c r="C135" s="55" t="str">
        <f>Hoja1!AM123</f>
        <v>area 119</v>
      </c>
      <c r="D135" s="55" t="str">
        <f>Hoja1!AN123</f>
        <v>puesto 119</v>
      </c>
      <c r="E135" s="55" t="str">
        <f>Hoja1!AO123</f>
        <v>tarea 119</v>
      </c>
      <c r="F135" s="55">
        <f>Hoja1!AP123</f>
        <v>0</v>
      </c>
      <c r="G135" s="55">
        <f>Hoja1!AQ123</f>
        <v>0</v>
      </c>
      <c r="H135" s="55">
        <f>Hoja1!AR123</f>
        <v>0</v>
      </c>
      <c r="I135" s="55">
        <f>Hoja1!AS123</f>
        <v>0</v>
      </c>
      <c r="J135" s="55">
        <f>Hoja1!AT123</f>
        <v>0</v>
      </c>
      <c r="K135" s="53"/>
      <c r="L135" s="53"/>
      <c r="M135" s="53"/>
      <c r="N135" s="53"/>
      <c r="O135" s="53"/>
      <c r="P135" s="53"/>
      <c r="Q135" s="53"/>
      <c r="R135" s="53"/>
      <c r="S135" s="53"/>
      <c r="T135" s="53"/>
      <c r="U135" s="53"/>
      <c r="V135" s="53"/>
      <c r="W135" s="53"/>
      <c r="X135" s="79" t="str" cm="1">
        <f t="array" ref="X135">IF(OR(K135:R135="NO",S135="NO",T135="NO",U135="NO",V135="NO",W135="NO"),"No aceptable","Aceptable")</f>
        <v>Aceptable</v>
      </c>
      <c r="Y135" s="53" t="s">
        <v>57</v>
      </c>
      <c r="Z135" s="53" t="s">
        <v>57</v>
      </c>
      <c r="AA135" s="53" t="s">
        <v>57</v>
      </c>
      <c r="AB135" s="53" t="s">
        <v>57</v>
      </c>
      <c r="AC135" s="53" t="s">
        <v>57</v>
      </c>
      <c r="AD135" s="53" t="s">
        <v>57</v>
      </c>
      <c r="AE135" s="53" t="s">
        <v>57</v>
      </c>
      <c r="AF135" s="53" t="s">
        <v>57</v>
      </c>
      <c r="AG135" s="53" t="s">
        <v>57</v>
      </c>
      <c r="AH135" s="53" t="s">
        <v>57</v>
      </c>
      <c r="AI135" s="53" t="s">
        <v>57</v>
      </c>
      <c r="AJ135" s="53" t="s">
        <v>57</v>
      </c>
      <c r="AK135" s="53" t="s">
        <v>57</v>
      </c>
      <c r="AL135" s="53" t="s">
        <v>57</v>
      </c>
      <c r="AM135" s="53" t="s">
        <v>57</v>
      </c>
      <c r="AN135" s="53" t="s">
        <v>57</v>
      </c>
      <c r="AO135" s="85" t="str" cm="1">
        <f t="array" ref="AO135">IF(OR(Y135:AI135="SI",AJ135="SI",AK135="SI",AL135="SI",AM135="SI",AN135="SI"),"Crítico-Proceda a elaborar plan de acción","No crítico/Intermedio-Solicitar evaluación por parte del OAL")</f>
        <v>No crítico/Intermedio-Solicitar evaluación por parte del OAL</v>
      </c>
      <c r="AP135" s="86"/>
      <c r="AQ135" s="74"/>
      <c r="AR135" s="74"/>
      <c r="AS135" s="74"/>
      <c r="AT135" s="74"/>
      <c r="AU135" s="74"/>
      <c r="AY135">
        <f t="shared" si="1"/>
        <v>1</v>
      </c>
    </row>
    <row r="136" spans="2:51" ht="58.5" customHeight="1">
      <c r="B136" s="54">
        <v>120</v>
      </c>
      <c r="C136" s="55" t="str">
        <f>Hoja1!AM124</f>
        <v>area 120</v>
      </c>
      <c r="D136" s="55" t="str">
        <f>Hoja1!AN124</f>
        <v>puesto 120</v>
      </c>
      <c r="E136" s="55" t="str">
        <f>Hoja1!AO124</f>
        <v>tarea 120</v>
      </c>
      <c r="F136" s="55">
        <f>Hoja1!AP124</f>
        <v>0</v>
      </c>
      <c r="G136" s="55">
        <f>Hoja1!AQ124</f>
        <v>0</v>
      </c>
      <c r="H136" s="55">
        <f>Hoja1!AR124</f>
        <v>0</v>
      </c>
      <c r="I136" s="55">
        <f>Hoja1!AS124</f>
        <v>0</v>
      </c>
      <c r="J136" s="55">
        <f>Hoja1!AT124</f>
        <v>0</v>
      </c>
      <c r="K136" s="53"/>
      <c r="L136" s="53"/>
      <c r="M136" s="53"/>
      <c r="N136" s="53"/>
      <c r="O136" s="53"/>
      <c r="P136" s="53"/>
      <c r="Q136" s="53"/>
      <c r="R136" s="53"/>
      <c r="S136" s="53"/>
      <c r="T136" s="53"/>
      <c r="U136" s="53"/>
      <c r="V136" s="53"/>
      <c r="W136" s="53"/>
      <c r="X136" s="79" t="str" cm="1">
        <f t="array" ref="X136">IF(OR(K136:R136="NO",S136="NO",T136="NO",U136="NO",V136="NO",W136="NO"),"No aceptable","Aceptable")</f>
        <v>Aceptable</v>
      </c>
      <c r="Y136" s="53" t="s">
        <v>57</v>
      </c>
      <c r="Z136" s="53" t="s">
        <v>57</v>
      </c>
      <c r="AA136" s="53" t="s">
        <v>57</v>
      </c>
      <c r="AB136" s="53" t="s">
        <v>57</v>
      </c>
      <c r="AC136" s="53" t="s">
        <v>57</v>
      </c>
      <c r="AD136" s="53" t="s">
        <v>57</v>
      </c>
      <c r="AE136" s="53" t="s">
        <v>57</v>
      </c>
      <c r="AF136" s="53" t="s">
        <v>57</v>
      </c>
      <c r="AG136" s="53" t="s">
        <v>57</v>
      </c>
      <c r="AH136" s="53" t="s">
        <v>57</v>
      </c>
      <c r="AI136" s="53" t="s">
        <v>57</v>
      </c>
      <c r="AJ136" s="53" t="s">
        <v>57</v>
      </c>
      <c r="AK136" s="53" t="s">
        <v>57</v>
      </c>
      <c r="AL136" s="53" t="s">
        <v>57</v>
      </c>
      <c r="AM136" s="53" t="s">
        <v>57</v>
      </c>
      <c r="AN136" s="53" t="s">
        <v>57</v>
      </c>
      <c r="AO136" s="85" t="str" cm="1">
        <f t="array" ref="AO136">IF(OR(Y136:AI136="SI",AJ136="SI",AK136="SI",AL136="SI",AM136="SI",AN136="SI"),"Crítico-Proceda a elaborar plan de acción","No crítico/Intermedio-Solicitar evaluación por parte del OAL")</f>
        <v>No crítico/Intermedio-Solicitar evaluación por parte del OAL</v>
      </c>
      <c r="AP136" s="86"/>
      <c r="AQ136" s="74"/>
      <c r="AR136" s="74"/>
      <c r="AS136" s="74"/>
      <c r="AT136" s="74"/>
      <c r="AU136" s="74"/>
      <c r="AY136">
        <f t="shared" si="1"/>
        <v>1</v>
      </c>
    </row>
    <row r="137" spans="2:51" ht="58.5" customHeight="1">
      <c r="B137" s="54">
        <v>121</v>
      </c>
      <c r="C137" s="55" t="str">
        <f>Hoja1!AM125</f>
        <v>area 121</v>
      </c>
      <c r="D137" s="55" t="str">
        <f>Hoja1!AN125</f>
        <v>puesto 121</v>
      </c>
      <c r="E137" s="55" t="str">
        <f>Hoja1!AO125</f>
        <v>tarea 121</v>
      </c>
      <c r="F137" s="55">
        <f>Hoja1!AP125</f>
        <v>0</v>
      </c>
      <c r="G137" s="55">
        <f>Hoja1!AQ125</f>
        <v>0</v>
      </c>
      <c r="H137" s="55">
        <f>Hoja1!AR125</f>
        <v>0</v>
      </c>
      <c r="I137" s="55">
        <f>Hoja1!AS125</f>
        <v>0</v>
      </c>
      <c r="J137" s="55">
        <f>Hoja1!AT125</f>
        <v>0</v>
      </c>
      <c r="K137" s="53"/>
      <c r="L137" s="53"/>
      <c r="M137" s="53"/>
      <c r="N137" s="53"/>
      <c r="O137" s="53"/>
      <c r="P137" s="53"/>
      <c r="Q137" s="53"/>
      <c r="R137" s="53"/>
      <c r="S137" s="53"/>
      <c r="T137" s="53"/>
      <c r="U137" s="53"/>
      <c r="V137" s="53"/>
      <c r="W137" s="53"/>
      <c r="X137" s="79" t="str" cm="1">
        <f t="array" ref="X137">IF(OR(K137:R137="NO",S137="NO",T137="NO",U137="NO",V137="NO",W137="NO"),"No aceptable","Aceptable")</f>
        <v>Aceptable</v>
      </c>
      <c r="Y137" s="53" t="s">
        <v>57</v>
      </c>
      <c r="Z137" s="53" t="s">
        <v>57</v>
      </c>
      <c r="AA137" s="53" t="s">
        <v>57</v>
      </c>
      <c r="AB137" s="53" t="s">
        <v>57</v>
      </c>
      <c r="AC137" s="53" t="s">
        <v>57</v>
      </c>
      <c r="AD137" s="53" t="s">
        <v>57</v>
      </c>
      <c r="AE137" s="53" t="s">
        <v>57</v>
      </c>
      <c r="AF137" s="53" t="s">
        <v>57</v>
      </c>
      <c r="AG137" s="53" t="s">
        <v>57</v>
      </c>
      <c r="AH137" s="53" t="s">
        <v>57</v>
      </c>
      <c r="AI137" s="53" t="s">
        <v>57</v>
      </c>
      <c r="AJ137" s="53" t="s">
        <v>57</v>
      </c>
      <c r="AK137" s="53" t="s">
        <v>57</v>
      </c>
      <c r="AL137" s="53" t="s">
        <v>57</v>
      </c>
      <c r="AM137" s="53" t="s">
        <v>57</v>
      </c>
      <c r="AN137" s="53" t="s">
        <v>57</v>
      </c>
      <c r="AO137" s="85" t="str" cm="1">
        <f t="array" ref="AO137">IF(OR(Y137:AI137="SI",AJ137="SI",AK137="SI",AL137="SI",AM137="SI",AN137="SI"),"Crítico-Proceda a elaborar plan de acción","No crítico/Intermedio-Solicitar evaluación por parte del OAL")</f>
        <v>No crítico/Intermedio-Solicitar evaluación por parte del OAL</v>
      </c>
      <c r="AP137" s="86"/>
      <c r="AQ137" s="74"/>
      <c r="AR137" s="74"/>
      <c r="AS137" s="74"/>
      <c r="AT137" s="74"/>
      <c r="AU137" s="74"/>
      <c r="AY137">
        <f t="shared" si="1"/>
        <v>1</v>
      </c>
    </row>
    <row r="138" spans="2:51" ht="58.5" customHeight="1">
      <c r="B138" s="54">
        <v>122</v>
      </c>
      <c r="C138" s="55" t="str">
        <f>Hoja1!AM126</f>
        <v>area 122</v>
      </c>
      <c r="D138" s="55" t="str">
        <f>Hoja1!AN126</f>
        <v>puesto 122</v>
      </c>
      <c r="E138" s="55" t="str">
        <f>Hoja1!AO126</f>
        <v>tarea 122</v>
      </c>
      <c r="F138" s="55">
        <f>Hoja1!AP126</f>
        <v>0</v>
      </c>
      <c r="G138" s="55">
        <f>Hoja1!AQ126</f>
        <v>0</v>
      </c>
      <c r="H138" s="55">
        <f>Hoja1!AR126</f>
        <v>0</v>
      </c>
      <c r="I138" s="55">
        <f>Hoja1!AS126</f>
        <v>0</v>
      </c>
      <c r="J138" s="55">
        <f>Hoja1!AT126</f>
        <v>0</v>
      </c>
      <c r="K138" s="53"/>
      <c r="L138" s="53"/>
      <c r="M138" s="53"/>
      <c r="N138" s="53"/>
      <c r="O138" s="53"/>
      <c r="P138" s="53"/>
      <c r="Q138" s="53"/>
      <c r="R138" s="53"/>
      <c r="S138" s="53"/>
      <c r="T138" s="53"/>
      <c r="U138" s="53"/>
      <c r="V138" s="53"/>
      <c r="W138" s="53"/>
      <c r="X138" s="79" t="str" cm="1">
        <f t="array" ref="X138">IF(OR(K138:R138="NO",S138="NO",T138="NO",U138="NO",V138="NO",W138="NO"),"No aceptable","Aceptable")</f>
        <v>Aceptable</v>
      </c>
      <c r="Y138" s="53" t="s">
        <v>57</v>
      </c>
      <c r="Z138" s="53" t="s">
        <v>57</v>
      </c>
      <c r="AA138" s="53" t="s">
        <v>57</v>
      </c>
      <c r="AB138" s="53" t="s">
        <v>57</v>
      </c>
      <c r="AC138" s="53" t="s">
        <v>57</v>
      </c>
      <c r="AD138" s="53" t="s">
        <v>57</v>
      </c>
      <c r="AE138" s="53" t="s">
        <v>57</v>
      </c>
      <c r="AF138" s="53" t="s">
        <v>57</v>
      </c>
      <c r="AG138" s="53" t="s">
        <v>57</v>
      </c>
      <c r="AH138" s="53" t="s">
        <v>57</v>
      </c>
      <c r="AI138" s="53" t="s">
        <v>57</v>
      </c>
      <c r="AJ138" s="53" t="s">
        <v>57</v>
      </c>
      <c r="AK138" s="53" t="s">
        <v>57</v>
      </c>
      <c r="AL138" s="53" t="s">
        <v>57</v>
      </c>
      <c r="AM138" s="53" t="s">
        <v>57</v>
      </c>
      <c r="AN138" s="53" t="s">
        <v>57</v>
      </c>
      <c r="AO138" s="85" t="str" cm="1">
        <f t="array" ref="AO138">IF(OR(Y138:AI138="SI",AJ138="SI",AK138="SI",AL138="SI",AM138="SI",AN138="SI"),"Crítico-Proceda a elaborar plan de acción","No crítico/Intermedio-Solicitar evaluación por parte del OAL")</f>
        <v>No crítico/Intermedio-Solicitar evaluación por parte del OAL</v>
      </c>
      <c r="AP138" s="86"/>
      <c r="AQ138" s="74"/>
      <c r="AR138" s="74"/>
      <c r="AS138" s="74"/>
      <c r="AT138" s="74"/>
      <c r="AU138" s="74"/>
      <c r="AY138">
        <f t="shared" si="1"/>
        <v>1</v>
      </c>
    </row>
    <row r="139" spans="2:51" ht="58.5" customHeight="1">
      <c r="B139" s="54">
        <v>123</v>
      </c>
      <c r="C139" s="55" t="str">
        <f>Hoja1!AM127</f>
        <v>area 123</v>
      </c>
      <c r="D139" s="55" t="str">
        <f>Hoja1!AN127</f>
        <v>puesto 123</v>
      </c>
      <c r="E139" s="55" t="str">
        <f>Hoja1!AO127</f>
        <v>tarea 123</v>
      </c>
      <c r="F139" s="55">
        <f>Hoja1!AP127</f>
        <v>0</v>
      </c>
      <c r="G139" s="55">
        <f>Hoja1!AQ127</f>
        <v>0</v>
      </c>
      <c r="H139" s="55">
        <f>Hoja1!AR127</f>
        <v>0</v>
      </c>
      <c r="I139" s="55">
        <f>Hoja1!AS127</f>
        <v>0</v>
      </c>
      <c r="J139" s="55">
        <f>Hoja1!AT127</f>
        <v>0</v>
      </c>
      <c r="K139" s="53"/>
      <c r="L139" s="53"/>
      <c r="M139" s="53"/>
      <c r="N139" s="53"/>
      <c r="O139" s="53"/>
      <c r="P139" s="53"/>
      <c r="Q139" s="53"/>
      <c r="R139" s="53"/>
      <c r="S139" s="53"/>
      <c r="T139" s="53"/>
      <c r="U139" s="53"/>
      <c r="V139" s="53"/>
      <c r="W139" s="53"/>
      <c r="X139" s="79" t="str" cm="1">
        <f t="array" ref="X139">IF(OR(K139:R139="NO",S139="NO",T139="NO",U139="NO",V139="NO",W139="NO"),"No aceptable","Aceptable")</f>
        <v>Aceptable</v>
      </c>
      <c r="Y139" s="53" t="s">
        <v>57</v>
      </c>
      <c r="Z139" s="53" t="s">
        <v>57</v>
      </c>
      <c r="AA139" s="53" t="s">
        <v>57</v>
      </c>
      <c r="AB139" s="53" t="s">
        <v>57</v>
      </c>
      <c r="AC139" s="53" t="s">
        <v>57</v>
      </c>
      <c r="AD139" s="53" t="s">
        <v>57</v>
      </c>
      <c r="AE139" s="53" t="s">
        <v>57</v>
      </c>
      <c r="AF139" s="53" t="s">
        <v>57</v>
      </c>
      <c r="AG139" s="53" t="s">
        <v>57</v>
      </c>
      <c r="AH139" s="53" t="s">
        <v>57</v>
      </c>
      <c r="AI139" s="53" t="s">
        <v>57</v>
      </c>
      <c r="AJ139" s="53" t="s">
        <v>57</v>
      </c>
      <c r="AK139" s="53" t="s">
        <v>57</v>
      </c>
      <c r="AL139" s="53" t="s">
        <v>57</v>
      </c>
      <c r="AM139" s="53" t="s">
        <v>57</v>
      </c>
      <c r="AN139" s="53" t="s">
        <v>57</v>
      </c>
      <c r="AO139" s="85" t="str" cm="1">
        <f t="array" ref="AO139">IF(OR(Y139:AI139="SI",AJ139="SI",AK139="SI",AL139="SI",AM139="SI",AN139="SI"),"Crítico-Proceda a elaborar plan de acción","No crítico/Intermedio-Solicitar evaluación por parte del OAL")</f>
        <v>No crítico/Intermedio-Solicitar evaluación por parte del OAL</v>
      </c>
      <c r="AP139" s="86"/>
      <c r="AQ139" s="74"/>
      <c r="AR139" s="74"/>
      <c r="AS139" s="74"/>
      <c r="AT139" s="74"/>
      <c r="AU139" s="74"/>
      <c r="AY139">
        <f t="shared" si="1"/>
        <v>1</v>
      </c>
    </row>
    <row r="140" spans="2:51" ht="58.5" customHeight="1">
      <c r="B140" s="54">
        <v>124</v>
      </c>
      <c r="C140" s="55" t="str">
        <f>Hoja1!AM128</f>
        <v>area 124</v>
      </c>
      <c r="D140" s="55" t="str">
        <f>Hoja1!AN128</f>
        <v>puesto 124</v>
      </c>
      <c r="E140" s="55" t="str">
        <f>Hoja1!AO128</f>
        <v>tarea 124</v>
      </c>
      <c r="F140" s="55">
        <f>Hoja1!AP128</f>
        <v>0</v>
      </c>
      <c r="G140" s="55">
        <f>Hoja1!AQ128</f>
        <v>0</v>
      </c>
      <c r="H140" s="55">
        <f>Hoja1!AR128</f>
        <v>0</v>
      </c>
      <c r="I140" s="55">
        <f>Hoja1!AS128</f>
        <v>0</v>
      </c>
      <c r="J140" s="55">
        <f>Hoja1!AT128</f>
        <v>0</v>
      </c>
      <c r="K140" s="53"/>
      <c r="L140" s="53"/>
      <c r="M140" s="53"/>
      <c r="N140" s="53"/>
      <c r="O140" s="53"/>
      <c r="P140" s="53"/>
      <c r="Q140" s="53"/>
      <c r="R140" s="53"/>
      <c r="S140" s="53"/>
      <c r="T140" s="53"/>
      <c r="U140" s="53"/>
      <c r="V140" s="53"/>
      <c r="W140" s="53"/>
      <c r="X140" s="79" t="str" cm="1">
        <f t="array" ref="X140">IF(OR(K140:R140="NO",S140="NO",T140="NO",U140="NO",V140="NO",W140="NO"),"No aceptable","Aceptable")</f>
        <v>Aceptable</v>
      </c>
      <c r="Y140" s="53" t="s">
        <v>57</v>
      </c>
      <c r="Z140" s="53" t="s">
        <v>57</v>
      </c>
      <c r="AA140" s="53" t="s">
        <v>57</v>
      </c>
      <c r="AB140" s="53" t="s">
        <v>57</v>
      </c>
      <c r="AC140" s="53" t="s">
        <v>57</v>
      </c>
      <c r="AD140" s="53" t="s">
        <v>57</v>
      </c>
      <c r="AE140" s="53" t="s">
        <v>57</v>
      </c>
      <c r="AF140" s="53" t="s">
        <v>57</v>
      </c>
      <c r="AG140" s="53" t="s">
        <v>57</v>
      </c>
      <c r="AH140" s="53" t="s">
        <v>57</v>
      </c>
      <c r="AI140" s="53" t="s">
        <v>57</v>
      </c>
      <c r="AJ140" s="53" t="s">
        <v>57</v>
      </c>
      <c r="AK140" s="53" t="s">
        <v>57</v>
      </c>
      <c r="AL140" s="53" t="s">
        <v>57</v>
      </c>
      <c r="AM140" s="53" t="s">
        <v>57</v>
      </c>
      <c r="AN140" s="53" t="s">
        <v>57</v>
      </c>
      <c r="AO140" s="85" t="str" cm="1">
        <f t="array" ref="AO140">IF(OR(Y140:AI140="SI",AJ140="SI",AK140="SI",AL140="SI",AM140="SI",AN140="SI"),"Crítico-Proceda a elaborar plan de acción","No crítico/Intermedio-Solicitar evaluación por parte del OAL")</f>
        <v>No crítico/Intermedio-Solicitar evaluación por parte del OAL</v>
      </c>
      <c r="AP140" s="86"/>
      <c r="AQ140" s="74"/>
      <c r="AR140" s="74"/>
      <c r="AS140" s="74"/>
      <c r="AT140" s="74"/>
      <c r="AU140" s="74"/>
      <c r="AY140">
        <f t="shared" si="1"/>
        <v>1</v>
      </c>
    </row>
    <row r="141" spans="2:51" ht="58.5" customHeight="1">
      <c r="B141" s="54">
        <v>125</v>
      </c>
      <c r="C141" s="55" t="str">
        <f>Hoja1!AM129</f>
        <v>area 125</v>
      </c>
      <c r="D141" s="55" t="str">
        <f>Hoja1!AN129</f>
        <v>puesto 125</v>
      </c>
      <c r="E141" s="55" t="str">
        <f>Hoja1!AO129</f>
        <v>tarea 125</v>
      </c>
      <c r="F141" s="55">
        <f>Hoja1!AP129</f>
        <v>0</v>
      </c>
      <c r="G141" s="55">
        <f>Hoja1!AQ129</f>
        <v>0</v>
      </c>
      <c r="H141" s="55">
        <f>Hoja1!AR129</f>
        <v>0</v>
      </c>
      <c r="I141" s="55">
        <f>Hoja1!AS129</f>
        <v>0</v>
      </c>
      <c r="J141" s="55">
        <f>Hoja1!AT129</f>
        <v>0</v>
      </c>
      <c r="K141" s="53"/>
      <c r="L141" s="53"/>
      <c r="M141" s="53"/>
      <c r="N141" s="53"/>
      <c r="O141" s="53"/>
      <c r="P141" s="53"/>
      <c r="Q141" s="53"/>
      <c r="R141" s="53"/>
      <c r="S141" s="53"/>
      <c r="T141" s="53"/>
      <c r="U141" s="53"/>
      <c r="V141" s="53"/>
      <c r="W141" s="53"/>
      <c r="X141" s="79" t="str" cm="1">
        <f t="array" ref="X141">IF(OR(K141:R141="NO",S141="NO",T141="NO",U141="NO",V141="NO",W141="NO"),"No aceptable","Aceptable")</f>
        <v>Aceptable</v>
      </c>
      <c r="Y141" s="53" t="s">
        <v>57</v>
      </c>
      <c r="Z141" s="53" t="s">
        <v>57</v>
      </c>
      <c r="AA141" s="53" t="s">
        <v>57</v>
      </c>
      <c r="AB141" s="53" t="s">
        <v>57</v>
      </c>
      <c r="AC141" s="53" t="s">
        <v>57</v>
      </c>
      <c r="AD141" s="53" t="s">
        <v>57</v>
      </c>
      <c r="AE141" s="53" t="s">
        <v>57</v>
      </c>
      <c r="AF141" s="53" t="s">
        <v>57</v>
      </c>
      <c r="AG141" s="53" t="s">
        <v>57</v>
      </c>
      <c r="AH141" s="53" t="s">
        <v>57</v>
      </c>
      <c r="AI141" s="53" t="s">
        <v>57</v>
      </c>
      <c r="AJ141" s="53" t="s">
        <v>57</v>
      </c>
      <c r="AK141" s="53" t="s">
        <v>57</v>
      </c>
      <c r="AL141" s="53" t="s">
        <v>57</v>
      </c>
      <c r="AM141" s="53" t="s">
        <v>57</v>
      </c>
      <c r="AN141" s="53" t="s">
        <v>57</v>
      </c>
      <c r="AO141" s="85" t="str" cm="1">
        <f t="array" ref="AO141">IF(OR(Y141:AI141="SI",AJ141="SI",AK141="SI",AL141="SI",AM141="SI",AN141="SI"),"Crítico-Proceda a elaborar plan de acción","No crítico/Intermedio-Solicitar evaluación por parte del OAL")</f>
        <v>No crítico/Intermedio-Solicitar evaluación por parte del OAL</v>
      </c>
      <c r="AP141" s="86"/>
      <c r="AQ141" s="74"/>
      <c r="AR141" s="74"/>
      <c r="AS141" s="74"/>
      <c r="AT141" s="74"/>
      <c r="AU141" s="74"/>
      <c r="AY141">
        <f t="shared" si="1"/>
        <v>1</v>
      </c>
    </row>
    <row r="142" spans="2:51" ht="58.5" customHeight="1">
      <c r="B142" s="54">
        <v>126</v>
      </c>
      <c r="C142" s="55" t="str">
        <f>Hoja1!AM130</f>
        <v>area 126</v>
      </c>
      <c r="D142" s="55" t="str">
        <f>Hoja1!AN130</f>
        <v>puesto 126</v>
      </c>
      <c r="E142" s="55" t="str">
        <f>Hoja1!AO130</f>
        <v>tarea 126</v>
      </c>
      <c r="F142" s="55">
        <f>Hoja1!AP130</f>
        <v>0</v>
      </c>
      <c r="G142" s="55">
        <f>Hoja1!AQ130</f>
        <v>0</v>
      </c>
      <c r="H142" s="55">
        <f>Hoja1!AR130</f>
        <v>0</v>
      </c>
      <c r="I142" s="55">
        <f>Hoja1!AS130</f>
        <v>0</v>
      </c>
      <c r="J142" s="55">
        <f>Hoja1!AT130</f>
        <v>0</v>
      </c>
      <c r="K142" s="53"/>
      <c r="L142" s="53"/>
      <c r="M142" s="53"/>
      <c r="N142" s="53"/>
      <c r="O142" s="53"/>
      <c r="P142" s="53"/>
      <c r="Q142" s="53"/>
      <c r="R142" s="53"/>
      <c r="S142" s="53"/>
      <c r="T142" s="53"/>
      <c r="U142" s="53"/>
      <c r="V142" s="53"/>
      <c r="W142" s="53"/>
      <c r="X142" s="79" t="str" cm="1">
        <f t="array" ref="X142">IF(OR(K142:R142="NO",S142="NO",T142="NO",U142="NO",V142="NO",W142="NO"),"No aceptable","Aceptable")</f>
        <v>Aceptable</v>
      </c>
      <c r="Y142" s="53" t="s">
        <v>57</v>
      </c>
      <c r="Z142" s="53" t="s">
        <v>57</v>
      </c>
      <c r="AA142" s="53" t="s">
        <v>57</v>
      </c>
      <c r="AB142" s="53" t="s">
        <v>57</v>
      </c>
      <c r="AC142" s="53" t="s">
        <v>57</v>
      </c>
      <c r="AD142" s="53" t="s">
        <v>57</v>
      </c>
      <c r="AE142" s="53" t="s">
        <v>57</v>
      </c>
      <c r="AF142" s="53" t="s">
        <v>57</v>
      </c>
      <c r="AG142" s="53" t="s">
        <v>57</v>
      </c>
      <c r="AH142" s="53" t="s">
        <v>57</v>
      </c>
      <c r="AI142" s="53" t="s">
        <v>57</v>
      </c>
      <c r="AJ142" s="53" t="s">
        <v>57</v>
      </c>
      <c r="AK142" s="53" t="s">
        <v>57</v>
      </c>
      <c r="AL142" s="53" t="s">
        <v>57</v>
      </c>
      <c r="AM142" s="53" t="s">
        <v>57</v>
      </c>
      <c r="AN142" s="53" t="s">
        <v>57</v>
      </c>
      <c r="AO142" s="85" t="str" cm="1">
        <f t="array" ref="AO142">IF(OR(Y142:AI142="SI",AJ142="SI",AK142="SI",AL142="SI",AM142="SI",AN142="SI"),"Crítico-Proceda a elaborar plan de acción","No crítico/Intermedio-Solicitar evaluación por parte del OAL")</f>
        <v>No crítico/Intermedio-Solicitar evaluación por parte del OAL</v>
      </c>
      <c r="AP142" s="86"/>
      <c r="AQ142" s="74"/>
      <c r="AR142" s="74"/>
      <c r="AS142" s="74"/>
      <c r="AT142" s="74"/>
      <c r="AU142" s="74"/>
      <c r="AY142">
        <f t="shared" si="1"/>
        <v>1</v>
      </c>
    </row>
    <row r="143" spans="2:51" ht="58.5" customHeight="1">
      <c r="B143" s="54">
        <v>127</v>
      </c>
      <c r="C143" s="55" t="str">
        <f>Hoja1!AM131</f>
        <v>area 127</v>
      </c>
      <c r="D143" s="55" t="str">
        <f>Hoja1!AN131</f>
        <v>puesto 127</v>
      </c>
      <c r="E143" s="55" t="str">
        <f>Hoja1!AO131</f>
        <v>tarea 127</v>
      </c>
      <c r="F143" s="55">
        <f>Hoja1!AP131</f>
        <v>0</v>
      </c>
      <c r="G143" s="55">
        <f>Hoja1!AQ131</f>
        <v>0</v>
      </c>
      <c r="H143" s="55">
        <f>Hoja1!AR131</f>
        <v>0</v>
      </c>
      <c r="I143" s="55">
        <f>Hoja1!AS131</f>
        <v>0</v>
      </c>
      <c r="J143" s="55">
        <f>Hoja1!AT131</f>
        <v>0</v>
      </c>
      <c r="K143" s="53"/>
      <c r="L143" s="53"/>
      <c r="M143" s="53"/>
      <c r="N143" s="53"/>
      <c r="O143" s="53"/>
      <c r="P143" s="53"/>
      <c r="Q143" s="53"/>
      <c r="R143" s="53"/>
      <c r="S143" s="53"/>
      <c r="T143" s="53"/>
      <c r="U143" s="53"/>
      <c r="V143" s="53"/>
      <c r="W143" s="53"/>
      <c r="X143" s="79" t="str" cm="1">
        <f t="array" ref="X143">IF(OR(K143:R143="NO",S143="NO",T143="NO",U143="NO",V143="NO",W143="NO"),"No aceptable","Aceptable")</f>
        <v>Aceptable</v>
      </c>
      <c r="Y143" s="53" t="s">
        <v>57</v>
      </c>
      <c r="Z143" s="53" t="s">
        <v>57</v>
      </c>
      <c r="AA143" s="53" t="s">
        <v>57</v>
      </c>
      <c r="AB143" s="53" t="s">
        <v>57</v>
      </c>
      <c r="AC143" s="53" t="s">
        <v>57</v>
      </c>
      <c r="AD143" s="53" t="s">
        <v>57</v>
      </c>
      <c r="AE143" s="53" t="s">
        <v>57</v>
      </c>
      <c r="AF143" s="53" t="s">
        <v>57</v>
      </c>
      <c r="AG143" s="53" t="s">
        <v>57</v>
      </c>
      <c r="AH143" s="53" t="s">
        <v>57</v>
      </c>
      <c r="AI143" s="53" t="s">
        <v>57</v>
      </c>
      <c r="AJ143" s="53" t="s">
        <v>57</v>
      </c>
      <c r="AK143" s="53" t="s">
        <v>57</v>
      </c>
      <c r="AL143" s="53" t="s">
        <v>57</v>
      </c>
      <c r="AM143" s="53" t="s">
        <v>57</v>
      </c>
      <c r="AN143" s="53" t="s">
        <v>57</v>
      </c>
      <c r="AO143" s="85" t="str" cm="1">
        <f t="array" ref="AO143">IF(OR(Y143:AI143="SI",AJ143="SI",AK143="SI",AL143="SI",AM143="SI",AN143="SI"),"Crítico-Proceda a elaborar plan de acción","No crítico/Intermedio-Solicitar evaluación por parte del OAL")</f>
        <v>No crítico/Intermedio-Solicitar evaluación por parte del OAL</v>
      </c>
      <c r="AP143" s="86"/>
      <c r="AQ143" s="74"/>
      <c r="AR143" s="74"/>
      <c r="AS143" s="74"/>
      <c r="AT143" s="74"/>
      <c r="AU143" s="74"/>
      <c r="AY143">
        <f t="shared" si="1"/>
        <v>1</v>
      </c>
    </row>
    <row r="144" spans="2:51" ht="58.5" customHeight="1">
      <c r="B144" s="54">
        <v>128</v>
      </c>
      <c r="C144" s="55" t="str">
        <f>Hoja1!AM132</f>
        <v>area 128</v>
      </c>
      <c r="D144" s="55" t="str">
        <f>Hoja1!AN132</f>
        <v>puesto 128</v>
      </c>
      <c r="E144" s="55" t="str">
        <f>Hoja1!AO132</f>
        <v>tarea 128</v>
      </c>
      <c r="F144" s="55">
        <f>Hoja1!AP132</f>
        <v>0</v>
      </c>
      <c r="G144" s="55">
        <f>Hoja1!AQ132</f>
        <v>0</v>
      </c>
      <c r="H144" s="55">
        <f>Hoja1!AR132</f>
        <v>0</v>
      </c>
      <c r="I144" s="55">
        <f>Hoja1!AS132</f>
        <v>0</v>
      </c>
      <c r="J144" s="55">
        <f>Hoja1!AT132</f>
        <v>0</v>
      </c>
      <c r="K144" s="53"/>
      <c r="L144" s="53"/>
      <c r="M144" s="53"/>
      <c r="N144" s="53"/>
      <c r="O144" s="53"/>
      <c r="P144" s="53"/>
      <c r="Q144" s="53"/>
      <c r="R144" s="53"/>
      <c r="S144" s="53"/>
      <c r="T144" s="53"/>
      <c r="U144" s="53"/>
      <c r="V144" s="53"/>
      <c r="W144" s="53"/>
      <c r="X144" s="79" t="str" cm="1">
        <f t="array" ref="X144">IF(OR(K144:R144="NO",S144="NO",T144="NO",U144="NO",V144="NO",W144="NO"),"No aceptable","Aceptable")</f>
        <v>Aceptable</v>
      </c>
      <c r="Y144" s="53" t="s">
        <v>57</v>
      </c>
      <c r="Z144" s="53" t="s">
        <v>57</v>
      </c>
      <c r="AA144" s="53" t="s">
        <v>57</v>
      </c>
      <c r="AB144" s="53" t="s">
        <v>57</v>
      </c>
      <c r="AC144" s="53" t="s">
        <v>57</v>
      </c>
      <c r="AD144" s="53" t="s">
        <v>57</v>
      </c>
      <c r="AE144" s="53" t="s">
        <v>57</v>
      </c>
      <c r="AF144" s="53" t="s">
        <v>57</v>
      </c>
      <c r="AG144" s="53" t="s">
        <v>57</v>
      </c>
      <c r="AH144" s="53" t="s">
        <v>57</v>
      </c>
      <c r="AI144" s="53" t="s">
        <v>57</v>
      </c>
      <c r="AJ144" s="53" t="s">
        <v>57</v>
      </c>
      <c r="AK144" s="53" t="s">
        <v>57</v>
      </c>
      <c r="AL144" s="53" t="s">
        <v>57</v>
      </c>
      <c r="AM144" s="53" t="s">
        <v>57</v>
      </c>
      <c r="AN144" s="53" t="s">
        <v>57</v>
      </c>
      <c r="AO144" s="85" t="str" cm="1">
        <f t="array" ref="AO144">IF(OR(Y144:AI144="SI",AJ144="SI",AK144="SI",AL144="SI",AM144="SI",AN144="SI"),"Crítico-Proceda a elaborar plan de acción","No crítico/Intermedio-Solicitar evaluación por parte del OAL")</f>
        <v>No crítico/Intermedio-Solicitar evaluación por parte del OAL</v>
      </c>
      <c r="AP144" s="86"/>
      <c r="AQ144" s="74"/>
      <c r="AR144" s="74"/>
      <c r="AS144" s="74"/>
      <c r="AT144" s="74"/>
      <c r="AU144" s="74"/>
      <c r="AY144">
        <f t="shared" si="1"/>
        <v>1</v>
      </c>
    </row>
    <row r="145" spans="2:51" ht="58.5" customHeight="1">
      <c r="B145" s="54">
        <v>129</v>
      </c>
      <c r="C145" s="55" t="str">
        <f>Hoja1!AM133</f>
        <v>area 129</v>
      </c>
      <c r="D145" s="55" t="str">
        <f>Hoja1!AN133</f>
        <v>puesto 129</v>
      </c>
      <c r="E145" s="55" t="str">
        <f>Hoja1!AO133</f>
        <v>tarea 129</v>
      </c>
      <c r="F145" s="55">
        <f>Hoja1!AP133</f>
        <v>0</v>
      </c>
      <c r="G145" s="55">
        <f>Hoja1!AQ133</f>
        <v>0</v>
      </c>
      <c r="H145" s="55">
        <f>Hoja1!AR133</f>
        <v>0</v>
      </c>
      <c r="I145" s="55">
        <f>Hoja1!AS133</f>
        <v>0</v>
      </c>
      <c r="J145" s="55">
        <f>Hoja1!AT133</f>
        <v>0</v>
      </c>
      <c r="K145" s="53"/>
      <c r="L145" s="53"/>
      <c r="M145" s="53"/>
      <c r="N145" s="53"/>
      <c r="O145" s="53"/>
      <c r="P145" s="53"/>
      <c r="Q145" s="53"/>
      <c r="R145" s="53"/>
      <c r="S145" s="53"/>
      <c r="T145" s="53"/>
      <c r="U145" s="53"/>
      <c r="V145" s="53"/>
      <c r="W145" s="53"/>
      <c r="X145" s="79" t="str" cm="1">
        <f t="array" ref="X145">IF(OR(K145:R145="NO",S145="NO",T145="NO",U145="NO",V145="NO",W145="NO"),"No aceptable","Aceptable")</f>
        <v>Aceptable</v>
      </c>
      <c r="Y145" s="53" t="s">
        <v>57</v>
      </c>
      <c r="Z145" s="53" t="s">
        <v>57</v>
      </c>
      <c r="AA145" s="53" t="s">
        <v>57</v>
      </c>
      <c r="AB145" s="53" t="s">
        <v>57</v>
      </c>
      <c r="AC145" s="53" t="s">
        <v>57</v>
      </c>
      <c r="AD145" s="53" t="s">
        <v>57</v>
      </c>
      <c r="AE145" s="53" t="s">
        <v>57</v>
      </c>
      <c r="AF145" s="53" t="s">
        <v>57</v>
      </c>
      <c r="AG145" s="53" t="s">
        <v>57</v>
      </c>
      <c r="AH145" s="53" t="s">
        <v>57</v>
      </c>
      <c r="AI145" s="53" t="s">
        <v>57</v>
      </c>
      <c r="AJ145" s="53" t="s">
        <v>57</v>
      </c>
      <c r="AK145" s="53" t="s">
        <v>57</v>
      </c>
      <c r="AL145" s="53" t="s">
        <v>57</v>
      </c>
      <c r="AM145" s="53" t="s">
        <v>57</v>
      </c>
      <c r="AN145" s="53" t="s">
        <v>57</v>
      </c>
      <c r="AO145" s="85" t="str" cm="1">
        <f t="array" ref="AO145">IF(OR(Y145:AI145="SI",AJ145="SI",AK145="SI",AL145="SI",AM145="SI",AN145="SI"),"Crítico-Proceda a elaborar plan de acción","No crítico/Intermedio-Solicitar evaluación por parte del OAL")</f>
        <v>No crítico/Intermedio-Solicitar evaluación por parte del OAL</v>
      </c>
      <c r="AP145" s="86"/>
      <c r="AQ145" s="74"/>
      <c r="AR145" s="74"/>
      <c r="AS145" s="74"/>
      <c r="AT145" s="74"/>
      <c r="AU145" s="74"/>
      <c r="AY145">
        <f t="shared" si="1"/>
        <v>1</v>
      </c>
    </row>
    <row r="146" spans="2:51" ht="58.5" customHeight="1">
      <c r="B146" s="54">
        <v>130</v>
      </c>
      <c r="C146" s="55" t="str">
        <f>Hoja1!AM134</f>
        <v>area 130</v>
      </c>
      <c r="D146" s="55" t="str">
        <f>Hoja1!AN134</f>
        <v>puesto 130</v>
      </c>
      <c r="E146" s="55" t="str">
        <f>Hoja1!AO134</f>
        <v>tarea 130</v>
      </c>
      <c r="F146" s="55">
        <f>Hoja1!AP134</f>
        <v>0</v>
      </c>
      <c r="G146" s="55">
        <f>Hoja1!AQ134</f>
        <v>0</v>
      </c>
      <c r="H146" s="55">
        <f>Hoja1!AR134</f>
        <v>0</v>
      </c>
      <c r="I146" s="55">
        <f>Hoja1!AS134</f>
        <v>0</v>
      </c>
      <c r="J146" s="55">
        <f>Hoja1!AT134</f>
        <v>0</v>
      </c>
      <c r="K146" s="53"/>
      <c r="L146" s="53"/>
      <c r="M146" s="53"/>
      <c r="N146" s="53"/>
      <c r="O146" s="53"/>
      <c r="P146" s="53"/>
      <c r="Q146" s="53"/>
      <c r="R146" s="53"/>
      <c r="S146" s="53"/>
      <c r="T146" s="53"/>
      <c r="U146" s="53"/>
      <c r="V146" s="53"/>
      <c r="W146" s="53"/>
      <c r="X146" s="79" t="str" cm="1">
        <f t="array" ref="X146">IF(OR(K146:R146="NO",S146="NO",T146="NO",U146="NO",V146="NO",W146="NO"),"No aceptable","Aceptable")</f>
        <v>Aceptable</v>
      </c>
      <c r="Y146" s="53" t="s">
        <v>57</v>
      </c>
      <c r="Z146" s="53" t="s">
        <v>57</v>
      </c>
      <c r="AA146" s="53" t="s">
        <v>57</v>
      </c>
      <c r="AB146" s="53" t="s">
        <v>57</v>
      </c>
      <c r="AC146" s="53" t="s">
        <v>57</v>
      </c>
      <c r="AD146" s="53" t="s">
        <v>57</v>
      </c>
      <c r="AE146" s="53" t="s">
        <v>57</v>
      </c>
      <c r="AF146" s="53" t="s">
        <v>57</v>
      </c>
      <c r="AG146" s="53" t="s">
        <v>57</v>
      </c>
      <c r="AH146" s="53" t="s">
        <v>57</v>
      </c>
      <c r="AI146" s="53" t="s">
        <v>57</v>
      </c>
      <c r="AJ146" s="53" t="s">
        <v>57</v>
      </c>
      <c r="AK146" s="53" t="s">
        <v>57</v>
      </c>
      <c r="AL146" s="53" t="s">
        <v>57</v>
      </c>
      <c r="AM146" s="53" t="s">
        <v>57</v>
      </c>
      <c r="AN146" s="53" t="s">
        <v>57</v>
      </c>
      <c r="AO146" s="85" t="str" cm="1">
        <f t="array" ref="AO146">IF(OR(Y146:AI146="SI",AJ146="SI",AK146="SI",AL146="SI",AM146="SI",AN146="SI"),"Crítico-Proceda a elaborar plan de acción","No crítico/Intermedio-Solicitar evaluación por parte del OAL")</f>
        <v>No crítico/Intermedio-Solicitar evaluación por parte del OAL</v>
      </c>
      <c r="AP146" s="86"/>
      <c r="AQ146" s="74"/>
      <c r="AR146" s="74"/>
      <c r="AS146" s="74"/>
      <c r="AT146" s="74"/>
      <c r="AU146" s="74"/>
      <c r="AY146">
        <f t="shared" ref="AY146:AY209" si="2">IF(X146="Aceptable",1,0)</f>
        <v>1</v>
      </c>
    </row>
    <row r="147" spans="2:51" ht="58.5" customHeight="1">
      <c r="B147" s="54">
        <v>131</v>
      </c>
      <c r="C147" s="55" t="str">
        <f>Hoja1!AM135</f>
        <v>area 131</v>
      </c>
      <c r="D147" s="55" t="str">
        <f>Hoja1!AN135</f>
        <v>puesto 131</v>
      </c>
      <c r="E147" s="55" t="str">
        <f>Hoja1!AO135</f>
        <v>tarea 131</v>
      </c>
      <c r="F147" s="55">
        <f>Hoja1!AP135</f>
        <v>0</v>
      </c>
      <c r="G147" s="55">
        <f>Hoja1!AQ135</f>
        <v>0</v>
      </c>
      <c r="H147" s="55">
        <f>Hoja1!AR135</f>
        <v>0</v>
      </c>
      <c r="I147" s="55">
        <f>Hoja1!AS135</f>
        <v>0</v>
      </c>
      <c r="J147" s="55">
        <f>Hoja1!AT135</f>
        <v>0</v>
      </c>
      <c r="K147" s="53"/>
      <c r="L147" s="53"/>
      <c r="M147" s="53"/>
      <c r="N147" s="53"/>
      <c r="O147" s="53"/>
      <c r="P147" s="53"/>
      <c r="Q147" s="53"/>
      <c r="R147" s="53"/>
      <c r="S147" s="53"/>
      <c r="T147" s="53"/>
      <c r="U147" s="53"/>
      <c r="V147" s="53"/>
      <c r="W147" s="53"/>
      <c r="X147" s="79" t="str" cm="1">
        <f t="array" ref="X147">IF(OR(K147:R147="NO",S147="NO",T147="NO",U147="NO",V147="NO",W147="NO"),"No aceptable","Aceptable")</f>
        <v>Aceptable</v>
      </c>
      <c r="Y147" s="53" t="s">
        <v>57</v>
      </c>
      <c r="Z147" s="53" t="s">
        <v>57</v>
      </c>
      <c r="AA147" s="53" t="s">
        <v>57</v>
      </c>
      <c r="AB147" s="53" t="s">
        <v>57</v>
      </c>
      <c r="AC147" s="53" t="s">
        <v>57</v>
      </c>
      <c r="AD147" s="53" t="s">
        <v>57</v>
      </c>
      <c r="AE147" s="53" t="s">
        <v>57</v>
      </c>
      <c r="AF147" s="53" t="s">
        <v>57</v>
      </c>
      <c r="AG147" s="53" t="s">
        <v>57</v>
      </c>
      <c r="AH147" s="53" t="s">
        <v>57</v>
      </c>
      <c r="AI147" s="53" t="s">
        <v>57</v>
      </c>
      <c r="AJ147" s="53" t="s">
        <v>57</v>
      </c>
      <c r="AK147" s="53" t="s">
        <v>57</v>
      </c>
      <c r="AL147" s="53" t="s">
        <v>57</v>
      </c>
      <c r="AM147" s="53" t="s">
        <v>57</v>
      </c>
      <c r="AN147" s="53" t="s">
        <v>57</v>
      </c>
      <c r="AO147" s="85" t="str" cm="1">
        <f t="array" ref="AO147">IF(OR(Y147:AI147="SI",AJ147="SI",AK147="SI",AL147="SI",AM147="SI",AN147="SI"),"Crítico-Proceda a elaborar plan de acción","No crítico/Intermedio-Solicitar evaluación por parte del OAL")</f>
        <v>No crítico/Intermedio-Solicitar evaluación por parte del OAL</v>
      </c>
      <c r="AP147" s="86"/>
      <c r="AQ147" s="74"/>
      <c r="AR147" s="74"/>
      <c r="AS147" s="74"/>
      <c r="AT147" s="74"/>
      <c r="AU147" s="74"/>
      <c r="AY147">
        <f t="shared" si="2"/>
        <v>1</v>
      </c>
    </row>
    <row r="148" spans="2:51" ht="58.5" customHeight="1">
      <c r="B148" s="54">
        <v>132</v>
      </c>
      <c r="C148" s="55" t="str">
        <f>Hoja1!AM136</f>
        <v>area 132</v>
      </c>
      <c r="D148" s="55" t="str">
        <f>Hoja1!AN136</f>
        <v>puesto 132</v>
      </c>
      <c r="E148" s="55" t="str">
        <f>Hoja1!AO136</f>
        <v>tarea 132</v>
      </c>
      <c r="F148" s="55">
        <f>Hoja1!AP136</f>
        <v>0</v>
      </c>
      <c r="G148" s="55">
        <f>Hoja1!AQ136</f>
        <v>0</v>
      </c>
      <c r="H148" s="55">
        <f>Hoja1!AR136</f>
        <v>0</v>
      </c>
      <c r="I148" s="55">
        <f>Hoja1!AS136</f>
        <v>0</v>
      </c>
      <c r="J148" s="55">
        <f>Hoja1!AT136</f>
        <v>0</v>
      </c>
      <c r="K148" s="53"/>
      <c r="L148" s="53"/>
      <c r="M148" s="53"/>
      <c r="N148" s="53"/>
      <c r="O148" s="53"/>
      <c r="P148" s="53"/>
      <c r="Q148" s="53"/>
      <c r="R148" s="53"/>
      <c r="S148" s="53"/>
      <c r="T148" s="53"/>
      <c r="U148" s="53"/>
      <c r="V148" s="53"/>
      <c r="W148" s="53"/>
      <c r="X148" s="79" t="str" cm="1">
        <f t="array" ref="X148">IF(OR(K148:R148="NO",S148="NO",T148="NO",U148="NO",V148="NO",W148="NO"),"No aceptable","Aceptable")</f>
        <v>Aceptable</v>
      </c>
      <c r="Y148" s="53" t="s">
        <v>57</v>
      </c>
      <c r="Z148" s="53" t="s">
        <v>57</v>
      </c>
      <c r="AA148" s="53" t="s">
        <v>57</v>
      </c>
      <c r="AB148" s="53" t="s">
        <v>57</v>
      </c>
      <c r="AC148" s="53" t="s">
        <v>57</v>
      </c>
      <c r="AD148" s="53" t="s">
        <v>57</v>
      </c>
      <c r="AE148" s="53" t="s">
        <v>57</v>
      </c>
      <c r="AF148" s="53" t="s">
        <v>57</v>
      </c>
      <c r="AG148" s="53" t="s">
        <v>57</v>
      </c>
      <c r="AH148" s="53" t="s">
        <v>57</v>
      </c>
      <c r="AI148" s="53" t="s">
        <v>57</v>
      </c>
      <c r="AJ148" s="53" t="s">
        <v>57</v>
      </c>
      <c r="AK148" s="53" t="s">
        <v>57</v>
      </c>
      <c r="AL148" s="53" t="s">
        <v>57</v>
      </c>
      <c r="AM148" s="53" t="s">
        <v>57</v>
      </c>
      <c r="AN148" s="53" t="s">
        <v>57</v>
      </c>
      <c r="AO148" s="85" t="str" cm="1">
        <f t="array" ref="AO148">IF(OR(Y148:AI148="SI",AJ148="SI",AK148="SI",AL148="SI",AM148="SI",AN148="SI"),"Crítico-Proceda a elaborar plan de acción","No crítico/Intermedio-Solicitar evaluación por parte del OAL")</f>
        <v>No crítico/Intermedio-Solicitar evaluación por parte del OAL</v>
      </c>
      <c r="AP148" s="86"/>
      <c r="AQ148" s="74"/>
      <c r="AR148" s="74"/>
      <c r="AS148" s="74"/>
      <c r="AT148" s="74"/>
      <c r="AU148" s="74"/>
      <c r="AY148">
        <f t="shared" si="2"/>
        <v>1</v>
      </c>
    </row>
    <row r="149" spans="2:51" ht="58.5" customHeight="1">
      <c r="B149" s="54">
        <v>133</v>
      </c>
      <c r="C149" s="55" t="str">
        <f>Hoja1!AM137</f>
        <v>area 133</v>
      </c>
      <c r="D149" s="55" t="str">
        <f>Hoja1!AN137</f>
        <v>puesto 133</v>
      </c>
      <c r="E149" s="55" t="str">
        <f>Hoja1!AO137</f>
        <v>tarea 133</v>
      </c>
      <c r="F149" s="55">
        <f>Hoja1!AP137</f>
        <v>0</v>
      </c>
      <c r="G149" s="55">
        <f>Hoja1!AQ137</f>
        <v>0</v>
      </c>
      <c r="H149" s="55">
        <f>Hoja1!AR137</f>
        <v>0</v>
      </c>
      <c r="I149" s="55">
        <f>Hoja1!AS137</f>
        <v>0</v>
      </c>
      <c r="J149" s="55">
        <f>Hoja1!AT137</f>
        <v>0</v>
      </c>
      <c r="K149" s="53"/>
      <c r="L149" s="53"/>
      <c r="M149" s="53"/>
      <c r="N149" s="53"/>
      <c r="O149" s="53"/>
      <c r="P149" s="53"/>
      <c r="Q149" s="53"/>
      <c r="R149" s="53"/>
      <c r="S149" s="53"/>
      <c r="T149" s="53"/>
      <c r="U149" s="53"/>
      <c r="V149" s="53"/>
      <c r="W149" s="53"/>
      <c r="X149" s="79" t="str" cm="1">
        <f t="array" ref="X149">IF(OR(K149:R149="NO",S149="NO",T149="NO",U149="NO",V149="NO",W149="NO"),"No aceptable","Aceptable")</f>
        <v>Aceptable</v>
      </c>
      <c r="Y149" s="53" t="s">
        <v>57</v>
      </c>
      <c r="Z149" s="53" t="s">
        <v>57</v>
      </c>
      <c r="AA149" s="53" t="s">
        <v>57</v>
      </c>
      <c r="AB149" s="53" t="s">
        <v>57</v>
      </c>
      <c r="AC149" s="53" t="s">
        <v>57</v>
      </c>
      <c r="AD149" s="53" t="s">
        <v>57</v>
      </c>
      <c r="AE149" s="53" t="s">
        <v>57</v>
      </c>
      <c r="AF149" s="53" t="s">
        <v>57</v>
      </c>
      <c r="AG149" s="53" t="s">
        <v>57</v>
      </c>
      <c r="AH149" s="53" t="s">
        <v>57</v>
      </c>
      <c r="AI149" s="53" t="s">
        <v>57</v>
      </c>
      <c r="AJ149" s="53" t="s">
        <v>57</v>
      </c>
      <c r="AK149" s="53" t="s">
        <v>57</v>
      </c>
      <c r="AL149" s="53" t="s">
        <v>57</v>
      </c>
      <c r="AM149" s="53" t="s">
        <v>57</v>
      </c>
      <c r="AN149" s="53" t="s">
        <v>57</v>
      </c>
      <c r="AO149" s="85" t="str" cm="1">
        <f t="array" ref="AO149">IF(OR(Y149:AI149="SI",AJ149="SI",AK149="SI",AL149="SI",AM149="SI",AN149="SI"),"Crítico-Proceda a elaborar plan de acción","No crítico/Intermedio-Solicitar evaluación por parte del OAL")</f>
        <v>No crítico/Intermedio-Solicitar evaluación por parte del OAL</v>
      </c>
      <c r="AP149" s="86"/>
      <c r="AQ149" s="74"/>
      <c r="AR149" s="74"/>
      <c r="AS149" s="74"/>
      <c r="AT149" s="74"/>
      <c r="AU149" s="74"/>
      <c r="AY149">
        <f t="shared" si="2"/>
        <v>1</v>
      </c>
    </row>
    <row r="150" spans="2:51" ht="58.5" customHeight="1">
      <c r="B150" s="54">
        <v>134</v>
      </c>
      <c r="C150" s="55" t="str">
        <f>Hoja1!AM138</f>
        <v>area 134</v>
      </c>
      <c r="D150" s="55" t="str">
        <f>Hoja1!AN138</f>
        <v>puesto 134</v>
      </c>
      <c r="E150" s="55" t="str">
        <f>Hoja1!AO138</f>
        <v>tarea 134</v>
      </c>
      <c r="F150" s="55">
        <f>Hoja1!AP138</f>
        <v>0</v>
      </c>
      <c r="G150" s="55">
        <f>Hoja1!AQ138</f>
        <v>0</v>
      </c>
      <c r="H150" s="55">
        <f>Hoja1!AR138</f>
        <v>0</v>
      </c>
      <c r="I150" s="55">
        <f>Hoja1!AS138</f>
        <v>0</v>
      </c>
      <c r="J150" s="55">
        <f>Hoja1!AT138</f>
        <v>0</v>
      </c>
      <c r="K150" s="53"/>
      <c r="L150" s="53"/>
      <c r="M150" s="53"/>
      <c r="N150" s="53"/>
      <c r="O150" s="53"/>
      <c r="P150" s="53"/>
      <c r="Q150" s="53"/>
      <c r="R150" s="53"/>
      <c r="S150" s="53"/>
      <c r="T150" s="53"/>
      <c r="U150" s="53"/>
      <c r="V150" s="53"/>
      <c r="W150" s="53"/>
      <c r="X150" s="79" t="str" cm="1">
        <f t="array" ref="X150">IF(OR(K150:R150="NO",S150="NO",T150="NO",U150="NO",V150="NO",W150="NO"),"No aceptable","Aceptable")</f>
        <v>Aceptable</v>
      </c>
      <c r="Y150" s="53" t="s">
        <v>57</v>
      </c>
      <c r="Z150" s="53" t="s">
        <v>57</v>
      </c>
      <c r="AA150" s="53" t="s">
        <v>57</v>
      </c>
      <c r="AB150" s="53" t="s">
        <v>57</v>
      </c>
      <c r="AC150" s="53" t="s">
        <v>57</v>
      </c>
      <c r="AD150" s="53" t="s">
        <v>57</v>
      </c>
      <c r="AE150" s="53" t="s">
        <v>57</v>
      </c>
      <c r="AF150" s="53" t="s">
        <v>57</v>
      </c>
      <c r="AG150" s="53" t="s">
        <v>57</v>
      </c>
      <c r="AH150" s="53" t="s">
        <v>57</v>
      </c>
      <c r="AI150" s="53" t="s">
        <v>57</v>
      </c>
      <c r="AJ150" s="53" t="s">
        <v>57</v>
      </c>
      <c r="AK150" s="53" t="s">
        <v>57</v>
      </c>
      <c r="AL150" s="53" t="s">
        <v>57</v>
      </c>
      <c r="AM150" s="53" t="s">
        <v>57</v>
      </c>
      <c r="AN150" s="53" t="s">
        <v>57</v>
      </c>
      <c r="AO150" s="85" t="str" cm="1">
        <f t="array" ref="AO150">IF(OR(Y150:AI150="SI",AJ150="SI",AK150="SI",AL150="SI",AM150="SI",AN150="SI"),"Crítico-Proceda a elaborar plan de acción","No crítico/Intermedio-Solicitar evaluación por parte del OAL")</f>
        <v>No crítico/Intermedio-Solicitar evaluación por parte del OAL</v>
      </c>
      <c r="AP150" s="86"/>
      <c r="AQ150" s="74"/>
      <c r="AR150" s="74"/>
      <c r="AS150" s="74"/>
      <c r="AT150" s="74"/>
      <c r="AU150" s="74"/>
      <c r="AY150">
        <f t="shared" si="2"/>
        <v>1</v>
      </c>
    </row>
    <row r="151" spans="2:51" ht="58.5" customHeight="1">
      <c r="B151" s="54">
        <v>135</v>
      </c>
      <c r="C151" s="55" t="str">
        <f>Hoja1!AM139</f>
        <v>area 135</v>
      </c>
      <c r="D151" s="55" t="str">
        <f>Hoja1!AN139</f>
        <v>puesto 135</v>
      </c>
      <c r="E151" s="55" t="str">
        <f>Hoja1!AO139</f>
        <v>tarea 135</v>
      </c>
      <c r="F151" s="55">
        <f>Hoja1!AP139</f>
        <v>0</v>
      </c>
      <c r="G151" s="55">
        <f>Hoja1!AQ139</f>
        <v>0</v>
      </c>
      <c r="H151" s="55">
        <f>Hoja1!AR139</f>
        <v>0</v>
      </c>
      <c r="I151" s="55">
        <f>Hoja1!AS139</f>
        <v>0</v>
      </c>
      <c r="J151" s="55">
        <f>Hoja1!AT139</f>
        <v>0</v>
      </c>
      <c r="K151" s="53"/>
      <c r="L151" s="53"/>
      <c r="M151" s="53"/>
      <c r="N151" s="53"/>
      <c r="O151" s="53"/>
      <c r="P151" s="53"/>
      <c r="Q151" s="53"/>
      <c r="R151" s="53"/>
      <c r="S151" s="53"/>
      <c r="T151" s="53"/>
      <c r="U151" s="53"/>
      <c r="V151" s="53"/>
      <c r="W151" s="53"/>
      <c r="X151" s="79" t="str" cm="1">
        <f t="array" ref="X151">IF(OR(K151:R151="NO",S151="NO",T151="NO",U151="NO",V151="NO",W151="NO"),"No aceptable","Aceptable")</f>
        <v>Aceptable</v>
      </c>
      <c r="Y151" s="53" t="s">
        <v>57</v>
      </c>
      <c r="Z151" s="53" t="s">
        <v>57</v>
      </c>
      <c r="AA151" s="53" t="s">
        <v>57</v>
      </c>
      <c r="AB151" s="53" t="s">
        <v>57</v>
      </c>
      <c r="AC151" s="53" t="s">
        <v>57</v>
      </c>
      <c r="AD151" s="53" t="s">
        <v>57</v>
      </c>
      <c r="AE151" s="53" t="s">
        <v>57</v>
      </c>
      <c r="AF151" s="53" t="s">
        <v>57</v>
      </c>
      <c r="AG151" s="53" t="s">
        <v>57</v>
      </c>
      <c r="AH151" s="53" t="s">
        <v>57</v>
      </c>
      <c r="AI151" s="53" t="s">
        <v>57</v>
      </c>
      <c r="AJ151" s="53" t="s">
        <v>57</v>
      </c>
      <c r="AK151" s="53" t="s">
        <v>57</v>
      </c>
      <c r="AL151" s="53" t="s">
        <v>57</v>
      </c>
      <c r="AM151" s="53" t="s">
        <v>57</v>
      </c>
      <c r="AN151" s="53" t="s">
        <v>57</v>
      </c>
      <c r="AO151" s="85" t="str" cm="1">
        <f t="array" ref="AO151">IF(OR(Y151:AI151="SI",AJ151="SI",AK151="SI",AL151="SI",AM151="SI",AN151="SI"),"Crítico-Proceda a elaborar plan de acción","No crítico/Intermedio-Solicitar evaluación por parte del OAL")</f>
        <v>No crítico/Intermedio-Solicitar evaluación por parte del OAL</v>
      </c>
      <c r="AP151" s="86"/>
      <c r="AQ151" s="74"/>
      <c r="AR151" s="74"/>
      <c r="AS151" s="74"/>
      <c r="AT151" s="74"/>
      <c r="AU151" s="74"/>
      <c r="AY151">
        <f t="shared" si="2"/>
        <v>1</v>
      </c>
    </row>
    <row r="152" spans="2:51" ht="58.5" customHeight="1">
      <c r="B152" s="54">
        <v>136</v>
      </c>
      <c r="C152" s="55" t="str">
        <f>Hoja1!AM140</f>
        <v>area 136</v>
      </c>
      <c r="D152" s="55" t="str">
        <f>Hoja1!AN140</f>
        <v>puesto 136</v>
      </c>
      <c r="E152" s="55" t="str">
        <f>Hoja1!AO140</f>
        <v>tarea 136</v>
      </c>
      <c r="F152" s="55">
        <f>Hoja1!AP140</f>
        <v>0</v>
      </c>
      <c r="G152" s="55">
        <f>Hoja1!AQ140</f>
        <v>0</v>
      </c>
      <c r="H152" s="55">
        <f>Hoja1!AR140</f>
        <v>0</v>
      </c>
      <c r="I152" s="55">
        <f>Hoja1!AS140</f>
        <v>0</v>
      </c>
      <c r="J152" s="55">
        <f>Hoja1!AT140</f>
        <v>0</v>
      </c>
      <c r="K152" s="53"/>
      <c r="L152" s="53"/>
      <c r="M152" s="53"/>
      <c r="N152" s="53"/>
      <c r="O152" s="53"/>
      <c r="P152" s="53"/>
      <c r="Q152" s="53"/>
      <c r="R152" s="53"/>
      <c r="S152" s="53"/>
      <c r="T152" s="53"/>
      <c r="U152" s="53"/>
      <c r="V152" s="53"/>
      <c r="W152" s="53"/>
      <c r="X152" s="79" t="str" cm="1">
        <f t="array" ref="X152">IF(OR(K152:R152="NO",S152="NO",T152="NO",U152="NO",V152="NO",W152="NO"),"No aceptable","Aceptable")</f>
        <v>Aceptable</v>
      </c>
      <c r="Y152" s="53" t="s">
        <v>57</v>
      </c>
      <c r="Z152" s="53" t="s">
        <v>57</v>
      </c>
      <c r="AA152" s="53" t="s">
        <v>57</v>
      </c>
      <c r="AB152" s="53" t="s">
        <v>57</v>
      </c>
      <c r="AC152" s="53" t="s">
        <v>57</v>
      </c>
      <c r="AD152" s="53" t="s">
        <v>57</v>
      </c>
      <c r="AE152" s="53" t="s">
        <v>57</v>
      </c>
      <c r="AF152" s="53" t="s">
        <v>57</v>
      </c>
      <c r="AG152" s="53" t="s">
        <v>57</v>
      </c>
      <c r="AH152" s="53" t="s">
        <v>57</v>
      </c>
      <c r="AI152" s="53" t="s">
        <v>57</v>
      </c>
      <c r="AJ152" s="53" t="s">
        <v>57</v>
      </c>
      <c r="AK152" s="53" t="s">
        <v>57</v>
      </c>
      <c r="AL152" s="53" t="s">
        <v>57</v>
      </c>
      <c r="AM152" s="53" t="s">
        <v>57</v>
      </c>
      <c r="AN152" s="53" t="s">
        <v>57</v>
      </c>
      <c r="AO152" s="85" t="str" cm="1">
        <f t="array" ref="AO152">IF(OR(Y152:AI152="SI",AJ152="SI",AK152="SI",AL152="SI",AM152="SI",AN152="SI"),"Crítico-Proceda a elaborar plan de acción","No crítico/Intermedio-Solicitar evaluación por parte del OAL")</f>
        <v>No crítico/Intermedio-Solicitar evaluación por parte del OAL</v>
      </c>
      <c r="AP152" s="86"/>
      <c r="AQ152" s="74"/>
      <c r="AR152" s="74"/>
      <c r="AS152" s="74"/>
      <c r="AT152" s="74"/>
      <c r="AU152" s="74"/>
      <c r="AY152">
        <f t="shared" si="2"/>
        <v>1</v>
      </c>
    </row>
    <row r="153" spans="2:51" ht="58.5" customHeight="1">
      <c r="B153" s="54">
        <v>137</v>
      </c>
      <c r="C153" s="55" t="str">
        <f>Hoja1!AM141</f>
        <v>area 137</v>
      </c>
      <c r="D153" s="55" t="str">
        <f>Hoja1!AN141</f>
        <v>puesto 137</v>
      </c>
      <c r="E153" s="55" t="str">
        <f>Hoja1!AO141</f>
        <v>tarea 137</v>
      </c>
      <c r="F153" s="55">
        <f>Hoja1!AP141</f>
        <v>0</v>
      </c>
      <c r="G153" s="55">
        <f>Hoja1!AQ141</f>
        <v>0</v>
      </c>
      <c r="H153" s="55">
        <f>Hoja1!AR141</f>
        <v>0</v>
      </c>
      <c r="I153" s="55">
        <f>Hoja1!AS141</f>
        <v>0</v>
      </c>
      <c r="J153" s="55">
        <f>Hoja1!AT141</f>
        <v>0</v>
      </c>
      <c r="K153" s="53"/>
      <c r="L153" s="53"/>
      <c r="M153" s="53"/>
      <c r="N153" s="53"/>
      <c r="O153" s="53"/>
      <c r="P153" s="53"/>
      <c r="Q153" s="53"/>
      <c r="R153" s="53"/>
      <c r="S153" s="53"/>
      <c r="T153" s="53"/>
      <c r="U153" s="53"/>
      <c r="V153" s="53"/>
      <c r="W153" s="53"/>
      <c r="X153" s="79" t="str" cm="1">
        <f t="array" ref="X153">IF(OR(K153:R153="NO",S153="NO",T153="NO",U153="NO",V153="NO",W153="NO"),"No aceptable","Aceptable")</f>
        <v>Aceptable</v>
      </c>
      <c r="Y153" s="53" t="s">
        <v>57</v>
      </c>
      <c r="Z153" s="53" t="s">
        <v>57</v>
      </c>
      <c r="AA153" s="53" t="s">
        <v>57</v>
      </c>
      <c r="AB153" s="53" t="s">
        <v>57</v>
      </c>
      <c r="AC153" s="53" t="s">
        <v>57</v>
      </c>
      <c r="AD153" s="53" t="s">
        <v>57</v>
      </c>
      <c r="AE153" s="53" t="s">
        <v>57</v>
      </c>
      <c r="AF153" s="53" t="s">
        <v>57</v>
      </c>
      <c r="AG153" s="53" t="s">
        <v>57</v>
      </c>
      <c r="AH153" s="53" t="s">
        <v>57</v>
      </c>
      <c r="AI153" s="53" t="s">
        <v>57</v>
      </c>
      <c r="AJ153" s="53" t="s">
        <v>57</v>
      </c>
      <c r="AK153" s="53" t="s">
        <v>57</v>
      </c>
      <c r="AL153" s="53" t="s">
        <v>57</v>
      </c>
      <c r="AM153" s="53" t="s">
        <v>57</v>
      </c>
      <c r="AN153" s="53" t="s">
        <v>57</v>
      </c>
      <c r="AO153" s="85" t="str" cm="1">
        <f t="array" ref="AO153">IF(OR(Y153:AI153="SI",AJ153="SI",AK153="SI",AL153="SI",AM153="SI",AN153="SI"),"Crítico-Proceda a elaborar plan de acción","No crítico/Intermedio-Solicitar evaluación por parte del OAL")</f>
        <v>No crítico/Intermedio-Solicitar evaluación por parte del OAL</v>
      </c>
      <c r="AP153" s="86"/>
      <c r="AQ153" s="74"/>
      <c r="AR153" s="74"/>
      <c r="AS153" s="74"/>
      <c r="AT153" s="74"/>
      <c r="AU153" s="74"/>
      <c r="AY153">
        <f t="shared" si="2"/>
        <v>1</v>
      </c>
    </row>
    <row r="154" spans="2:51" ht="58.5" customHeight="1">
      <c r="B154" s="54">
        <v>138</v>
      </c>
      <c r="C154" s="55" t="str">
        <f>Hoja1!AM142</f>
        <v>area 138</v>
      </c>
      <c r="D154" s="55" t="str">
        <f>Hoja1!AN142</f>
        <v>puesto 138</v>
      </c>
      <c r="E154" s="55" t="str">
        <f>Hoja1!AO142</f>
        <v>tarea 138</v>
      </c>
      <c r="F154" s="55">
        <f>Hoja1!AP142</f>
        <v>0</v>
      </c>
      <c r="G154" s="55">
        <f>Hoja1!AQ142</f>
        <v>0</v>
      </c>
      <c r="H154" s="55">
        <f>Hoja1!AR142</f>
        <v>0</v>
      </c>
      <c r="I154" s="55">
        <f>Hoja1!AS142</f>
        <v>0</v>
      </c>
      <c r="J154" s="55">
        <f>Hoja1!AT142</f>
        <v>0</v>
      </c>
      <c r="K154" s="53"/>
      <c r="L154" s="53"/>
      <c r="M154" s="53"/>
      <c r="N154" s="53"/>
      <c r="O154" s="53"/>
      <c r="P154" s="53"/>
      <c r="Q154" s="53"/>
      <c r="R154" s="53"/>
      <c r="S154" s="53"/>
      <c r="T154" s="53"/>
      <c r="U154" s="53"/>
      <c r="V154" s="53"/>
      <c r="W154" s="53"/>
      <c r="X154" s="79" t="str" cm="1">
        <f t="array" ref="X154">IF(OR(K154:R154="NO",S154="NO",T154="NO",U154="NO",V154="NO",W154="NO"),"No aceptable","Aceptable")</f>
        <v>Aceptable</v>
      </c>
      <c r="Y154" s="53" t="s">
        <v>57</v>
      </c>
      <c r="Z154" s="53" t="s">
        <v>57</v>
      </c>
      <c r="AA154" s="53" t="s">
        <v>57</v>
      </c>
      <c r="AB154" s="53" t="s">
        <v>57</v>
      </c>
      <c r="AC154" s="53" t="s">
        <v>57</v>
      </c>
      <c r="AD154" s="53" t="s">
        <v>57</v>
      </c>
      <c r="AE154" s="53" t="s">
        <v>57</v>
      </c>
      <c r="AF154" s="53" t="s">
        <v>57</v>
      </c>
      <c r="AG154" s="53" t="s">
        <v>57</v>
      </c>
      <c r="AH154" s="53" t="s">
        <v>57</v>
      </c>
      <c r="AI154" s="53" t="s">
        <v>57</v>
      </c>
      <c r="AJ154" s="53" t="s">
        <v>57</v>
      </c>
      <c r="AK154" s="53" t="s">
        <v>57</v>
      </c>
      <c r="AL154" s="53" t="s">
        <v>57</v>
      </c>
      <c r="AM154" s="53" t="s">
        <v>57</v>
      </c>
      <c r="AN154" s="53" t="s">
        <v>57</v>
      </c>
      <c r="AO154" s="85" t="str" cm="1">
        <f t="array" ref="AO154">IF(OR(Y154:AI154="SI",AJ154="SI",AK154="SI",AL154="SI",AM154="SI",AN154="SI"),"Crítico-Proceda a elaborar plan de acción","No crítico/Intermedio-Solicitar evaluación por parte del OAL")</f>
        <v>No crítico/Intermedio-Solicitar evaluación por parte del OAL</v>
      </c>
      <c r="AP154" s="86"/>
      <c r="AQ154" s="74"/>
      <c r="AR154" s="74"/>
      <c r="AS154" s="74"/>
      <c r="AT154" s="74"/>
      <c r="AU154" s="74"/>
      <c r="AY154">
        <f t="shared" si="2"/>
        <v>1</v>
      </c>
    </row>
    <row r="155" spans="2:51" ht="58.5" customHeight="1">
      <c r="B155" s="54">
        <v>139</v>
      </c>
      <c r="C155" s="55" t="str">
        <f>Hoja1!AM143</f>
        <v>area 139</v>
      </c>
      <c r="D155" s="55" t="str">
        <f>Hoja1!AN143</f>
        <v>puesto 139</v>
      </c>
      <c r="E155" s="55" t="str">
        <f>Hoja1!AO143</f>
        <v>tarea 139</v>
      </c>
      <c r="F155" s="55">
        <f>Hoja1!AP143</f>
        <v>0</v>
      </c>
      <c r="G155" s="55">
        <f>Hoja1!AQ143</f>
        <v>0</v>
      </c>
      <c r="H155" s="55">
        <f>Hoja1!AR143</f>
        <v>0</v>
      </c>
      <c r="I155" s="55">
        <f>Hoja1!AS143</f>
        <v>0</v>
      </c>
      <c r="J155" s="55">
        <f>Hoja1!AT143</f>
        <v>0</v>
      </c>
      <c r="K155" s="53"/>
      <c r="L155" s="53"/>
      <c r="M155" s="53"/>
      <c r="N155" s="53"/>
      <c r="O155" s="53"/>
      <c r="P155" s="53"/>
      <c r="Q155" s="53"/>
      <c r="R155" s="53"/>
      <c r="S155" s="53"/>
      <c r="T155" s="53"/>
      <c r="U155" s="53"/>
      <c r="V155" s="53"/>
      <c r="W155" s="53"/>
      <c r="X155" s="79" t="str" cm="1">
        <f t="array" ref="X155">IF(OR(K155:R155="NO",S155="NO",T155="NO",U155="NO",V155="NO",W155="NO"),"No aceptable","Aceptable")</f>
        <v>Aceptable</v>
      </c>
      <c r="Y155" s="53" t="s">
        <v>57</v>
      </c>
      <c r="Z155" s="53" t="s">
        <v>57</v>
      </c>
      <c r="AA155" s="53" t="s">
        <v>57</v>
      </c>
      <c r="AB155" s="53" t="s">
        <v>57</v>
      </c>
      <c r="AC155" s="53" t="s">
        <v>57</v>
      </c>
      <c r="AD155" s="53" t="s">
        <v>57</v>
      </c>
      <c r="AE155" s="53" t="s">
        <v>57</v>
      </c>
      <c r="AF155" s="53" t="s">
        <v>57</v>
      </c>
      <c r="AG155" s="53" t="s">
        <v>57</v>
      </c>
      <c r="AH155" s="53" t="s">
        <v>57</v>
      </c>
      <c r="AI155" s="53" t="s">
        <v>57</v>
      </c>
      <c r="AJ155" s="53" t="s">
        <v>57</v>
      </c>
      <c r="AK155" s="53" t="s">
        <v>57</v>
      </c>
      <c r="AL155" s="53" t="s">
        <v>57</v>
      </c>
      <c r="AM155" s="53" t="s">
        <v>57</v>
      </c>
      <c r="AN155" s="53" t="s">
        <v>57</v>
      </c>
      <c r="AO155" s="85" t="str" cm="1">
        <f t="array" ref="AO155">IF(OR(Y155:AI155="SI",AJ155="SI",AK155="SI",AL155="SI",AM155="SI",AN155="SI"),"Crítico-Proceda a elaborar plan de acción","No crítico/Intermedio-Solicitar evaluación por parte del OAL")</f>
        <v>No crítico/Intermedio-Solicitar evaluación por parte del OAL</v>
      </c>
      <c r="AP155" s="86"/>
      <c r="AQ155" s="74"/>
      <c r="AR155" s="74"/>
      <c r="AS155" s="74"/>
      <c r="AT155" s="74"/>
      <c r="AU155" s="74"/>
      <c r="AY155">
        <f t="shared" si="2"/>
        <v>1</v>
      </c>
    </row>
    <row r="156" spans="2:51" ht="58.5" customHeight="1">
      <c r="B156" s="54">
        <v>140</v>
      </c>
      <c r="C156" s="55" t="str">
        <f>Hoja1!AM144</f>
        <v>area 140</v>
      </c>
      <c r="D156" s="55" t="str">
        <f>Hoja1!AN144</f>
        <v>puesto 140</v>
      </c>
      <c r="E156" s="55" t="str">
        <f>Hoja1!AO144</f>
        <v>tarea 140</v>
      </c>
      <c r="F156" s="55">
        <f>Hoja1!AP144</f>
        <v>0</v>
      </c>
      <c r="G156" s="55">
        <f>Hoja1!AQ144</f>
        <v>0</v>
      </c>
      <c r="H156" s="55">
        <f>Hoja1!AR144</f>
        <v>0</v>
      </c>
      <c r="I156" s="55">
        <f>Hoja1!AS144</f>
        <v>0</v>
      </c>
      <c r="J156" s="55">
        <f>Hoja1!AT144</f>
        <v>0</v>
      </c>
      <c r="K156" s="53"/>
      <c r="L156" s="53"/>
      <c r="M156" s="53"/>
      <c r="N156" s="53"/>
      <c r="O156" s="53"/>
      <c r="P156" s="53"/>
      <c r="Q156" s="53"/>
      <c r="R156" s="53"/>
      <c r="S156" s="53"/>
      <c r="T156" s="53"/>
      <c r="U156" s="53"/>
      <c r="V156" s="53"/>
      <c r="W156" s="53"/>
      <c r="X156" s="79" t="str" cm="1">
        <f t="array" ref="X156">IF(OR(K156:R156="NO",S156="NO",T156="NO",U156="NO",V156="NO",W156="NO"),"No aceptable","Aceptable")</f>
        <v>Aceptable</v>
      </c>
      <c r="Y156" s="53" t="s">
        <v>57</v>
      </c>
      <c r="Z156" s="53" t="s">
        <v>57</v>
      </c>
      <c r="AA156" s="53" t="s">
        <v>57</v>
      </c>
      <c r="AB156" s="53" t="s">
        <v>57</v>
      </c>
      <c r="AC156" s="53" t="s">
        <v>57</v>
      </c>
      <c r="AD156" s="53" t="s">
        <v>57</v>
      </c>
      <c r="AE156" s="53" t="s">
        <v>57</v>
      </c>
      <c r="AF156" s="53" t="s">
        <v>57</v>
      </c>
      <c r="AG156" s="53" t="s">
        <v>57</v>
      </c>
      <c r="AH156" s="53" t="s">
        <v>57</v>
      </c>
      <c r="AI156" s="53" t="s">
        <v>57</v>
      </c>
      <c r="AJ156" s="53" t="s">
        <v>57</v>
      </c>
      <c r="AK156" s="53" t="s">
        <v>57</v>
      </c>
      <c r="AL156" s="53" t="s">
        <v>57</v>
      </c>
      <c r="AM156" s="53" t="s">
        <v>57</v>
      </c>
      <c r="AN156" s="53" t="s">
        <v>57</v>
      </c>
      <c r="AO156" s="85" t="str" cm="1">
        <f t="array" ref="AO156">IF(OR(Y156:AI156="SI",AJ156="SI",AK156="SI",AL156="SI",AM156="SI",AN156="SI"),"Crítico-Proceda a elaborar plan de acción","No crítico/Intermedio-Solicitar evaluación por parte del OAL")</f>
        <v>No crítico/Intermedio-Solicitar evaluación por parte del OAL</v>
      </c>
      <c r="AP156" s="86"/>
      <c r="AQ156" s="74"/>
      <c r="AR156" s="74"/>
      <c r="AS156" s="74"/>
      <c r="AT156" s="74"/>
      <c r="AU156" s="74"/>
      <c r="AY156">
        <f t="shared" si="2"/>
        <v>1</v>
      </c>
    </row>
    <row r="157" spans="2:51" ht="58.5" customHeight="1">
      <c r="B157" s="54">
        <v>141</v>
      </c>
      <c r="C157" s="55" t="str">
        <f>Hoja1!AM145</f>
        <v>area 141</v>
      </c>
      <c r="D157" s="55" t="str">
        <f>Hoja1!AN145</f>
        <v>puesto 141</v>
      </c>
      <c r="E157" s="55" t="str">
        <f>Hoja1!AO145</f>
        <v>tarea 141</v>
      </c>
      <c r="F157" s="55">
        <f>Hoja1!AP145</f>
        <v>0</v>
      </c>
      <c r="G157" s="55">
        <f>Hoja1!AQ145</f>
        <v>0</v>
      </c>
      <c r="H157" s="55">
        <f>Hoja1!AR145</f>
        <v>0</v>
      </c>
      <c r="I157" s="55">
        <f>Hoja1!AS145</f>
        <v>0</v>
      </c>
      <c r="J157" s="55">
        <f>Hoja1!AT145</f>
        <v>0</v>
      </c>
      <c r="K157" s="53"/>
      <c r="L157" s="53"/>
      <c r="M157" s="53"/>
      <c r="N157" s="53"/>
      <c r="O157" s="53"/>
      <c r="P157" s="53"/>
      <c r="Q157" s="53"/>
      <c r="R157" s="53"/>
      <c r="S157" s="53"/>
      <c r="T157" s="53"/>
      <c r="U157" s="53"/>
      <c r="V157" s="53"/>
      <c r="W157" s="53"/>
      <c r="X157" s="79" t="str" cm="1">
        <f t="array" ref="X157">IF(OR(K157:R157="NO",S157="NO",T157="NO",U157="NO",V157="NO",W157="NO"),"No aceptable","Aceptable")</f>
        <v>Aceptable</v>
      </c>
      <c r="Y157" s="53" t="s">
        <v>57</v>
      </c>
      <c r="Z157" s="53" t="s">
        <v>57</v>
      </c>
      <c r="AA157" s="53" t="s">
        <v>57</v>
      </c>
      <c r="AB157" s="53" t="s">
        <v>57</v>
      </c>
      <c r="AC157" s="53" t="s">
        <v>57</v>
      </c>
      <c r="AD157" s="53" t="s">
        <v>57</v>
      </c>
      <c r="AE157" s="53" t="s">
        <v>57</v>
      </c>
      <c r="AF157" s="53" t="s">
        <v>57</v>
      </c>
      <c r="AG157" s="53" t="s">
        <v>57</v>
      </c>
      <c r="AH157" s="53" t="s">
        <v>57</v>
      </c>
      <c r="AI157" s="53" t="s">
        <v>57</v>
      </c>
      <c r="AJ157" s="53" t="s">
        <v>57</v>
      </c>
      <c r="AK157" s="53" t="s">
        <v>57</v>
      </c>
      <c r="AL157" s="53" t="s">
        <v>57</v>
      </c>
      <c r="AM157" s="53" t="s">
        <v>57</v>
      </c>
      <c r="AN157" s="53" t="s">
        <v>57</v>
      </c>
      <c r="AO157" s="85" t="str" cm="1">
        <f t="array" ref="AO157">IF(OR(Y157:AI157="SI",AJ157="SI",AK157="SI",AL157="SI",AM157="SI",AN157="SI"),"Crítico-Proceda a elaborar plan de acción","No crítico/Intermedio-Solicitar evaluación por parte del OAL")</f>
        <v>No crítico/Intermedio-Solicitar evaluación por parte del OAL</v>
      </c>
      <c r="AP157" s="86"/>
      <c r="AQ157" s="74"/>
      <c r="AR157" s="74"/>
      <c r="AS157" s="74"/>
      <c r="AT157" s="74"/>
      <c r="AU157" s="74"/>
      <c r="AY157">
        <f t="shared" si="2"/>
        <v>1</v>
      </c>
    </row>
    <row r="158" spans="2:51" ht="58.5" customHeight="1">
      <c r="B158" s="54">
        <v>142</v>
      </c>
      <c r="C158" s="55" t="str">
        <f>Hoja1!AM146</f>
        <v>area 142</v>
      </c>
      <c r="D158" s="55" t="str">
        <f>Hoja1!AN146</f>
        <v>puesto 142</v>
      </c>
      <c r="E158" s="55" t="str">
        <f>Hoja1!AO146</f>
        <v>tarea 142</v>
      </c>
      <c r="F158" s="55">
        <f>Hoja1!AP146</f>
        <v>0</v>
      </c>
      <c r="G158" s="55">
        <f>Hoja1!AQ146</f>
        <v>0</v>
      </c>
      <c r="H158" s="55">
        <f>Hoja1!AR146</f>
        <v>0</v>
      </c>
      <c r="I158" s="55">
        <f>Hoja1!AS146</f>
        <v>0</v>
      </c>
      <c r="J158" s="55">
        <f>Hoja1!AT146</f>
        <v>0</v>
      </c>
      <c r="K158" s="53"/>
      <c r="L158" s="53"/>
      <c r="M158" s="53"/>
      <c r="N158" s="53"/>
      <c r="O158" s="53"/>
      <c r="P158" s="53"/>
      <c r="Q158" s="53"/>
      <c r="R158" s="53"/>
      <c r="S158" s="53"/>
      <c r="T158" s="53"/>
      <c r="U158" s="53"/>
      <c r="V158" s="53"/>
      <c r="W158" s="53"/>
      <c r="X158" s="79" t="str" cm="1">
        <f t="array" ref="X158">IF(OR(K158:R158="NO",S158="NO",T158="NO",U158="NO",V158="NO",W158="NO"),"No aceptable","Aceptable")</f>
        <v>Aceptable</v>
      </c>
      <c r="Y158" s="53" t="s">
        <v>57</v>
      </c>
      <c r="Z158" s="53" t="s">
        <v>57</v>
      </c>
      <c r="AA158" s="53" t="s">
        <v>57</v>
      </c>
      <c r="AB158" s="53" t="s">
        <v>57</v>
      </c>
      <c r="AC158" s="53" t="s">
        <v>57</v>
      </c>
      <c r="AD158" s="53" t="s">
        <v>57</v>
      </c>
      <c r="AE158" s="53" t="s">
        <v>57</v>
      </c>
      <c r="AF158" s="53" t="s">
        <v>57</v>
      </c>
      <c r="AG158" s="53" t="s">
        <v>57</v>
      </c>
      <c r="AH158" s="53" t="s">
        <v>57</v>
      </c>
      <c r="AI158" s="53" t="s">
        <v>57</v>
      </c>
      <c r="AJ158" s="53" t="s">
        <v>57</v>
      </c>
      <c r="AK158" s="53" t="s">
        <v>57</v>
      </c>
      <c r="AL158" s="53" t="s">
        <v>57</v>
      </c>
      <c r="AM158" s="53" t="s">
        <v>57</v>
      </c>
      <c r="AN158" s="53" t="s">
        <v>57</v>
      </c>
      <c r="AO158" s="85" t="str" cm="1">
        <f t="array" ref="AO158">IF(OR(Y158:AI158="SI",AJ158="SI",AK158="SI",AL158="SI",AM158="SI",AN158="SI"),"Crítico-Proceda a elaborar plan de acción","No crítico/Intermedio-Solicitar evaluación por parte del OAL")</f>
        <v>No crítico/Intermedio-Solicitar evaluación por parte del OAL</v>
      </c>
      <c r="AP158" s="86"/>
      <c r="AQ158" s="74"/>
      <c r="AR158" s="74"/>
      <c r="AS158" s="74"/>
      <c r="AT158" s="74"/>
      <c r="AU158" s="74"/>
      <c r="AY158">
        <f t="shared" si="2"/>
        <v>1</v>
      </c>
    </row>
    <row r="159" spans="2:51" ht="58.5" customHeight="1">
      <c r="B159" s="54">
        <v>143</v>
      </c>
      <c r="C159" s="55" t="str">
        <f>Hoja1!AM147</f>
        <v>area 143</v>
      </c>
      <c r="D159" s="55" t="str">
        <f>Hoja1!AN147</f>
        <v>puesto 143</v>
      </c>
      <c r="E159" s="55" t="str">
        <f>Hoja1!AO147</f>
        <v>tarea 143</v>
      </c>
      <c r="F159" s="55">
        <f>Hoja1!AP147</f>
        <v>0</v>
      </c>
      <c r="G159" s="55">
        <f>Hoja1!AQ147</f>
        <v>0</v>
      </c>
      <c r="H159" s="55">
        <f>Hoja1!AR147</f>
        <v>0</v>
      </c>
      <c r="I159" s="55">
        <f>Hoja1!AS147</f>
        <v>0</v>
      </c>
      <c r="J159" s="55">
        <f>Hoja1!AT147</f>
        <v>0</v>
      </c>
      <c r="K159" s="53"/>
      <c r="L159" s="53"/>
      <c r="M159" s="53"/>
      <c r="N159" s="53"/>
      <c r="O159" s="53"/>
      <c r="P159" s="53"/>
      <c r="Q159" s="53"/>
      <c r="R159" s="53"/>
      <c r="S159" s="53"/>
      <c r="T159" s="53"/>
      <c r="U159" s="53"/>
      <c r="V159" s="53"/>
      <c r="W159" s="53"/>
      <c r="X159" s="79" t="str" cm="1">
        <f t="array" ref="X159">IF(OR(K159:R159="NO",S159="NO",T159="NO",U159="NO",V159="NO",W159="NO"),"No aceptable","Aceptable")</f>
        <v>Aceptable</v>
      </c>
      <c r="Y159" s="53" t="s">
        <v>57</v>
      </c>
      <c r="Z159" s="53" t="s">
        <v>57</v>
      </c>
      <c r="AA159" s="53" t="s">
        <v>57</v>
      </c>
      <c r="AB159" s="53" t="s">
        <v>57</v>
      </c>
      <c r="AC159" s="53" t="s">
        <v>57</v>
      </c>
      <c r="AD159" s="53" t="s">
        <v>57</v>
      </c>
      <c r="AE159" s="53" t="s">
        <v>57</v>
      </c>
      <c r="AF159" s="53" t="s">
        <v>57</v>
      </c>
      <c r="AG159" s="53" t="s">
        <v>57</v>
      </c>
      <c r="AH159" s="53" t="s">
        <v>57</v>
      </c>
      <c r="AI159" s="53" t="s">
        <v>57</v>
      </c>
      <c r="AJ159" s="53" t="s">
        <v>57</v>
      </c>
      <c r="AK159" s="53" t="s">
        <v>57</v>
      </c>
      <c r="AL159" s="53" t="s">
        <v>57</v>
      </c>
      <c r="AM159" s="53" t="s">
        <v>57</v>
      </c>
      <c r="AN159" s="53" t="s">
        <v>57</v>
      </c>
      <c r="AO159" s="85" t="str" cm="1">
        <f t="array" ref="AO159">IF(OR(Y159:AI159="SI",AJ159="SI",AK159="SI",AL159="SI",AM159="SI",AN159="SI"),"Crítico-Proceda a elaborar plan de acción","No crítico/Intermedio-Solicitar evaluación por parte del OAL")</f>
        <v>No crítico/Intermedio-Solicitar evaluación por parte del OAL</v>
      </c>
      <c r="AP159" s="86"/>
      <c r="AQ159" s="74"/>
      <c r="AR159" s="74"/>
      <c r="AS159" s="74"/>
      <c r="AT159" s="74"/>
      <c r="AU159" s="74"/>
      <c r="AY159">
        <f t="shared" si="2"/>
        <v>1</v>
      </c>
    </row>
    <row r="160" spans="2:51" ht="58.5" customHeight="1">
      <c r="B160" s="54">
        <v>144</v>
      </c>
      <c r="C160" s="55" t="str">
        <f>Hoja1!AM148</f>
        <v>area 144</v>
      </c>
      <c r="D160" s="55" t="str">
        <f>Hoja1!AN148</f>
        <v>puesto 144</v>
      </c>
      <c r="E160" s="55" t="str">
        <f>Hoja1!AO148</f>
        <v>tarea 144</v>
      </c>
      <c r="F160" s="55">
        <f>Hoja1!AP148</f>
        <v>0</v>
      </c>
      <c r="G160" s="55">
        <f>Hoja1!AQ148</f>
        <v>0</v>
      </c>
      <c r="H160" s="55">
        <f>Hoja1!AR148</f>
        <v>0</v>
      </c>
      <c r="I160" s="55">
        <f>Hoja1!AS148</f>
        <v>0</v>
      </c>
      <c r="J160" s="55">
        <f>Hoja1!AT148</f>
        <v>0</v>
      </c>
      <c r="K160" s="53"/>
      <c r="L160" s="53"/>
      <c r="M160" s="53"/>
      <c r="N160" s="53"/>
      <c r="O160" s="53"/>
      <c r="P160" s="53"/>
      <c r="Q160" s="53"/>
      <c r="R160" s="53"/>
      <c r="S160" s="53"/>
      <c r="T160" s="53"/>
      <c r="U160" s="53"/>
      <c r="V160" s="53"/>
      <c r="W160" s="53"/>
      <c r="X160" s="79" t="str" cm="1">
        <f t="array" ref="X160">IF(OR(K160:R160="NO",S160="NO",T160="NO",U160="NO",V160="NO",W160="NO"),"No aceptable","Aceptable")</f>
        <v>Aceptable</v>
      </c>
      <c r="Y160" s="53" t="s">
        <v>57</v>
      </c>
      <c r="Z160" s="53" t="s">
        <v>57</v>
      </c>
      <c r="AA160" s="53" t="s">
        <v>57</v>
      </c>
      <c r="AB160" s="53" t="s">
        <v>57</v>
      </c>
      <c r="AC160" s="53" t="s">
        <v>57</v>
      </c>
      <c r="AD160" s="53" t="s">
        <v>57</v>
      </c>
      <c r="AE160" s="53" t="s">
        <v>57</v>
      </c>
      <c r="AF160" s="53" t="s">
        <v>57</v>
      </c>
      <c r="AG160" s="53" t="s">
        <v>57</v>
      </c>
      <c r="AH160" s="53" t="s">
        <v>57</v>
      </c>
      <c r="AI160" s="53" t="s">
        <v>57</v>
      </c>
      <c r="AJ160" s="53" t="s">
        <v>57</v>
      </c>
      <c r="AK160" s="53" t="s">
        <v>57</v>
      </c>
      <c r="AL160" s="53" t="s">
        <v>57</v>
      </c>
      <c r="AM160" s="53" t="s">
        <v>57</v>
      </c>
      <c r="AN160" s="53" t="s">
        <v>57</v>
      </c>
      <c r="AO160" s="85" t="str" cm="1">
        <f t="array" ref="AO160">IF(OR(Y160:AI160="SI",AJ160="SI",AK160="SI",AL160="SI",AM160="SI",AN160="SI"),"Crítico-Proceda a elaborar plan de acción","No crítico/Intermedio-Solicitar evaluación por parte del OAL")</f>
        <v>No crítico/Intermedio-Solicitar evaluación por parte del OAL</v>
      </c>
      <c r="AP160" s="86"/>
      <c r="AQ160" s="74"/>
      <c r="AR160" s="74"/>
      <c r="AS160" s="74"/>
      <c r="AT160" s="74"/>
      <c r="AU160" s="74"/>
      <c r="AY160">
        <f t="shared" si="2"/>
        <v>1</v>
      </c>
    </row>
    <row r="161" spans="2:51" ht="58.5" customHeight="1">
      <c r="B161" s="54">
        <v>145</v>
      </c>
      <c r="C161" s="55" t="str">
        <f>Hoja1!AM149</f>
        <v>area 145</v>
      </c>
      <c r="D161" s="55" t="str">
        <f>Hoja1!AN149</f>
        <v>puesto 145</v>
      </c>
      <c r="E161" s="55" t="str">
        <f>Hoja1!AO149</f>
        <v>tarea 145</v>
      </c>
      <c r="F161" s="55">
        <f>Hoja1!AP149</f>
        <v>0</v>
      </c>
      <c r="G161" s="55">
        <f>Hoja1!AQ149</f>
        <v>0</v>
      </c>
      <c r="H161" s="55">
        <f>Hoja1!AR149</f>
        <v>0</v>
      </c>
      <c r="I161" s="55">
        <f>Hoja1!AS149</f>
        <v>0</v>
      </c>
      <c r="J161" s="55">
        <f>Hoja1!AT149</f>
        <v>0</v>
      </c>
      <c r="K161" s="53"/>
      <c r="L161" s="53"/>
      <c r="M161" s="53"/>
      <c r="N161" s="53"/>
      <c r="O161" s="53"/>
      <c r="P161" s="53"/>
      <c r="Q161" s="53"/>
      <c r="R161" s="53"/>
      <c r="S161" s="53"/>
      <c r="T161" s="53"/>
      <c r="U161" s="53"/>
      <c r="V161" s="53"/>
      <c r="W161" s="53"/>
      <c r="X161" s="79" t="str" cm="1">
        <f t="array" ref="X161">IF(OR(K161:R161="NO",S161="NO",T161="NO",U161="NO",V161="NO",W161="NO"),"No aceptable","Aceptable")</f>
        <v>Aceptable</v>
      </c>
      <c r="Y161" s="53" t="s">
        <v>57</v>
      </c>
      <c r="Z161" s="53" t="s">
        <v>57</v>
      </c>
      <c r="AA161" s="53" t="s">
        <v>57</v>
      </c>
      <c r="AB161" s="53" t="s">
        <v>57</v>
      </c>
      <c r="AC161" s="53" t="s">
        <v>57</v>
      </c>
      <c r="AD161" s="53" t="s">
        <v>57</v>
      </c>
      <c r="AE161" s="53" t="s">
        <v>57</v>
      </c>
      <c r="AF161" s="53" t="s">
        <v>57</v>
      </c>
      <c r="AG161" s="53" t="s">
        <v>57</v>
      </c>
      <c r="AH161" s="53" t="s">
        <v>57</v>
      </c>
      <c r="AI161" s="53" t="s">
        <v>57</v>
      </c>
      <c r="AJ161" s="53" t="s">
        <v>57</v>
      </c>
      <c r="AK161" s="53" t="s">
        <v>57</v>
      </c>
      <c r="AL161" s="53" t="s">
        <v>57</v>
      </c>
      <c r="AM161" s="53" t="s">
        <v>57</v>
      </c>
      <c r="AN161" s="53" t="s">
        <v>57</v>
      </c>
      <c r="AO161" s="85" t="str" cm="1">
        <f t="array" ref="AO161">IF(OR(Y161:AI161="SI",AJ161="SI",AK161="SI",AL161="SI",AM161="SI",AN161="SI"),"Crítico-Proceda a elaborar plan de acción","No crítico/Intermedio-Solicitar evaluación por parte del OAL")</f>
        <v>No crítico/Intermedio-Solicitar evaluación por parte del OAL</v>
      </c>
      <c r="AP161" s="86"/>
      <c r="AQ161" s="74"/>
      <c r="AR161" s="74"/>
      <c r="AS161" s="74"/>
      <c r="AT161" s="74"/>
      <c r="AU161" s="74"/>
      <c r="AY161">
        <f t="shared" si="2"/>
        <v>1</v>
      </c>
    </row>
    <row r="162" spans="2:51" ht="58.5" customHeight="1">
      <c r="B162" s="54">
        <v>146</v>
      </c>
      <c r="C162" s="55" t="str">
        <f>Hoja1!AM150</f>
        <v>area 146</v>
      </c>
      <c r="D162" s="55" t="str">
        <f>Hoja1!AN150</f>
        <v>puesto 146</v>
      </c>
      <c r="E162" s="55" t="str">
        <f>Hoja1!AO150</f>
        <v>tarea 146</v>
      </c>
      <c r="F162" s="55">
        <f>Hoja1!AP150</f>
        <v>0</v>
      </c>
      <c r="G162" s="55">
        <f>Hoja1!AQ150</f>
        <v>0</v>
      </c>
      <c r="H162" s="55">
        <f>Hoja1!AR150</f>
        <v>0</v>
      </c>
      <c r="I162" s="55">
        <f>Hoja1!AS150</f>
        <v>0</v>
      </c>
      <c r="J162" s="55">
        <f>Hoja1!AT150</f>
        <v>0</v>
      </c>
      <c r="K162" s="53"/>
      <c r="L162" s="53"/>
      <c r="M162" s="53"/>
      <c r="N162" s="53"/>
      <c r="O162" s="53"/>
      <c r="P162" s="53"/>
      <c r="Q162" s="53"/>
      <c r="R162" s="53"/>
      <c r="S162" s="53"/>
      <c r="T162" s="53"/>
      <c r="U162" s="53"/>
      <c r="V162" s="53"/>
      <c r="W162" s="53"/>
      <c r="X162" s="79" t="str" cm="1">
        <f t="array" ref="X162">IF(OR(K162:R162="NO",S162="NO",T162="NO",U162="NO",V162="NO",W162="NO"),"No aceptable","Aceptable")</f>
        <v>Aceptable</v>
      </c>
      <c r="Y162" s="53" t="s">
        <v>57</v>
      </c>
      <c r="Z162" s="53" t="s">
        <v>57</v>
      </c>
      <c r="AA162" s="53" t="s">
        <v>57</v>
      </c>
      <c r="AB162" s="53" t="s">
        <v>57</v>
      </c>
      <c r="AC162" s="53" t="s">
        <v>57</v>
      </c>
      <c r="AD162" s="53" t="s">
        <v>57</v>
      </c>
      <c r="AE162" s="53" t="s">
        <v>57</v>
      </c>
      <c r="AF162" s="53" t="s">
        <v>57</v>
      </c>
      <c r="AG162" s="53" t="s">
        <v>57</v>
      </c>
      <c r="AH162" s="53" t="s">
        <v>57</v>
      </c>
      <c r="AI162" s="53" t="s">
        <v>57</v>
      </c>
      <c r="AJ162" s="53" t="s">
        <v>57</v>
      </c>
      <c r="AK162" s="53" t="s">
        <v>57</v>
      </c>
      <c r="AL162" s="53" t="s">
        <v>57</v>
      </c>
      <c r="AM162" s="53" t="s">
        <v>57</v>
      </c>
      <c r="AN162" s="53" t="s">
        <v>57</v>
      </c>
      <c r="AO162" s="85" t="str" cm="1">
        <f t="array" ref="AO162">IF(OR(Y162:AI162="SI",AJ162="SI",AK162="SI",AL162="SI",AM162="SI",AN162="SI"),"Crítico-Proceda a elaborar plan de acción","No crítico/Intermedio-Solicitar evaluación por parte del OAL")</f>
        <v>No crítico/Intermedio-Solicitar evaluación por parte del OAL</v>
      </c>
      <c r="AP162" s="86"/>
      <c r="AQ162" s="74"/>
      <c r="AR162" s="74"/>
      <c r="AS162" s="74"/>
      <c r="AT162" s="74"/>
      <c r="AU162" s="74"/>
      <c r="AY162">
        <f t="shared" si="2"/>
        <v>1</v>
      </c>
    </row>
    <row r="163" spans="2:51" ht="58.5" customHeight="1">
      <c r="B163" s="54">
        <v>147</v>
      </c>
      <c r="C163" s="55" t="str">
        <f>Hoja1!AM151</f>
        <v>area 147</v>
      </c>
      <c r="D163" s="55" t="str">
        <f>Hoja1!AN151</f>
        <v>puesto 147</v>
      </c>
      <c r="E163" s="55" t="str">
        <f>Hoja1!AO151</f>
        <v>tarea 147</v>
      </c>
      <c r="F163" s="55">
        <f>Hoja1!AP151</f>
        <v>0</v>
      </c>
      <c r="G163" s="55">
        <f>Hoja1!AQ151</f>
        <v>0</v>
      </c>
      <c r="H163" s="55">
        <f>Hoja1!AR151</f>
        <v>0</v>
      </c>
      <c r="I163" s="55">
        <f>Hoja1!AS151</f>
        <v>0</v>
      </c>
      <c r="J163" s="55">
        <f>Hoja1!AT151</f>
        <v>0</v>
      </c>
      <c r="K163" s="53"/>
      <c r="L163" s="53"/>
      <c r="M163" s="53"/>
      <c r="N163" s="53"/>
      <c r="O163" s="53"/>
      <c r="P163" s="53"/>
      <c r="Q163" s="53"/>
      <c r="R163" s="53"/>
      <c r="S163" s="53"/>
      <c r="T163" s="53"/>
      <c r="U163" s="53"/>
      <c r="V163" s="53"/>
      <c r="W163" s="53"/>
      <c r="X163" s="79" t="str" cm="1">
        <f t="array" ref="X163">IF(OR(K163:R163="NO",S163="NO",T163="NO",U163="NO",V163="NO",W163="NO"),"No aceptable","Aceptable")</f>
        <v>Aceptable</v>
      </c>
      <c r="Y163" s="53" t="s">
        <v>57</v>
      </c>
      <c r="Z163" s="53" t="s">
        <v>57</v>
      </c>
      <c r="AA163" s="53" t="s">
        <v>57</v>
      </c>
      <c r="AB163" s="53" t="s">
        <v>57</v>
      </c>
      <c r="AC163" s="53" t="s">
        <v>57</v>
      </c>
      <c r="AD163" s="53" t="s">
        <v>57</v>
      </c>
      <c r="AE163" s="53" t="s">
        <v>57</v>
      </c>
      <c r="AF163" s="53" t="s">
        <v>57</v>
      </c>
      <c r="AG163" s="53" t="s">
        <v>57</v>
      </c>
      <c r="AH163" s="53" t="s">
        <v>57</v>
      </c>
      <c r="AI163" s="53" t="s">
        <v>57</v>
      </c>
      <c r="AJ163" s="53" t="s">
        <v>57</v>
      </c>
      <c r="AK163" s="53" t="s">
        <v>57</v>
      </c>
      <c r="AL163" s="53" t="s">
        <v>57</v>
      </c>
      <c r="AM163" s="53" t="s">
        <v>57</v>
      </c>
      <c r="AN163" s="53" t="s">
        <v>57</v>
      </c>
      <c r="AO163" s="85" t="str" cm="1">
        <f t="array" ref="AO163">IF(OR(Y163:AI163="SI",AJ163="SI",AK163="SI",AL163="SI",AM163="SI",AN163="SI"),"Crítico-Proceda a elaborar plan de acción","No crítico/Intermedio-Solicitar evaluación por parte del OAL")</f>
        <v>No crítico/Intermedio-Solicitar evaluación por parte del OAL</v>
      </c>
      <c r="AP163" s="86"/>
      <c r="AQ163" s="74"/>
      <c r="AR163" s="74"/>
      <c r="AS163" s="74"/>
      <c r="AT163" s="74"/>
      <c r="AU163" s="74"/>
      <c r="AY163">
        <f t="shared" si="2"/>
        <v>1</v>
      </c>
    </row>
    <row r="164" spans="2:51" ht="58.5" customHeight="1">
      <c r="B164" s="54">
        <v>148</v>
      </c>
      <c r="C164" s="55" t="str">
        <f>Hoja1!AM152</f>
        <v>area 148</v>
      </c>
      <c r="D164" s="55" t="str">
        <f>Hoja1!AN152</f>
        <v>puesto 148</v>
      </c>
      <c r="E164" s="55" t="str">
        <f>Hoja1!AO152</f>
        <v>tarea 148</v>
      </c>
      <c r="F164" s="55">
        <f>Hoja1!AP152</f>
        <v>0</v>
      </c>
      <c r="G164" s="55">
        <f>Hoja1!AQ152</f>
        <v>0</v>
      </c>
      <c r="H164" s="55">
        <f>Hoja1!AR152</f>
        <v>0</v>
      </c>
      <c r="I164" s="55">
        <f>Hoja1!AS152</f>
        <v>0</v>
      </c>
      <c r="J164" s="55">
        <f>Hoja1!AT152</f>
        <v>0</v>
      </c>
      <c r="K164" s="53"/>
      <c r="L164" s="53"/>
      <c r="M164" s="53"/>
      <c r="N164" s="53"/>
      <c r="O164" s="53"/>
      <c r="P164" s="53"/>
      <c r="Q164" s="53"/>
      <c r="R164" s="53"/>
      <c r="S164" s="53"/>
      <c r="T164" s="53"/>
      <c r="U164" s="53"/>
      <c r="V164" s="53"/>
      <c r="W164" s="53"/>
      <c r="X164" s="79" t="str" cm="1">
        <f t="array" ref="X164">IF(OR(K164:R164="NO",S164="NO",T164="NO",U164="NO",V164="NO",W164="NO"),"No aceptable","Aceptable")</f>
        <v>Aceptable</v>
      </c>
      <c r="Y164" s="53" t="s">
        <v>57</v>
      </c>
      <c r="Z164" s="53" t="s">
        <v>57</v>
      </c>
      <c r="AA164" s="53" t="s">
        <v>57</v>
      </c>
      <c r="AB164" s="53" t="s">
        <v>57</v>
      </c>
      <c r="AC164" s="53" t="s">
        <v>57</v>
      </c>
      <c r="AD164" s="53" t="s">
        <v>57</v>
      </c>
      <c r="AE164" s="53" t="s">
        <v>57</v>
      </c>
      <c r="AF164" s="53" t="s">
        <v>57</v>
      </c>
      <c r="AG164" s="53" t="s">
        <v>57</v>
      </c>
      <c r="AH164" s="53" t="s">
        <v>57</v>
      </c>
      <c r="AI164" s="53" t="s">
        <v>57</v>
      </c>
      <c r="AJ164" s="53" t="s">
        <v>57</v>
      </c>
      <c r="AK164" s="53" t="s">
        <v>57</v>
      </c>
      <c r="AL164" s="53" t="s">
        <v>57</v>
      </c>
      <c r="AM164" s="53" t="s">
        <v>57</v>
      </c>
      <c r="AN164" s="53" t="s">
        <v>57</v>
      </c>
      <c r="AO164" s="85" t="str" cm="1">
        <f t="array" ref="AO164">IF(OR(Y164:AI164="SI",AJ164="SI",AK164="SI",AL164="SI",AM164="SI",AN164="SI"),"Crítico-Proceda a elaborar plan de acción","No crítico/Intermedio-Solicitar evaluación por parte del OAL")</f>
        <v>No crítico/Intermedio-Solicitar evaluación por parte del OAL</v>
      </c>
      <c r="AP164" s="86"/>
      <c r="AQ164" s="74"/>
      <c r="AR164" s="74"/>
      <c r="AS164" s="74"/>
      <c r="AT164" s="74"/>
      <c r="AU164" s="74"/>
      <c r="AY164">
        <f t="shared" si="2"/>
        <v>1</v>
      </c>
    </row>
    <row r="165" spans="2:51" ht="58.5" customHeight="1">
      <c r="B165" s="54">
        <v>149</v>
      </c>
      <c r="C165" s="55" t="str">
        <f>Hoja1!AM153</f>
        <v>area 149</v>
      </c>
      <c r="D165" s="55" t="str">
        <f>Hoja1!AN153</f>
        <v>puesto 149</v>
      </c>
      <c r="E165" s="55" t="str">
        <f>Hoja1!AO153</f>
        <v>tarea 149</v>
      </c>
      <c r="F165" s="55">
        <f>Hoja1!AP153</f>
        <v>0</v>
      </c>
      <c r="G165" s="55">
        <f>Hoja1!AQ153</f>
        <v>0</v>
      </c>
      <c r="H165" s="55">
        <f>Hoja1!AR153</f>
        <v>0</v>
      </c>
      <c r="I165" s="55">
        <f>Hoja1!AS153</f>
        <v>0</v>
      </c>
      <c r="J165" s="55">
        <f>Hoja1!AT153</f>
        <v>0</v>
      </c>
      <c r="K165" s="53"/>
      <c r="L165" s="53"/>
      <c r="M165" s="53"/>
      <c r="N165" s="53"/>
      <c r="O165" s="53"/>
      <c r="P165" s="53"/>
      <c r="Q165" s="53"/>
      <c r="R165" s="53"/>
      <c r="S165" s="53"/>
      <c r="T165" s="53"/>
      <c r="U165" s="53"/>
      <c r="V165" s="53"/>
      <c r="W165" s="53"/>
      <c r="X165" s="79" t="str" cm="1">
        <f t="array" ref="X165">IF(OR(K165:R165="NO",S165="NO",T165="NO",U165="NO",V165="NO",W165="NO"),"No aceptable","Aceptable")</f>
        <v>Aceptable</v>
      </c>
      <c r="Y165" s="53" t="s">
        <v>57</v>
      </c>
      <c r="Z165" s="53" t="s">
        <v>57</v>
      </c>
      <c r="AA165" s="53" t="s">
        <v>57</v>
      </c>
      <c r="AB165" s="53" t="s">
        <v>57</v>
      </c>
      <c r="AC165" s="53" t="s">
        <v>57</v>
      </c>
      <c r="AD165" s="53" t="s">
        <v>57</v>
      </c>
      <c r="AE165" s="53" t="s">
        <v>57</v>
      </c>
      <c r="AF165" s="53" t="s">
        <v>57</v>
      </c>
      <c r="AG165" s="53" t="s">
        <v>57</v>
      </c>
      <c r="AH165" s="53" t="s">
        <v>57</v>
      </c>
      <c r="AI165" s="53" t="s">
        <v>57</v>
      </c>
      <c r="AJ165" s="53" t="s">
        <v>57</v>
      </c>
      <c r="AK165" s="53" t="s">
        <v>57</v>
      </c>
      <c r="AL165" s="53" t="s">
        <v>57</v>
      </c>
      <c r="AM165" s="53" t="s">
        <v>57</v>
      </c>
      <c r="AN165" s="53" t="s">
        <v>57</v>
      </c>
      <c r="AO165" s="85" t="str" cm="1">
        <f t="array" ref="AO165">IF(OR(Y165:AI165="SI",AJ165="SI",AK165="SI",AL165="SI",AM165="SI",AN165="SI"),"Crítico-Proceda a elaborar plan de acción","No crítico/Intermedio-Solicitar evaluación por parte del OAL")</f>
        <v>No crítico/Intermedio-Solicitar evaluación por parte del OAL</v>
      </c>
      <c r="AP165" s="86"/>
      <c r="AQ165" s="74"/>
      <c r="AR165" s="74"/>
      <c r="AS165" s="74"/>
      <c r="AT165" s="74"/>
      <c r="AU165" s="74"/>
      <c r="AY165">
        <f t="shared" si="2"/>
        <v>1</v>
      </c>
    </row>
    <row r="166" spans="2:51" ht="58.5" customHeight="1">
      <c r="B166" s="54">
        <v>150</v>
      </c>
      <c r="C166" s="55" t="str">
        <f>Hoja1!AM154</f>
        <v>area 150</v>
      </c>
      <c r="D166" s="55" t="str">
        <f>Hoja1!AN154</f>
        <v>puesto 150</v>
      </c>
      <c r="E166" s="55" t="str">
        <f>Hoja1!AO154</f>
        <v>tarea 150</v>
      </c>
      <c r="F166" s="55">
        <f>Hoja1!AP154</f>
        <v>0</v>
      </c>
      <c r="G166" s="55">
        <f>Hoja1!AQ154</f>
        <v>0</v>
      </c>
      <c r="H166" s="55">
        <f>Hoja1!AR154</f>
        <v>0</v>
      </c>
      <c r="I166" s="55">
        <f>Hoja1!AS154</f>
        <v>0</v>
      </c>
      <c r="J166" s="55">
        <f>Hoja1!AT154</f>
        <v>0</v>
      </c>
      <c r="K166" s="53"/>
      <c r="L166" s="53"/>
      <c r="M166" s="53"/>
      <c r="N166" s="53"/>
      <c r="O166" s="53"/>
      <c r="P166" s="53"/>
      <c r="Q166" s="53"/>
      <c r="R166" s="53"/>
      <c r="S166" s="53"/>
      <c r="T166" s="53"/>
      <c r="U166" s="53"/>
      <c r="V166" s="53"/>
      <c r="W166" s="53"/>
      <c r="X166" s="79" t="str" cm="1">
        <f t="array" ref="X166">IF(OR(K166:R166="NO",S166="NO",T166="NO",U166="NO",V166="NO",W166="NO"),"No aceptable","Aceptable")</f>
        <v>Aceptable</v>
      </c>
      <c r="Y166" s="53" t="s">
        <v>57</v>
      </c>
      <c r="Z166" s="53" t="s">
        <v>57</v>
      </c>
      <c r="AA166" s="53" t="s">
        <v>57</v>
      </c>
      <c r="AB166" s="53" t="s">
        <v>57</v>
      </c>
      <c r="AC166" s="53" t="s">
        <v>57</v>
      </c>
      <c r="AD166" s="53" t="s">
        <v>57</v>
      </c>
      <c r="AE166" s="53" t="s">
        <v>57</v>
      </c>
      <c r="AF166" s="53" t="s">
        <v>57</v>
      </c>
      <c r="AG166" s="53" t="s">
        <v>57</v>
      </c>
      <c r="AH166" s="53" t="s">
        <v>57</v>
      </c>
      <c r="AI166" s="53" t="s">
        <v>57</v>
      </c>
      <c r="AJ166" s="53" t="s">
        <v>57</v>
      </c>
      <c r="AK166" s="53" t="s">
        <v>57</v>
      </c>
      <c r="AL166" s="53" t="s">
        <v>57</v>
      </c>
      <c r="AM166" s="53" t="s">
        <v>57</v>
      </c>
      <c r="AN166" s="53" t="s">
        <v>57</v>
      </c>
      <c r="AO166" s="85" t="str" cm="1">
        <f t="array" ref="AO166">IF(OR(Y166:AI166="SI",AJ166="SI",AK166="SI",AL166="SI",AM166="SI",AN166="SI"),"Crítico-Proceda a elaborar plan de acción","No crítico/Intermedio-Solicitar evaluación por parte del OAL")</f>
        <v>No crítico/Intermedio-Solicitar evaluación por parte del OAL</v>
      </c>
      <c r="AP166" s="86"/>
      <c r="AQ166" s="74"/>
      <c r="AR166" s="74"/>
      <c r="AS166" s="74"/>
      <c r="AT166" s="74"/>
      <c r="AU166" s="74"/>
      <c r="AY166">
        <f t="shared" si="2"/>
        <v>1</v>
      </c>
    </row>
    <row r="167" spans="2:51" ht="58.5" customHeight="1">
      <c r="B167" s="54">
        <v>151</v>
      </c>
      <c r="C167" s="55" t="str">
        <f>Hoja1!AM155</f>
        <v xml:space="preserve"> </v>
      </c>
      <c r="D167" s="55" t="str">
        <f>Hoja1!AN155</f>
        <v xml:space="preserve"> </v>
      </c>
      <c r="E167" s="55" t="str">
        <f>Hoja1!AO155</f>
        <v xml:space="preserve"> </v>
      </c>
      <c r="F167" s="55" t="str">
        <f>Hoja1!AP155</f>
        <v xml:space="preserve"> </v>
      </c>
      <c r="G167" s="55" t="str">
        <f>Hoja1!AQ155</f>
        <v xml:space="preserve"> </v>
      </c>
      <c r="H167" s="55" t="str">
        <f>Hoja1!AR155</f>
        <v xml:space="preserve"> </v>
      </c>
      <c r="I167" s="55" t="str">
        <f>Hoja1!AS155</f>
        <v xml:space="preserve"> </v>
      </c>
      <c r="J167" s="55" t="str">
        <f>Hoja1!AT155</f>
        <v xml:space="preserve"> </v>
      </c>
      <c r="K167" s="53"/>
      <c r="L167" s="53"/>
      <c r="M167" s="53"/>
      <c r="N167" s="53"/>
      <c r="O167" s="53"/>
      <c r="P167" s="53"/>
      <c r="Q167" s="53"/>
      <c r="R167" s="53"/>
      <c r="S167" s="53"/>
      <c r="T167" s="53"/>
      <c r="U167" s="53"/>
      <c r="V167" s="53"/>
      <c r="W167" s="53"/>
      <c r="X167" s="79" t="str" cm="1">
        <f t="array" ref="X167">IF(OR(K167:R167="NO",S167="NO",T167="NO",U167="NO",V167="NO",W167="NO"),"No aceptable","Aceptable")</f>
        <v>Aceptable</v>
      </c>
      <c r="Y167" s="53" t="s">
        <v>57</v>
      </c>
      <c r="Z167" s="53" t="s">
        <v>57</v>
      </c>
      <c r="AA167" s="53" t="s">
        <v>57</v>
      </c>
      <c r="AB167" s="53" t="s">
        <v>57</v>
      </c>
      <c r="AC167" s="53" t="s">
        <v>57</v>
      </c>
      <c r="AD167" s="53" t="s">
        <v>57</v>
      </c>
      <c r="AE167" s="53" t="s">
        <v>57</v>
      </c>
      <c r="AF167" s="53" t="s">
        <v>57</v>
      </c>
      <c r="AG167" s="53" t="s">
        <v>57</v>
      </c>
      <c r="AH167" s="53" t="s">
        <v>57</v>
      </c>
      <c r="AI167" s="53" t="s">
        <v>57</v>
      </c>
      <c r="AJ167" s="53" t="s">
        <v>57</v>
      </c>
      <c r="AK167" s="53" t="s">
        <v>57</v>
      </c>
      <c r="AL167" s="53" t="s">
        <v>57</v>
      </c>
      <c r="AM167" s="53" t="s">
        <v>57</v>
      </c>
      <c r="AN167" s="53" t="s">
        <v>57</v>
      </c>
      <c r="AO167" s="85" t="str" cm="1">
        <f t="array" ref="AO167">IF(OR(Y167:AI167="SI",AJ167="SI",AK167="SI",AL167="SI",AM167="SI",AN167="SI"),"Crítico-Proceda a elaborar plan de acción","No crítico/Intermedio-Solicitar evaluación por parte del OAL")</f>
        <v>No crítico/Intermedio-Solicitar evaluación por parte del OAL</v>
      </c>
      <c r="AP167" s="86"/>
      <c r="AQ167" s="74"/>
      <c r="AR167" s="74"/>
      <c r="AS167" s="74"/>
      <c r="AT167" s="74"/>
      <c r="AU167" s="74"/>
      <c r="AY167">
        <f t="shared" si="2"/>
        <v>1</v>
      </c>
    </row>
    <row r="168" spans="2:51" ht="58.5" customHeight="1">
      <c r="B168" s="54">
        <v>152</v>
      </c>
      <c r="C168" s="55" t="str">
        <f>Hoja1!AM156</f>
        <v xml:space="preserve"> </v>
      </c>
      <c r="D168" s="55" t="str">
        <f>Hoja1!AN156</f>
        <v xml:space="preserve"> </v>
      </c>
      <c r="E168" s="55" t="str">
        <f>Hoja1!AO156</f>
        <v xml:space="preserve"> </v>
      </c>
      <c r="F168" s="55" t="str">
        <f>Hoja1!AP156</f>
        <v xml:space="preserve"> </v>
      </c>
      <c r="G168" s="55" t="str">
        <f>Hoja1!AQ156</f>
        <v xml:space="preserve"> </v>
      </c>
      <c r="H168" s="55" t="str">
        <f>Hoja1!AR156</f>
        <v xml:space="preserve"> </v>
      </c>
      <c r="I168" s="55" t="str">
        <f>Hoja1!AS156</f>
        <v xml:space="preserve"> </v>
      </c>
      <c r="J168" s="55" t="str">
        <f>Hoja1!AT156</f>
        <v xml:space="preserve"> </v>
      </c>
      <c r="K168" s="53"/>
      <c r="L168" s="53"/>
      <c r="M168" s="53"/>
      <c r="N168" s="53"/>
      <c r="O168" s="53"/>
      <c r="P168" s="53"/>
      <c r="Q168" s="53"/>
      <c r="R168" s="53"/>
      <c r="S168" s="53"/>
      <c r="T168" s="53"/>
      <c r="U168" s="53"/>
      <c r="V168" s="53"/>
      <c r="W168" s="53"/>
      <c r="X168" s="79" t="str" cm="1">
        <f t="array" ref="X168">IF(OR(K168:R168="NO",S168="NO",T168="NO",U168="NO",V168="NO",W168="NO"),"No aceptable","Aceptable")</f>
        <v>Aceptable</v>
      </c>
      <c r="Y168" s="53" t="s">
        <v>57</v>
      </c>
      <c r="Z168" s="53" t="s">
        <v>57</v>
      </c>
      <c r="AA168" s="53" t="s">
        <v>57</v>
      </c>
      <c r="AB168" s="53" t="s">
        <v>57</v>
      </c>
      <c r="AC168" s="53" t="s">
        <v>57</v>
      </c>
      <c r="AD168" s="53" t="s">
        <v>57</v>
      </c>
      <c r="AE168" s="53" t="s">
        <v>57</v>
      </c>
      <c r="AF168" s="53" t="s">
        <v>57</v>
      </c>
      <c r="AG168" s="53" t="s">
        <v>57</v>
      </c>
      <c r="AH168" s="53" t="s">
        <v>57</v>
      </c>
      <c r="AI168" s="53" t="s">
        <v>57</v>
      </c>
      <c r="AJ168" s="53" t="s">
        <v>57</v>
      </c>
      <c r="AK168" s="53" t="s">
        <v>57</v>
      </c>
      <c r="AL168" s="53" t="s">
        <v>57</v>
      </c>
      <c r="AM168" s="53" t="s">
        <v>57</v>
      </c>
      <c r="AN168" s="53" t="s">
        <v>57</v>
      </c>
      <c r="AO168" s="85" t="str" cm="1">
        <f t="array" ref="AO168">IF(OR(Y168:AI168="SI",AJ168="SI",AK168="SI",AL168="SI",AM168="SI",AN168="SI"),"Crítico-Proceda a elaborar plan de acción","No crítico/Intermedio-Solicitar evaluación por parte del OAL")</f>
        <v>No crítico/Intermedio-Solicitar evaluación por parte del OAL</v>
      </c>
      <c r="AP168" s="86"/>
      <c r="AQ168" s="74"/>
      <c r="AR168" s="74"/>
      <c r="AS168" s="74"/>
      <c r="AT168" s="74"/>
      <c r="AU168" s="74"/>
      <c r="AY168">
        <f t="shared" si="2"/>
        <v>1</v>
      </c>
    </row>
    <row r="169" spans="2:51" ht="58.5" customHeight="1">
      <c r="B169" s="54">
        <v>153</v>
      </c>
      <c r="C169" s="55" t="str">
        <f>Hoja1!AM157</f>
        <v xml:space="preserve"> </v>
      </c>
      <c r="D169" s="55" t="str">
        <f>Hoja1!AN157</f>
        <v xml:space="preserve"> </v>
      </c>
      <c r="E169" s="55" t="str">
        <f>Hoja1!AO157</f>
        <v xml:space="preserve"> </v>
      </c>
      <c r="F169" s="55" t="str">
        <f>Hoja1!AP157</f>
        <v xml:space="preserve"> </v>
      </c>
      <c r="G169" s="55" t="str">
        <f>Hoja1!AQ157</f>
        <v xml:space="preserve"> </v>
      </c>
      <c r="H169" s="55" t="str">
        <f>Hoja1!AR157</f>
        <v xml:space="preserve"> </v>
      </c>
      <c r="I169" s="55" t="str">
        <f>Hoja1!AS157</f>
        <v xml:space="preserve"> </v>
      </c>
      <c r="J169" s="55" t="str">
        <f>Hoja1!AT157</f>
        <v xml:space="preserve"> </v>
      </c>
      <c r="K169" s="53"/>
      <c r="L169" s="53"/>
      <c r="M169" s="53"/>
      <c r="N169" s="53"/>
      <c r="O169" s="53"/>
      <c r="P169" s="53"/>
      <c r="Q169" s="53"/>
      <c r="R169" s="53"/>
      <c r="S169" s="53"/>
      <c r="T169" s="53"/>
      <c r="U169" s="53"/>
      <c r="V169" s="53"/>
      <c r="W169" s="53"/>
      <c r="X169" s="79" t="str" cm="1">
        <f t="array" ref="X169">IF(OR(K169:R169="NO",S169="NO",T169="NO",U169="NO",V169="NO",W169="NO"),"No aceptable","Aceptable")</f>
        <v>Aceptable</v>
      </c>
      <c r="Y169" s="53" t="s">
        <v>57</v>
      </c>
      <c r="Z169" s="53" t="s">
        <v>57</v>
      </c>
      <c r="AA169" s="53" t="s">
        <v>57</v>
      </c>
      <c r="AB169" s="53" t="s">
        <v>57</v>
      </c>
      <c r="AC169" s="53" t="s">
        <v>57</v>
      </c>
      <c r="AD169" s="53" t="s">
        <v>57</v>
      </c>
      <c r="AE169" s="53" t="s">
        <v>57</v>
      </c>
      <c r="AF169" s="53" t="s">
        <v>57</v>
      </c>
      <c r="AG169" s="53" t="s">
        <v>57</v>
      </c>
      <c r="AH169" s="53" t="s">
        <v>57</v>
      </c>
      <c r="AI169" s="53" t="s">
        <v>57</v>
      </c>
      <c r="AJ169" s="53" t="s">
        <v>57</v>
      </c>
      <c r="AK169" s="53" t="s">
        <v>57</v>
      </c>
      <c r="AL169" s="53" t="s">
        <v>57</v>
      </c>
      <c r="AM169" s="53" t="s">
        <v>57</v>
      </c>
      <c r="AN169" s="53" t="s">
        <v>57</v>
      </c>
      <c r="AO169" s="85" t="str" cm="1">
        <f t="array" ref="AO169">IF(OR(Y169:AI169="SI",AJ169="SI",AK169="SI",AL169="SI",AM169="SI",AN169="SI"),"Crítico-Proceda a elaborar plan de acción","No crítico/Intermedio-Solicitar evaluación por parte del OAL")</f>
        <v>No crítico/Intermedio-Solicitar evaluación por parte del OAL</v>
      </c>
      <c r="AP169" s="86"/>
      <c r="AQ169" s="74"/>
      <c r="AR169" s="74"/>
      <c r="AS169" s="74"/>
      <c r="AT169" s="74"/>
      <c r="AU169" s="74"/>
      <c r="AY169">
        <f t="shared" si="2"/>
        <v>1</v>
      </c>
    </row>
    <row r="170" spans="2:51" ht="58.5" customHeight="1">
      <c r="B170" s="54">
        <v>154</v>
      </c>
      <c r="C170" s="55" t="str">
        <f>Hoja1!AM158</f>
        <v xml:space="preserve"> </v>
      </c>
      <c r="D170" s="55" t="str">
        <f>Hoja1!AN158</f>
        <v xml:space="preserve"> </v>
      </c>
      <c r="E170" s="55" t="str">
        <f>Hoja1!AO158</f>
        <v xml:space="preserve"> </v>
      </c>
      <c r="F170" s="55" t="str">
        <f>Hoja1!AP158</f>
        <v xml:space="preserve"> </v>
      </c>
      <c r="G170" s="55" t="str">
        <f>Hoja1!AQ158</f>
        <v xml:space="preserve"> </v>
      </c>
      <c r="H170" s="55" t="str">
        <f>Hoja1!AR158</f>
        <v xml:space="preserve"> </v>
      </c>
      <c r="I170" s="55" t="str">
        <f>Hoja1!AS158</f>
        <v xml:space="preserve"> </v>
      </c>
      <c r="J170" s="55" t="str">
        <f>Hoja1!AT158</f>
        <v xml:space="preserve"> </v>
      </c>
      <c r="K170" s="53"/>
      <c r="L170" s="53"/>
      <c r="M170" s="53"/>
      <c r="N170" s="53"/>
      <c r="O170" s="53"/>
      <c r="P170" s="53"/>
      <c r="Q170" s="53"/>
      <c r="R170" s="53"/>
      <c r="S170" s="53"/>
      <c r="T170" s="53"/>
      <c r="U170" s="53"/>
      <c r="V170" s="53"/>
      <c r="W170" s="53"/>
      <c r="X170" s="79" t="str" cm="1">
        <f t="array" ref="X170">IF(OR(K170:R170="NO",S170="NO",T170="NO",U170="NO",V170="NO",W170="NO"),"No aceptable","Aceptable")</f>
        <v>Aceptable</v>
      </c>
      <c r="Y170" s="53" t="s">
        <v>57</v>
      </c>
      <c r="Z170" s="53" t="s">
        <v>57</v>
      </c>
      <c r="AA170" s="53" t="s">
        <v>57</v>
      </c>
      <c r="AB170" s="53" t="s">
        <v>57</v>
      </c>
      <c r="AC170" s="53" t="s">
        <v>57</v>
      </c>
      <c r="AD170" s="53" t="s">
        <v>57</v>
      </c>
      <c r="AE170" s="53" t="s">
        <v>57</v>
      </c>
      <c r="AF170" s="53" t="s">
        <v>57</v>
      </c>
      <c r="AG170" s="53" t="s">
        <v>57</v>
      </c>
      <c r="AH170" s="53" t="s">
        <v>57</v>
      </c>
      <c r="AI170" s="53" t="s">
        <v>57</v>
      </c>
      <c r="AJ170" s="53" t="s">
        <v>57</v>
      </c>
      <c r="AK170" s="53" t="s">
        <v>57</v>
      </c>
      <c r="AL170" s="53" t="s">
        <v>57</v>
      </c>
      <c r="AM170" s="53" t="s">
        <v>57</v>
      </c>
      <c r="AN170" s="53" t="s">
        <v>57</v>
      </c>
      <c r="AO170" s="85" t="str" cm="1">
        <f t="array" ref="AO170">IF(OR(Y170:AI170="SI",AJ170="SI",AK170="SI",AL170="SI",AM170="SI",AN170="SI"),"Crítico-Proceda a elaborar plan de acción","No crítico/Intermedio-Solicitar evaluación por parte del OAL")</f>
        <v>No crítico/Intermedio-Solicitar evaluación por parte del OAL</v>
      </c>
      <c r="AP170" s="86"/>
      <c r="AQ170" s="74"/>
      <c r="AR170" s="74"/>
      <c r="AS170" s="74"/>
      <c r="AT170" s="74"/>
      <c r="AU170" s="74"/>
      <c r="AY170">
        <f t="shared" si="2"/>
        <v>1</v>
      </c>
    </row>
    <row r="171" spans="2:51" ht="58.5" customHeight="1">
      <c r="B171" s="54">
        <v>155</v>
      </c>
      <c r="C171" s="55" t="str">
        <f>Hoja1!AM159</f>
        <v xml:space="preserve"> </v>
      </c>
      <c r="D171" s="55" t="str">
        <f>Hoja1!AN159</f>
        <v xml:space="preserve"> </v>
      </c>
      <c r="E171" s="55" t="str">
        <f>Hoja1!AO159</f>
        <v xml:space="preserve"> </v>
      </c>
      <c r="F171" s="55" t="str">
        <f>Hoja1!AP159</f>
        <v xml:space="preserve"> </v>
      </c>
      <c r="G171" s="55" t="str">
        <f>Hoja1!AQ159</f>
        <v xml:space="preserve"> </v>
      </c>
      <c r="H171" s="55" t="str">
        <f>Hoja1!AR159</f>
        <v xml:space="preserve"> </v>
      </c>
      <c r="I171" s="55" t="str">
        <f>Hoja1!AS159</f>
        <v xml:space="preserve"> </v>
      </c>
      <c r="J171" s="55" t="str">
        <f>Hoja1!AT159</f>
        <v xml:space="preserve"> </v>
      </c>
      <c r="K171" s="53"/>
      <c r="L171" s="53"/>
      <c r="M171" s="53"/>
      <c r="N171" s="53"/>
      <c r="O171" s="53"/>
      <c r="P171" s="53"/>
      <c r="Q171" s="53"/>
      <c r="R171" s="53"/>
      <c r="S171" s="53"/>
      <c r="T171" s="53"/>
      <c r="U171" s="53"/>
      <c r="V171" s="53"/>
      <c r="W171" s="53"/>
      <c r="X171" s="79" t="str" cm="1">
        <f t="array" ref="X171">IF(OR(K171:R171="NO",S171="NO",T171="NO",U171="NO",V171="NO",W171="NO"),"No aceptable","Aceptable")</f>
        <v>Aceptable</v>
      </c>
      <c r="Y171" s="53" t="s">
        <v>57</v>
      </c>
      <c r="Z171" s="53" t="s">
        <v>57</v>
      </c>
      <c r="AA171" s="53" t="s">
        <v>57</v>
      </c>
      <c r="AB171" s="53" t="s">
        <v>57</v>
      </c>
      <c r="AC171" s="53" t="s">
        <v>57</v>
      </c>
      <c r="AD171" s="53" t="s">
        <v>57</v>
      </c>
      <c r="AE171" s="53" t="s">
        <v>57</v>
      </c>
      <c r="AF171" s="53" t="s">
        <v>57</v>
      </c>
      <c r="AG171" s="53" t="s">
        <v>57</v>
      </c>
      <c r="AH171" s="53" t="s">
        <v>57</v>
      </c>
      <c r="AI171" s="53" t="s">
        <v>57</v>
      </c>
      <c r="AJ171" s="53" t="s">
        <v>57</v>
      </c>
      <c r="AK171" s="53" t="s">
        <v>57</v>
      </c>
      <c r="AL171" s="53" t="s">
        <v>57</v>
      </c>
      <c r="AM171" s="53" t="s">
        <v>57</v>
      </c>
      <c r="AN171" s="53" t="s">
        <v>57</v>
      </c>
      <c r="AO171" s="85" t="str" cm="1">
        <f t="array" ref="AO171">IF(OR(Y171:AI171="SI",AJ171="SI",AK171="SI",AL171="SI",AM171="SI",AN171="SI"),"Crítico-Proceda a elaborar plan de acción","No crítico/Intermedio-Solicitar evaluación por parte del OAL")</f>
        <v>No crítico/Intermedio-Solicitar evaluación por parte del OAL</v>
      </c>
      <c r="AP171" s="86"/>
      <c r="AQ171" s="74"/>
      <c r="AR171" s="74"/>
      <c r="AS171" s="74"/>
      <c r="AT171" s="74"/>
      <c r="AU171" s="74"/>
      <c r="AY171">
        <f t="shared" si="2"/>
        <v>1</v>
      </c>
    </row>
    <row r="172" spans="2:51" ht="58.5" customHeight="1">
      <c r="B172" s="54">
        <v>156</v>
      </c>
      <c r="C172" s="55" t="str">
        <f>Hoja1!AM160</f>
        <v xml:space="preserve"> </v>
      </c>
      <c r="D172" s="55" t="str">
        <f>Hoja1!AN160</f>
        <v xml:space="preserve"> </v>
      </c>
      <c r="E172" s="55" t="str">
        <f>Hoja1!AO160</f>
        <v xml:space="preserve"> </v>
      </c>
      <c r="F172" s="55" t="str">
        <f>Hoja1!AP160</f>
        <v xml:space="preserve"> </v>
      </c>
      <c r="G172" s="55" t="str">
        <f>Hoja1!AQ160</f>
        <v xml:space="preserve"> </v>
      </c>
      <c r="H172" s="55" t="str">
        <f>Hoja1!AR160</f>
        <v xml:space="preserve"> </v>
      </c>
      <c r="I172" s="55" t="str">
        <f>Hoja1!AS160</f>
        <v xml:space="preserve"> </v>
      </c>
      <c r="J172" s="55" t="str">
        <f>Hoja1!AT160</f>
        <v xml:space="preserve"> </v>
      </c>
      <c r="K172" s="53"/>
      <c r="L172" s="53"/>
      <c r="M172" s="53"/>
      <c r="N172" s="53"/>
      <c r="O172" s="53"/>
      <c r="P172" s="53"/>
      <c r="Q172" s="53"/>
      <c r="R172" s="53"/>
      <c r="S172" s="53"/>
      <c r="T172" s="53"/>
      <c r="U172" s="53"/>
      <c r="V172" s="53"/>
      <c r="W172" s="53"/>
      <c r="X172" s="79" t="str" cm="1">
        <f t="array" ref="X172">IF(OR(K172:R172="NO",S172="NO",T172="NO",U172="NO",V172="NO",W172="NO"),"No aceptable","Aceptable")</f>
        <v>Aceptable</v>
      </c>
      <c r="Y172" s="53" t="s">
        <v>57</v>
      </c>
      <c r="Z172" s="53" t="s">
        <v>57</v>
      </c>
      <c r="AA172" s="53" t="s">
        <v>57</v>
      </c>
      <c r="AB172" s="53" t="s">
        <v>57</v>
      </c>
      <c r="AC172" s="53" t="s">
        <v>57</v>
      </c>
      <c r="AD172" s="53" t="s">
        <v>57</v>
      </c>
      <c r="AE172" s="53" t="s">
        <v>57</v>
      </c>
      <c r="AF172" s="53" t="s">
        <v>57</v>
      </c>
      <c r="AG172" s="53" t="s">
        <v>57</v>
      </c>
      <c r="AH172" s="53" t="s">
        <v>57</v>
      </c>
      <c r="AI172" s="53" t="s">
        <v>57</v>
      </c>
      <c r="AJ172" s="53" t="s">
        <v>57</v>
      </c>
      <c r="AK172" s="53" t="s">
        <v>57</v>
      </c>
      <c r="AL172" s="53" t="s">
        <v>57</v>
      </c>
      <c r="AM172" s="53" t="s">
        <v>57</v>
      </c>
      <c r="AN172" s="53" t="s">
        <v>57</v>
      </c>
      <c r="AO172" s="85" t="str" cm="1">
        <f t="array" ref="AO172">IF(OR(Y172:AI172="SI",AJ172="SI",AK172="SI",AL172="SI",AM172="SI",AN172="SI"),"Crítico-Proceda a elaborar plan de acción","No crítico/Intermedio-Solicitar evaluación por parte del OAL")</f>
        <v>No crítico/Intermedio-Solicitar evaluación por parte del OAL</v>
      </c>
      <c r="AP172" s="86"/>
      <c r="AQ172" s="74"/>
      <c r="AR172" s="74"/>
      <c r="AS172" s="74"/>
      <c r="AT172" s="74"/>
      <c r="AU172" s="74"/>
      <c r="AY172">
        <f t="shared" si="2"/>
        <v>1</v>
      </c>
    </row>
    <row r="173" spans="2:51" ht="58.5" customHeight="1">
      <c r="B173" s="54">
        <v>157</v>
      </c>
      <c r="C173" s="55" t="str">
        <f>Hoja1!AM161</f>
        <v xml:space="preserve"> </v>
      </c>
      <c r="D173" s="55" t="str">
        <f>Hoja1!AN161</f>
        <v xml:space="preserve"> </v>
      </c>
      <c r="E173" s="55" t="str">
        <f>Hoja1!AO161</f>
        <v xml:space="preserve"> </v>
      </c>
      <c r="F173" s="55" t="str">
        <f>Hoja1!AP161</f>
        <v xml:space="preserve"> </v>
      </c>
      <c r="G173" s="55" t="str">
        <f>Hoja1!AQ161</f>
        <v xml:space="preserve"> </v>
      </c>
      <c r="H173" s="55" t="str">
        <f>Hoja1!AR161</f>
        <v xml:space="preserve"> </v>
      </c>
      <c r="I173" s="55" t="str">
        <f>Hoja1!AS161</f>
        <v xml:space="preserve"> </v>
      </c>
      <c r="J173" s="55" t="str">
        <f>Hoja1!AT161</f>
        <v xml:space="preserve"> </v>
      </c>
      <c r="K173" s="53"/>
      <c r="L173" s="53"/>
      <c r="M173" s="53"/>
      <c r="N173" s="53"/>
      <c r="O173" s="53"/>
      <c r="P173" s="53"/>
      <c r="Q173" s="53"/>
      <c r="R173" s="53"/>
      <c r="S173" s="53"/>
      <c r="T173" s="53"/>
      <c r="U173" s="53"/>
      <c r="V173" s="53"/>
      <c r="W173" s="53"/>
      <c r="X173" s="79" t="str" cm="1">
        <f t="array" ref="X173">IF(OR(K173:R173="NO",S173="NO",T173="NO",U173="NO",V173="NO",W173="NO"),"No aceptable","Aceptable")</f>
        <v>Aceptable</v>
      </c>
      <c r="Y173" s="53" t="s">
        <v>57</v>
      </c>
      <c r="Z173" s="53" t="s">
        <v>57</v>
      </c>
      <c r="AA173" s="53" t="s">
        <v>57</v>
      </c>
      <c r="AB173" s="53" t="s">
        <v>57</v>
      </c>
      <c r="AC173" s="53" t="s">
        <v>57</v>
      </c>
      <c r="AD173" s="53" t="s">
        <v>57</v>
      </c>
      <c r="AE173" s="53" t="s">
        <v>57</v>
      </c>
      <c r="AF173" s="53" t="s">
        <v>57</v>
      </c>
      <c r="AG173" s="53" t="s">
        <v>57</v>
      </c>
      <c r="AH173" s="53" t="s">
        <v>57</v>
      </c>
      <c r="AI173" s="53" t="s">
        <v>57</v>
      </c>
      <c r="AJ173" s="53" t="s">
        <v>57</v>
      </c>
      <c r="AK173" s="53" t="s">
        <v>57</v>
      </c>
      <c r="AL173" s="53" t="s">
        <v>57</v>
      </c>
      <c r="AM173" s="53" t="s">
        <v>57</v>
      </c>
      <c r="AN173" s="53" t="s">
        <v>57</v>
      </c>
      <c r="AO173" s="85" t="str" cm="1">
        <f t="array" ref="AO173">IF(OR(Y173:AI173="SI",AJ173="SI",AK173="SI",AL173="SI",AM173="SI",AN173="SI"),"Crítico-Proceda a elaborar plan de acción","No crítico/Intermedio-Solicitar evaluación por parte del OAL")</f>
        <v>No crítico/Intermedio-Solicitar evaluación por parte del OAL</v>
      </c>
      <c r="AP173" s="86"/>
      <c r="AQ173" s="74"/>
      <c r="AR173" s="74"/>
      <c r="AS173" s="74"/>
      <c r="AT173" s="74"/>
      <c r="AU173" s="74"/>
      <c r="AY173">
        <f t="shared" si="2"/>
        <v>1</v>
      </c>
    </row>
    <row r="174" spans="2:51" ht="58.5" customHeight="1">
      <c r="B174" s="54">
        <v>158</v>
      </c>
      <c r="C174" s="55" t="str">
        <f>Hoja1!AM162</f>
        <v xml:space="preserve"> </v>
      </c>
      <c r="D174" s="55" t="str">
        <f>Hoja1!AN162</f>
        <v xml:space="preserve"> </v>
      </c>
      <c r="E174" s="55" t="str">
        <f>Hoja1!AO162</f>
        <v xml:space="preserve"> </v>
      </c>
      <c r="F174" s="55" t="str">
        <f>Hoja1!AP162</f>
        <v xml:space="preserve"> </v>
      </c>
      <c r="G174" s="55" t="str">
        <f>Hoja1!AQ162</f>
        <v xml:space="preserve"> </v>
      </c>
      <c r="H174" s="55" t="str">
        <f>Hoja1!AR162</f>
        <v xml:space="preserve"> </v>
      </c>
      <c r="I174" s="55" t="str">
        <f>Hoja1!AS162</f>
        <v xml:space="preserve"> </v>
      </c>
      <c r="J174" s="55" t="str">
        <f>Hoja1!AT162</f>
        <v xml:space="preserve"> </v>
      </c>
      <c r="K174" s="53"/>
      <c r="L174" s="53"/>
      <c r="M174" s="53"/>
      <c r="N174" s="53"/>
      <c r="O174" s="53"/>
      <c r="P174" s="53"/>
      <c r="Q174" s="53"/>
      <c r="R174" s="53"/>
      <c r="S174" s="53"/>
      <c r="T174" s="53"/>
      <c r="U174" s="53"/>
      <c r="V174" s="53"/>
      <c r="W174" s="53"/>
      <c r="X174" s="79" t="str" cm="1">
        <f t="array" ref="X174">IF(OR(K174:R174="NO",S174="NO",T174="NO",U174="NO",V174="NO",W174="NO"),"No aceptable","Aceptable")</f>
        <v>Aceptable</v>
      </c>
      <c r="Y174" s="53" t="s">
        <v>57</v>
      </c>
      <c r="Z174" s="53" t="s">
        <v>57</v>
      </c>
      <c r="AA174" s="53" t="s">
        <v>57</v>
      </c>
      <c r="AB174" s="53" t="s">
        <v>57</v>
      </c>
      <c r="AC174" s="53" t="s">
        <v>57</v>
      </c>
      <c r="AD174" s="53" t="s">
        <v>57</v>
      </c>
      <c r="AE174" s="53" t="s">
        <v>57</v>
      </c>
      <c r="AF174" s="53" t="s">
        <v>57</v>
      </c>
      <c r="AG174" s="53" t="s">
        <v>57</v>
      </c>
      <c r="AH174" s="53" t="s">
        <v>57</v>
      </c>
      <c r="AI174" s="53" t="s">
        <v>57</v>
      </c>
      <c r="AJ174" s="53" t="s">
        <v>57</v>
      </c>
      <c r="AK174" s="53" t="s">
        <v>57</v>
      </c>
      <c r="AL174" s="53" t="s">
        <v>57</v>
      </c>
      <c r="AM174" s="53" t="s">
        <v>57</v>
      </c>
      <c r="AN174" s="53" t="s">
        <v>57</v>
      </c>
      <c r="AO174" s="85" t="str" cm="1">
        <f t="array" ref="AO174">IF(OR(Y174:AI174="SI",AJ174="SI",AK174="SI",AL174="SI",AM174="SI",AN174="SI"),"Crítico-Proceda a elaborar plan de acción","No crítico/Intermedio-Solicitar evaluación por parte del OAL")</f>
        <v>No crítico/Intermedio-Solicitar evaluación por parte del OAL</v>
      </c>
      <c r="AP174" s="86"/>
      <c r="AQ174" s="74"/>
      <c r="AR174" s="74"/>
      <c r="AS174" s="74"/>
      <c r="AT174" s="74"/>
      <c r="AU174" s="74"/>
      <c r="AY174">
        <f t="shared" si="2"/>
        <v>1</v>
      </c>
    </row>
    <row r="175" spans="2:51" ht="58.5" customHeight="1">
      <c r="B175" s="54">
        <v>159</v>
      </c>
      <c r="C175" s="55" t="str">
        <f>Hoja1!AM163</f>
        <v xml:space="preserve"> </v>
      </c>
      <c r="D175" s="55" t="str">
        <f>Hoja1!AN163</f>
        <v xml:space="preserve"> </v>
      </c>
      <c r="E175" s="55" t="str">
        <f>Hoja1!AO163</f>
        <v xml:space="preserve"> </v>
      </c>
      <c r="F175" s="55" t="str">
        <f>Hoja1!AP163</f>
        <v xml:space="preserve"> </v>
      </c>
      <c r="G175" s="55" t="str">
        <f>Hoja1!AQ163</f>
        <v xml:space="preserve"> </v>
      </c>
      <c r="H175" s="55" t="str">
        <f>Hoja1!AR163</f>
        <v xml:space="preserve"> </v>
      </c>
      <c r="I175" s="55" t="str">
        <f>Hoja1!AS163</f>
        <v xml:space="preserve"> </v>
      </c>
      <c r="J175" s="55" t="str">
        <f>Hoja1!AT163</f>
        <v xml:space="preserve"> </v>
      </c>
      <c r="K175" s="53"/>
      <c r="L175" s="53"/>
      <c r="M175" s="53"/>
      <c r="N175" s="53"/>
      <c r="O175" s="53"/>
      <c r="P175" s="53"/>
      <c r="Q175" s="53"/>
      <c r="R175" s="53"/>
      <c r="S175" s="53"/>
      <c r="T175" s="53"/>
      <c r="U175" s="53"/>
      <c r="V175" s="53"/>
      <c r="W175" s="53"/>
      <c r="X175" s="79" t="str" cm="1">
        <f t="array" ref="X175">IF(OR(K175:R175="NO",S175="NO",T175="NO",U175="NO",V175="NO",W175="NO"),"No aceptable","Aceptable")</f>
        <v>Aceptable</v>
      </c>
      <c r="Y175" s="53" t="s">
        <v>57</v>
      </c>
      <c r="Z175" s="53" t="s">
        <v>57</v>
      </c>
      <c r="AA175" s="53" t="s">
        <v>57</v>
      </c>
      <c r="AB175" s="53" t="s">
        <v>57</v>
      </c>
      <c r="AC175" s="53" t="s">
        <v>57</v>
      </c>
      <c r="AD175" s="53" t="s">
        <v>57</v>
      </c>
      <c r="AE175" s="53" t="s">
        <v>57</v>
      </c>
      <c r="AF175" s="53" t="s">
        <v>57</v>
      </c>
      <c r="AG175" s="53" t="s">
        <v>57</v>
      </c>
      <c r="AH175" s="53" t="s">
        <v>57</v>
      </c>
      <c r="AI175" s="53" t="s">
        <v>57</v>
      </c>
      <c r="AJ175" s="53" t="s">
        <v>57</v>
      </c>
      <c r="AK175" s="53" t="s">
        <v>57</v>
      </c>
      <c r="AL175" s="53" t="s">
        <v>57</v>
      </c>
      <c r="AM175" s="53" t="s">
        <v>57</v>
      </c>
      <c r="AN175" s="53" t="s">
        <v>57</v>
      </c>
      <c r="AO175" s="85" t="str" cm="1">
        <f t="array" ref="AO175">IF(OR(Y175:AI175="SI",AJ175="SI",AK175="SI",AL175="SI",AM175="SI",AN175="SI"),"Crítico-Proceda a elaborar plan de acción","No crítico/Intermedio-Solicitar evaluación por parte del OAL")</f>
        <v>No crítico/Intermedio-Solicitar evaluación por parte del OAL</v>
      </c>
      <c r="AP175" s="86"/>
      <c r="AQ175" s="74"/>
      <c r="AR175" s="74"/>
      <c r="AS175" s="74"/>
      <c r="AT175" s="74"/>
      <c r="AU175" s="74"/>
      <c r="AY175">
        <f t="shared" si="2"/>
        <v>1</v>
      </c>
    </row>
    <row r="176" spans="2:51" ht="58.5" customHeight="1">
      <c r="B176" s="54">
        <v>160</v>
      </c>
      <c r="C176" s="55" t="str">
        <f>Hoja1!AM164</f>
        <v xml:space="preserve"> </v>
      </c>
      <c r="D176" s="55" t="str">
        <f>Hoja1!AN164</f>
        <v xml:space="preserve"> </v>
      </c>
      <c r="E176" s="55" t="str">
        <f>Hoja1!AO164</f>
        <v xml:space="preserve"> </v>
      </c>
      <c r="F176" s="55" t="str">
        <f>Hoja1!AP164</f>
        <v xml:space="preserve"> </v>
      </c>
      <c r="G176" s="55" t="str">
        <f>Hoja1!AQ164</f>
        <v xml:space="preserve"> </v>
      </c>
      <c r="H176" s="55" t="str">
        <f>Hoja1!AR164</f>
        <v xml:space="preserve"> </v>
      </c>
      <c r="I176" s="55" t="str">
        <f>Hoja1!AS164</f>
        <v xml:space="preserve"> </v>
      </c>
      <c r="J176" s="55" t="str">
        <f>Hoja1!AT164</f>
        <v xml:space="preserve"> </v>
      </c>
      <c r="K176" s="53"/>
      <c r="L176" s="53"/>
      <c r="M176" s="53"/>
      <c r="N176" s="53"/>
      <c r="O176" s="53"/>
      <c r="P176" s="53"/>
      <c r="Q176" s="53"/>
      <c r="R176" s="53"/>
      <c r="S176" s="53"/>
      <c r="T176" s="53"/>
      <c r="U176" s="53"/>
      <c r="V176" s="53"/>
      <c r="W176" s="53"/>
      <c r="X176" s="79" t="str" cm="1">
        <f t="array" ref="X176">IF(OR(K176:R176="NO",S176="NO",T176="NO",U176="NO",V176="NO",W176="NO"),"No aceptable","Aceptable")</f>
        <v>Aceptable</v>
      </c>
      <c r="Y176" s="53" t="s">
        <v>57</v>
      </c>
      <c r="Z176" s="53" t="s">
        <v>57</v>
      </c>
      <c r="AA176" s="53" t="s">
        <v>57</v>
      </c>
      <c r="AB176" s="53" t="s">
        <v>57</v>
      </c>
      <c r="AC176" s="53" t="s">
        <v>57</v>
      </c>
      <c r="AD176" s="53" t="s">
        <v>57</v>
      </c>
      <c r="AE176" s="53" t="s">
        <v>57</v>
      </c>
      <c r="AF176" s="53" t="s">
        <v>57</v>
      </c>
      <c r="AG176" s="53" t="s">
        <v>57</v>
      </c>
      <c r="AH176" s="53" t="s">
        <v>57</v>
      </c>
      <c r="AI176" s="53" t="s">
        <v>57</v>
      </c>
      <c r="AJ176" s="53" t="s">
        <v>57</v>
      </c>
      <c r="AK176" s="53" t="s">
        <v>57</v>
      </c>
      <c r="AL176" s="53" t="s">
        <v>57</v>
      </c>
      <c r="AM176" s="53" t="s">
        <v>57</v>
      </c>
      <c r="AN176" s="53" t="s">
        <v>57</v>
      </c>
      <c r="AO176" s="85" t="str" cm="1">
        <f t="array" ref="AO176">IF(OR(Y176:AI176="SI",AJ176="SI",AK176="SI",AL176="SI",AM176="SI",AN176="SI"),"Crítico-Proceda a elaborar plan de acción","No crítico/Intermedio-Solicitar evaluación por parte del OAL")</f>
        <v>No crítico/Intermedio-Solicitar evaluación por parte del OAL</v>
      </c>
      <c r="AP176" s="86"/>
      <c r="AQ176" s="74"/>
      <c r="AR176" s="74"/>
      <c r="AS176" s="74"/>
      <c r="AT176" s="74"/>
      <c r="AU176" s="74"/>
      <c r="AY176">
        <f t="shared" si="2"/>
        <v>1</v>
      </c>
    </row>
    <row r="177" spans="2:51" ht="58.5" customHeight="1">
      <c r="B177" s="54">
        <v>161</v>
      </c>
      <c r="C177" s="55" t="str">
        <f>Hoja1!AM165</f>
        <v xml:space="preserve"> </v>
      </c>
      <c r="D177" s="55" t="str">
        <f>Hoja1!AN165</f>
        <v xml:space="preserve"> </v>
      </c>
      <c r="E177" s="55" t="str">
        <f>Hoja1!AO165</f>
        <v xml:space="preserve"> </v>
      </c>
      <c r="F177" s="55" t="str">
        <f>Hoja1!AP165</f>
        <v xml:space="preserve"> </v>
      </c>
      <c r="G177" s="55" t="str">
        <f>Hoja1!AQ165</f>
        <v xml:space="preserve"> </v>
      </c>
      <c r="H177" s="55" t="str">
        <f>Hoja1!AR165</f>
        <v xml:space="preserve"> </v>
      </c>
      <c r="I177" s="55" t="str">
        <f>Hoja1!AS165</f>
        <v xml:space="preserve"> </v>
      </c>
      <c r="J177" s="55" t="str">
        <f>Hoja1!AT165</f>
        <v xml:space="preserve"> </v>
      </c>
      <c r="K177" s="53"/>
      <c r="L177" s="53"/>
      <c r="M177" s="53"/>
      <c r="N177" s="53"/>
      <c r="O177" s="53"/>
      <c r="P177" s="53"/>
      <c r="Q177" s="53"/>
      <c r="R177" s="53"/>
      <c r="S177" s="53"/>
      <c r="T177" s="53"/>
      <c r="U177" s="53"/>
      <c r="V177" s="53"/>
      <c r="W177" s="53"/>
      <c r="X177" s="79" t="str" cm="1">
        <f t="array" ref="X177">IF(OR(K177:R177="NO",S177="NO",T177="NO",U177="NO",V177="NO",W177="NO"),"No aceptable","Aceptable")</f>
        <v>Aceptable</v>
      </c>
      <c r="Y177" s="53" t="s">
        <v>57</v>
      </c>
      <c r="Z177" s="53" t="s">
        <v>57</v>
      </c>
      <c r="AA177" s="53" t="s">
        <v>57</v>
      </c>
      <c r="AB177" s="53" t="s">
        <v>57</v>
      </c>
      <c r="AC177" s="53" t="s">
        <v>57</v>
      </c>
      <c r="AD177" s="53" t="s">
        <v>57</v>
      </c>
      <c r="AE177" s="53" t="s">
        <v>57</v>
      </c>
      <c r="AF177" s="53" t="s">
        <v>57</v>
      </c>
      <c r="AG177" s="53" t="s">
        <v>57</v>
      </c>
      <c r="AH177" s="53" t="s">
        <v>57</v>
      </c>
      <c r="AI177" s="53" t="s">
        <v>57</v>
      </c>
      <c r="AJ177" s="53" t="s">
        <v>57</v>
      </c>
      <c r="AK177" s="53" t="s">
        <v>57</v>
      </c>
      <c r="AL177" s="53" t="s">
        <v>57</v>
      </c>
      <c r="AM177" s="53" t="s">
        <v>57</v>
      </c>
      <c r="AN177" s="53" t="s">
        <v>57</v>
      </c>
      <c r="AO177" s="85" t="str" cm="1">
        <f t="array" ref="AO177">IF(OR(Y177:AI177="SI",AJ177="SI",AK177="SI",AL177="SI",AM177="SI",AN177="SI"),"Crítico-Proceda a elaborar plan de acción","No crítico/Intermedio-Solicitar evaluación por parte del OAL")</f>
        <v>No crítico/Intermedio-Solicitar evaluación por parte del OAL</v>
      </c>
      <c r="AP177" s="86"/>
      <c r="AQ177" s="74"/>
      <c r="AR177" s="74"/>
      <c r="AS177" s="74"/>
      <c r="AT177" s="74"/>
      <c r="AU177" s="74"/>
      <c r="AY177">
        <f t="shared" si="2"/>
        <v>1</v>
      </c>
    </row>
    <row r="178" spans="2:51" ht="58.5" customHeight="1">
      <c r="B178" s="54">
        <v>162</v>
      </c>
      <c r="C178" s="55" t="str">
        <f>Hoja1!AM166</f>
        <v xml:space="preserve"> </v>
      </c>
      <c r="D178" s="55" t="str">
        <f>Hoja1!AN166</f>
        <v xml:space="preserve"> </v>
      </c>
      <c r="E178" s="55" t="str">
        <f>Hoja1!AO166</f>
        <v xml:space="preserve"> </v>
      </c>
      <c r="F178" s="55" t="str">
        <f>Hoja1!AP166</f>
        <v xml:space="preserve"> </v>
      </c>
      <c r="G178" s="55" t="str">
        <f>Hoja1!AQ166</f>
        <v xml:space="preserve"> </v>
      </c>
      <c r="H178" s="55" t="str">
        <f>Hoja1!AR166</f>
        <v xml:space="preserve"> </v>
      </c>
      <c r="I178" s="55" t="str">
        <f>Hoja1!AS166</f>
        <v xml:space="preserve"> </v>
      </c>
      <c r="J178" s="55" t="str">
        <f>Hoja1!AT166</f>
        <v xml:space="preserve"> </v>
      </c>
      <c r="K178" s="53"/>
      <c r="L178" s="53"/>
      <c r="M178" s="53"/>
      <c r="N178" s="53"/>
      <c r="O178" s="53"/>
      <c r="P178" s="53"/>
      <c r="Q178" s="53"/>
      <c r="R178" s="53"/>
      <c r="S178" s="53"/>
      <c r="T178" s="53"/>
      <c r="U178" s="53"/>
      <c r="V178" s="53"/>
      <c r="W178" s="53"/>
      <c r="X178" s="79" t="str" cm="1">
        <f t="array" ref="X178">IF(OR(K178:R178="NO",S178="NO",T178="NO",U178="NO",V178="NO",W178="NO"),"No aceptable","Aceptable")</f>
        <v>Aceptable</v>
      </c>
      <c r="Y178" s="53" t="s">
        <v>57</v>
      </c>
      <c r="Z178" s="53" t="s">
        <v>57</v>
      </c>
      <c r="AA178" s="53" t="s">
        <v>57</v>
      </c>
      <c r="AB178" s="53" t="s">
        <v>57</v>
      </c>
      <c r="AC178" s="53" t="s">
        <v>57</v>
      </c>
      <c r="AD178" s="53" t="s">
        <v>57</v>
      </c>
      <c r="AE178" s="53" t="s">
        <v>57</v>
      </c>
      <c r="AF178" s="53" t="s">
        <v>57</v>
      </c>
      <c r="AG178" s="53" t="s">
        <v>57</v>
      </c>
      <c r="AH178" s="53" t="s">
        <v>57</v>
      </c>
      <c r="AI178" s="53" t="s">
        <v>57</v>
      </c>
      <c r="AJ178" s="53" t="s">
        <v>57</v>
      </c>
      <c r="AK178" s="53" t="s">
        <v>57</v>
      </c>
      <c r="AL178" s="53" t="s">
        <v>57</v>
      </c>
      <c r="AM178" s="53" t="s">
        <v>57</v>
      </c>
      <c r="AN178" s="53" t="s">
        <v>57</v>
      </c>
      <c r="AO178" s="85" t="str" cm="1">
        <f t="array" ref="AO178">IF(OR(Y178:AI178="SI",AJ178="SI",AK178="SI",AL178="SI",AM178="SI",AN178="SI"),"Crítico-Proceda a elaborar plan de acción","No crítico/Intermedio-Solicitar evaluación por parte del OAL")</f>
        <v>No crítico/Intermedio-Solicitar evaluación por parte del OAL</v>
      </c>
      <c r="AP178" s="86"/>
      <c r="AQ178" s="74"/>
      <c r="AR178" s="74"/>
      <c r="AS178" s="74"/>
      <c r="AT178" s="74"/>
      <c r="AU178" s="74"/>
      <c r="AY178">
        <f t="shared" si="2"/>
        <v>1</v>
      </c>
    </row>
    <row r="179" spans="2:51" ht="58.5" customHeight="1">
      <c r="B179" s="54">
        <v>163</v>
      </c>
      <c r="C179" s="55" t="str">
        <f>Hoja1!AM167</f>
        <v xml:space="preserve"> </v>
      </c>
      <c r="D179" s="55" t="str">
        <f>Hoja1!AN167</f>
        <v xml:space="preserve"> </v>
      </c>
      <c r="E179" s="55" t="str">
        <f>Hoja1!AO167</f>
        <v xml:space="preserve"> </v>
      </c>
      <c r="F179" s="55" t="str">
        <f>Hoja1!AP167</f>
        <v xml:space="preserve"> </v>
      </c>
      <c r="G179" s="55" t="str">
        <f>Hoja1!AQ167</f>
        <v xml:space="preserve"> </v>
      </c>
      <c r="H179" s="55" t="str">
        <f>Hoja1!AR167</f>
        <v xml:space="preserve"> </v>
      </c>
      <c r="I179" s="55" t="str">
        <f>Hoja1!AS167</f>
        <v xml:space="preserve"> </v>
      </c>
      <c r="J179" s="55" t="str">
        <f>Hoja1!AT167</f>
        <v xml:space="preserve"> </v>
      </c>
      <c r="K179" s="53"/>
      <c r="L179" s="53"/>
      <c r="M179" s="53"/>
      <c r="N179" s="53"/>
      <c r="O179" s="53"/>
      <c r="P179" s="53"/>
      <c r="Q179" s="53"/>
      <c r="R179" s="53"/>
      <c r="S179" s="53"/>
      <c r="T179" s="53"/>
      <c r="U179" s="53"/>
      <c r="V179" s="53"/>
      <c r="W179" s="53"/>
      <c r="X179" s="79" t="str" cm="1">
        <f t="array" ref="X179">IF(OR(K179:R179="NO",S179="NO",T179="NO",U179="NO",V179="NO",W179="NO"),"No aceptable","Aceptable")</f>
        <v>Aceptable</v>
      </c>
      <c r="Y179" s="53" t="s">
        <v>57</v>
      </c>
      <c r="Z179" s="53" t="s">
        <v>57</v>
      </c>
      <c r="AA179" s="53" t="s">
        <v>57</v>
      </c>
      <c r="AB179" s="53" t="s">
        <v>57</v>
      </c>
      <c r="AC179" s="53" t="s">
        <v>57</v>
      </c>
      <c r="AD179" s="53" t="s">
        <v>57</v>
      </c>
      <c r="AE179" s="53" t="s">
        <v>57</v>
      </c>
      <c r="AF179" s="53" t="s">
        <v>57</v>
      </c>
      <c r="AG179" s="53" t="s">
        <v>57</v>
      </c>
      <c r="AH179" s="53" t="s">
        <v>57</v>
      </c>
      <c r="AI179" s="53" t="s">
        <v>57</v>
      </c>
      <c r="AJ179" s="53" t="s">
        <v>57</v>
      </c>
      <c r="AK179" s="53" t="s">
        <v>57</v>
      </c>
      <c r="AL179" s="53" t="s">
        <v>57</v>
      </c>
      <c r="AM179" s="53" t="s">
        <v>57</v>
      </c>
      <c r="AN179" s="53" t="s">
        <v>57</v>
      </c>
      <c r="AO179" s="85" t="str" cm="1">
        <f t="array" ref="AO179">IF(OR(Y179:AI179="SI",AJ179="SI",AK179="SI",AL179="SI",AM179="SI",AN179="SI"),"Crítico-Proceda a elaborar plan de acción","No crítico/Intermedio-Solicitar evaluación por parte del OAL")</f>
        <v>No crítico/Intermedio-Solicitar evaluación por parte del OAL</v>
      </c>
      <c r="AP179" s="86"/>
      <c r="AQ179" s="74"/>
      <c r="AR179" s="74"/>
      <c r="AS179" s="74"/>
      <c r="AT179" s="74"/>
      <c r="AU179" s="74"/>
      <c r="AY179">
        <f t="shared" si="2"/>
        <v>1</v>
      </c>
    </row>
    <row r="180" spans="2:51" ht="58.5" customHeight="1">
      <c r="B180" s="54">
        <v>164</v>
      </c>
      <c r="C180" s="55" t="str">
        <f>Hoja1!AM168</f>
        <v xml:space="preserve"> </v>
      </c>
      <c r="D180" s="55" t="str">
        <f>Hoja1!AN168</f>
        <v xml:space="preserve"> </v>
      </c>
      <c r="E180" s="55" t="str">
        <f>Hoja1!AO168</f>
        <v xml:space="preserve"> </v>
      </c>
      <c r="F180" s="55" t="str">
        <f>Hoja1!AP168</f>
        <v xml:space="preserve"> </v>
      </c>
      <c r="G180" s="55" t="str">
        <f>Hoja1!AQ168</f>
        <v xml:space="preserve"> </v>
      </c>
      <c r="H180" s="55" t="str">
        <f>Hoja1!AR168</f>
        <v xml:space="preserve"> </v>
      </c>
      <c r="I180" s="55" t="str">
        <f>Hoja1!AS168</f>
        <v xml:space="preserve"> </v>
      </c>
      <c r="J180" s="55" t="str">
        <f>Hoja1!AT168</f>
        <v xml:space="preserve"> </v>
      </c>
      <c r="K180" s="53"/>
      <c r="L180" s="53"/>
      <c r="M180" s="53"/>
      <c r="N180" s="53"/>
      <c r="O180" s="53"/>
      <c r="P180" s="53"/>
      <c r="Q180" s="53"/>
      <c r="R180" s="53"/>
      <c r="S180" s="53"/>
      <c r="T180" s="53"/>
      <c r="U180" s="53"/>
      <c r="V180" s="53"/>
      <c r="W180" s="53"/>
      <c r="X180" s="79" t="str" cm="1">
        <f t="array" ref="X180">IF(OR(K180:R180="NO",S180="NO",T180="NO",U180="NO",V180="NO",W180="NO"),"No aceptable","Aceptable")</f>
        <v>Aceptable</v>
      </c>
      <c r="Y180" s="53" t="s">
        <v>57</v>
      </c>
      <c r="Z180" s="53" t="s">
        <v>57</v>
      </c>
      <c r="AA180" s="53" t="s">
        <v>57</v>
      </c>
      <c r="AB180" s="53" t="s">
        <v>57</v>
      </c>
      <c r="AC180" s="53" t="s">
        <v>57</v>
      </c>
      <c r="AD180" s="53" t="s">
        <v>57</v>
      </c>
      <c r="AE180" s="53" t="s">
        <v>57</v>
      </c>
      <c r="AF180" s="53" t="s">
        <v>57</v>
      </c>
      <c r="AG180" s="53" t="s">
        <v>57</v>
      </c>
      <c r="AH180" s="53" t="s">
        <v>57</v>
      </c>
      <c r="AI180" s="53" t="s">
        <v>57</v>
      </c>
      <c r="AJ180" s="53" t="s">
        <v>57</v>
      </c>
      <c r="AK180" s="53" t="s">
        <v>57</v>
      </c>
      <c r="AL180" s="53" t="s">
        <v>57</v>
      </c>
      <c r="AM180" s="53" t="s">
        <v>57</v>
      </c>
      <c r="AN180" s="53" t="s">
        <v>57</v>
      </c>
      <c r="AO180" s="85" t="str" cm="1">
        <f t="array" ref="AO180">IF(OR(Y180:AI180="SI",AJ180="SI",AK180="SI",AL180="SI",AM180="SI",AN180="SI"),"Crítico-Proceda a elaborar plan de acción","No crítico/Intermedio-Solicitar evaluación por parte del OAL")</f>
        <v>No crítico/Intermedio-Solicitar evaluación por parte del OAL</v>
      </c>
      <c r="AP180" s="86"/>
      <c r="AQ180" s="74"/>
      <c r="AR180" s="74"/>
      <c r="AS180" s="74"/>
      <c r="AT180" s="74"/>
      <c r="AU180" s="74"/>
      <c r="AY180">
        <f t="shared" si="2"/>
        <v>1</v>
      </c>
    </row>
    <row r="181" spans="2:51" ht="58.5" customHeight="1">
      <c r="B181" s="54">
        <v>165</v>
      </c>
      <c r="C181" s="55" t="str">
        <f>Hoja1!AM169</f>
        <v xml:space="preserve"> </v>
      </c>
      <c r="D181" s="55" t="str">
        <f>Hoja1!AN169</f>
        <v xml:space="preserve"> </v>
      </c>
      <c r="E181" s="55" t="str">
        <f>Hoja1!AO169</f>
        <v xml:space="preserve"> </v>
      </c>
      <c r="F181" s="55" t="str">
        <f>Hoja1!AP169</f>
        <v xml:space="preserve"> </v>
      </c>
      <c r="G181" s="55" t="str">
        <f>Hoja1!AQ169</f>
        <v xml:space="preserve"> </v>
      </c>
      <c r="H181" s="55" t="str">
        <f>Hoja1!AR169</f>
        <v xml:space="preserve"> </v>
      </c>
      <c r="I181" s="55" t="str">
        <f>Hoja1!AS169</f>
        <v xml:space="preserve"> </v>
      </c>
      <c r="J181" s="55" t="str">
        <f>Hoja1!AT169</f>
        <v xml:space="preserve"> </v>
      </c>
      <c r="K181" s="53"/>
      <c r="L181" s="53"/>
      <c r="M181" s="53"/>
      <c r="N181" s="53"/>
      <c r="O181" s="53"/>
      <c r="P181" s="53"/>
      <c r="Q181" s="53"/>
      <c r="R181" s="53"/>
      <c r="S181" s="53"/>
      <c r="T181" s="53"/>
      <c r="U181" s="53"/>
      <c r="V181" s="53"/>
      <c r="W181" s="53"/>
      <c r="X181" s="79" t="str" cm="1">
        <f t="array" ref="X181">IF(OR(K181:R181="NO",S181="NO",T181="NO",U181="NO",V181="NO",W181="NO"),"No aceptable","Aceptable")</f>
        <v>Aceptable</v>
      </c>
      <c r="Y181" s="53" t="s">
        <v>57</v>
      </c>
      <c r="Z181" s="53" t="s">
        <v>57</v>
      </c>
      <c r="AA181" s="53" t="s">
        <v>57</v>
      </c>
      <c r="AB181" s="53" t="s">
        <v>57</v>
      </c>
      <c r="AC181" s="53" t="s">
        <v>57</v>
      </c>
      <c r="AD181" s="53" t="s">
        <v>57</v>
      </c>
      <c r="AE181" s="53" t="s">
        <v>57</v>
      </c>
      <c r="AF181" s="53" t="s">
        <v>57</v>
      </c>
      <c r="AG181" s="53" t="s">
        <v>57</v>
      </c>
      <c r="AH181" s="53" t="s">
        <v>57</v>
      </c>
      <c r="AI181" s="53" t="s">
        <v>57</v>
      </c>
      <c r="AJ181" s="53" t="s">
        <v>57</v>
      </c>
      <c r="AK181" s="53" t="s">
        <v>57</v>
      </c>
      <c r="AL181" s="53" t="s">
        <v>57</v>
      </c>
      <c r="AM181" s="53" t="s">
        <v>57</v>
      </c>
      <c r="AN181" s="53" t="s">
        <v>57</v>
      </c>
      <c r="AO181" s="85" t="str" cm="1">
        <f t="array" ref="AO181">IF(OR(Y181:AI181="SI",AJ181="SI",AK181="SI",AL181="SI",AM181="SI",AN181="SI"),"Crítico-Proceda a elaborar plan de acción","No crítico/Intermedio-Solicitar evaluación por parte del OAL")</f>
        <v>No crítico/Intermedio-Solicitar evaluación por parte del OAL</v>
      </c>
      <c r="AP181" s="86"/>
      <c r="AQ181" s="74"/>
      <c r="AR181" s="74"/>
      <c r="AS181" s="74"/>
      <c r="AT181" s="74"/>
      <c r="AU181" s="74"/>
      <c r="AY181">
        <f t="shared" si="2"/>
        <v>1</v>
      </c>
    </row>
    <row r="182" spans="2:51" ht="58.5" customHeight="1">
      <c r="B182" s="54">
        <v>166</v>
      </c>
      <c r="C182" s="55" t="str">
        <f>Hoja1!AM170</f>
        <v xml:space="preserve"> </v>
      </c>
      <c r="D182" s="55" t="str">
        <f>Hoja1!AN170</f>
        <v xml:space="preserve"> </v>
      </c>
      <c r="E182" s="55" t="str">
        <f>Hoja1!AO170</f>
        <v xml:space="preserve"> </v>
      </c>
      <c r="F182" s="55" t="str">
        <f>Hoja1!AP170</f>
        <v xml:space="preserve"> </v>
      </c>
      <c r="G182" s="55" t="str">
        <f>Hoja1!AQ170</f>
        <v xml:space="preserve"> </v>
      </c>
      <c r="H182" s="55" t="str">
        <f>Hoja1!AR170</f>
        <v xml:space="preserve"> </v>
      </c>
      <c r="I182" s="55" t="str">
        <f>Hoja1!AS170</f>
        <v xml:space="preserve"> </v>
      </c>
      <c r="J182" s="55" t="str">
        <f>Hoja1!AT170</f>
        <v xml:space="preserve"> </v>
      </c>
      <c r="K182" s="53"/>
      <c r="L182" s="53"/>
      <c r="M182" s="53"/>
      <c r="N182" s="53"/>
      <c r="O182" s="53"/>
      <c r="P182" s="53"/>
      <c r="Q182" s="53"/>
      <c r="R182" s="53"/>
      <c r="S182" s="53"/>
      <c r="T182" s="53"/>
      <c r="U182" s="53"/>
      <c r="V182" s="53"/>
      <c r="W182" s="53"/>
      <c r="X182" s="79" t="str" cm="1">
        <f t="array" ref="X182">IF(OR(K182:R182="NO",S182="NO",T182="NO",U182="NO",V182="NO",W182="NO"),"No aceptable","Aceptable")</f>
        <v>Aceptable</v>
      </c>
      <c r="Y182" s="53" t="s">
        <v>57</v>
      </c>
      <c r="Z182" s="53" t="s">
        <v>57</v>
      </c>
      <c r="AA182" s="53" t="s">
        <v>57</v>
      </c>
      <c r="AB182" s="53" t="s">
        <v>57</v>
      </c>
      <c r="AC182" s="53" t="s">
        <v>57</v>
      </c>
      <c r="AD182" s="53" t="s">
        <v>57</v>
      </c>
      <c r="AE182" s="53" t="s">
        <v>57</v>
      </c>
      <c r="AF182" s="53" t="s">
        <v>57</v>
      </c>
      <c r="AG182" s="53" t="s">
        <v>57</v>
      </c>
      <c r="AH182" s="53" t="s">
        <v>57</v>
      </c>
      <c r="AI182" s="53" t="s">
        <v>57</v>
      </c>
      <c r="AJ182" s="53" t="s">
        <v>57</v>
      </c>
      <c r="AK182" s="53" t="s">
        <v>57</v>
      </c>
      <c r="AL182" s="53" t="s">
        <v>57</v>
      </c>
      <c r="AM182" s="53" t="s">
        <v>57</v>
      </c>
      <c r="AN182" s="53" t="s">
        <v>57</v>
      </c>
      <c r="AO182" s="85" t="str" cm="1">
        <f t="array" ref="AO182">IF(OR(Y182:AI182="SI",AJ182="SI",AK182="SI",AL182="SI",AM182="SI",AN182="SI"),"Crítico-Proceda a elaborar plan de acción","No crítico/Intermedio-Solicitar evaluación por parte del OAL")</f>
        <v>No crítico/Intermedio-Solicitar evaluación por parte del OAL</v>
      </c>
      <c r="AP182" s="86"/>
      <c r="AQ182" s="74"/>
      <c r="AR182" s="74"/>
      <c r="AS182" s="74"/>
      <c r="AT182" s="74"/>
      <c r="AU182" s="74"/>
      <c r="AY182">
        <f t="shared" si="2"/>
        <v>1</v>
      </c>
    </row>
    <row r="183" spans="2:51" ht="58.5" customHeight="1">
      <c r="B183" s="54">
        <v>167</v>
      </c>
      <c r="C183" s="55" t="str">
        <f>Hoja1!AM171</f>
        <v xml:space="preserve"> </v>
      </c>
      <c r="D183" s="55" t="str">
        <f>Hoja1!AN171</f>
        <v xml:space="preserve"> </v>
      </c>
      <c r="E183" s="55" t="str">
        <f>Hoja1!AO171</f>
        <v xml:space="preserve"> </v>
      </c>
      <c r="F183" s="55" t="str">
        <f>Hoja1!AP171</f>
        <v xml:space="preserve"> </v>
      </c>
      <c r="G183" s="55" t="str">
        <f>Hoja1!AQ171</f>
        <v xml:space="preserve"> </v>
      </c>
      <c r="H183" s="55" t="str">
        <f>Hoja1!AR171</f>
        <v xml:space="preserve"> </v>
      </c>
      <c r="I183" s="55" t="str">
        <f>Hoja1!AS171</f>
        <v xml:space="preserve"> </v>
      </c>
      <c r="J183" s="55" t="str">
        <f>Hoja1!AT171</f>
        <v xml:space="preserve"> </v>
      </c>
      <c r="K183" s="53"/>
      <c r="L183" s="53"/>
      <c r="M183" s="53"/>
      <c r="N183" s="53"/>
      <c r="O183" s="53"/>
      <c r="P183" s="53"/>
      <c r="Q183" s="53"/>
      <c r="R183" s="53"/>
      <c r="S183" s="53"/>
      <c r="T183" s="53"/>
      <c r="U183" s="53"/>
      <c r="V183" s="53"/>
      <c r="W183" s="53"/>
      <c r="X183" s="79" t="str" cm="1">
        <f t="array" ref="X183">IF(OR(K183:R183="NO",S183="NO",T183="NO",U183="NO",V183="NO",W183="NO"),"No aceptable","Aceptable")</f>
        <v>Aceptable</v>
      </c>
      <c r="Y183" s="53" t="s">
        <v>57</v>
      </c>
      <c r="Z183" s="53" t="s">
        <v>57</v>
      </c>
      <c r="AA183" s="53" t="s">
        <v>57</v>
      </c>
      <c r="AB183" s="53" t="s">
        <v>57</v>
      </c>
      <c r="AC183" s="53" t="s">
        <v>57</v>
      </c>
      <c r="AD183" s="53" t="s">
        <v>57</v>
      </c>
      <c r="AE183" s="53" t="s">
        <v>57</v>
      </c>
      <c r="AF183" s="53" t="s">
        <v>57</v>
      </c>
      <c r="AG183" s="53" t="s">
        <v>57</v>
      </c>
      <c r="AH183" s="53" t="s">
        <v>57</v>
      </c>
      <c r="AI183" s="53" t="s">
        <v>57</v>
      </c>
      <c r="AJ183" s="53" t="s">
        <v>57</v>
      </c>
      <c r="AK183" s="53" t="s">
        <v>57</v>
      </c>
      <c r="AL183" s="53" t="s">
        <v>57</v>
      </c>
      <c r="AM183" s="53" t="s">
        <v>57</v>
      </c>
      <c r="AN183" s="53" t="s">
        <v>57</v>
      </c>
      <c r="AO183" s="85" t="str" cm="1">
        <f t="array" ref="AO183">IF(OR(Y183:AI183="SI",AJ183="SI",AK183="SI",AL183="SI",AM183="SI",AN183="SI"),"Crítico-Proceda a elaborar plan de acción","No crítico/Intermedio-Solicitar evaluación por parte del OAL")</f>
        <v>No crítico/Intermedio-Solicitar evaluación por parte del OAL</v>
      </c>
      <c r="AP183" s="86"/>
      <c r="AQ183" s="74"/>
      <c r="AR183" s="74"/>
      <c r="AS183" s="74"/>
      <c r="AT183" s="74"/>
      <c r="AU183" s="74"/>
      <c r="AY183">
        <f t="shared" si="2"/>
        <v>1</v>
      </c>
    </row>
    <row r="184" spans="2:51" ht="58.5" customHeight="1">
      <c r="B184" s="54">
        <v>168</v>
      </c>
      <c r="C184" s="55" t="str">
        <f>Hoja1!AM172</f>
        <v xml:space="preserve"> </v>
      </c>
      <c r="D184" s="55" t="str">
        <f>Hoja1!AN172</f>
        <v xml:space="preserve"> </v>
      </c>
      <c r="E184" s="55" t="str">
        <f>Hoja1!AO172</f>
        <v xml:space="preserve"> </v>
      </c>
      <c r="F184" s="55" t="str">
        <f>Hoja1!AP172</f>
        <v xml:space="preserve"> </v>
      </c>
      <c r="G184" s="55" t="str">
        <f>Hoja1!AQ172</f>
        <v xml:space="preserve"> </v>
      </c>
      <c r="H184" s="55" t="str">
        <f>Hoja1!AR172</f>
        <v xml:space="preserve"> </v>
      </c>
      <c r="I184" s="55" t="str">
        <f>Hoja1!AS172</f>
        <v xml:space="preserve"> </v>
      </c>
      <c r="J184" s="55" t="str">
        <f>Hoja1!AT172</f>
        <v xml:space="preserve"> </v>
      </c>
      <c r="K184" s="53"/>
      <c r="L184" s="53"/>
      <c r="M184" s="53"/>
      <c r="N184" s="53"/>
      <c r="O184" s="53"/>
      <c r="P184" s="53"/>
      <c r="Q184" s="53"/>
      <c r="R184" s="53"/>
      <c r="S184" s="53"/>
      <c r="T184" s="53"/>
      <c r="U184" s="53"/>
      <c r="V184" s="53"/>
      <c r="W184" s="53"/>
      <c r="X184" s="79" t="str" cm="1">
        <f t="array" ref="X184">IF(OR(K184:R184="NO",S184="NO",T184="NO",U184="NO",V184="NO",W184="NO"),"No aceptable","Aceptable")</f>
        <v>Aceptable</v>
      </c>
      <c r="Y184" s="53" t="s">
        <v>57</v>
      </c>
      <c r="Z184" s="53" t="s">
        <v>57</v>
      </c>
      <c r="AA184" s="53" t="s">
        <v>57</v>
      </c>
      <c r="AB184" s="53" t="s">
        <v>57</v>
      </c>
      <c r="AC184" s="53" t="s">
        <v>57</v>
      </c>
      <c r="AD184" s="53" t="s">
        <v>57</v>
      </c>
      <c r="AE184" s="53" t="s">
        <v>57</v>
      </c>
      <c r="AF184" s="53" t="s">
        <v>57</v>
      </c>
      <c r="AG184" s="53" t="s">
        <v>57</v>
      </c>
      <c r="AH184" s="53" t="s">
        <v>57</v>
      </c>
      <c r="AI184" s="53" t="s">
        <v>57</v>
      </c>
      <c r="AJ184" s="53" t="s">
        <v>57</v>
      </c>
      <c r="AK184" s="53" t="s">
        <v>57</v>
      </c>
      <c r="AL184" s="53" t="s">
        <v>57</v>
      </c>
      <c r="AM184" s="53" t="s">
        <v>57</v>
      </c>
      <c r="AN184" s="53" t="s">
        <v>57</v>
      </c>
      <c r="AO184" s="85" t="str" cm="1">
        <f t="array" ref="AO184">IF(OR(Y184:AI184="SI",AJ184="SI",AK184="SI",AL184="SI",AM184="SI",AN184="SI"),"Crítico-Proceda a elaborar plan de acción","No crítico/Intermedio-Solicitar evaluación por parte del OAL")</f>
        <v>No crítico/Intermedio-Solicitar evaluación por parte del OAL</v>
      </c>
      <c r="AP184" s="86"/>
      <c r="AQ184" s="74"/>
      <c r="AR184" s="74"/>
      <c r="AS184" s="74"/>
      <c r="AT184" s="74"/>
      <c r="AU184" s="74"/>
      <c r="AY184">
        <f t="shared" si="2"/>
        <v>1</v>
      </c>
    </row>
    <row r="185" spans="2:51" ht="58.5" customHeight="1">
      <c r="B185" s="54">
        <v>169</v>
      </c>
      <c r="C185" s="55" t="str">
        <f>Hoja1!AM173</f>
        <v xml:space="preserve"> </v>
      </c>
      <c r="D185" s="55" t="str">
        <f>Hoja1!AN173</f>
        <v xml:space="preserve"> </v>
      </c>
      <c r="E185" s="55" t="str">
        <f>Hoja1!AO173</f>
        <v xml:space="preserve"> </v>
      </c>
      <c r="F185" s="55" t="str">
        <f>Hoja1!AP173</f>
        <v xml:space="preserve"> </v>
      </c>
      <c r="G185" s="55" t="str">
        <f>Hoja1!AQ173</f>
        <v xml:space="preserve"> </v>
      </c>
      <c r="H185" s="55" t="str">
        <f>Hoja1!AR173</f>
        <v xml:space="preserve"> </v>
      </c>
      <c r="I185" s="55" t="str">
        <f>Hoja1!AS173</f>
        <v xml:space="preserve"> </v>
      </c>
      <c r="J185" s="55" t="str">
        <f>Hoja1!AT173</f>
        <v xml:space="preserve"> </v>
      </c>
      <c r="K185" s="53"/>
      <c r="L185" s="53"/>
      <c r="M185" s="53"/>
      <c r="N185" s="53"/>
      <c r="O185" s="53"/>
      <c r="P185" s="53"/>
      <c r="Q185" s="53"/>
      <c r="R185" s="53"/>
      <c r="S185" s="53"/>
      <c r="T185" s="53"/>
      <c r="U185" s="53"/>
      <c r="V185" s="53"/>
      <c r="W185" s="53"/>
      <c r="X185" s="79" t="str" cm="1">
        <f t="array" ref="X185">IF(OR(K185:R185="NO",S185="NO",T185="NO",U185="NO",V185="NO",W185="NO"),"No aceptable","Aceptable")</f>
        <v>Aceptable</v>
      </c>
      <c r="Y185" s="53" t="s">
        <v>57</v>
      </c>
      <c r="Z185" s="53" t="s">
        <v>57</v>
      </c>
      <c r="AA185" s="53" t="s">
        <v>57</v>
      </c>
      <c r="AB185" s="53" t="s">
        <v>57</v>
      </c>
      <c r="AC185" s="53" t="s">
        <v>57</v>
      </c>
      <c r="AD185" s="53" t="s">
        <v>57</v>
      </c>
      <c r="AE185" s="53" t="s">
        <v>57</v>
      </c>
      <c r="AF185" s="53" t="s">
        <v>57</v>
      </c>
      <c r="AG185" s="53" t="s">
        <v>57</v>
      </c>
      <c r="AH185" s="53" t="s">
        <v>57</v>
      </c>
      <c r="AI185" s="53" t="s">
        <v>57</v>
      </c>
      <c r="AJ185" s="53" t="s">
        <v>57</v>
      </c>
      <c r="AK185" s="53" t="s">
        <v>57</v>
      </c>
      <c r="AL185" s="53" t="s">
        <v>57</v>
      </c>
      <c r="AM185" s="53" t="s">
        <v>57</v>
      </c>
      <c r="AN185" s="53" t="s">
        <v>57</v>
      </c>
      <c r="AO185" s="85" t="str" cm="1">
        <f t="array" ref="AO185">IF(OR(Y185:AI185="SI",AJ185="SI",AK185="SI",AL185="SI",AM185="SI",AN185="SI"),"Crítico-Proceda a elaborar plan de acción","No crítico/Intermedio-Solicitar evaluación por parte del OAL")</f>
        <v>No crítico/Intermedio-Solicitar evaluación por parte del OAL</v>
      </c>
      <c r="AP185" s="86"/>
      <c r="AQ185" s="74"/>
      <c r="AR185" s="74"/>
      <c r="AS185" s="74"/>
      <c r="AT185" s="74"/>
      <c r="AU185" s="74"/>
      <c r="AY185">
        <f t="shared" si="2"/>
        <v>1</v>
      </c>
    </row>
    <row r="186" spans="2:51" ht="58.5" customHeight="1">
      <c r="B186" s="54">
        <v>170</v>
      </c>
      <c r="C186" s="55" t="str">
        <f>Hoja1!AM174</f>
        <v xml:space="preserve"> </v>
      </c>
      <c r="D186" s="55" t="str">
        <f>Hoja1!AN174</f>
        <v xml:space="preserve"> </v>
      </c>
      <c r="E186" s="55" t="str">
        <f>Hoja1!AO174</f>
        <v xml:space="preserve"> </v>
      </c>
      <c r="F186" s="55" t="str">
        <f>Hoja1!AP174</f>
        <v xml:space="preserve"> </v>
      </c>
      <c r="G186" s="55" t="str">
        <f>Hoja1!AQ174</f>
        <v xml:space="preserve"> </v>
      </c>
      <c r="H186" s="55" t="str">
        <f>Hoja1!AR174</f>
        <v xml:space="preserve"> </v>
      </c>
      <c r="I186" s="55" t="str">
        <f>Hoja1!AS174</f>
        <v xml:space="preserve"> </v>
      </c>
      <c r="J186" s="55" t="str">
        <f>Hoja1!AT174</f>
        <v xml:space="preserve"> </v>
      </c>
      <c r="K186" s="53"/>
      <c r="L186" s="53"/>
      <c r="M186" s="53"/>
      <c r="N186" s="53"/>
      <c r="O186" s="53"/>
      <c r="P186" s="53"/>
      <c r="Q186" s="53"/>
      <c r="R186" s="53"/>
      <c r="S186" s="53"/>
      <c r="T186" s="53"/>
      <c r="U186" s="53"/>
      <c r="V186" s="53"/>
      <c r="W186" s="53"/>
      <c r="X186" s="79" t="str" cm="1">
        <f t="array" ref="X186">IF(OR(K186:R186="NO",S186="NO",T186="NO",U186="NO",V186="NO",W186="NO"),"No aceptable","Aceptable")</f>
        <v>Aceptable</v>
      </c>
      <c r="Y186" s="53" t="s">
        <v>57</v>
      </c>
      <c r="Z186" s="53" t="s">
        <v>57</v>
      </c>
      <c r="AA186" s="53" t="s">
        <v>57</v>
      </c>
      <c r="AB186" s="53" t="s">
        <v>57</v>
      </c>
      <c r="AC186" s="53" t="s">
        <v>57</v>
      </c>
      <c r="AD186" s="53" t="s">
        <v>57</v>
      </c>
      <c r="AE186" s="53" t="s">
        <v>57</v>
      </c>
      <c r="AF186" s="53" t="s">
        <v>57</v>
      </c>
      <c r="AG186" s="53" t="s">
        <v>57</v>
      </c>
      <c r="AH186" s="53" t="s">
        <v>57</v>
      </c>
      <c r="AI186" s="53" t="s">
        <v>57</v>
      </c>
      <c r="AJ186" s="53" t="s">
        <v>57</v>
      </c>
      <c r="AK186" s="53" t="s">
        <v>57</v>
      </c>
      <c r="AL186" s="53" t="s">
        <v>57</v>
      </c>
      <c r="AM186" s="53" t="s">
        <v>57</v>
      </c>
      <c r="AN186" s="53" t="s">
        <v>57</v>
      </c>
      <c r="AO186" s="85" t="str" cm="1">
        <f t="array" ref="AO186">IF(OR(Y186:AI186="SI",AJ186="SI",AK186="SI",AL186="SI",AM186="SI",AN186="SI"),"Crítico-Proceda a elaborar plan de acción","No crítico/Intermedio-Solicitar evaluación por parte del OAL")</f>
        <v>No crítico/Intermedio-Solicitar evaluación por parte del OAL</v>
      </c>
      <c r="AP186" s="86"/>
      <c r="AQ186" s="74"/>
      <c r="AR186" s="74"/>
      <c r="AS186" s="74"/>
      <c r="AT186" s="74"/>
      <c r="AU186" s="74"/>
      <c r="AY186">
        <f t="shared" si="2"/>
        <v>1</v>
      </c>
    </row>
    <row r="187" spans="2:51" ht="58.5" customHeight="1">
      <c r="B187" s="54">
        <v>171</v>
      </c>
      <c r="C187" s="55" t="str">
        <f>Hoja1!AM175</f>
        <v xml:space="preserve"> </v>
      </c>
      <c r="D187" s="55" t="str">
        <f>Hoja1!AN175</f>
        <v xml:space="preserve"> </v>
      </c>
      <c r="E187" s="55" t="str">
        <f>Hoja1!AO175</f>
        <v xml:space="preserve"> </v>
      </c>
      <c r="F187" s="55" t="str">
        <f>Hoja1!AP175</f>
        <v xml:space="preserve"> </v>
      </c>
      <c r="G187" s="55" t="str">
        <f>Hoja1!AQ175</f>
        <v xml:space="preserve"> </v>
      </c>
      <c r="H187" s="55" t="str">
        <f>Hoja1!AR175</f>
        <v xml:space="preserve"> </v>
      </c>
      <c r="I187" s="55" t="str">
        <f>Hoja1!AS175</f>
        <v xml:space="preserve"> </v>
      </c>
      <c r="J187" s="55" t="str">
        <f>Hoja1!AT175</f>
        <v xml:space="preserve"> </v>
      </c>
      <c r="K187" s="53"/>
      <c r="L187" s="53"/>
      <c r="M187" s="53"/>
      <c r="N187" s="53"/>
      <c r="O187" s="53"/>
      <c r="P187" s="53"/>
      <c r="Q187" s="53"/>
      <c r="R187" s="53"/>
      <c r="S187" s="53"/>
      <c r="T187" s="53"/>
      <c r="U187" s="53"/>
      <c r="V187" s="53"/>
      <c r="W187" s="53"/>
      <c r="X187" s="79" t="str" cm="1">
        <f t="array" ref="X187">IF(OR(K187:R187="NO",S187="NO",T187="NO",U187="NO",V187="NO",W187="NO"),"No aceptable","Aceptable")</f>
        <v>Aceptable</v>
      </c>
      <c r="Y187" s="53" t="s">
        <v>57</v>
      </c>
      <c r="Z187" s="53" t="s">
        <v>57</v>
      </c>
      <c r="AA187" s="53" t="s">
        <v>57</v>
      </c>
      <c r="AB187" s="53" t="s">
        <v>57</v>
      </c>
      <c r="AC187" s="53" t="s">
        <v>57</v>
      </c>
      <c r="AD187" s="53" t="s">
        <v>57</v>
      </c>
      <c r="AE187" s="53" t="s">
        <v>57</v>
      </c>
      <c r="AF187" s="53" t="s">
        <v>57</v>
      </c>
      <c r="AG187" s="53" t="s">
        <v>57</v>
      </c>
      <c r="AH187" s="53" t="s">
        <v>57</v>
      </c>
      <c r="AI187" s="53" t="s">
        <v>57</v>
      </c>
      <c r="AJ187" s="53" t="s">
        <v>57</v>
      </c>
      <c r="AK187" s="53" t="s">
        <v>57</v>
      </c>
      <c r="AL187" s="53" t="s">
        <v>57</v>
      </c>
      <c r="AM187" s="53" t="s">
        <v>57</v>
      </c>
      <c r="AN187" s="53" t="s">
        <v>57</v>
      </c>
      <c r="AO187" s="85" t="str" cm="1">
        <f t="array" ref="AO187">IF(OR(Y187:AI187="SI",AJ187="SI",AK187="SI",AL187="SI",AM187="SI",AN187="SI"),"Crítico-Proceda a elaborar plan de acción","No crítico/Intermedio-Solicitar evaluación por parte del OAL")</f>
        <v>No crítico/Intermedio-Solicitar evaluación por parte del OAL</v>
      </c>
      <c r="AP187" s="86"/>
      <c r="AQ187" s="74"/>
      <c r="AR187" s="74"/>
      <c r="AS187" s="74"/>
      <c r="AT187" s="74"/>
      <c r="AU187" s="74"/>
      <c r="AY187">
        <f t="shared" si="2"/>
        <v>1</v>
      </c>
    </row>
    <row r="188" spans="2:51" ht="58.5" customHeight="1">
      <c r="B188" s="54">
        <v>172</v>
      </c>
      <c r="C188" s="55" t="str">
        <f>Hoja1!AM176</f>
        <v xml:space="preserve"> </v>
      </c>
      <c r="D188" s="55" t="str">
        <f>Hoja1!AN176</f>
        <v xml:space="preserve"> </v>
      </c>
      <c r="E188" s="55" t="str">
        <f>Hoja1!AO176</f>
        <v xml:space="preserve"> </v>
      </c>
      <c r="F188" s="55" t="str">
        <f>Hoja1!AP176</f>
        <v xml:space="preserve"> </v>
      </c>
      <c r="G188" s="55" t="str">
        <f>Hoja1!AQ176</f>
        <v xml:space="preserve"> </v>
      </c>
      <c r="H188" s="55" t="str">
        <f>Hoja1!AR176</f>
        <v xml:space="preserve"> </v>
      </c>
      <c r="I188" s="55" t="str">
        <f>Hoja1!AS176</f>
        <v xml:space="preserve"> </v>
      </c>
      <c r="J188" s="55" t="str">
        <f>Hoja1!AT176</f>
        <v xml:space="preserve"> </v>
      </c>
      <c r="K188" s="53"/>
      <c r="L188" s="53"/>
      <c r="M188" s="53"/>
      <c r="N188" s="53"/>
      <c r="O188" s="53"/>
      <c r="P188" s="53"/>
      <c r="Q188" s="53"/>
      <c r="R188" s="53"/>
      <c r="S188" s="53"/>
      <c r="T188" s="53"/>
      <c r="U188" s="53"/>
      <c r="V188" s="53"/>
      <c r="W188" s="53"/>
      <c r="X188" s="79" t="str" cm="1">
        <f t="array" ref="X188">IF(OR(K188:R188="NO",S188="NO",T188="NO",U188="NO",V188="NO",W188="NO"),"No aceptable","Aceptable")</f>
        <v>Aceptable</v>
      </c>
      <c r="Y188" s="53" t="s">
        <v>57</v>
      </c>
      <c r="Z188" s="53" t="s">
        <v>57</v>
      </c>
      <c r="AA188" s="53" t="s">
        <v>57</v>
      </c>
      <c r="AB188" s="53" t="s">
        <v>57</v>
      </c>
      <c r="AC188" s="53" t="s">
        <v>57</v>
      </c>
      <c r="AD188" s="53" t="s">
        <v>57</v>
      </c>
      <c r="AE188" s="53" t="s">
        <v>57</v>
      </c>
      <c r="AF188" s="53" t="s">
        <v>57</v>
      </c>
      <c r="AG188" s="53" t="s">
        <v>57</v>
      </c>
      <c r="AH188" s="53" t="s">
        <v>57</v>
      </c>
      <c r="AI188" s="53" t="s">
        <v>57</v>
      </c>
      <c r="AJ188" s="53" t="s">
        <v>57</v>
      </c>
      <c r="AK188" s="53" t="s">
        <v>57</v>
      </c>
      <c r="AL188" s="53" t="s">
        <v>57</v>
      </c>
      <c r="AM188" s="53" t="s">
        <v>57</v>
      </c>
      <c r="AN188" s="53" t="s">
        <v>57</v>
      </c>
      <c r="AO188" s="85" t="str" cm="1">
        <f t="array" ref="AO188">IF(OR(Y188:AI188="SI",AJ188="SI",AK188="SI",AL188="SI",AM188="SI",AN188="SI"),"Crítico-Proceda a elaborar plan de acción","No crítico/Intermedio-Solicitar evaluación por parte del OAL")</f>
        <v>No crítico/Intermedio-Solicitar evaluación por parte del OAL</v>
      </c>
      <c r="AP188" s="86"/>
      <c r="AQ188" s="74"/>
      <c r="AR188" s="74"/>
      <c r="AS188" s="74"/>
      <c r="AT188" s="74"/>
      <c r="AU188" s="74"/>
      <c r="AY188">
        <f t="shared" si="2"/>
        <v>1</v>
      </c>
    </row>
    <row r="189" spans="2:51" ht="58.5" customHeight="1">
      <c r="B189" s="54">
        <v>173</v>
      </c>
      <c r="C189" s="55" t="str">
        <f>Hoja1!AM177</f>
        <v xml:space="preserve"> </v>
      </c>
      <c r="D189" s="55" t="str">
        <f>Hoja1!AN177</f>
        <v xml:space="preserve"> </v>
      </c>
      <c r="E189" s="55" t="str">
        <f>Hoja1!AO177</f>
        <v xml:space="preserve"> </v>
      </c>
      <c r="F189" s="55" t="str">
        <f>Hoja1!AP177</f>
        <v xml:space="preserve"> </v>
      </c>
      <c r="G189" s="55" t="str">
        <f>Hoja1!AQ177</f>
        <v xml:space="preserve"> </v>
      </c>
      <c r="H189" s="55" t="str">
        <f>Hoja1!AR177</f>
        <v xml:space="preserve"> </v>
      </c>
      <c r="I189" s="55" t="str">
        <f>Hoja1!AS177</f>
        <v xml:space="preserve"> </v>
      </c>
      <c r="J189" s="55" t="str">
        <f>Hoja1!AT177</f>
        <v xml:space="preserve"> </v>
      </c>
      <c r="K189" s="53"/>
      <c r="L189" s="53"/>
      <c r="M189" s="53"/>
      <c r="N189" s="53"/>
      <c r="O189" s="53"/>
      <c r="P189" s="53"/>
      <c r="Q189" s="53"/>
      <c r="R189" s="53"/>
      <c r="S189" s="53"/>
      <c r="T189" s="53"/>
      <c r="U189" s="53"/>
      <c r="V189" s="53"/>
      <c r="W189" s="53"/>
      <c r="X189" s="79" t="str" cm="1">
        <f t="array" ref="X189">IF(OR(K189:R189="NO",S189="NO",T189="NO",U189="NO",V189="NO",W189="NO"),"No aceptable","Aceptable")</f>
        <v>Aceptable</v>
      </c>
      <c r="Y189" s="53" t="s">
        <v>57</v>
      </c>
      <c r="Z189" s="53" t="s">
        <v>57</v>
      </c>
      <c r="AA189" s="53" t="s">
        <v>57</v>
      </c>
      <c r="AB189" s="53" t="s">
        <v>57</v>
      </c>
      <c r="AC189" s="53" t="s">
        <v>57</v>
      </c>
      <c r="AD189" s="53" t="s">
        <v>57</v>
      </c>
      <c r="AE189" s="53" t="s">
        <v>57</v>
      </c>
      <c r="AF189" s="53" t="s">
        <v>57</v>
      </c>
      <c r="AG189" s="53" t="s">
        <v>57</v>
      </c>
      <c r="AH189" s="53" t="s">
        <v>57</v>
      </c>
      <c r="AI189" s="53" t="s">
        <v>57</v>
      </c>
      <c r="AJ189" s="53" t="s">
        <v>57</v>
      </c>
      <c r="AK189" s="53" t="s">
        <v>57</v>
      </c>
      <c r="AL189" s="53" t="s">
        <v>57</v>
      </c>
      <c r="AM189" s="53" t="s">
        <v>57</v>
      </c>
      <c r="AN189" s="53" t="s">
        <v>57</v>
      </c>
      <c r="AO189" s="85" t="str" cm="1">
        <f t="array" ref="AO189">IF(OR(Y189:AI189="SI",AJ189="SI",AK189="SI",AL189="SI",AM189="SI",AN189="SI"),"Crítico-Proceda a elaborar plan de acción","No crítico/Intermedio-Solicitar evaluación por parte del OAL")</f>
        <v>No crítico/Intermedio-Solicitar evaluación por parte del OAL</v>
      </c>
      <c r="AP189" s="86"/>
      <c r="AQ189" s="74"/>
      <c r="AR189" s="74"/>
      <c r="AS189" s="74"/>
      <c r="AT189" s="74"/>
      <c r="AU189" s="74"/>
      <c r="AY189">
        <f t="shared" si="2"/>
        <v>1</v>
      </c>
    </row>
    <row r="190" spans="2:51" ht="58.5" customHeight="1">
      <c r="B190" s="54">
        <v>174</v>
      </c>
      <c r="C190" s="55" t="str">
        <f>Hoja1!AM178</f>
        <v xml:space="preserve"> </v>
      </c>
      <c r="D190" s="55" t="str">
        <f>Hoja1!AN178</f>
        <v xml:space="preserve"> </v>
      </c>
      <c r="E190" s="55" t="str">
        <f>Hoja1!AO178</f>
        <v xml:space="preserve"> </v>
      </c>
      <c r="F190" s="55" t="str">
        <f>Hoja1!AP178</f>
        <v xml:space="preserve"> </v>
      </c>
      <c r="G190" s="55" t="str">
        <f>Hoja1!AQ178</f>
        <v xml:space="preserve"> </v>
      </c>
      <c r="H190" s="55" t="str">
        <f>Hoja1!AR178</f>
        <v xml:space="preserve"> </v>
      </c>
      <c r="I190" s="55" t="str">
        <f>Hoja1!AS178</f>
        <v xml:space="preserve"> </v>
      </c>
      <c r="J190" s="55" t="str">
        <f>Hoja1!AT178</f>
        <v xml:space="preserve"> </v>
      </c>
      <c r="K190" s="53"/>
      <c r="L190" s="53"/>
      <c r="M190" s="53"/>
      <c r="N190" s="53"/>
      <c r="O190" s="53"/>
      <c r="P190" s="53"/>
      <c r="Q190" s="53"/>
      <c r="R190" s="53"/>
      <c r="S190" s="53"/>
      <c r="T190" s="53"/>
      <c r="U190" s="53"/>
      <c r="V190" s="53"/>
      <c r="W190" s="53"/>
      <c r="X190" s="79" t="str" cm="1">
        <f t="array" ref="X190">IF(OR(K190:R190="NO",S190="NO",T190="NO",U190="NO",V190="NO",W190="NO"),"No aceptable","Aceptable")</f>
        <v>Aceptable</v>
      </c>
      <c r="Y190" s="53" t="s">
        <v>57</v>
      </c>
      <c r="Z190" s="53" t="s">
        <v>57</v>
      </c>
      <c r="AA190" s="53" t="s">
        <v>57</v>
      </c>
      <c r="AB190" s="53" t="s">
        <v>57</v>
      </c>
      <c r="AC190" s="53" t="s">
        <v>57</v>
      </c>
      <c r="AD190" s="53" t="s">
        <v>57</v>
      </c>
      <c r="AE190" s="53" t="s">
        <v>57</v>
      </c>
      <c r="AF190" s="53" t="s">
        <v>57</v>
      </c>
      <c r="AG190" s="53" t="s">
        <v>57</v>
      </c>
      <c r="AH190" s="53" t="s">
        <v>57</v>
      </c>
      <c r="AI190" s="53" t="s">
        <v>57</v>
      </c>
      <c r="AJ190" s="53" t="s">
        <v>57</v>
      </c>
      <c r="AK190" s="53" t="s">
        <v>57</v>
      </c>
      <c r="AL190" s="53" t="s">
        <v>57</v>
      </c>
      <c r="AM190" s="53" t="s">
        <v>57</v>
      </c>
      <c r="AN190" s="53" t="s">
        <v>57</v>
      </c>
      <c r="AO190" s="85" t="str" cm="1">
        <f t="array" ref="AO190">IF(OR(Y190:AI190="SI",AJ190="SI",AK190="SI",AL190="SI",AM190="SI",AN190="SI"),"Crítico-Proceda a elaborar plan de acción","No crítico/Intermedio-Solicitar evaluación por parte del OAL")</f>
        <v>No crítico/Intermedio-Solicitar evaluación por parte del OAL</v>
      </c>
      <c r="AP190" s="86"/>
      <c r="AQ190" s="74"/>
      <c r="AR190" s="74"/>
      <c r="AS190" s="74"/>
      <c r="AT190" s="74"/>
      <c r="AU190" s="74"/>
      <c r="AY190">
        <f t="shared" si="2"/>
        <v>1</v>
      </c>
    </row>
    <row r="191" spans="2:51" ht="58.5" customHeight="1">
      <c r="B191" s="54">
        <v>175</v>
      </c>
      <c r="C191" s="55" t="str">
        <f>Hoja1!AM179</f>
        <v xml:space="preserve"> </v>
      </c>
      <c r="D191" s="55" t="str">
        <f>Hoja1!AN179</f>
        <v xml:space="preserve"> </v>
      </c>
      <c r="E191" s="55" t="str">
        <f>Hoja1!AO179</f>
        <v xml:space="preserve"> </v>
      </c>
      <c r="F191" s="55" t="str">
        <f>Hoja1!AP179</f>
        <v xml:space="preserve"> </v>
      </c>
      <c r="G191" s="55" t="str">
        <f>Hoja1!AQ179</f>
        <v xml:space="preserve"> </v>
      </c>
      <c r="H191" s="55" t="str">
        <f>Hoja1!AR179</f>
        <v xml:space="preserve"> </v>
      </c>
      <c r="I191" s="55" t="str">
        <f>Hoja1!AS179</f>
        <v xml:space="preserve"> </v>
      </c>
      <c r="J191" s="55" t="str">
        <f>Hoja1!AT179</f>
        <v xml:space="preserve"> </v>
      </c>
      <c r="K191" s="53"/>
      <c r="L191" s="53"/>
      <c r="M191" s="53"/>
      <c r="N191" s="53"/>
      <c r="O191" s="53"/>
      <c r="P191" s="53"/>
      <c r="Q191" s="53"/>
      <c r="R191" s="53"/>
      <c r="S191" s="53"/>
      <c r="T191" s="53"/>
      <c r="U191" s="53"/>
      <c r="V191" s="53"/>
      <c r="W191" s="53"/>
      <c r="X191" s="79" t="str" cm="1">
        <f t="array" ref="X191">IF(OR(K191:R191="NO",S191="NO",T191="NO",U191="NO",V191="NO",W191="NO"),"No aceptable","Aceptable")</f>
        <v>Aceptable</v>
      </c>
      <c r="Y191" s="53" t="s">
        <v>57</v>
      </c>
      <c r="Z191" s="53" t="s">
        <v>57</v>
      </c>
      <c r="AA191" s="53" t="s">
        <v>57</v>
      </c>
      <c r="AB191" s="53" t="s">
        <v>57</v>
      </c>
      <c r="AC191" s="53" t="s">
        <v>57</v>
      </c>
      <c r="AD191" s="53" t="s">
        <v>57</v>
      </c>
      <c r="AE191" s="53" t="s">
        <v>57</v>
      </c>
      <c r="AF191" s="53" t="s">
        <v>57</v>
      </c>
      <c r="AG191" s="53" t="s">
        <v>57</v>
      </c>
      <c r="AH191" s="53" t="s">
        <v>57</v>
      </c>
      <c r="AI191" s="53" t="s">
        <v>57</v>
      </c>
      <c r="AJ191" s="53" t="s">
        <v>57</v>
      </c>
      <c r="AK191" s="53" t="s">
        <v>57</v>
      </c>
      <c r="AL191" s="53" t="s">
        <v>57</v>
      </c>
      <c r="AM191" s="53" t="s">
        <v>57</v>
      </c>
      <c r="AN191" s="53" t="s">
        <v>57</v>
      </c>
      <c r="AO191" s="85" t="str" cm="1">
        <f t="array" ref="AO191">IF(OR(Y191:AI191="SI",AJ191="SI",AK191="SI",AL191="SI",AM191="SI",AN191="SI"),"Crítico-Proceda a elaborar plan de acción","No crítico/Intermedio-Solicitar evaluación por parte del OAL")</f>
        <v>No crítico/Intermedio-Solicitar evaluación por parte del OAL</v>
      </c>
      <c r="AP191" s="86"/>
      <c r="AQ191" s="74"/>
      <c r="AR191" s="74"/>
      <c r="AS191" s="74"/>
      <c r="AT191" s="74"/>
      <c r="AU191" s="74"/>
      <c r="AY191">
        <f t="shared" si="2"/>
        <v>1</v>
      </c>
    </row>
    <row r="192" spans="2:51" ht="58.5" customHeight="1">
      <c r="B192" s="54">
        <v>176</v>
      </c>
      <c r="C192" s="55" t="str">
        <f>Hoja1!AM180</f>
        <v xml:space="preserve"> </v>
      </c>
      <c r="D192" s="55" t="str">
        <f>Hoja1!AN180</f>
        <v xml:space="preserve"> </v>
      </c>
      <c r="E192" s="55" t="str">
        <f>Hoja1!AO180</f>
        <v xml:space="preserve"> </v>
      </c>
      <c r="F192" s="55" t="str">
        <f>Hoja1!AP180</f>
        <v xml:space="preserve"> </v>
      </c>
      <c r="G192" s="55" t="str">
        <f>Hoja1!AQ180</f>
        <v xml:space="preserve"> </v>
      </c>
      <c r="H192" s="55" t="str">
        <f>Hoja1!AR180</f>
        <v xml:space="preserve"> </v>
      </c>
      <c r="I192" s="55" t="str">
        <f>Hoja1!AS180</f>
        <v xml:space="preserve"> </v>
      </c>
      <c r="J192" s="55" t="str">
        <f>Hoja1!AT180</f>
        <v xml:space="preserve"> </v>
      </c>
      <c r="K192" s="53"/>
      <c r="L192" s="53"/>
      <c r="M192" s="53"/>
      <c r="N192" s="53"/>
      <c r="O192" s="53"/>
      <c r="P192" s="53"/>
      <c r="Q192" s="53"/>
      <c r="R192" s="53"/>
      <c r="S192" s="53"/>
      <c r="T192" s="53"/>
      <c r="U192" s="53"/>
      <c r="V192" s="53"/>
      <c r="W192" s="53"/>
      <c r="X192" s="79" t="str" cm="1">
        <f t="array" ref="X192">IF(OR(K192:R192="NO",S192="NO",T192="NO",U192="NO",V192="NO",W192="NO"),"No aceptable","Aceptable")</f>
        <v>Aceptable</v>
      </c>
      <c r="Y192" s="53" t="s">
        <v>57</v>
      </c>
      <c r="Z192" s="53" t="s">
        <v>57</v>
      </c>
      <c r="AA192" s="53" t="s">
        <v>57</v>
      </c>
      <c r="AB192" s="53" t="s">
        <v>57</v>
      </c>
      <c r="AC192" s="53" t="s">
        <v>57</v>
      </c>
      <c r="AD192" s="53" t="s">
        <v>57</v>
      </c>
      <c r="AE192" s="53" t="s">
        <v>57</v>
      </c>
      <c r="AF192" s="53" t="s">
        <v>57</v>
      </c>
      <c r="AG192" s="53" t="s">
        <v>57</v>
      </c>
      <c r="AH192" s="53" t="s">
        <v>57</v>
      </c>
      <c r="AI192" s="53" t="s">
        <v>57</v>
      </c>
      <c r="AJ192" s="53" t="s">
        <v>57</v>
      </c>
      <c r="AK192" s="53" t="s">
        <v>57</v>
      </c>
      <c r="AL192" s="53" t="s">
        <v>57</v>
      </c>
      <c r="AM192" s="53" t="s">
        <v>57</v>
      </c>
      <c r="AN192" s="53" t="s">
        <v>57</v>
      </c>
      <c r="AO192" s="85" t="str" cm="1">
        <f t="array" ref="AO192">IF(OR(Y192:AI192="SI",AJ192="SI",AK192="SI",AL192="SI",AM192="SI",AN192="SI"),"Crítico-Proceda a elaborar plan de acción","No crítico/Intermedio-Solicitar evaluación por parte del OAL")</f>
        <v>No crítico/Intermedio-Solicitar evaluación por parte del OAL</v>
      </c>
      <c r="AP192" s="86"/>
      <c r="AQ192" s="74"/>
      <c r="AR192" s="74"/>
      <c r="AS192" s="74"/>
      <c r="AT192" s="74"/>
      <c r="AU192" s="74"/>
      <c r="AY192">
        <f t="shared" si="2"/>
        <v>1</v>
      </c>
    </row>
    <row r="193" spans="2:51" ht="58.5" customHeight="1">
      <c r="B193" s="54">
        <v>177</v>
      </c>
      <c r="C193" s="55" t="str">
        <f>Hoja1!AM181</f>
        <v xml:space="preserve"> </v>
      </c>
      <c r="D193" s="55" t="str">
        <f>Hoja1!AN181</f>
        <v xml:space="preserve"> </v>
      </c>
      <c r="E193" s="55" t="str">
        <f>Hoja1!AO181</f>
        <v xml:space="preserve"> </v>
      </c>
      <c r="F193" s="55" t="str">
        <f>Hoja1!AP181</f>
        <v xml:space="preserve"> </v>
      </c>
      <c r="G193" s="55" t="str">
        <f>Hoja1!AQ181</f>
        <v xml:space="preserve"> </v>
      </c>
      <c r="H193" s="55" t="str">
        <f>Hoja1!AR181</f>
        <v xml:space="preserve"> </v>
      </c>
      <c r="I193" s="55" t="str">
        <f>Hoja1!AS181</f>
        <v xml:space="preserve"> </v>
      </c>
      <c r="J193" s="55" t="str">
        <f>Hoja1!AT181</f>
        <v xml:space="preserve"> </v>
      </c>
      <c r="K193" s="53"/>
      <c r="L193" s="53"/>
      <c r="M193" s="53"/>
      <c r="N193" s="53"/>
      <c r="O193" s="53"/>
      <c r="P193" s="53"/>
      <c r="Q193" s="53"/>
      <c r="R193" s="53"/>
      <c r="S193" s="53"/>
      <c r="T193" s="53"/>
      <c r="U193" s="53"/>
      <c r="V193" s="53"/>
      <c r="W193" s="53"/>
      <c r="X193" s="79" t="str" cm="1">
        <f t="array" ref="X193">IF(OR(K193:R193="NO",S193="NO",T193="NO",U193="NO",V193="NO",W193="NO"),"No aceptable","Aceptable")</f>
        <v>Aceptable</v>
      </c>
      <c r="Y193" s="53" t="s">
        <v>57</v>
      </c>
      <c r="Z193" s="53" t="s">
        <v>57</v>
      </c>
      <c r="AA193" s="53" t="s">
        <v>57</v>
      </c>
      <c r="AB193" s="53" t="s">
        <v>57</v>
      </c>
      <c r="AC193" s="53" t="s">
        <v>57</v>
      </c>
      <c r="AD193" s="53" t="s">
        <v>57</v>
      </c>
      <c r="AE193" s="53" t="s">
        <v>57</v>
      </c>
      <c r="AF193" s="53" t="s">
        <v>57</v>
      </c>
      <c r="AG193" s="53" t="s">
        <v>57</v>
      </c>
      <c r="AH193" s="53" t="s">
        <v>57</v>
      </c>
      <c r="AI193" s="53" t="s">
        <v>57</v>
      </c>
      <c r="AJ193" s="53" t="s">
        <v>57</v>
      </c>
      <c r="AK193" s="53" t="s">
        <v>57</v>
      </c>
      <c r="AL193" s="53" t="s">
        <v>57</v>
      </c>
      <c r="AM193" s="53" t="s">
        <v>57</v>
      </c>
      <c r="AN193" s="53" t="s">
        <v>57</v>
      </c>
      <c r="AO193" s="85" t="str" cm="1">
        <f t="array" ref="AO193">IF(OR(Y193:AI193="SI",AJ193="SI",AK193="SI",AL193="SI",AM193="SI",AN193="SI"),"Crítico-Proceda a elaborar plan de acción","No crítico/Intermedio-Solicitar evaluación por parte del OAL")</f>
        <v>No crítico/Intermedio-Solicitar evaluación por parte del OAL</v>
      </c>
      <c r="AP193" s="86"/>
      <c r="AQ193" s="74"/>
      <c r="AR193" s="74"/>
      <c r="AS193" s="74"/>
      <c r="AT193" s="74"/>
      <c r="AU193" s="74"/>
      <c r="AY193">
        <f t="shared" si="2"/>
        <v>1</v>
      </c>
    </row>
    <row r="194" spans="2:51" ht="58.5" customHeight="1">
      <c r="B194" s="54">
        <v>178</v>
      </c>
      <c r="C194" s="55" t="str">
        <f>Hoja1!AM182</f>
        <v xml:space="preserve"> </v>
      </c>
      <c r="D194" s="55" t="str">
        <f>Hoja1!AN182</f>
        <v xml:space="preserve"> </v>
      </c>
      <c r="E194" s="55" t="str">
        <f>Hoja1!AO182</f>
        <v xml:space="preserve"> </v>
      </c>
      <c r="F194" s="55" t="str">
        <f>Hoja1!AP182</f>
        <v xml:space="preserve"> </v>
      </c>
      <c r="G194" s="55" t="str">
        <f>Hoja1!AQ182</f>
        <v xml:space="preserve"> </v>
      </c>
      <c r="H194" s="55" t="str">
        <f>Hoja1!AR182</f>
        <v xml:space="preserve"> </v>
      </c>
      <c r="I194" s="55" t="str">
        <f>Hoja1!AS182</f>
        <v xml:space="preserve"> </v>
      </c>
      <c r="J194" s="55" t="str">
        <f>Hoja1!AT182</f>
        <v xml:space="preserve"> </v>
      </c>
      <c r="K194" s="53"/>
      <c r="L194" s="53"/>
      <c r="M194" s="53"/>
      <c r="N194" s="53"/>
      <c r="O194" s="53"/>
      <c r="P194" s="53"/>
      <c r="Q194" s="53"/>
      <c r="R194" s="53"/>
      <c r="S194" s="53"/>
      <c r="T194" s="53"/>
      <c r="U194" s="53"/>
      <c r="V194" s="53"/>
      <c r="W194" s="53"/>
      <c r="X194" s="79" t="str" cm="1">
        <f t="array" ref="X194">IF(OR(K194:R194="NO",S194="NO",T194="NO",U194="NO",V194="NO",W194="NO"),"No aceptable","Aceptable")</f>
        <v>Aceptable</v>
      </c>
      <c r="Y194" s="53" t="s">
        <v>57</v>
      </c>
      <c r="Z194" s="53" t="s">
        <v>57</v>
      </c>
      <c r="AA194" s="53" t="s">
        <v>57</v>
      </c>
      <c r="AB194" s="53" t="s">
        <v>57</v>
      </c>
      <c r="AC194" s="53" t="s">
        <v>57</v>
      </c>
      <c r="AD194" s="53" t="s">
        <v>57</v>
      </c>
      <c r="AE194" s="53" t="s">
        <v>57</v>
      </c>
      <c r="AF194" s="53" t="s">
        <v>57</v>
      </c>
      <c r="AG194" s="53" t="s">
        <v>57</v>
      </c>
      <c r="AH194" s="53" t="s">
        <v>57</v>
      </c>
      <c r="AI194" s="53" t="s">
        <v>57</v>
      </c>
      <c r="AJ194" s="53" t="s">
        <v>57</v>
      </c>
      <c r="AK194" s="53" t="s">
        <v>57</v>
      </c>
      <c r="AL194" s="53" t="s">
        <v>57</v>
      </c>
      <c r="AM194" s="53" t="s">
        <v>57</v>
      </c>
      <c r="AN194" s="53" t="s">
        <v>57</v>
      </c>
      <c r="AO194" s="85" t="str" cm="1">
        <f t="array" ref="AO194">IF(OR(Y194:AI194="SI",AJ194="SI",AK194="SI",AL194="SI",AM194="SI",AN194="SI"),"Crítico-Proceda a elaborar plan de acción","No crítico/Intermedio-Solicitar evaluación por parte del OAL")</f>
        <v>No crítico/Intermedio-Solicitar evaluación por parte del OAL</v>
      </c>
      <c r="AP194" s="86"/>
      <c r="AQ194" s="74"/>
      <c r="AR194" s="74"/>
      <c r="AS194" s="74"/>
      <c r="AT194" s="74"/>
      <c r="AU194" s="74"/>
      <c r="AY194">
        <f t="shared" si="2"/>
        <v>1</v>
      </c>
    </row>
    <row r="195" spans="2:51" ht="58.5" customHeight="1">
      <c r="B195" s="54">
        <v>179</v>
      </c>
      <c r="C195" s="55" t="str">
        <f>Hoja1!AM183</f>
        <v xml:space="preserve"> </v>
      </c>
      <c r="D195" s="55" t="str">
        <f>Hoja1!AN183</f>
        <v xml:space="preserve"> </v>
      </c>
      <c r="E195" s="55" t="str">
        <f>Hoja1!AO183</f>
        <v xml:space="preserve"> </v>
      </c>
      <c r="F195" s="55" t="str">
        <f>Hoja1!AP183</f>
        <v xml:space="preserve"> </v>
      </c>
      <c r="G195" s="55" t="str">
        <f>Hoja1!AQ183</f>
        <v xml:space="preserve"> </v>
      </c>
      <c r="H195" s="55" t="str">
        <f>Hoja1!AR183</f>
        <v xml:space="preserve"> </v>
      </c>
      <c r="I195" s="55" t="str">
        <f>Hoja1!AS183</f>
        <v xml:space="preserve"> </v>
      </c>
      <c r="J195" s="55" t="str">
        <f>Hoja1!AT183</f>
        <v xml:space="preserve"> </v>
      </c>
      <c r="K195" s="53"/>
      <c r="L195" s="53"/>
      <c r="M195" s="53"/>
      <c r="N195" s="53"/>
      <c r="O195" s="53"/>
      <c r="P195" s="53"/>
      <c r="Q195" s="53"/>
      <c r="R195" s="53"/>
      <c r="S195" s="53"/>
      <c r="T195" s="53"/>
      <c r="U195" s="53"/>
      <c r="V195" s="53"/>
      <c r="W195" s="53"/>
      <c r="X195" s="79" t="str" cm="1">
        <f t="array" ref="X195">IF(OR(K195:R195="NO",S195="NO",T195="NO",U195="NO",V195="NO",W195="NO"),"No aceptable","Aceptable")</f>
        <v>Aceptable</v>
      </c>
      <c r="Y195" s="53" t="s">
        <v>57</v>
      </c>
      <c r="Z195" s="53" t="s">
        <v>57</v>
      </c>
      <c r="AA195" s="53" t="s">
        <v>57</v>
      </c>
      <c r="AB195" s="53" t="s">
        <v>57</v>
      </c>
      <c r="AC195" s="53" t="s">
        <v>57</v>
      </c>
      <c r="AD195" s="53" t="s">
        <v>57</v>
      </c>
      <c r="AE195" s="53" t="s">
        <v>57</v>
      </c>
      <c r="AF195" s="53" t="s">
        <v>57</v>
      </c>
      <c r="AG195" s="53" t="s">
        <v>57</v>
      </c>
      <c r="AH195" s="53" t="s">
        <v>57</v>
      </c>
      <c r="AI195" s="53" t="s">
        <v>57</v>
      </c>
      <c r="AJ195" s="53" t="s">
        <v>57</v>
      </c>
      <c r="AK195" s="53" t="s">
        <v>57</v>
      </c>
      <c r="AL195" s="53" t="s">
        <v>57</v>
      </c>
      <c r="AM195" s="53" t="s">
        <v>57</v>
      </c>
      <c r="AN195" s="53" t="s">
        <v>57</v>
      </c>
      <c r="AO195" s="85" t="str" cm="1">
        <f t="array" ref="AO195">IF(OR(Y195:AI195="SI",AJ195="SI",AK195="SI",AL195="SI",AM195="SI",AN195="SI"),"Crítico-Proceda a elaborar plan de acción","No crítico/Intermedio-Solicitar evaluación por parte del OAL")</f>
        <v>No crítico/Intermedio-Solicitar evaluación por parte del OAL</v>
      </c>
      <c r="AP195" s="86"/>
      <c r="AQ195" s="74"/>
      <c r="AR195" s="74"/>
      <c r="AS195" s="74"/>
      <c r="AT195" s="74"/>
      <c r="AU195" s="74"/>
      <c r="AY195">
        <f t="shared" si="2"/>
        <v>1</v>
      </c>
    </row>
    <row r="196" spans="2:51" ht="58.5" customHeight="1">
      <c r="B196" s="54">
        <v>180</v>
      </c>
      <c r="C196" s="55" t="str">
        <f>Hoja1!AM184</f>
        <v xml:space="preserve"> </v>
      </c>
      <c r="D196" s="55" t="str">
        <f>Hoja1!AN184</f>
        <v xml:space="preserve"> </v>
      </c>
      <c r="E196" s="55" t="str">
        <f>Hoja1!AO184</f>
        <v xml:space="preserve"> </v>
      </c>
      <c r="F196" s="55" t="str">
        <f>Hoja1!AP184</f>
        <v xml:space="preserve"> </v>
      </c>
      <c r="G196" s="55" t="str">
        <f>Hoja1!AQ184</f>
        <v xml:space="preserve"> </v>
      </c>
      <c r="H196" s="55" t="str">
        <f>Hoja1!AR184</f>
        <v xml:space="preserve"> </v>
      </c>
      <c r="I196" s="55" t="str">
        <f>Hoja1!AS184</f>
        <v xml:space="preserve"> </v>
      </c>
      <c r="J196" s="55" t="str">
        <f>Hoja1!AT184</f>
        <v xml:space="preserve"> </v>
      </c>
      <c r="K196" s="53"/>
      <c r="L196" s="53"/>
      <c r="M196" s="53"/>
      <c r="N196" s="53"/>
      <c r="O196" s="53"/>
      <c r="P196" s="53"/>
      <c r="Q196" s="53"/>
      <c r="R196" s="53"/>
      <c r="S196" s="53"/>
      <c r="T196" s="53"/>
      <c r="U196" s="53"/>
      <c r="V196" s="53"/>
      <c r="W196" s="53"/>
      <c r="X196" s="79" t="str" cm="1">
        <f t="array" ref="X196">IF(OR(K196:R196="NO",S196="NO",T196="NO",U196="NO",V196="NO",W196="NO"),"No aceptable","Aceptable")</f>
        <v>Aceptable</v>
      </c>
      <c r="Y196" s="53" t="s">
        <v>57</v>
      </c>
      <c r="Z196" s="53" t="s">
        <v>57</v>
      </c>
      <c r="AA196" s="53" t="s">
        <v>57</v>
      </c>
      <c r="AB196" s="53" t="s">
        <v>57</v>
      </c>
      <c r="AC196" s="53" t="s">
        <v>57</v>
      </c>
      <c r="AD196" s="53" t="s">
        <v>57</v>
      </c>
      <c r="AE196" s="53" t="s">
        <v>57</v>
      </c>
      <c r="AF196" s="53" t="s">
        <v>57</v>
      </c>
      <c r="AG196" s="53" t="s">
        <v>57</v>
      </c>
      <c r="AH196" s="53" t="s">
        <v>57</v>
      </c>
      <c r="AI196" s="53" t="s">
        <v>57</v>
      </c>
      <c r="AJ196" s="53" t="s">
        <v>57</v>
      </c>
      <c r="AK196" s="53" t="s">
        <v>57</v>
      </c>
      <c r="AL196" s="53" t="s">
        <v>57</v>
      </c>
      <c r="AM196" s="53" t="s">
        <v>57</v>
      </c>
      <c r="AN196" s="53" t="s">
        <v>57</v>
      </c>
      <c r="AO196" s="85" t="str" cm="1">
        <f t="array" ref="AO196">IF(OR(Y196:AI196="SI",AJ196="SI",AK196="SI",AL196="SI",AM196="SI",AN196="SI"),"Crítico-Proceda a elaborar plan de acción","No crítico/Intermedio-Solicitar evaluación por parte del OAL")</f>
        <v>No crítico/Intermedio-Solicitar evaluación por parte del OAL</v>
      </c>
      <c r="AP196" s="86"/>
      <c r="AQ196" s="74"/>
      <c r="AR196" s="74"/>
      <c r="AS196" s="74"/>
      <c r="AT196" s="74"/>
      <c r="AU196" s="74"/>
      <c r="AY196">
        <f t="shared" si="2"/>
        <v>1</v>
      </c>
    </row>
    <row r="197" spans="2:51" ht="58.5" customHeight="1">
      <c r="B197" s="54">
        <v>181</v>
      </c>
      <c r="C197" s="55" t="str">
        <f>Hoja1!AM185</f>
        <v xml:space="preserve"> </v>
      </c>
      <c r="D197" s="55" t="str">
        <f>Hoja1!AN185</f>
        <v xml:space="preserve"> </v>
      </c>
      <c r="E197" s="55" t="str">
        <f>Hoja1!AO185</f>
        <v xml:space="preserve"> </v>
      </c>
      <c r="F197" s="55" t="str">
        <f>Hoja1!AP185</f>
        <v xml:space="preserve"> </v>
      </c>
      <c r="G197" s="55" t="str">
        <f>Hoja1!AQ185</f>
        <v xml:space="preserve"> </v>
      </c>
      <c r="H197" s="55" t="str">
        <f>Hoja1!AR185</f>
        <v xml:space="preserve"> </v>
      </c>
      <c r="I197" s="55" t="str">
        <f>Hoja1!AS185</f>
        <v xml:space="preserve"> </v>
      </c>
      <c r="J197" s="55" t="str">
        <f>Hoja1!AT185</f>
        <v xml:space="preserve"> </v>
      </c>
      <c r="K197" s="53"/>
      <c r="L197" s="53"/>
      <c r="M197" s="53"/>
      <c r="N197" s="53"/>
      <c r="O197" s="53"/>
      <c r="P197" s="53"/>
      <c r="Q197" s="53"/>
      <c r="R197" s="53"/>
      <c r="S197" s="53"/>
      <c r="T197" s="53"/>
      <c r="U197" s="53"/>
      <c r="V197" s="53"/>
      <c r="W197" s="53"/>
      <c r="X197" s="79" t="str" cm="1">
        <f t="array" ref="X197">IF(OR(K197:R197="NO",S197="NO",T197="NO",U197="NO",V197="NO",W197="NO"),"No aceptable","Aceptable")</f>
        <v>Aceptable</v>
      </c>
      <c r="Y197" s="53" t="s">
        <v>57</v>
      </c>
      <c r="Z197" s="53" t="s">
        <v>57</v>
      </c>
      <c r="AA197" s="53" t="s">
        <v>57</v>
      </c>
      <c r="AB197" s="53" t="s">
        <v>57</v>
      </c>
      <c r="AC197" s="53" t="s">
        <v>57</v>
      </c>
      <c r="AD197" s="53" t="s">
        <v>57</v>
      </c>
      <c r="AE197" s="53" t="s">
        <v>57</v>
      </c>
      <c r="AF197" s="53" t="s">
        <v>57</v>
      </c>
      <c r="AG197" s="53" t="s">
        <v>57</v>
      </c>
      <c r="AH197" s="53" t="s">
        <v>57</v>
      </c>
      <c r="AI197" s="53" t="s">
        <v>57</v>
      </c>
      <c r="AJ197" s="53" t="s">
        <v>57</v>
      </c>
      <c r="AK197" s="53" t="s">
        <v>57</v>
      </c>
      <c r="AL197" s="53" t="s">
        <v>57</v>
      </c>
      <c r="AM197" s="53" t="s">
        <v>57</v>
      </c>
      <c r="AN197" s="53" t="s">
        <v>57</v>
      </c>
      <c r="AO197" s="85" t="str" cm="1">
        <f t="array" ref="AO197">IF(OR(Y197:AI197="SI",AJ197="SI",AK197="SI",AL197="SI",AM197="SI",AN197="SI"),"Crítico-Proceda a elaborar plan de acción","No crítico/Intermedio-Solicitar evaluación por parte del OAL")</f>
        <v>No crítico/Intermedio-Solicitar evaluación por parte del OAL</v>
      </c>
      <c r="AP197" s="86"/>
      <c r="AQ197" s="74"/>
      <c r="AR197" s="74"/>
      <c r="AS197" s="74"/>
      <c r="AT197" s="74"/>
      <c r="AU197" s="74"/>
      <c r="AY197">
        <f t="shared" si="2"/>
        <v>1</v>
      </c>
    </row>
    <row r="198" spans="2:51" ht="58.5" customHeight="1">
      <c r="B198" s="54">
        <v>182</v>
      </c>
      <c r="C198" s="55" t="str">
        <f>Hoja1!AM186</f>
        <v xml:space="preserve"> </v>
      </c>
      <c r="D198" s="55" t="str">
        <f>Hoja1!AN186</f>
        <v xml:space="preserve"> </v>
      </c>
      <c r="E198" s="55" t="str">
        <f>Hoja1!AO186</f>
        <v xml:space="preserve"> </v>
      </c>
      <c r="F198" s="55" t="str">
        <f>Hoja1!AP186</f>
        <v xml:space="preserve"> </v>
      </c>
      <c r="G198" s="55" t="str">
        <f>Hoja1!AQ186</f>
        <v xml:space="preserve"> </v>
      </c>
      <c r="H198" s="55" t="str">
        <f>Hoja1!AR186</f>
        <v xml:space="preserve"> </v>
      </c>
      <c r="I198" s="55" t="str">
        <f>Hoja1!AS186</f>
        <v xml:space="preserve"> </v>
      </c>
      <c r="J198" s="55" t="str">
        <f>Hoja1!AT186</f>
        <v xml:space="preserve"> </v>
      </c>
      <c r="K198" s="53"/>
      <c r="L198" s="53"/>
      <c r="M198" s="53"/>
      <c r="N198" s="53"/>
      <c r="O198" s="53"/>
      <c r="P198" s="53"/>
      <c r="Q198" s="53"/>
      <c r="R198" s="53"/>
      <c r="S198" s="53"/>
      <c r="T198" s="53"/>
      <c r="U198" s="53"/>
      <c r="V198" s="53"/>
      <c r="W198" s="53"/>
      <c r="X198" s="79" t="str" cm="1">
        <f t="array" ref="X198">IF(OR(K198:R198="NO",S198="NO",T198="NO",U198="NO",V198="NO",W198="NO"),"No aceptable","Aceptable")</f>
        <v>Aceptable</v>
      </c>
      <c r="Y198" s="53" t="s">
        <v>57</v>
      </c>
      <c r="Z198" s="53" t="s">
        <v>57</v>
      </c>
      <c r="AA198" s="53" t="s">
        <v>57</v>
      </c>
      <c r="AB198" s="53" t="s">
        <v>57</v>
      </c>
      <c r="AC198" s="53" t="s">
        <v>57</v>
      </c>
      <c r="AD198" s="53" t="s">
        <v>57</v>
      </c>
      <c r="AE198" s="53" t="s">
        <v>57</v>
      </c>
      <c r="AF198" s="53" t="s">
        <v>57</v>
      </c>
      <c r="AG198" s="53" t="s">
        <v>57</v>
      </c>
      <c r="AH198" s="53" t="s">
        <v>57</v>
      </c>
      <c r="AI198" s="53" t="s">
        <v>57</v>
      </c>
      <c r="AJ198" s="53" t="s">
        <v>57</v>
      </c>
      <c r="AK198" s="53" t="s">
        <v>57</v>
      </c>
      <c r="AL198" s="53" t="s">
        <v>57</v>
      </c>
      <c r="AM198" s="53" t="s">
        <v>57</v>
      </c>
      <c r="AN198" s="53" t="s">
        <v>57</v>
      </c>
      <c r="AO198" s="85" t="str" cm="1">
        <f t="array" ref="AO198">IF(OR(Y198:AI198="SI",AJ198="SI",AK198="SI",AL198="SI",AM198="SI",AN198="SI"),"Crítico-Proceda a elaborar plan de acción","No crítico/Intermedio-Solicitar evaluación por parte del OAL")</f>
        <v>No crítico/Intermedio-Solicitar evaluación por parte del OAL</v>
      </c>
      <c r="AP198" s="86"/>
      <c r="AQ198" s="74"/>
      <c r="AR198" s="74"/>
      <c r="AS198" s="74"/>
      <c r="AT198" s="74"/>
      <c r="AU198" s="74"/>
      <c r="AY198">
        <f t="shared" si="2"/>
        <v>1</v>
      </c>
    </row>
    <row r="199" spans="2:51" ht="58.5" customHeight="1">
      <c r="B199" s="54">
        <v>183</v>
      </c>
      <c r="C199" s="55" t="str">
        <f>Hoja1!AM187</f>
        <v xml:space="preserve"> </v>
      </c>
      <c r="D199" s="55" t="str">
        <f>Hoja1!AN187</f>
        <v xml:space="preserve"> </v>
      </c>
      <c r="E199" s="55" t="str">
        <f>Hoja1!AO187</f>
        <v xml:space="preserve"> </v>
      </c>
      <c r="F199" s="55" t="str">
        <f>Hoja1!AP187</f>
        <v xml:space="preserve"> </v>
      </c>
      <c r="G199" s="55" t="str">
        <f>Hoja1!AQ187</f>
        <v xml:space="preserve"> </v>
      </c>
      <c r="H199" s="55" t="str">
        <f>Hoja1!AR187</f>
        <v xml:space="preserve"> </v>
      </c>
      <c r="I199" s="55" t="str">
        <f>Hoja1!AS187</f>
        <v xml:space="preserve"> </v>
      </c>
      <c r="J199" s="55" t="str">
        <f>Hoja1!AT187</f>
        <v xml:space="preserve"> </v>
      </c>
      <c r="K199" s="53"/>
      <c r="L199" s="53"/>
      <c r="M199" s="53"/>
      <c r="N199" s="53"/>
      <c r="O199" s="53"/>
      <c r="P199" s="53"/>
      <c r="Q199" s="53"/>
      <c r="R199" s="53"/>
      <c r="S199" s="53"/>
      <c r="T199" s="53"/>
      <c r="U199" s="53"/>
      <c r="V199" s="53"/>
      <c r="W199" s="53"/>
      <c r="X199" s="79" t="str" cm="1">
        <f t="array" ref="X199">IF(OR(K199:R199="NO",S199="NO",T199="NO",U199="NO",V199="NO",W199="NO"),"No aceptable","Aceptable")</f>
        <v>Aceptable</v>
      </c>
      <c r="Y199" s="53" t="s">
        <v>57</v>
      </c>
      <c r="Z199" s="53" t="s">
        <v>57</v>
      </c>
      <c r="AA199" s="53" t="s">
        <v>57</v>
      </c>
      <c r="AB199" s="53" t="s">
        <v>57</v>
      </c>
      <c r="AC199" s="53" t="s">
        <v>57</v>
      </c>
      <c r="AD199" s="53" t="s">
        <v>57</v>
      </c>
      <c r="AE199" s="53" t="s">
        <v>57</v>
      </c>
      <c r="AF199" s="53" t="s">
        <v>57</v>
      </c>
      <c r="AG199" s="53" t="s">
        <v>57</v>
      </c>
      <c r="AH199" s="53" t="s">
        <v>57</v>
      </c>
      <c r="AI199" s="53" t="s">
        <v>57</v>
      </c>
      <c r="AJ199" s="53" t="s">
        <v>57</v>
      </c>
      <c r="AK199" s="53" t="s">
        <v>57</v>
      </c>
      <c r="AL199" s="53" t="s">
        <v>57</v>
      </c>
      <c r="AM199" s="53" t="s">
        <v>57</v>
      </c>
      <c r="AN199" s="53" t="s">
        <v>57</v>
      </c>
      <c r="AO199" s="85" t="str" cm="1">
        <f t="array" ref="AO199">IF(OR(Y199:AI199="SI",AJ199="SI",AK199="SI",AL199="SI",AM199="SI",AN199="SI"),"Crítico-Proceda a elaborar plan de acción","No crítico/Intermedio-Solicitar evaluación por parte del OAL")</f>
        <v>No crítico/Intermedio-Solicitar evaluación por parte del OAL</v>
      </c>
      <c r="AP199" s="86"/>
      <c r="AQ199" s="74"/>
      <c r="AR199" s="74"/>
      <c r="AS199" s="74"/>
      <c r="AT199" s="74"/>
      <c r="AU199" s="74"/>
      <c r="AY199">
        <f t="shared" si="2"/>
        <v>1</v>
      </c>
    </row>
    <row r="200" spans="2:51" ht="58.5" customHeight="1">
      <c r="B200" s="54">
        <v>184</v>
      </c>
      <c r="C200" s="55" t="str">
        <f>Hoja1!AM188</f>
        <v xml:space="preserve"> </v>
      </c>
      <c r="D200" s="55" t="str">
        <f>Hoja1!AN188</f>
        <v xml:space="preserve"> </v>
      </c>
      <c r="E200" s="55" t="str">
        <f>Hoja1!AO188</f>
        <v xml:space="preserve"> </v>
      </c>
      <c r="F200" s="55" t="str">
        <f>Hoja1!AP188</f>
        <v xml:space="preserve"> </v>
      </c>
      <c r="G200" s="55" t="str">
        <f>Hoja1!AQ188</f>
        <v xml:space="preserve"> </v>
      </c>
      <c r="H200" s="55" t="str">
        <f>Hoja1!AR188</f>
        <v xml:space="preserve"> </v>
      </c>
      <c r="I200" s="55" t="str">
        <f>Hoja1!AS188</f>
        <v xml:space="preserve"> </v>
      </c>
      <c r="J200" s="55" t="str">
        <f>Hoja1!AT188</f>
        <v xml:space="preserve"> </v>
      </c>
      <c r="K200" s="53"/>
      <c r="L200" s="53"/>
      <c r="M200" s="53"/>
      <c r="N200" s="53"/>
      <c r="O200" s="53"/>
      <c r="P200" s="53"/>
      <c r="Q200" s="53"/>
      <c r="R200" s="53"/>
      <c r="S200" s="53"/>
      <c r="T200" s="53"/>
      <c r="U200" s="53"/>
      <c r="V200" s="53"/>
      <c r="W200" s="53"/>
      <c r="X200" s="79" t="str" cm="1">
        <f t="array" ref="X200">IF(OR(K200:R200="NO",S200="NO",T200="NO",U200="NO",V200="NO",W200="NO"),"No aceptable","Aceptable")</f>
        <v>Aceptable</v>
      </c>
      <c r="Y200" s="53" t="s">
        <v>57</v>
      </c>
      <c r="Z200" s="53" t="s">
        <v>57</v>
      </c>
      <c r="AA200" s="53" t="s">
        <v>57</v>
      </c>
      <c r="AB200" s="53" t="s">
        <v>57</v>
      </c>
      <c r="AC200" s="53" t="s">
        <v>57</v>
      </c>
      <c r="AD200" s="53" t="s">
        <v>57</v>
      </c>
      <c r="AE200" s="53" t="s">
        <v>57</v>
      </c>
      <c r="AF200" s="53" t="s">
        <v>57</v>
      </c>
      <c r="AG200" s="53" t="s">
        <v>57</v>
      </c>
      <c r="AH200" s="53" t="s">
        <v>57</v>
      </c>
      <c r="AI200" s="53" t="s">
        <v>57</v>
      </c>
      <c r="AJ200" s="53" t="s">
        <v>57</v>
      </c>
      <c r="AK200" s="53" t="s">
        <v>57</v>
      </c>
      <c r="AL200" s="53" t="s">
        <v>57</v>
      </c>
      <c r="AM200" s="53" t="s">
        <v>57</v>
      </c>
      <c r="AN200" s="53" t="s">
        <v>57</v>
      </c>
      <c r="AO200" s="85" t="str" cm="1">
        <f t="array" ref="AO200">IF(OR(Y200:AI200="SI",AJ200="SI",AK200="SI",AL200="SI",AM200="SI",AN200="SI"),"Crítico-Proceda a elaborar plan de acción","No crítico/Intermedio-Solicitar evaluación por parte del OAL")</f>
        <v>No crítico/Intermedio-Solicitar evaluación por parte del OAL</v>
      </c>
      <c r="AP200" s="86"/>
      <c r="AQ200" s="74"/>
      <c r="AR200" s="74"/>
      <c r="AS200" s="74"/>
      <c r="AT200" s="74"/>
      <c r="AU200" s="74"/>
      <c r="AY200">
        <f t="shared" si="2"/>
        <v>1</v>
      </c>
    </row>
    <row r="201" spans="2:51" ht="58.5" customHeight="1">
      <c r="B201" s="54">
        <v>185</v>
      </c>
      <c r="C201" s="55" t="str">
        <f>Hoja1!AM189</f>
        <v xml:space="preserve"> </v>
      </c>
      <c r="D201" s="55" t="str">
        <f>Hoja1!AN189</f>
        <v xml:space="preserve"> </v>
      </c>
      <c r="E201" s="55" t="str">
        <f>Hoja1!AO189</f>
        <v xml:space="preserve"> </v>
      </c>
      <c r="F201" s="55" t="str">
        <f>Hoja1!AP189</f>
        <v xml:space="preserve"> </v>
      </c>
      <c r="G201" s="55" t="str">
        <f>Hoja1!AQ189</f>
        <v xml:space="preserve"> </v>
      </c>
      <c r="H201" s="55" t="str">
        <f>Hoja1!AR189</f>
        <v xml:space="preserve"> </v>
      </c>
      <c r="I201" s="55" t="str">
        <f>Hoja1!AS189</f>
        <v xml:space="preserve"> </v>
      </c>
      <c r="J201" s="55" t="str">
        <f>Hoja1!AT189</f>
        <v xml:space="preserve"> </v>
      </c>
      <c r="K201" s="53"/>
      <c r="L201" s="53"/>
      <c r="M201" s="53"/>
      <c r="N201" s="53"/>
      <c r="O201" s="53"/>
      <c r="P201" s="53"/>
      <c r="Q201" s="53"/>
      <c r="R201" s="53"/>
      <c r="S201" s="53"/>
      <c r="T201" s="53"/>
      <c r="U201" s="53"/>
      <c r="V201" s="53"/>
      <c r="W201" s="53"/>
      <c r="X201" s="79" t="str" cm="1">
        <f t="array" ref="X201">IF(OR(K201:R201="NO",S201="NO",T201="NO",U201="NO",V201="NO",W201="NO"),"No aceptable","Aceptable")</f>
        <v>Aceptable</v>
      </c>
      <c r="Y201" s="53" t="s">
        <v>57</v>
      </c>
      <c r="Z201" s="53" t="s">
        <v>57</v>
      </c>
      <c r="AA201" s="53" t="s">
        <v>57</v>
      </c>
      <c r="AB201" s="53" t="s">
        <v>57</v>
      </c>
      <c r="AC201" s="53" t="s">
        <v>57</v>
      </c>
      <c r="AD201" s="53" t="s">
        <v>57</v>
      </c>
      <c r="AE201" s="53" t="s">
        <v>57</v>
      </c>
      <c r="AF201" s="53" t="s">
        <v>57</v>
      </c>
      <c r="AG201" s="53" t="s">
        <v>57</v>
      </c>
      <c r="AH201" s="53" t="s">
        <v>57</v>
      </c>
      <c r="AI201" s="53" t="s">
        <v>57</v>
      </c>
      <c r="AJ201" s="53" t="s">
        <v>57</v>
      </c>
      <c r="AK201" s="53" t="s">
        <v>57</v>
      </c>
      <c r="AL201" s="53" t="s">
        <v>57</v>
      </c>
      <c r="AM201" s="53" t="s">
        <v>57</v>
      </c>
      <c r="AN201" s="53" t="s">
        <v>57</v>
      </c>
      <c r="AO201" s="85" t="str" cm="1">
        <f t="array" ref="AO201">IF(OR(Y201:AI201="SI",AJ201="SI",AK201="SI",AL201="SI",AM201="SI",AN201="SI"),"Crítico-Proceda a elaborar plan de acción","No crítico/Intermedio-Solicitar evaluación por parte del OAL")</f>
        <v>No crítico/Intermedio-Solicitar evaluación por parte del OAL</v>
      </c>
      <c r="AP201" s="86"/>
      <c r="AQ201" s="74"/>
      <c r="AR201" s="74"/>
      <c r="AS201" s="74"/>
      <c r="AT201" s="74"/>
      <c r="AU201" s="74"/>
      <c r="AY201">
        <f t="shared" si="2"/>
        <v>1</v>
      </c>
    </row>
    <row r="202" spans="2:51" ht="58.5" customHeight="1">
      <c r="B202" s="54">
        <v>186</v>
      </c>
      <c r="C202" s="55" t="str">
        <f>Hoja1!AM190</f>
        <v xml:space="preserve"> </v>
      </c>
      <c r="D202" s="55" t="str">
        <f>Hoja1!AN190</f>
        <v xml:space="preserve"> </v>
      </c>
      <c r="E202" s="55" t="str">
        <f>Hoja1!AO190</f>
        <v xml:space="preserve"> </v>
      </c>
      <c r="F202" s="55" t="str">
        <f>Hoja1!AP190</f>
        <v xml:space="preserve"> </v>
      </c>
      <c r="G202" s="55" t="str">
        <f>Hoja1!AQ190</f>
        <v xml:space="preserve"> </v>
      </c>
      <c r="H202" s="55" t="str">
        <f>Hoja1!AR190</f>
        <v xml:space="preserve"> </v>
      </c>
      <c r="I202" s="55" t="str">
        <f>Hoja1!AS190</f>
        <v xml:space="preserve"> </v>
      </c>
      <c r="J202" s="55" t="str">
        <f>Hoja1!AT190</f>
        <v xml:space="preserve"> </v>
      </c>
      <c r="K202" s="53"/>
      <c r="L202" s="53"/>
      <c r="M202" s="53"/>
      <c r="N202" s="53"/>
      <c r="O202" s="53"/>
      <c r="P202" s="53"/>
      <c r="Q202" s="53"/>
      <c r="R202" s="53"/>
      <c r="S202" s="53"/>
      <c r="T202" s="53"/>
      <c r="U202" s="53"/>
      <c r="V202" s="53"/>
      <c r="W202" s="53"/>
      <c r="X202" s="79" t="str" cm="1">
        <f t="array" ref="X202">IF(OR(K202:R202="NO",S202="NO",T202="NO",U202="NO",V202="NO",W202="NO"),"No aceptable","Aceptable")</f>
        <v>Aceptable</v>
      </c>
      <c r="Y202" s="53" t="s">
        <v>57</v>
      </c>
      <c r="Z202" s="53" t="s">
        <v>57</v>
      </c>
      <c r="AA202" s="53" t="s">
        <v>57</v>
      </c>
      <c r="AB202" s="53" t="s">
        <v>57</v>
      </c>
      <c r="AC202" s="53" t="s">
        <v>57</v>
      </c>
      <c r="AD202" s="53" t="s">
        <v>57</v>
      </c>
      <c r="AE202" s="53" t="s">
        <v>57</v>
      </c>
      <c r="AF202" s="53" t="s">
        <v>57</v>
      </c>
      <c r="AG202" s="53" t="s">
        <v>57</v>
      </c>
      <c r="AH202" s="53" t="s">
        <v>57</v>
      </c>
      <c r="AI202" s="53" t="s">
        <v>57</v>
      </c>
      <c r="AJ202" s="53" t="s">
        <v>57</v>
      </c>
      <c r="AK202" s="53" t="s">
        <v>57</v>
      </c>
      <c r="AL202" s="53" t="s">
        <v>57</v>
      </c>
      <c r="AM202" s="53" t="s">
        <v>57</v>
      </c>
      <c r="AN202" s="53" t="s">
        <v>57</v>
      </c>
      <c r="AO202" s="85" t="str" cm="1">
        <f t="array" ref="AO202">IF(OR(Y202:AI202="SI",AJ202="SI",AK202="SI",AL202="SI",AM202="SI",AN202="SI"),"Crítico-Proceda a elaborar plan de acción","No crítico/Intermedio-Solicitar evaluación por parte del OAL")</f>
        <v>No crítico/Intermedio-Solicitar evaluación por parte del OAL</v>
      </c>
      <c r="AP202" s="86"/>
      <c r="AQ202" s="74"/>
      <c r="AR202" s="74"/>
      <c r="AS202" s="74"/>
      <c r="AT202" s="74"/>
      <c r="AU202" s="74"/>
      <c r="AY202">
        <f t="shared" si="2"/>
        <v>1</v>
      </c>
    </row>
    <row r="203" spans="2:51" ht="58.5" customHeight="1">
      <c r="B203" s="54">
        <v>187</v>
      </c>
      <c r="C203" s="55" t="str">
        <f>Hoja1!AM191</f>
        <v xml:space="preserve"> </v>
      </c>
      <c r="D203" s="55" t="str">
        <f>Hoja1!AN191</f>
        <v xml:space="preserve"> </v>
      </c>
      <c r="E203" s="55" t="str">
        <f>Hoja1!AO191</f>
        <v xml:space="preserve"> </v>
      </c>
      <c r="F203" s="55" t="str">
        <f>Hoja1!AP191</f>
        <v xml:space="preserve"> </v>
      </c>
      <c r="G203" s="55" t="str">
        <f>Hoja1!AQ191</f>
        <v xml:space="preserve"> </v>
      </c>
      <c r="H203" s="55" t="str">
        <f>Hoja1!AR191</f>
        <v xml:space="preserve"> </v>
      </c>
      <c r="I203" s="55" t="str">
        <f>Hoja1!AS191</f>
        <v xml:space="preserve"> </v>
      </c>
      <c r="J203" s="55" t="str">
        <f>Hoja1!AT191</f>
        <v xml:space="preserve"> </v>
      </c>
      <c r="K203" s="53"/>
      <c r="L203" s="53"/>
      <c r="M203" s="53"/>
      <c r="N203" s="53"/>
      <c r="O203" s="53"/>
      <c r="P203" s="53"/>
      <c r="Q203" s="53"/>
      <c r="R203" s="53"/>
      <c r="S203" s="53"/>
      <c r="T203" s="53"/>
      <c r="U203" s="53"/>
      <c r="V203" s="53"/>
      <c r="W203" s="53"/>
      <c r="X203" s="79" t="str" cm="1">
        <f t="array" ref="X203">IF(OR(K203:R203="NO",S203="NO",T203="NO",U203="NO",V203="NO",W203="NO"),"No aceptable","Aceptable")</f>
        <v>Aceptable</v>
      </c>
      <c r="Y203" s="53" t="s">
        <v>57</v>
      </c>
      <c r="Z203" s="53" t="s">
        <v>57</v>
      </c>
      <c r="AA203" s="53" t="s">
        <v>57</v>
      </c>
      <c r="AB203" s="53" t="s">
        <v>57</v>
      </c>
      <c r="AC203" s="53" t="s">
        <v>57</v>
      </c>
      <c r="AD203" s="53" t="s">
        <v>57</v>
      </c>
      <c r="AE203" s="53" t="s">
        <v>57</v>
      </c>
      <c r="AF203" s="53" t="s">
        <v>57</v>
      </c>
      <c r="AG203" s="53" t="s">
        <v>57</v>
      </c>
      <c r="AH203" s="53" t="s">
        <v>57</v>
      </c>
      <c r="AI203" s="53" t="s">
        <v>57</v>
      </c>
      <c r="AJ203" s="53" t="s">
        <v>57</v>
      </c>
      <c r="AK203" s="53" t="s">
        <v>57</v>
      </c>
      <c r="AL203" s="53" t="s">
        <v>57</v>
      </c>
      <c r="AM203" s="53" t="s">
        <v>57</v>
      </c>
      <c r="AN203" s="53" t="s">
        <v>57</v>
      </c>
      <c r="AO203" s="85" t="str" cm="1">
        <f t="array" ref="AO203">IF(OR(Y203:AI203="SI",AJ203="SI",AK203="SI",AL203="SI",AM203="SI",AN203="SI"),"Crítico-Proceda a elaborar plan de acción","No crítico/Intermedio-Solicitar evaluación por parte del OAL")</f>
        <v>No crítico/Intermedio-Solicitar evaluación por parte del OAL</v>
      </c>
      <c r="AP203" s="86"/>
      <c r="AQ203" s="74"/>
      <c r="AR203" s="74"/>
      <c r="AS203" s="74"/>
      <c r="AT203" s="74"/>
      <c r="AU203" s="74"/>
      <c r="AY203">
        <f t="shared" si="2"/>
        <v>1</v>
      </c>
    </row>
    <row r="204" spans="2:51" ht="58.5" customHeight="1">
      <c r="B204" s="54">
        <v>188</v>
      </c>
      <c r="C204" s="55" t="str">
        <f>Hoja1!AM192</f>
        <v xml:space="preserve"> </v>
      </c>
      <c r="D204" s="55" t="str">
        <f>Hoja1!AN192</f>
        <v xml:space="preserve"> </v>
      </c>
      <c r="E204" s="55" t="str">
        <f>Hoja1!AO192</f>
        <v xml:space="preserve"> </v>
      </c>
      <c r="F204" s="55" t="str">
        <f>Hoja1!AP192</f>
        <v xml:space="preserve"> </v>
      </c>
      <c r="G204" s="55" t="str">
        <f>Hoja1!AQ192</f>
        <v xml:space="preserve"> </v>
      </c>
      <c r="H204" s="55" t="str">
        <f>Hoja1!AR192</f>
        <v xml:space="preserve"> </v>
      </c>
      <c r="I204" s="55" t="str">
        <f>Hoja1!AS192</f>
        <v xml:space="preserve"> </v>
      </c>
      <c r="J204" s="55" t="str">
        <f>Hoja1!AT192</f>
        <v xml:space="preserve"> </v>
      </c>
      <c r="K204" s="53"/>
      <c r="L204" s="53"/>
      <c r="M204" s="53"/>
      <c r="N204" s="53"/>
      <c r="O204" s="53"/>
      <c r="P204" s="53"/>
      <c r="Q204" s="53"/>
      <c r="R204" s="53"/>
      <c r="S204" s="53"/>
      <c r="T204" s="53"/>
      <c r="U204" s="53"/>
      <c r="V204" s="53"/>
      <c r="W204" s="53"/>
      <c r="X204" s="79" t="str" cm="1">
        <f t="array" ref="X204">IF(OR(K204:R204="NO",S204="NO",T204="NO",U204="NO",V204="NO",W204="NO"),"No aceptable","Aceptable")</f>
        <v>Aceptable</v>
      </c>
      <c r="Y204" s="53" t="s">
        <v>57</v>
      </c>
      <c r="Z204" s="53" t="s">
        <v>57</v>
      </c>
      <c r="AA204" s="53" t="s">
        <v>57</v>
      </c>
      <c r="AB204" s="53" t="s">
        <v>57</v>
      </c>
      <c r="AC204" s="53" t="s">
        <v>57</v>
      </c>
      <c r="AD204" s="53" t="s">
        <v>57</v>
      </c>
      <c r="AE204" s="53" t="s">
        <v>57</v>
      </c>
      <c r="AF204" s="53" t="s">
        <v>57</v>
      </c>
      <c r="AG204" s="53" t="s">
        <v>57</v>
      </c>
      <c r="AH204" s="53" t="s">
        <v>57</v>
      </c>
      <c r="AI204" s="53" t="s">
        <v>57</v>
      </c>
      <c r="AJ204" s="53" t="s">
        <v>57</v>
      </c>
      <c r="AK204" s="53" t="s">
        <v>57</v>
      </c>
      <c r="AL204" s="53" t="s">
        <v>57</v>
      </c>
      <c r="AM204" s="53" t="s">
        <v>57</v>
      </c>
      <c r="AN204" s="53" t="s">
        <v>57</v>
      </c>
      <c r="AO204" s="85" t="str" cm="1">
        <f t="array" ref="AO204">IF(OR(Y204:AI204="SI",AJ204="SI",AK204="SI",AL204="SI",AM204="SI",AN204="SI"),"Crítico-Proceda a elaborar plan de acción","No crítico/Intermedio-Solicitar evaluación por parte del OAL")</f>
        <v>No crítico/Intermedio-Solicitar evaluación por parte del OAL</v>
      </c>
      <c r="AP204" s="86"/>
      <c r="AQ204" s="74"/>
      <c r="AR204" s="74"/>
      <c r="AS204" s="74"/>
      <c r="AT204" s="74"/>
      <c r="AU204" s="74"/>
      <c r="AY204">
        <f t="shared" si="2"/>
        <v>1</v>
      </c>
    </row>
    <row r="205" spans="2:51" ht="58.5" customHeight="1">
      <c r="B205" s="54">
        <v>189</v>
      </c>
      <c r="C205" s="55" t="str">
        <f>Hoja1!AM193</f>
        <v xml:space="preserve"> </v>
      </c>
      <c r="D205" s="55" t="str">
        <f>Hoja1!AN193</f>
        <v xml:space="preserve"> </v>
      </c>
      <c r="E205" s="55" t="str">
        <f>Hoja1!AO193</f>
        <v xml:space="preserve"> </v>
      </c>
      <c r="F205" s="55" t="str">
        <f>Hoja1!AP193</f>
        <v xml:space="preserve"> </v>
      </c>
      <c r="G205" s="55" t="str">
        <f>Hoja1!AQ193</f>
        <v xml:space="preserve"> </v>
      </c>
      <c r="H205" s="55" t="str">
        <f>Hoja1!AR193</f>
        <v xml:space="preserve"> </v>
      </c>
      <c r="I205" s="55" t="str">
        <f>Hoja1!AS193</f>
        <v xml:space="preserve"> </v>
      </c>
      <c r="J205" s="55" t="str">
        <f>Hoja1!AT193</f>
        <v xml:space="preserve"> </v>
      </c>
      <c r="K205" s="53"/>
      <c r="L205" s="53"/>
      <c r="M205" s="53"/>
      <c r="N205" s="53"/>
      <c r="O205" s="53"/>
      <c r="P205" s="53"/>
      <c r="Q205" s="53"/>
      <c r="R205" s="53"/>
      <c r="S205" s="53"/>
      <c r="T205" s="53"/>
      <c r="U205" s="53"/>
      <c r="V205" s="53"/>
      <c r="W205" s="53"/>
      <c r="X205" s="79" t="str" cm="1">
        <f t="array" ref="X205">IF(OR(K205:R205="NO",S205="NO",T205="NO",U205="NO",V205="NO",W205="NO"),"No aceptable","Aceptable")</f>
        <v>Aceptable</v>
      </c>
      <c r="Y205" s="53" t="s">
        <v>57</v>
      </c>
      <c r="Z205" s="53" t="s">
        <v>57</v>
      </c>
      <c r="AA205" s="53" t="s">
        <v>57</v>
      </c>
      <c r="AB205" s="53" t="s">
        <v>57</v>
      </c>
      <c r="AC205" s="53" t="s">
        <v>57</v>
      </c>
      <c r="AD205" s="53" t="s">
        <v>57</v>
      </c>
      <c r="AE205" s="53" t="s">
        <v>57</v>
      </c>
      <c r="AF205" s="53" t="s">
        <v>57</v>
      </c>
      <c r="AG205" s="53" t="s">
        <v>57</v>
      </c>
      <c r="AH205" s="53" t="s">
        <v>57</v>
      </c>
      <c r="AI205" s="53" t="s">
        <v>57</v>
      </c>
      <c r="AJ205" s="53" t="s">
        <v>57</v>
      </c>
      <c r="AK205" s="53" t="s">
        <v>57</v>
      </c>
      <c r="AL205" s="53" t="s">
        <v>57</v>
      </c>
      <c r="AM205" s="53" t="s">
        <v>57</v>
      </c>
      <c r="AN205" s="53" t="s">
        <v>57</v>
      </c>
      <c r="AO205" s="85" t="str" cm="1">
        <f t="array" ref="AO205">IF(OR(Y205:AI205="SI",AJ205="SI",AK205="SI",AL205="SI",AM205="SI",AN205="SI"),"Crítico-Proceda a elaborar plan de acción","No crítico/Intermedio-Solicitar evaluación por parte del OAL")</f>
        <v>No crítico/Intermedio-Solicitar evaluación por parte del OAL</v>
      </c>
      <c r="AP205" s="86"/>
      <c r="AQ205" s="74"/>
      <c r="AR205" s="74"/>
      <c r="AS205" s="74"/>
      <c r="AT205" s="74"/>
      <c r="AU205" s="74"/>
      <c r="AY205">
        <f t="shared" si="2"/>
        <v>1</v>
      </c>
    </row>
    <row r="206" spans="2:51" ht="58.5" customHeight="1">
      <c r="B206" s="54">
        <v>190</v>
      </c>
      <c r="C206" s="55" t="str">
        <f>Hoja1!AM194</f>
        <v xml:space="preserve"> </v>
      </c>
      <c r="D206" s="55" t="str">
        <f>Hoja1!AN194</f>
        <v xml:space="preserve"> </v>
      </c>
      <c r="E206" s="55" t="str">
        <f>Hoja1!AO194</f>
        <v xml:space="preserve"> </v>
      </c>
      <c r="F206" s="55" t="str">
        <f>Hoja1!AP194</f>
        <v xml:space="preserve"> </v>
      </c>
      <c r="G206" s="55" t="str">
        <f>Hoja1!AQ194</f>
        <v xml:space="preserve"> </v>
      </c>
      <c r="H206" s="55" t="str">
        <f>Hoja1!AR194</f>
        <v xml:space="preserve"> </v>
      </c>
      <c r="I206" s="55" t="str">
        <f>Hoja1!AS194</f>
        <v xml:space="preserve"> </v>
      </c>
      <c r="J206" s="55" t="str">
        <f>Hoja1!AT194</f>
        <v xml:space="preserve"> </v>
      </c>
      <c r="K206" s="53"/>
      <c r="L206" s="53"/>
      <c r="M206" s="53"/>
      <c r="N206" s="53"/>
      <c r="O206" s="53"/>
      <c r="P206" s="53"/>
      <c r="Q206" s="53"/>
      <c r="R206" s="53"/>
      <c r="S206" s="53"/>
      <c r="T206" s="53"/>
      <c r="U206" s="53"/>
      <c r="V206" s="53"/>
      <c r="W206" s="53"/>
      <c r="X206" s="79" t="str" cm="1">
        <f t="array" ref="X206">IF(OR(K206:R206="NO",S206="NO",T206="NO",U206="NO",V206="NO",W206="NO"),"No aceptable","Aceptable")</f>
        <v>Aceptable</v>
      </c>
      <c r="Y206" s="53" t="s">
        <v>57</v>
      </c>
      <c r="Z206" s="53" t="s">
        <v>57</v>
      </c>
      <c r="AA206" s="53" t="s">
        <v>57</v>
      </c>
      <c r="AB206" s="53" t="s">
        <v>57</v>
      </c>
      <c r="AC206" s="53" t="s">
        <v>57</v>
      </c>
      <c r="AD206" s="53" t="s">
        <v>57</v>
      </c>
      <c r="AE206" s="53" t="s">
        <v>57</v>
      </c>
      <c r="AF206" s="53" t="s">
        <v>57</v>
      </c>
      <c r="AG206" s="53" t="s">
        <v>57</v>
      </c>
      <c r="AH206" s="53" t="s">
        <v>57</v>
      </c>
      <c r="AI206" s="53" t="s">
        <v>57</v>
      </c>
      <c r="AJ206" s="53" t="s">
        <v>57</v>
      </c>
      <c r="AK206" s="53" t="s">
        <v>57</v>
      </c>
      <c r="AL206" s="53" t="s">
        <v>57</v>
      </c>
      <c r="AM206" s="53" t="s">
        <v>57</v>
      </c>
      <c r="AN206" s="53" t="s">
        <v>57</v>
      </c>
      <c r="AO206" s="85" t="str" cm="1">
        <f t="array" ref="AO206">IF(OR(Y206:AI206="SI",AJ206="SI",AK206="SI",AL206="SI",AM206="SI",AN206="SI"),"Crítico-Proceda a elaborar plan de acción","No crítico/Intermedio-Solicitar evaluación por parte del OAL")</f>
        <v>No crítico/Intermedio-Solicitar evaluación por parte del OAL</v>
      </c>
      <c r="AP206" s="86"/>
      <c r="AQ206" s="74"/>
      <c r="AR206" s="74"/>
      <c r="AS206" s="74"/>
      <c r="AT206" s="74"/>
      <c r="AU206" s="74"/>
      <c r="AY206">
        <f t="shared" si="2"/>
        <v>1</v>
      </c>
    </row>
    <row r="207" spans="2:51" ht="58.5" customHeight="1">
      <c r="B207" s="54">
        <v>191</v>
      </c>
      <c r="C207" s="55" t="str">
        <f>Hoja1!AM195</f>
        <v xml:space="preserve"> </v>
      </c>
      <c r="D207" s="55" t="str">
        <f>Hoja1!AN195</f>
        <v xml:space="preserve"> </v>
      </c>
      <c r="E207" s="55" t="str">
        <f>Hoja1!AO195</f>
        <v xml:space="preserve"> </v>
      </c>
      <c r="F207" s="55" t="str">
        <f>Hoja1!AP195</f>
        <v xml:space="preserve"> </v>
      </c>
      <c r="G207" s="55" t="str">
        <f>Hoja1!AQ195</f>
        <v xml:space="preserve"> </v>
      </c>
      <c r="H207" s="55" t="str">
        <f>Hoja1!AR195</f>
        <v xml:space="preserve"> </v>
      </c>
      <c r="I207" s="55" t="str">
        <f>Hoja1!AS195</f>
        <v xml:space="preserve"> </v>
      </c>
      <c r="J207" s="55" t="str">
        <f>Hoja1!AT195</f>
        <v xml:space="preserve"> </v>
      </c>
      <c r="K207" s="53"/>
      <c r="L207" s="53"/>
      <c r="M207" s="53"/>
      <c r="N207" s="53"/>
      <c r="O207" s="53"/>
      <c r="P207" s="53"/>
      <c r="Q207" s="53"/>
      <c r="R207" s="53"/>
      <c r="S207" s="53"/>
      <c r="T207" s="53"/>
      <c r="U207" s="53"/>
      <c r="V207" s="53"/>
      <c r="W207" s="53"/>
      <c r="X207" s="79" t="str" cm="1">
        <f t="array" ref="X207">IF(OR(K207:R207="NO",S207="NO",T207="NO",U207="NO",V207="NO",W207="NO"),"No aceptable","Aceptable")</f>
        <v>Aceptable</v>
      </c>
      <c r="Y207" s="53" t="s">
        <v>57</v>
      </c>
      <c r="Z207" s="53" t="s">
        <v>57</v>
      </c>
      <c r="AA207" s="53" t="s">
        <v>57</v>
      </c>
      <c r="AB207" s="53" t="s">
        <v>57</v>
      </c>
      <c r="AC207" s="53" t="s">
        <v>57</v>
      </c>
      <c r="AD207" s="53" t="s">
        <v>57</v>
      </c>
      <c r="AE207" s="53" t="s">
        <v>57</v>
      </c>
      <c r="AF207" s="53" t="s">
        <v>57</v>
      </c>
      <c r="AG207" s="53" t="s">
        <v>57</v>
      </c>
      <c r="AH207" s="53" t="s">
        <v>57</v>
      </c>
      <c r="AI207" s="53" t="s">
        <v>57</v>
      </c>
      <c r="AJ207" s="53" t="s">
        <v>57</v>
      </c>
      <c r="AK207" s="53" t="s">
        <v>57</v>
      </c>
      <c r="AL207" s="53" t="s">
        <v>57</v>
      </c>
      <c r="AM207" s="53" t="s">
        <v>57</v>
      </c>
      <c r="AN207" s="53" t="s">
        <v>57</v>
      </c>
      <c r="AO207" s="85" t="str" cm="1">
        <f t="array" ref="AO207">IF(OR(Y207:AI207="SI",AJ207="SI",AK207="SI",AL207="SI",AM207="SI",AN207="SI"),"Crítico-Proceda a elaborar plan de acción","No crítico/Intermedio-Solicitar evaluación por parte del OAL")</f>
        <v>No crítico/Intermedio-Solicitar evaluación por parte del OAL</v>
      </c>
      <c r="AP207" s="86"/>
      <c r="AQ207" s="74"/>
      <c r="AR207" s="74"/>
      <c r="AS207" s="74"/>
      <c r="AT207" s="74"/>
      <c r="AU207" s="74"/>
      <c r="AY207">
        <f t="shared" si="2"/>
        <v>1</v>
      </c>
    </row>
    <row r="208" spans="2:51" ht="58.5" customHeight="1">
      <c r="B208" s="54">
        <v>192</v>
      </c>
      <c r="C208" s="55" t="str">
        <f>Hoja1!AM196</f>
        <v xml:space="preserve"> </v>
      </c>
      <c r="D208" s="55" t="str">
        <f>Hoja1!AN196</f>
        <v xml:space="preserve"> </v>
      </c>
      <c r="E208" s="55" t="str">
        <f>Hoja1!AO196</f>
        <v xml:space="preserve"> </v>
      </c>
      <c r="F208" s="55" t="str">
        <f>Hoja1!AP196</f>
        <v xml:space="preserve"> </v>
      </c>
      <c r="G208" s="55" t="str">
        <f>Hoja1!AQ196</f>
        <v xml:space="preserve"> </v>
      </c>
      <c r="H208" s="55" t="str">
        <f>Hoja1!AR196</f>
        <v xml:space="preserve"> </v>
      </c>
      <c r="I208" s="55" t="str">
        <f>Hoja1!AS196</f>
        <v xml:space="preserve"> </v>
      </c>
      <c r="J208" s="55" t="str">
        <f>Hoja1!AT196</f>
        <v xml:space="preserve"> </v>
      </c>
      <c r="K208" s="53"/>
      <c r="L208" s="53"/>
      <c r="M208" s="53"/>
      <c r="N208" s="53"/>
      <c r="O208" s="53"/>
      <c r="P208" s="53"/>
      <c r="Q208" s="53"/>
      <c r="R208" s="53"/>
      <c r="S208" s="53"/>
      <c r="T208" s="53"/>
      <c r="U208" s="53"/>
      <c r="V208" s="53"/>
      <c r="W208" s="53"/>
      <c r="X208" s="79" t="str" cm="1">
        <f t="array" ref="X208">IF(OR(K208:R208="NO",S208="NO",T208="NO",U208="NO",V208="NO",W208="NO"),"No aceptable","Aceptable")</f>
        <v>Aceptable</v>
      </c>
      <c r="Y208" s="53" t="s">
        <v>57</v>
      </c>
      <c r="Z208" s="53" t="s">
        <v>57</v>
      </c>
      <c r="AA208" s="53" t="s">
        <v>57</v>
      </c>
      <c r="AB208" s="53" t="s">
        <v>57</v>
      </c>
      <c r="AC208" s="53" t="s">
        <v>57</v>
      </c>
      <c r="AD208" s="53" t="s">
        <v>57</v>
      </c>
      <c r="AE208" s="53" t="s">
        <v>57</v>
      </c>
      <c r="AF208" s="53" t="s">
        <v>57</v>
      </c>
      <c r="AG208" s="53" t="s">
        <v>57</v>
      </c>
      <c r="AH208" s="53" t="s">
        <v>57</v>
      </c>
      <c r="AI208" s="53" t="s">
        <v>57</v>
      </c>
      <c r="AJ208" s="53" t="s">
        <v>57</v>
      </c>
      <c r="AK208" s="53" t="s">
        <v>57</v>
      </c>
      <c r="AL208" s="53" t="s">
        <v>57</v>
      </c>
      <c r="AM208" s="53" t="s">
        <v>57</v>
      </c>
      <c r="AN208" s="53" t="s">
        <v>57</v>
      </c>
      <c r="AO208" s="85" t="str" cm="1">
        <f t="array" ref="AO208">IF(OR(Y208:AI208="SI",AJ208="SI",AK208="SI",AL208="SI",AM208="SI",AN208="SI"),"Crítico-Proceda a elaborar plan de acción","No crítico/Intermedio-Solicitar evaluación por parte del OAL")</f>
        <v>No crítico/Intermedio-Solicitar evaluación por parte del OAL</v>
      </c>
      <c r="AP208" s="86"/>
      <c r="AQ208" s="74"/>
      <c r="AR208" s="74"/>
      <c r="AS208" s="74"/>
      <c r="AT208" s="74"/>
      <c r="AU208" s="74"/>
      <c r="AY208">
        <f t="shared" si="2"/>
        <v>1</v>
      </c>
    </row>
    <row r="209" spans="2:51" ht="58.5" customHeight="1">
      <c r="B209" s="54">
        <v>193</v>
      </c>
      <c r="C209" s="55" t="str">
        <f>Hoja1!AM197</f>
        <v xml:space="preserve"> </v>
      </c>
      <c r="D209" s="55" t="str">
        <f>Hoja1!AN197</f>
        <v xml:space="preserve"> </v>
      </c>
      <c r="E209" s="55" t="str">
        <f>Hoja1!AO197</f>
        <v xml:space="preserve"> </v>
      </c>
      <c r="F209" s="55" t="str">
        <f>Hoja1!AP197</f>
        <v xml:space="preserve"> </v>
      </c>
      <c r="G209" s="55" t="str">
        <f>Hoja1!AQ197</f>
        <v xml:space="preserve"> </v>
      </c>
      <c r="H209" s="55" t="str">
        <f>Hoja1!AR197</f>
        <v xml:space="preserve"> </v>
      </c>
      <c r="I209" s="55" t="str">
        <f>Hoja1!AS197</f>
        <v xml:space="preserve"> </v>
      </c>
      <c r="J209" s="55" t="str">
        <f>Hoja1!AT197</f>
        <v xml:space="preserve"> </v>
      </c>
      <c r="K209" s="53"/>
      <c r="L209" s="53"/>
      <c r="M209" s="53"/>
      <c r="N209" s="53"/>
      <c r="O209" s="53"/>
      <c r="P209" s="53"/>
      <c r="Q209" s="53"/>
      <c r="R209" s="53"/>
      <c r="S209" s="53"/>
      <c r="T209" s="53"/>
      <c r="U209" s="53"/>
      <c r="V209" s="53"/>
      <c r="W209" s="53"/>
      <c r="X209" s="79" t="str" cm="1">
        <f t="array" ref="X209">IF(OR(K209:R209="NO",S209="NO",T209="NO",U209="NO",V209="NO",W209="NO"),"No aceptable","Aceptable")</f>
        <v>Aceptable</v>
      </c>
      <c r="Y209" s="53" t="s">
        <v>57</v>
      </c>
      <c r="Z209" s="53" t="s">
        <v>57</v>
      </c>
      <c r="AA209" s="53" t="s">
        <v>57</v>
      </c>
      <c r="AB209" s="53" t="s">
        <v>57</v>
      </c>
      <c r="AC209" s="53" t="s">
        <v>57</v>
      </c>
      <c r="AD209" s="53" t="s">
        <v>57</v>
      </c>
      <c r="AE209" s="53" t="s">
        <v>57</v>
      </c>
      <c r="AF209" s="53" t="s">
        <v>57</v>
      </c>
      <c r="AG209" s="53" t="s">
        <v>57</v>
      </c>
      <c r="AH209" s="53" t="s">
        <v>57</v>
      </c>
      <c r="AI209" s="53" t="s">
        <v>57</v>
      </c>
      <c r="AJ209" s="53" t="s">
        <v>57</v>
      </c>
      <c r="AK209" s="53" t="s">
        <v>57</v>
      </c>
      <c r="AL209" s="53" t="s">
        <v>57</v>
      </c>
      <c r="AM209" s="53" t="s">
        <v>57</v>
      </c>
      <c r="AN209" s="53" t="s">
        <v>57</v>
      </c>
      <c r="AO209" s="85" t="str" cm="1">
        <f t="array" ref="AO209">IF(OR(Y209:AI209="SI",AJ209="SI",AK209="SI",AL209="SI",AM209="SI",AN209="SI"),"Crítico-Proceda a elaborar plan de acción","No crítico/Intermedio-Solicitar evaluación por parte del OAL")</f>
        <v>No crítico/Intermedio-Solicitar evaluación por parte del OAL</v>
      </c>
      <c r="AP209" s="86"/>
      <c r="AQ209" s="74"/>
      <c r="AR209" s="74"/>
      <c r="AS209" s="74"/>
      <c r="AT209" s="74"/>
      <c r="AU209" s="74"/>
      <c r="AY209">
        <f t="shared" si="2"/>
        <v>1</v>
      </c>
    </row>
    <row r="210" spans="2:51" ht="58.5" customHeight="1">
      <c r="B210" s="54">
        <v>194</v>
      </c>
      <c r="C210" s="55" t="str">
        <f>Hoja1!AM198</f>
        <v xml:space="preserve"> </v>
      </c>
      <c r="D210" s="55" t="str">
        <f>Hoja1!AN198</f>
        <v xml:space="preserve"> </v>
      </c>
      <c r="E210" s="55" t="str">
        <f>Hoja1!AO198</f>
        <v xml:space="preserve"> </v>
      </c>
      <c r="F210" s="55" t="str">
        <f>Hoja1!AP198</f>
        <v xml:space="preserve"> </v>
      </c>
      <c r="G210" s="55" t="str">
        <f>Hoja1!AQ198</f>
        <v xml:space="preserve"> </v>
      </c>
      <c r="H210" s="55" t="str">
        <f>Hoja1!AR198</f>
        <v xml:space="preserve"> </v>
      </c>
      <c r="I210" s="55" t="str">
        <f>Hoja1!AS198</f>
        <v xml:space="preserve"> </v>
      </c>
      <c r="J210" s="55" t="str">
        <f>Hoja1!AT198</f>
        <v xml:space="preserve"> </v>
      </c>
      <c r="K210" s="53"/>
      <c r="L210" s="53"/>
      <c r="M210" s="53"/>
      <c r="N210" s="53"/>
      <c r="O210" s="53"/>
      <c r="P210" s="53"/>
      <c r="Q210" s="53"/>
      <c r="R210" s="53"/>
      <c r="S210" s="53"/>
      <c r="T210" s="53"/>
      <c r="U210" s="53"/>
      <c r="V210" s="53"/>
      <c r="W210" s="53"/>
      <c r="X210" s="79" t="str" cm="1">
        <f t="array" ref="X210">IF(OR(K210:R210="NO",S210="NO",T210="NO",U210="NO",V210="NO",W210="NO"),"No aceptable","Aceptable")</f>
        <v>Aceptable</v>
      </c>
      <c r="Y210" s="53" t="s">
        <v>57</v>
      </c>
      <c r="Z210" s="53" t="s">
        <v>57</v>
      </c>
      <c r="AA210" s="53" t="s">
        <v>57</v>
      </c>
      <c r="AB210" s="53" t="s">
        <v>57</v>
      </c>
      <c r="AC210" s="53" t="s">
        <v>57</v>
      </c>
      <c r="AD210" s="53" t="s">
        <v>57</v>
      </c>
      <c r="AE210" s="53" t="s">
        <v>57</v>
      </c>
      <c r="AF210" s="53" t="s">
        <v>57</v>
      </c>
      <c r="AG210" s="53" t="s">
        <v>57</v>
      </c>
      <c r="AH210" s="53" t="s">
        <v>57</v>
      </c>
      <c r="AI210" s="53" t="s">
        <v>57</v>
      </c>
      <c r="AJ210" s="53" t="s">
        <v>57</v>
      </c>
      <c r="AK210" s="53" t="s">
        <v>57</v>
      </c>
      <c r="AL210" s="53" t="s">
        <v>57</v>
      </c>
      <c r="AM210" s="53" t="s">
        <v>57</v>
      </c>
      <c r="AN210" s="53" t="s">
        <v>57</v>
      </c>
      <c r="AO210" s="85" t="str" cm="1">
        <f t="array" ref="AO210">IF(OR(Y210:AI210="SI",AJ210="SI",AK210="SI",AL210="SI",AM210="SI",AN210="SI"),"Crítico-Proceda a elaborar plan de acción","No crítico/Intermedio-Solicitar evaluación por parte del OAL")</f>
        <v>No crítico/Intermedio-Solicitar evaluación por parte del OAL</v>
      </c>
      <c r="AP210" s="86"/>
      <c r="AQ210" s="74"/>
      <c r="AR210" s="74"/>
      <c r="AS210" s="74"/>
      <c r="AT210" s="74"/>
      <c r="AU210" s="74"/>
      <c r="AY210">
        <f t="shared" ref="AY210:AY216" si="3">IF(X210="Aceptable",1,0)</f>
        <v>1</v>
      </c>
    </row>
    <row r="211" spans="2:51" ht="58.5" customHeight="1">
      <c r="B211" s="54">
        <v>195</v>
      </c>
      <c r="C211" s="55" t="str">
        <f>Hoja1!AM199</f>
        <v xml:space="preserve"> </v>
      </c>
      <c r="D211" s="55" t="str">
        <f>Hoja1!AN199</f>
        <v xml:space="preserve"> </v>
      </c>
      <c r="E211" s="55" t="str">
        <f>Hoja1!AO199</f>
        <v xml:space="preserve"> </v>
      </c>
      <c r="F211" s="55" t="str">
        <f>Hoja1!AP199</f>
        <v xml:space="preserve"> </v>
      </c>
      <c r="G211" s="55" t="str">
        <f>Hoja1!AQ199</f>
        <v xml:space="preserve"> </v>
      </c>
      <c r="H211" s="55" t="str">
        <f>Hoja1!AR199</f>
        <v xml:space="preserve"> </v>
      </c>
      <c r="I211" s="55" t="str">
        <f>Hoja1!AS199</f>
        <v xml:space="preserve"> </v>
      </c>
      <c r="J211" s="55" t="str">
        <f>Hoja1!AT199</f>
        <v xml:space="preserve"> </v>
      </c>
      <c r="K211" s="53"/>
      <c r="L211" s="53"/>
      <c r="M211" s="53"/>
      <c r="N211" s="53"/>
      <c r="O211" s="53"/>
      <c r="P211" s="53"/>
      <c r="Q211" s="53"/>
      <c r="R211" s="53"/>
      <c r="S211" s="53"/>
      <c r="T211" s="53"/>
      <c r="U211" s="53"/>
      <c r="V211" s="53"/>
      <c r="W211" s="53"/>
      <c r="X211" s="79" t="str" cm="1">
        <f t="array" ref="X211">IF(OR(K211:R211="NO",S211="NO",T211="NO",U211="NO",V211="NO",W211="NO"),"No aceptable","Aceptable")</f>
        <v>Aceptable</v>
      </c>
      <c r="Y211" s="53" t="s">
        <v>57</v>
      </c>
      <c r="Z211" s="53" t="s">
        <v>57</v>
      </c>
      <c r="AA211" s="53" t="s">
        <v>57</v>
      </c>
      <c r="AB211" s="53" t="s">
        <v>57</v>
      </c>
      <c r="AC211" s="53" t="s">
        <v>57</v>
      </c>
      <c r="AD211" s="53" t="s">
        <v>57</v>
      </c>
      <c r="AE211" s="53" t="s">
        <v>57</v>
      </c>
      <c r="AF211" s="53" t="s">
        <v>57</v>
      </c>
      <c r="AG211" s="53" t="s">
        <v>57</v>
      </c>
      <c r="AH211" s="53" t="s">
        <v>57</v>
      </c>
      <c r="AI211" s="53" t="s">
        <v>57</v>
      </c>
      <c r="AJ211" s="53" t="s">
        <v>57</v>
      </c>
      <c r="AK211" s="53" t="s">
        <v>57</v>
      </c>
      <c r="AL211" s="53" t="s">
        <v>57</v>
      </c>
      <c r="AM211" s="53" t="s">
        <v>57</v>
      </c>
      <c r="AN211" s="53" t="s">
        <v>57</v>
      </c>
      <c r="AO211" s="85" t="str" cm="1">
        <f t="array" ref="AO211">IF(OR(Y211:AI211="SI",AJ211="SI",AK211="SI",AL211="SI",AM211="SI",AN211="SI"),"Crítico-Proceda a elaborar plan de acción","No crítico/Intermedio-Solicitar evaluación por parte del OAL")</f>
        <v>No crítico/Intermedio-Solicitar evaluación por parte del OAL</v>
      </c>
      <c r="AP211" s="86"/>
      <c r="AQ211" s="74"/>
      <c r="AR211" s="74"/>
      <c r="AS211" s="74"/>
      <c r="AT211" s="74"/>
      <c r="AU211" s="74"/>
      <c r="AY211">
        <f t="shared" si="3"/>
        <v>1</v>
      </c>
    </row>
    <row r="212" spans="2:51" ht="58.5" customHeight="1">
      <c r="B212" s="54">
        <v>196</v>
      </c>
      <c r="C212" s="55" t="str">
        <f>Hoja1!AM200</f>
        <v xml:space="preserve"> </v>
      </c>
      <c r="D212" s="55" t="str">
        <f>Hoja1!AN200</f>
        <v xml:space="preserve"> </v>
      </c>
      <c r="E212" s="55" t="str">
        <f>Hoja1!AO200</f>
        <v xml:space="preserve"> </v>
      </c>
      <c r="F212" s="55" t="str">
        <f>Hoja1!AP200</f>
        <v xml:space="preserve"> </v>
      </c>
      <c r="G212" s="55" t="str">
        <f>Hoja1!AQ200</f>
        <v xml:space="preserve"> </v>
      </c>
      <c r="H212" s="55" t="str">
        <f>Hoja1!AR200</f>
        <v xml:space="preserve"> </v>
      </c>
      <c r="I212" s="55" t="str">
        <f>Hoja1!AS200</f>
        <v xml:space="preserve"> </v>
      </c>
      <c r="J212" s="55" t="str">
        <f>Hoja1!AT200</f>
        <v xml:space="preserve"> </v>
      </c>
      <c r="K212" s="53"/>
      <c r="L212" s="53"/>
      <c r="M212" s="53"/>
      <c r="N212" s="53"/>
      <c r="O212" s="53"/>
      <c r="P212" s="53"/>
      <c r="Q212" s="53"/>
      <c r="R212" s="53"/>
      <c r="S212" s="53"/>
      <c r="T212" s="53"/>
      <c r="U212" s="53"/>
      <c r="V212" s="53"/>
      <c r="W212" s="53"/>
      <c r="X212" s="79" t="str" cm="1">
        <f t="array" ref="X212">IF(OR(K212:R212="NO",S212="NO",T212="NO",U212="NO",V212="NO",W212="NO"),"No aceptable","Aceptable")</f>
        <v>Aceptable</v>
      </c>
      <c r="Y212" s="53" t="s">
        <v>57</v>
      </c>
      <c r="Z212" s="53" t="s">
        <v>57</v>
      </c>
      <c r="AA212" s="53" t="s">
        <v>57</v>
      </c>
      <c r="AB212" s="53" t="s">
        <v>57</v>
      </c>
      <c r="AC212" s="53" t="s">
        <v>57</v>
      </c>
      <c r="AD212" s="53" t="s">
        <v>57</v>
      </c>
      <c r="AE212" s="53" t="s">
        <v>57</v>
      </c>
      <c r="AF212" s="53" t="s">
        <v>57</v>
      </c>
      <c r="AG212" s="53" t="s">
        <v>57</v>
      </c>
      <c r="AH212" s="53" t="s">
        <v>57</v>
      </c>
      <c r="AI212" s="53" t="s">
        <v>57</v>
      </c>
      <c r="AJ212" s="53" t="s">
        <v>57</v>
      </c>
      <c r="AK212" s="53" t="s">
        <v>57</v>
      </c>
      <c r="AL212" s="53" t="s">
        <v>57</v>
      </c>
      <c r="AM212" s="53" t="s">
        <v>57</v>
      </c>
      <c r="AN212" s="53" t="s">
        <v>57</v>
      </c>
      <c r="AO212" s="85" t="str" cm="1">
        <f t="array" ref="AO212">IF(OR(Y212:AI212="SI",AJ212="SI",AK212="SI",AL212="SI",AM212="SI",AN212="SI"),"Crítico-Proceda a elaborar plan de acción","No crítico/Intermedio-Solicitar evaluación por parte del OAL")</f>
        <v>No crítico/Intermedio-Solicitar evaluación por parte del OAL</v>
      </c>
      <c r="AP212" s="86"/>
      <c r="AQ212" s="74"/>
      <c r="AR212" s="74"/>
      <c r="AS212" s="74"/>
      <c r="AT212" s="74"/>
      <c r="AU212" s="74"/>
      <c r="AY212">
        <f t="shared" si="3"/>
        <v>1</v>
      </c>
    </row>
    <row r="213" spans="2:51" ht="58.5" customHeight="1">
      <c r="B213" s="54">
        <v>197</v>
      </c>
      <c r="C213" s="55" t="str">
        <f>Hoja1!AM201</f>
        <v xml:space="preserve"> </v>
      </c>
      <c r="D213" s="55" t="str">
        <f>Hoja1!AN201</f>
        <v xml:space="preserve"> </v>
      </c>
      <c r="E213" s="55" t="str">
        <f>Hoja1!AO201</f>
        <v xml:space="preserve"> </v>
      </c>
      <c r="F213" s="55" t="str">
        <f>Hoja1!AP201</f>
        <v xml:space="preserve"> </v>
      </c>
      <c r="G213" s="55" t="str">
        <f>Hoja1!AQ201</f>
        <v xml:space="preserve"> </v>
      </c>
      <c r="H213" s="55" t="str">
        <f>Hoja1!AR201</f>
        <v xml:space="preserve"> </v>
      </c>
      <c r="I213" s="55" t="str">
        <f>Hoja1!AS201</f>
        <v xml:space="preserve"> </v>
      </c>
      <c r="J213" s="55" t="str">
        <f>Hoja1!AT201</f>
        <v xml:space="preserve"> </v>
      </c>
      <c r="K213" s="53"/>
      <c r="L213" s="53"/>
      <c r="M213" s="53"/>
      <c r="N213" s="53"/>
      <c r="O213" s="53"/>
      <c r="P213" s="53"/>
      <c r="Q213" s="53"/>
      <c r="R213" s="53"/>
      <c r="S213" s="53"/>
      <c r="T213" s="53"/>
      <c r="U213" s="53"/>
      <c r="V213" s="53"/>
      <c r="W213" s="53"/>
      <c r="X213" s="79" t="str" cm="1">
        <f t="array" ref="X213">IF(OR(K213:R213="NO",S213="NO",T213="NO",U213="NO",V213="NO",W213="NO"),"No aceptable","Aceptable")</f>
        <v>Aceptable</v>
      </c>
      <c r="Y213" s="53" t="s">
        <v>57</v>
      </c>
      <c r="Z213" s="53" t="s">
        <v>57</v>
      </c>
      <c r="AA213" s="53" t="s">
        <v>57</v>
      </c>
      <c r="AB213" s="53" t="s">
        <v>57</v>
      </c>
      <c r="AC213" s="53" t="s">
        <v>57</v>
      </c>
      <c r="AD213" s="53" t="s">
        <v>57</v>
      </c>
      <c r="AE213" s="53" t="s">
        <v>57</v>
      </c>
      <c r="AF213" s="53" t="s">
        <v>57</v>
      </c>
      <c r="AG213" s="53" t="s">
        <v>57</v>
      </c>
      <c r="AH213" s="53" t="s">
        <v>57</v>
      </c>
      <c r="AI213" s="53" t="s">
        <v>57</v>
      </c>
      <c r="AJ213" s="53" t="s">
        <v>57</v>
      </c>
      <c r="AK213" s="53" t="s">
        <v>57</v>
      </c>
      <c r="AL213" s="53" t="s">
        <v>57</v>
      </c>
      <c r="AM213" s="53" t="s">
        <v>57</v>
      </c>
      <c r="AN213" s="53" t="s">
        <v>57</v>
      </c>
      <c r="AO213" s="85" t="str" cm="1">
        <f t="array" ref="AO213">IF(OR(Y213:AI213="SI",AJ213="SI",AK213="SI",AL213="SI",AM213="SI",AN213="SI"),"Crítico-Proceda a elaborar plan de acción","No crítico/Intermedio-Solicitar evaluación por parte del OAL")</f>
        <v>No crítico/Intermedio-Solicitar evaluación por parte del OAL</v>
      </c>
      <c r="AP213" s="86"/>
      <c r="AQ213" s="74"/>
      <c r="AR213" s="74"/>
      <c r="AS213" s="74"/>
      <c r="AT213" s="74"/>
      <c r="AU213" s="74"/>
      <c r="AY213">
        <f t="shared" si="3"/>
        <v>1</v>
      </c>
    </row>
    <row r="214" spans="2:51" ht="58.5" customHeight="1">
      <c r="B214" s="54">
        <v>198</v>
      </c>
      <c r="C214" s="55" t="str">
        <f>Hoja1!AM202</f>
        <v xml:space="preserve"> </v>
      </c>
      <c r="D214" s="55" t="str">
        <f>Hoja1!AN202</f>
        <v xml:space="preserve"> </v>
      </c>
      <c r="E214" s="55" t="str">
        <f>Hoja1!AO202</f>
        <v xml:space="preserve"> </v>
      </c>
      <c r="F214" s="55" t="str">
        <f>Hoja1!AP202</f>
        <v xml:space="preserve"> </v>
      </c>
      <c r="G214" s="55" t="str">
        <f>Hoja1!AQ202</f>
        <v xml:space="preserve"> </v>
      </c>
      <c r="H214" s="55" t="str">
        <f>Hoja1!AR202</f>
        <v xml:space="preserve"> </v>
      </c>
      <c r="I214" s="55" t="str">
        <f>Hoja1!AS202</f>
        <v xml:space="preserve"> </v>
      </c>
      <c r="J214" s="55" t="str">
        <f>Hoja1!AT202</f>
        <v xml:space="preserve"> </v>
      </c>
      <c r="K214" s="53"/>
      <c r="L214" s="53"/>
      <c r="M214" s="53"/>
      <c r="N214" s="53"/>
      <c r="O214" s="53"/>
      <c r="P214" s="53"/>
      <c r="Q214" s="53"/>
      <c r="R214" s="53"/>
      <c r="S214" s="53"/>
      <c r="T214" s="53"/>
      <c r="U214" s="53"/>
      <c r="V214" s="53"/>
      <c r="W214" s="53"/>
      <c r="X214" s="79" t="str" cm="1">
        <f t="array" ref="X214">IF(OR(K214:R214="NO",S214="NO",T214="NO",U214="NO",V214="NO",W214="NO"),"No aceptable","Aceptable")</f>
        <v>Aceptable</v>
      </c>
      <c r="Y214" s="53" t="s">
        <v>57</v>
      </c>
      <c r="Z214" s="53" t="s">
        <v>57</v>
      </c>
      <c r="AA214" s="53" t="s">
        <v>57</v>
      </c>
      <c r="AB214" s="53" t="s">
        <v>57</v>
      </c>
      <c r="AC214" s="53" t="s">
        <v>57</v>
      </c>
      <c r="AD214" s="53" t="s">
        <v>57</v>
      </c>
      <c r="AE214" s="53" t="s">
        <v>57</v>
      </c>
      <c r="AF214" s="53" t="s">
        <v>57</v>
      </c>
      <c r="AG214" s="53" t="s">
        <v>57</v>
      </c>
      <c r="AH214" s="53" t="s">
        <v>57</v>
      </c>
      <c r="AI214" s="53" t="s">
        <v>57</v>
      </c>
      <c r="AJ214" s="53" t="s">
        <v>57</v>
      </c>
      <c r="AK214" s="53" t="s">
        <v>57</v>
      </c>
      <c r="AL214" s="53" t="s">
        <v>57</v>
      </c>
      <c r="AM214" s="53" t="s">
        <v>57</v>
      </c>
      <c r="AN214" s="53" t="s">
        <v>57</v>
      </c>
      <c r="AO214" s="85" t="str" cm="1">
        <f t="array" ref="AO214">IF(OR(Y214:AI214="SI",AJ214="SI",AK214="SI",AL214="SI",AM214="SI",AN214="SI"),"Crítico-Proceda a elaborar plan de acción","No crítico/Intermedio-Solicitar evaluación por parte del OAL")</f>
        <v>No crítico/Intermedio-Solicitar evaluación por parte del OAL</v>
      </c>
      <c r="AP214" s="86"/>
      <c r="AQ214" s="74"/>
      <c r="AR214" s="74"/>
      <c r="AS214" s="74"/>
      <c r="AT214" s="74"/>
      <c r="AU214" s="74"/>
      <c r="AY214">
        <f t="shared" si="3"/>
        <v>1</v>
      </c>
    </row>
    <row r="215" spans="2:51" ht="58.5" customHeight="1">
      <c r="B215" s="54">
        <v>199</v>
      </c>
      <c r="C215" s="55" t="str">
        <f>Hoja1!AM203</f>
        <v xml:space="preserve"> </v>
      </c>
      <c r="D215" s="55" t="str">
        <f>Hoja1!AN203</f>
        <v xml:space="preserve"> </v>
      </c>
      <c r="E215" s="55" t="str">
        <f>Hoja1!AO203</f>
        <v xml:space="preserve"> </v>
      </c>
      <c r="F215" s="55" t="str">
        <f>Hoja1!AP203</f>
        <v xml:space="preserve"> </v>
      </c>
      <c r="G215" s="55" t="str">
        <f>Hoja1!AQ203</f>
        <v xml:space="preserve"> </v>
      </c>
      <c r="H215" s="55" t="str">
        <f>Hoja1!AR203</f>
        <v xml:space="preserve"> </v>
      </c>
      <c r="I215" s="55" t="str">
        <f>Hoja1!AS203</f>
        <v xml:space="preserve"> </v>
      </c>
      <c r="J215" s="55" t="str">
        <f>Hoja1!AT203</f>
        <v xml:space="preserve"> </v>
      </c>
      <c r="K215" s="53"/>
      <c r="L215" s="53"/>
      <c r="M215" s="53"/>
      <c r="N215" s="53"/>
      <c r="O215" s="53"/>
      <c r="P215" s="53"/>
      <c r="Q215" s="53"/>
      <c r="R215" s="53"/>
      <c r="S215" s="53"/>
      <c r="T215" s="53"/>
      <c r="U215" s="53"/>
      <c r="V215" s="53"/>
      <c r="W215" s="53"/>
      <c r="X215" s="79" t="str" cm="1">
        <f t="array" ref="X215">IF(OR(K215:R215="NO",S215="NO",T215="NO",U215="NO",V215="NO",W215="NO"),"No aceptable","Aceptable")</f>
        <v>Aceptable</v>
      </c>
      <c r="Y215" s="53" t="s">
        <v>57</v>
      </c>
      <c r="Z215" s="53" t="s">
        <v>57</v>
      </c>
      <c r="AA215" s="53" t="s">
        <v>57</v>
      </c>
      <c r="AB215" s="53" t="s">
        <v>57</v>
      </c>
      <c r="AC215" s="53" t="s">
        <v>57</v>
      </c>
      <c r="AD215" s="53" t="s">
        <v>57</v>
      </c>
      <c r="AE215" s="53" t="s">
        <v>57</v>
      </c>
      <c r="AF215" s="53" t="s">
        <v>57</v>
      </c>
      <c r="AG215" s="53" t="s">
        <v>57</v>
      </c>
      <c r="AH215" s="53" t="s">
        <v>57</v>
      </c>
      <c r="AI215" s="53" t="s">
        <v>57</v>
      </c>
      <c r="AJ215" s="53" t="s">
        <v>57</v>
      </c>
      <c r="AK215" s="53" t="s">
        <v>57</v>
      </c>
      <c r="AL215" s="53" t="s">
        <v>57</v>
      </c>
      <c r="AM215" s="53" t="s">
        <v>57</v>
      </c>
      <c r="AN215" s="53" t="s">
        <v>57</v>
      </c>
      <c r="AO215" s="85" t="str" cm="1">
        <f t="array" ref="AO215">IF(OR(Y215:AI215="SI",AJ215="SI",AK215="SI",AL215="SI",AM215="SI",AN215="SI"),"Crítico-Proceda a elaborar plan de acción","No crítico/Intermedio-Solicitar evaluación por parte del OAL")</f>
        <v>No crítico/Intermedio-Solicitar evaluación por parte del OAL</v>
      </c>
      <c r="AP215" s="86"/>
      <c r="AQ215" s="74"/>
      <c r="AR215" s="74"/>
      <c r="AS215" s="74"/>
      <c r="AT215" s="74"/>
      <c r="AU215" s="74"/>
      <c r="AY215">
        <f t="shared" si="3"/>
        <v>1</v>
      </c>
    </row>
    <row r="216" spans="2:51" ht="58.5" customHeight="1">
      <c r="B216" s="54">
        <v>200</v>
      </c>
      <c r="C216" s="55">
        <f>Hoja1!AM204</f>
        <v>0</v>
      </c>
      <c r="D216" s="55">
        <f>Hoja1!AN204</f>
        <v>0</v>
      </c>
      <c r="E216" s="55">
        <f>Hoja1!AO204</f>
        <v>0</v>
      </c>
      <c r="F216" s="55">
        <f>Hoja1!AP204</f>
        <v>0</v>
      </c>
      <c r="G216" s="55">
        <f>Hoja1!AQ204</f>
        <v>0</v>
      </c>
      <c r="H216" s="55">
        <f>Hoja1!AR204</f>
        <v>0</v>
      </c>
      <c r="I216" s="55">
        <f>Hoja1!AS204</f>
        <v>0</v>
      </c>
      <c r="J216" s="55">
        <f>Hoja1!AT204</f>
        <v>0</v>
      </c>
      <c r="K216" s="53"/>
      <c r="L216" s="53"/>
      <c r="M216" s="53"/>
      <c r="N216" s="53"/>
      <c r="O216" s="53"/>
      <c r="P216" s="53"/>
      <c r="Q216" s="53"/>
      <c r="R216" s="53"/>
      <c r="S216" s="53"/>
      <c r="T216" s="53"/>
      <c r="U216" s="53"/>
      <c r="V216" s="53"/>
      <c r="W216" s="53"/>
      <c r="X216" s="79" t="str" cm="1">
        <f t="array" ref="X216">IF(OR(K216:R216="NO",S216="NO",T216="NO",U216="NO",V216="NO",W216="NO"),"No aceptable","Aceptable")</f>
        <v>Aceptable</v>
      </c>
      <c r="Y216" s="53" t="s">
        <v>57</v>
      </c>
      <c r="Z216" s="53" t="s">
        <v>57</v>
      </c>
      <c r="AA216" s="53" t="s">
        <v>57</v>
      </c>
      <c r="AB216" s="53" t="s">
        <v>57</v>
      </c>
      <c r="AC216" s="53" t="s">
        <v>57</v>
      </c>
      <c r="AD216" s="53" t="s">
        <v>57</v>
      </c>
      <c r="AE216" s="53" t="s">
        <v>57</v>
      </c>
      <c r="AF216" s="53" t="s">
        <v>57</v>
      </c>
      <c r="AG216" s="53" t="s">
        <v>57</v>
      </c>
      <c r="AH216" s="53" t="s">
        <v>57</v>
      </c>
      <c r="AI216" s="53" t="s">
        <v>57</v>
      </c>
      <c r="AJ216" s="53" t="s">
        <v>57</v>
      </c>
      <c r="AK216" s="53" t="s">
        <v>57</v>
      </c>
      <c r="AL216" s="53" t="s">
        <v>57</v>
      </c>
      <c r="AM216" s="53" t="s">
        <v>57</v>
      </c>
      <c r="AN216" s="53" t="s">
        <v>57</v>
      </c>
      <c r="AO216" s="85" t="str" cm="1">
        <f t="array" ref="AO216">IF(OR(Y216:AI216="SI",AJ216="SI",AK216="SI",AL216="SI",AM216="SI",AN216="SI"),"Crítico-Proceda a elaborar plan de acción","No crítico/Intermedio-Solicitar evaluación por parte del OAL")</f>
        <v>No crítico/Intermedio-Solicitar evaluación por parte del OAL</v>
      </c>
      <c r="AP216" s="86"/>
      <c r="AQ216" s="74"/>
      <c r="AR216" s="74"/>
      <c r="AS216" s="74"/>
      <c r="AT216" s="74"/>
      <c r="AU216" s="74"/>
      <c r="AY216">
        <f t="shared" si="3"/>
        <v>1</v>
      </c>
    </row>
  </sheetData>
  <sheetProtection formatCells="0" formatRows="0" insertRows="0" deleteRows="0"/>
  <autoFilter ref="B16:AY216" xr:uid="{00000000-0001-0000-0900-000000000000}"/>
  <mergeCells count="53">
    <mergeCell ref="AP13:AU13"/>
    <mergeCell ref="AP14:AP15"/>
    <mergeCell ref="AR14:AR15"/>
    <mergeCell ref="AS14:AS15"/>
    <mergeCell ref="AT14:AT15"/>
    <mergeCell ref="AU14:AU15"/>
    <mergeCell ref="AQ14:AQ15"/>
    <mergeCell ref="AO13:AO15"/>
    <mergeCell ref="K13:M13"/>
    <mergeCell ref="Y13:AA13"/>
    <mergeCell ref="B7:N7"/>
    <mergeCell ref="K12:X12"/>
    <mergeCell ref="Y12:AO12"/>
    <mergeCell ref="B14:B15"/>
    <mergeCell ref="C14:C15"/>
    <mergeCell ref="D14:D15"/>
    <mergeCell ref="F14:F15"/>
    <mergeCell ref="G14:H14"/>
    <mergeCell ref="S14:S15"/>
    <mergeCell ref="T14:T15"/>
    <mergeCell ref="U14:U15"/>
    <mergeCell ref="D13:E13"/>
    <mergeCell ref="AM14:AM15"/>
    <mergeCell ref="AN14:AN15"/>
    <mergeCell ref="AE14:AE15"/>
    <mergeCell ref="AF14:AF15"/>
    <mergeCell ref="AG14:AG15"/>
    <mergeCell ref="AH14:AH15"/>
    <mergeCell ref="AI14:AI15"/>
    <mergeCell ref="AJ14:AJ15"/>
    <mergeCell ref="AL14:AL15"/>
    <mergeCell ref="AK14:AK15"/>
    <mergeCell ref="Y14:Y15"/>
    <mergeCell ref="Z14:Z15"/>
    <mergeCell ref="AA14:AA15"/>
    <mergeCell ref="AB14:AB15"/>
    <mergeCell ref="AC14:AC15"/>
    <mergeCell ref="AD14:AD15"/>
    <mergeCell ref="E14:E15"/>
    <mergeCell ref="N13:R13"/>
    <mergeCell ref="AB13:AF13"/>
    <mergeCell ref="X13:X15"/>
    <mergeCell ref="V14:V15"/>
    <mergeCell ref="W14:W15"/>
    <mergeCell ref="P14:P15"/>
    <mergeCell ref="Q14:Q15"/>
    <mergeCell ref="R14:R15"/>
    <mergeCell ref="K14:K15"/>
    <mergeCell ref="L14:L15"/>
    <mergeCell ref="M14:M15"/>
    <mergeCell ref="N14:N15"/>
    <mergeCell ref="O14:O15"/>
    <mergeCell ref="I14:J14"/>
  </mergeCells>
  <conditionalFormatting sqref="K17:W216">
    <cfRule type="cellIs" dxfId="30" priority="9" operator="equal">
      <formula>"NO"</formula>
    </cfRule>
    <cfRule type="cellIs" dxfId="29" priority="10" operator="equal">
      <formula>"SI"</formula>
    </cfRule>
  </conditionalFormatting>
  <conditionalFormatting sqref="X17:X216">
    <cfRule type="cellIs" dxfId="28" priority="7" operator="equal">
      <formula>"No aceptable"</formula>
    </cfRule>
    <cfRule type="cellIs" dxfId="27" priority="8" operator="equal">
      <formula>"Aceptable"</formula>
    </cfRule>
  </conditionalFormatting>
  <conditionalFormatting sqref="Y17:AN216">
    <cfRule type="cellIs" dxfId="26" priority="5" operator="equal">
      <formula>"NO"</formula>
    </cfRule>
    <cfRule type="cellIs" dxfId="25" priority="6" operator="equal">
      <formula>"SI"</formula>
    </cfRule>
  </conditionalFormatting>
  <conditionalFormatting sqref="Y17:AO216">
    <cfRule type="expression" dxfId="24" priority="1">
      <formula>$AY17=1</formula>
    </cfRule>
  </conditionalFormatting>
  <conditionalFormatting sqref="AO17:AO216">
    <cfRule type="cellIs" dxfId="23" priority="2" operator="equal">
      <formula>"Crítico-Proceda a elaborar plan de acción"</formula>
    </cfRule>
    <cfRule type="cellIs" dxfId="22" priority="3" operator="equal">
      <formula>"No crítico/Intermedio-Solicitar evaluación por parte del OAL"</formula>
    </cfRule>
  </conditionalFormatting>
  <dataValidations count="12">
    <dataValidation allowBlank="1" showInputMessage="1" showErrorMessage="1" prompt="Lugar donde se ejecutan las tareas, en interacción de la persona con el equipo, el espacio y el medioambiente de trabajo." sqref="D14" xr:uid="{00000000-0002-0000-0900-000000000000}"/>
    <dataValidation allowBlank="1" showInputMessage="1" showErrorMessage="1" prompt="Se debe declarar si es fija o variable, si existe pago de bonos individuales o colectivos por producción, por no ausentarse al trabajo, etc." sqref="Y14" xr:uid="{00000000-0002-0000-0900-000001000000}"/>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B14:AB16" xr:uid="{00000000-0002-0000-0900-000002000000}"/>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C14:AE16" xr:uid="{00000000-0002-0000-0900-000003000000}"/>
    <dataValidation allowBlank="1" showInputMessage="1" showErrorMessage="1" prompt="Indicar el número de trabajadores pertenecientes al puesto de trabajo que desempeñan la tarea en el centro de trabajo evaluado, separados por género masculino y femenino." sqref="I14" xr:uid="{00000000-0002-0000-0900-000004000000}"/>
    <dataValidation type="list" allowBlank="1" showInputMessage="1" showErrorMessage="1" sqref="K17:W216 Y17:AN216" xr:uid="{8E07276B-DCC2-4668-8B0D-D0D6985F820D}">
      <formula1>"SI,NO"</formula1>
    </dataValidation>
    <dataValidation allowBlank="1" showInputMessage="1" showErrorMessage="1" prompt="Conjunto de acciones técnicas utilizadas para cumplir un objetivo dentro de un proceso productivo o la obtención de un producto determinado dentro del mismo." sqref="I14:J14 Z14:AA14 E14" xr:uid="{00000000-0002-0000-0900-000006000000}"/>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X13" xr:uid="{00000000-0002-0000-0900-000007000000}"/>
    <dataValidation allowBlank="1" showInputMessage="1" showErrorMessage="1" prompt="Distribución de tiempo de trabajo a lo largo de un periodo de tiempo." sqref="F14:F15" xr:uid="{A9BBC6D2-7F62-4650-9A5E-09569893DD30}"/>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4:H14" xr:uid="{15C10FD2-0FF1-4E56-8F63-20DF59DEBBE0}"/>
    <dataValidation allowBlank="1" showInputMessage="1" showErrorMessage="1" prompt="Indicar el numero de trabajadores pertenecientes al puesto de trabajo que desempeñan la tarea en el centro de trabajo evaluado, separados por género masculino y femenino." sqref="I14:J14" xr:uid="{B5184513-B6FD-420C-A677-8EF8353A83E8}"/>
    <dataValidation type="date" allowBlank="1" showInputMessage="1" showErrorMessage="1" error="Debes ingresar fecha formato dd/mm/aaaa" sqref="AP17:AP216" xr:uid="{2A5C4FB3-E566-4FAF-A1D2-D5D6531A8F88}">
      <formula1>45406</formula1>
      <formula2>47848</formula2>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dimension ref="B1:AW216"/>
  <sheetViews>
    <sheetView showGridLines="0" topLeftCell="X1" zoomScale="58" zoomScaleNormal="58" workbookViewId="0">
      <selection activeCell="Z45" sqref="Z45"/>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39" width="13.54296875" customWidth="1"/>
    <col min="40" max="40" width="23.1796875" customWidth="1"/>
    <col min="41" max="41" width="24.453125" customWidth="1"/>
    <col min="42" max="47" width="21.1796875" customWidth="1"/>
    <col min="48" max="48" width="0" hidden="1" customWidth="1"/>
    <col min="49" max="49" width="10.81640625" hidden="1" customWidth="1"/>
  </cols>
  <sheetData>
    <row r="1" spans="2:47" s="3" customFormat="1"/>
    <row r="2" spans="2:47" s="3" customFormat="1"/>
    <row r="3" spans="2:47" s="3" customFormat="1"/>
    <row r="4" spans="2:47" s="3" customFormat="1"/>
    <row r="5" spans="2:47" s="3" customFormat="1"/>
    <row r="6" spans="2:47" s="3" customFormat="1" ht="18" customHeight="1"/>
    <row r="7" spans="2:47" s="3" customFormat="1" ht="16.5">
      <c r="B7" s="151"/>
      <c r="C7" s="151"/>
      <c r="D7" s="151"/>
      <c r="E7" s="151"/>
      <c r="F7" s="151"/>
      <c r="G7" s="151"/>
      <c r="H7" s="151"/>
      <c r="I7" s="151"/>
      <c r="J7" s="151"/>
      <c r="K7" s="151"/>
      <c r="L7" s="151"/>
      <c r="M7" s="151"/>
      <c r="N7" s="151"/>
      <c r="O7" s="17"/>
    </row>
    <row r="8" spans="2:47" ht="17.149999999999999" customHeight="1">
      <c r="Y8" s="3"/>
    </row>
    <row r="9" spans="2:47" ht="17.149999999999999" customHeight="1"/>
    <row r="10" spans="2:47" ht="30.5" customHeight="1">
      <c r="B10" s="14"/>
      <c r="C10" s="14"/>
      <c r="D10" s="14"/>
      <c r="E10" s="14"/>
      <c r="F10" s="14"/>
      <c r="G10" s="14"/>
      <c r="H10" s="14"/>
      <c r="I10" s="14"/>
      <c r="J10" s="14"/>
      <c r="K10" s="14"/>
      <c r="L10" s="14"/>
      <c r="M10" s="14"/>
      <c r="N10" s="14"/>
      <c r="O10" s="14"/>
      <c r="P10" s="14"/>
      <c r="Q10" s="14"/>
      <c r="R10" s="14"/>
      <c r="S10" s="14"/>
      <c r="T10" s="14"/>
      <c r="U10" s="14"/>
    </row>
    <row r="11" spans="2:47" ht="23" customHeight="1">
      <c r="B11" s="6"/>
      <c r="C11" s="6"/>
      <c r="D11" s="6"/>
      <c r="E11" s="6"/>
      <c r="F11" s="6"/>
      <c r="G11" s="6"/>
      <c r="H11" s="6"/>
      <c r="I11" s="6"/>
      <c r="J11" s="6"/>
      <c r="K11" s="6"/>
      <c r="L11" s="6"/>
      <c r="M11" s="6"/>
      <c r="N11" s="6"/>
      <c r="O11" s="6"/>
      <c r="P11" s="6"/>
      <c r="Q11" s="6"/>
    </row>
    <row r="12" spans="2:47" ht="24.65" customHeight="1">
      <c r="B12" s="63"/>
      <c r="C12" s="63"/>
      <c r="D12" s="63"/>
      <c r="E12" s="63"/>
      <c r="F12" s="63"/>
      <c r="G12" s="63"/>
      <c r="H12" s="63"/>
      <c r="I12" s="63"/>
      <c r="J12" s="63"/>
      <c r="K12" s="243" t="s">
        <v>273</v>
      </c>
      <c r="L12" s="243"/>
      <c r="M12" s="243"/>
      <c r="N12" s="243"/>
      <c r="O12" s="243"/>
      <c r="P12" s="243"/>
      <c r="Q12" s="243"/>
      <c r="R12" s="243"/>
      <c r="S12" s="243"/>
      <c r="T12" s="243"/>
      <c r="U12" s="243"/>
      <c r="V12" s="243"/>
      <c r="W12" s="243"/>
      <c r="X12" s="243"/>
      <c r="Y12" s="247"/>
      <c r="Z12" s="243" t="s">
        <v>274</v>
      </c>
      <c r="AA12" s="243"/>
      <c r="AB12" s="243"/>
      <c r="AC12" s="243"/>
      <c r="AD12" s="243"/>
      <c r="AE12" s="243"/>
      <c r="AF12" s="243"/>
      <c r="AG12" s="243"/>
      <c r="AH12" s="243"/>
      <c r="AI12" s="243"/>
      <c r="AJ12" s="243"/>
      <c r="AK12" s="243"/>
      <c r="AL12" s="243"/>
      <c r="AM12" s="243"/>
      <c r="AN12" s="243"/>
      <c r="AO12" s="247"/>
    </row>
    <row r="13" spans="2:47" s="2" customFormat="1" ht="71.150000000000006" customHeight="1">
      <c r="B13" s="60"/>
      <c r="C13" s="61"/>
      <c r="D13" s="212"/>
      <c r="E13" s="212"/>
      <c r="F13" s="61"/>
      <c r="G13" s="61"/>
      <c r="H13" s="61"/>
      <c r="I13" s="61"/>
      <c r="J13" s="61"/>
      <c r="K13" s="254" t="s">
        <v>275</v>
      </c>
      <c r="L13" s="255"/>
      <c r="M13" s="255"/>
      <c r="N13" s="256"/>
      <c r="O13" s="254" t="s">
        <v>276</v>
      </c>
      <c r="P13" s="255"/>
      <c r="Q13" s="256"/>
      <c r="R13" s="254" t="s">
        <v>277</v>
      </c>
      <c r="S13" s="255"/>
      <c r="T13" s="256"/>
      <c r="U13" s="247" t="s">
        <v>278</v>
      </c>
      <c r="V13" s="247"/>
      <c r="W13" s="247"/>
      <c r="X13" s="91" t="s">
        <v>279</v>
      </c>
      <c r="Y13" s="247" t="s">
        <v>110</v>
      </c>
      <c r="Z13" s="256" t="s">
        <v>275</v>
      </c>
      <c r="AA13" s="247"/>
      <c r="AB13" s="247"/>
      <c r="AC13" s="247"/>
      <c r="AD13" s="254" t="s">
        <v>276</v>
      </c>
      <c r="AE13" s="255"/>
      <c r="AF13" s="255"/>
      <c r="AG13" s="256"/>
      <c r="AH13" s="254" t="s">
        <v>277</v>
      </c>
      <c r="AI13" s="255"/>
      <c r="AJ13" s="256"/>
      <c r="AK13" s="254" t="s">
        <v>278</v>
      </c>
      <c r="AL13" s="255"/>
      <c r="AM13" s="256"/>
      <c r="AN13" s="84" t="s">
        <v>279</v>
      </c>
      <c r="AO13" s="247" t="s">
        <v>117</v>
      </c>
      <c r="AP13" s="264" t="s">
        <v>103</v>
      </c>
      <c r="AQ13" s="259"/>
      <c r="AR13" s="259"/>
      <c r="AS13" s="259"/>
      <c r="AT13" s="259"/>
      <c r="AU13" s="260"/>
    </row>
    <row r="14" spans="2:47" ht="118" customHeight="1">
      <c r="B14" s="247" t="s">
        <v>28</v>
      </c>
      <c r="C14" s="247" t="s">
        <v>29</v>
      </c>
      <c r="D14" s="247" t="s">
        <v>30</v>
      </c>
      <c r="E14" s="247" t="s">
        <v>31</v>
      </c>
      <c r="F14" s="247" t="s">
        <v>33</v>
      </c>
      <c r="G14" s="244" t="s">
        <v>34</v>
      </c>
      <c r="H14" s="246"/>
      <c r="I14" s="244" t="s">
        <v>35</v>
      </c>
      <c r="J14" s="245"/>
      <c r="K14" s="252" t="s">
        <v>280</v>
      </c>
      <c r="L14" s="252" t="s">
        <v>281</v>
      </c>
      <c r="M14" s="252" t="s">
        <v>282</v>
      </c>
      <c r="N14" s="252" t="s">
        <v>283</v>
      </c>
      <c r="O14" s="250" t="s">
        <v>284</v>
      </c>
      <c r="P14" s="250" t="s">
        <v>285</v>
      </c>
      <c r="Q14" s="250" t="s">
        <v>286</v>
      </c>
      <c r="R14" s="252" t="s">
        <v>287</v>
      </c>
      <c r="S14" s="252" t="s">
        <v>288</v>
      </c>
      <c r="T14" s="252" t="s">
        <v>289</v>
      </c>
      <c r="U14" s="250" t="s">
        <v>290</v>
      </c>
      <c r="V14" s="250" t="s">
        <v>291</v>
      </c>
      <c r="W14" s="250" t="s">
        <v>292</v>
      </c>
      <c r="X14" s="262" t="s">
        <v>293</v>
      </c>
      <c r="Y14" s="261"/>
      <c r="Z14" s="252" t="s">
        <v>294</v>
      </c>
      <c r="AA14" s="252" t="s">
        <v>295</v>
      </c>
      <c r="AB14" s="252" t="s">
        <v>296</v>
      </c>
      <c r="AC14" s="252" t="s">
        <v>297</v>
      </c>
      <c r="AD14" s="250" t="s">
        <v>298</v>
      </c>
      <c r="AE14" s="250" t="s">
        <v>299</v>
      </c>
      <c r="AF14" s="250" t="s">
        <v>300</v>
      </c>
      <c r="AG14" s="250" t="s">
        <v>301</v>
      </c>
      <c r="AH14" s="252" t="s">
        <v>302</v>
      </c>
      <c r="AI14" s="252" t="s">
        <v>303</v>
      </c>
      <c r="AJ14" s="252" t="s">
        <v>304</v>
      </c>
      <c r="AK14" s="250" t="s">
        <v>305</v>
      </c>
      <c r="AL14" s="250" t="s">
        <v>306</v>
      </c>
      <c r="AM14" s="250" t="s">
        <v>307</v>
      </c>
      <c r="AN14" s="262" t="s">
        <v>308</v>
      </c>
      <c r="AO14" s="261"/>
      <c r="AP14" s="252" t="s">
        <v>118</v>
      </c>
      <c r="AQ14" s="252" t="s">
        <v>119</v>
      </c>
      <c r="AR14" s="252" t="s">
        <v>120</v>
      </c>
      <c r="AS14" s="252" t="s">
        <v>121</v>
      </c>
      <c r="AT14" s="252" t="s">
        <v>122</v>
      </c>
      <c r="AU14" s="252" t="s">
        <v>123</v>
      </c>
    </row>
    <row r="15" spans="2:47" ht="147" customHeight="1">
      <c r="B15" s="248"/>
      <c r="C15" s="248"/>
      <c r="D15" s="248"/>
      <c r="E15" s="248"/>
      <c r="F15" s="248"/>
      <c r="G15" s="72" t="s">
        <v>45</v>
      </c>
      <c r="H15" s="72" t="s">
        <v>46</v>
      </c>
      <c r="I15" s="72" t="s">
        <v>47</v>
      </c>
      <c r="J15" s="84" t="s">
        <v>48</v>
      </c>
      <c r="K15" s="253"/>
      <c r="L15" s="253"/>
      <c r="M15" s="253"/>
      <c r="N15" s="253"/>
      <c r="O15" s="251"/>
      <c r="P15" s="251"/>
      <c r="Q15" s="251"/>
      <c r="R15" s="253"/>
      <c r="S15" s="253"/>
      <c r="T15" s="253"/>
      <c r="U15" s="251"/>
      <c r="V15" s="251"/>
      <c r="W15" s="251"/>
      <c r="X15" s="263"/>
      <c r="Y15" s="261"/>
      <c r="Z15" s="253"/>
      <c r="AA15" s="253"/>
      <c r="AB15" s="253"/>
      <c r="AC15" s="253"/>
      <c r="AD15" s="251"/>
      <c r="AE15" s="251"/>
      <c r="AF15" s="251"/>
      <c r="AG15" s="251"/>
      <c r="AH15" s="253"/>
      <c r="AI15" s="253"/>
      <c r="AJ15" s="253"/>
      <c r="AK15" s="251"/>
      <c r="AL15" s="251"/>
      <c r="AM15" s="251"/>
      <c r="AN15" s="263"/>
      <c r="AO15" s="261"/>
      <c r="AP15" s="253"/>
      <c r="AQ15" s="253"/>
      <c r="AR15" s="253"/>
      <c r="AS15" s="253"/>
      <c r="AT15" s="253"/>
      <c r="AU15" s="253"/>
    </row>
    <row r="16" spans="2:47" ht="29.5" customHeight="1">
      <c r="B16" s="58"/>
      <c r="C16" s="58"/>
      <c r="D16" s="58"/>
      <c r="E16" s="58"/>
      <c r="F16" s="58"/>
      <c r="G16" s="58"/>
      <c r="H16" s="58"/>
      <c r="I16" s="58"/>
      <c r="J16" s="73"/>
      <c r="K16" s="59"/>
      <c r="L16" s="59"/>
      <c r="M16" s="59"/>
      <c r="N16" s="59"/>
      <c r="O16" s="64"/>
      <c r="P16" s="64"/>
      <c r="Q16" s="64"/>
      <c r="R16" s="59"/>
      <c r="S16" s="59"/>
      <c r="T16" s="59"/>
      <c r="U16" s="64"/>
      <c r="V16" s="64"/>
      <c r="W16" s="64"/>
      <c r="X16" s="75"/>
      <c r="Y16" s="73"/>
      <c r="Z16" s="59"/>
      <c r="AA16" s="59"/>
      <c r="AB16" s="59"/>
      <c r="AC16" s="59"/>
      <c r="AD16" s="64"/>
      <c r="AE16" s="64"/>
      <c r="AF16" s="64"/>
      <c r="AG16" s="64"/>
      <c r="AH16" s="59"/>
      <c r="AI16" s="59"/>
      <c r="AJ16" s="59"/>
      <c r="AK16" s="64"/>
      <c r="AL16" s="64"/>
      <c r="AM16" s="64"/>
      <c r="AN16" s="75"/>
      <c r="AO16" s="73"/>
      <c r="AP16" s="86"/>
      <c r="AQ16" s="86"/>
      <c r="AR16" s="86"/>
      <c r="AS16" s="86"/>
      <c r="AT16" s="86"/>
      <c r="AU16" s="86"/>
    </row>
    <row r="17" spans="2:49" ht="78.650000000000006" customHeight="1">
      <c r="B17" s="81">
        <v>1</v>
      </c>
      <c r="C17" s="83" t="str">
        <f>Hoja1!AU5</f>
        <v xml:space="preserve"> </v>
      </c>
      <c r="D17" s="83" t="str">
        <f>Hoja1!AV5</f>
        <v xml:space="preserve"> </v>
      </c>
      <c r="E17" s="83" t="str">
        <f>Hoja1!AW5</f>
        <v xml:space="preserve"> </v>
      </c>
      <c r="F17" s="83" t="str">
        <f>Hoja1!AX5</f>
        <v xml:space="preserve"> </v>
      </c>
      <c r="G17" s="83" t="str">
        <f>Hoja1!AY5</f>
        <v xml:space="preserve"> </v>
      </c>
      <c r="H17" s="83" t="str">
        <f>Hoja1!AZ5</f>
        <v xml:space="preserve"> </v>
      </c>
      <c r="I17" s="83" t="str">
        <f>Hoja1!BA5</f>
        <v xml:space="preserve"> </v>
      </c>
      <c r="J17" s="83" t="str">
        <f>Hoja1!BB5</f>
        <v xml:space="preserve"> </v>
      </c>
      <c r="K17" s="77" t="s">
        <v>86</v>
      </c>
      <c r="L17" s="77"/>
      <c r="M17" s="77"/>
      <c r="N17" s="77"/>
      <c r="O17" s="77"/>
      <c r="P17" s="77"/>
      <c r="Q17" s="77"/>
      <c r="R17" s="77"/>
      <c r="S17" s="77"/>
      <c r="T17" s="77"/>
      <c r="U17" s="77"/>
      <c r="V17" s="77"/>
      <c r="W17" s="77"/>
      <c r="X17" s="77" t="s">
        <v>57</v>
      </c>
      <c r="Y17" s="79" t="str" cm="1">
        <f t="array" ref="Y17">IF(OR(K17:S17="NO",T17="NO",U17="NO",V17="NO",W17="NO",X17="NO"),"No aceptable","Aceptable")</f>
        <v>No aceptable</v>
      </c>
      <c r="Z17" s="77" t="s">
        <v>57</v>
      </c>
      <c r="AA17" s="77" t="s">
        <v>57</v>
      </c>
      <c r="AB17" s="77" t="s">
        <v>57</v>
      </c>
      <c r="AC17" s="77" t="s">
        <v>57</v>
      </c>
      <c r="AD17" s="77" t="s">
        <v>57</v>
      </c>
      <c r="AE17" s="77" t="s">
        <v>57</v>
      </c>
      <c r="AF17" s="77" t="s">
        <v>57</v>
      </c>
      <c r="AG17" s="77" t="s">
        <v>57</v>
      </c>
      <c r="AH17" s="77" t="s">
        <v>57</v>
      </c>
      <c r="AI17" s="77" t="s">
        <v>57</v>
      </c>
      <c r="AJ17" s="77" t="s">
        <v>57</v>
      </c>
      <c r="AK17" s="77" t="s">
        <v>57</v>
      </c>
      <c r="AL17" s="77" t="s">
        <v>57</v>
      </c>
      <c r="AM17" s="77" t="s">
        <v>57</v>
      </c>
      <c r="AN17" s="77" t="s">
        <v>57</v>
      </c>
      <c r="AO17" s="85" t="str" cm="1">
        <f t="array" ref="AO17">IF(OR(Z17:AI17="SI",AJ17="SI",AK17="SI",AL17="SI",AM17="SI",AN17="SI"),"Crítico-Proceda a elaborar plan de acción","No crítico/Intermedio-Solicitar evaluación por parte del OAL")</f>
        <v>No crítico/Intermedio-Solicitar evaluación por parte del OAL</v>
      </c>
      <c r="AP17" s="86"/>
      <c r="AQ17" s="86"/>
      <c r="AR17" s="86"/>
      <c r="AS17" s="86"/>
      <c r="AT17" s="86"/>
      <c r="AU17" s="86"/>
      <c r="AW17">
        <f>IF(Y17="Aceptable",1,0)</f>
        <v>0</v>
      </c>
    </row>
    <row r="18" spans="2:49" ht="58.5" customHeight="1">
      <c r="B18" s="54">
        <v>2</v>
      </c>
      <c r="C18" s="55" t="str">
        <f>Hoja1!AU6</f>
        <v xml:space="preserve">Faena </v>
      </c>
      <c r="D18" s="55" t="str">
        <f>Hoja1!AV6</f>
        <v>Operador excavadora</v>
      </c>
      <c r="E18" s="55" t="str">
        <f>Hoja1!AW6</f>
        <v>carga de camión</v>
      </c>
      <c r="F18" s="55" t="str">
        <f>Hoja1!AX6</f>
        <v>8:00 a 18:00</v>
      </c>
      <c r="G18" s="55">
        <f>Hoja1!AY6</f>
        <v>2</v>
      </c>
      <c r="H18" s="55">
        <f>Hoja1!AZ6</f>
        <v>10</v>
      </c>
      <c r="I18" s="55">
        <f>Hoja1!BA6</f>
        <v>1</v>
      </c>
      <c r="J18" s="55">
        <f>Hoja1!BB6</f>
        <v>0</v>
      </c>
      <c r="K18" s="53"/>
      <c r="L18" s="77" t="s">
        <v>57</v>
      </c>
      <c r="M18" s="53"/>
      <c r="N18" s="53"/>
      <c r="O18" s="53"/>
      <c r="P18" s="53"/>
      <c r="Q18" s="53"/>
      <c r="R18" s="53"/>
      <c r="S18" s="53"/>
      <c r="T18" s="53"/>
      <c r="U18" s="53"/>
      <c r="V18" s="53"/>
      <c r="W18" s="53"/>
      <c r="X18" s="53"/>
      <c r="Y18" s="79" t="str" cm="1">
        <f t="array" ref="Y18">IF(OR(K18:S18="NO",T18="NO",U18="NO",V18="NO",W18="NO",X18="NO"),"No aceptable","Aceptable")</f>
        <v>No aceptable</v>
      </c>
      <c r="Z18" s="53" t="s">
        <v>57</v>
      </c>
      <c r="AA18" s="53" t="s">
        <v>86</v>
      </c>
      <c r="AB18" s="53" t="s">
        <v>57</v>
      </c>
      <c r="AC18" s="53" t="s">
        <v>57</v>
      </c>
      <c r="AD18" s="53" t="s">
        <v>57</v>
      </c>
      <c r="AE18" s="53" t="s">
        <v>57</v>
      </c>
      <c r="AF18" s="53" t="s">
        <v>57</v>
      </c>
      <c r="AG18" s="53" t="s">
        <v>57</v>
      </c>
      <c r="AH18" s="53" t="s">
        <v>57</v>
      </c>
      <c r="AI18" s="53" t="s">
        <v>57</v>
      </c>
      <c r="AJ18" s="53" t="s">
        <v>57</v>
      </c>
      <c r="AK18" s="53" t="s">
        <v>57</v>
      </c>
      <c r="AL18" s="53" t="s">
        <v>57</v>
      </c>
      <c r="AM18" s="53" t="s">
        <v>57</v>
      </c>
      <c r="AN18" s="53" t="s">
        <v>57</v>
      </c>
      <c r="AO18" s="85" t="str" cm="1">
        <f t="array" ref="AO18">IF(OR(Z18:AI18="SI",AJ18="SI",AK18="SI",AL18="SI",AM18="SI",AN18="SI"),"Crítico-Proceda a elaborar plan de acción","No crítico/Intermedio-Solicitar evaluación por parte del OAL")</f>
        <v>Crítico-Proceda a elaborar plan de acción</v>
      </c>
      <c r="AP18" s="86"/>
      <c r="AQ18" s="74"/>
      <c r="AR18" s="74"/>
      <c r="AS18" s="74"/>
      <c r="AT18" s="74"/>
      <c r="AU18" s="74"/>
      <c r="AW18">
        <f t="shared" ref="AW18:AW81" si="0">IF(Y18="Aceptable",1,0)</f>
        <v>0</v>
      </c>
    </row>
    <row r="19" spans="2:49" ht="58.5" customHeight="1">
      <c r="B19" s="54">
        <v>3</v>
      </c>
      <c r="C19" s="55" t="str">
        <f>Hoja1!AU7</f>
        <v>area 3</v>
      </c>
      <c r="D19" s="55" t="str">
        <f>Hoja1!AV7</f>
        <v>puesto 3</v>
      </c>
      <c r="E19" s="55" t="str">
        <f>Hoja1!AW7</f>
        <v>tarea 3</v>
      </c>
      <c r="F19" s="55">
        <f>Hoja1!AX7</f>
        <v>0</v>
      </c>
      <c r="G19" s="55">
        <f>Hoja1!AY7</f>
        <v>0</v>
      </c>
      <c r="H19" s="55">
        <f>Hoja1!AZ7</f>
        <v>0</v>
      </c>
      <c r="I19" s="55">
        <f>Hoja1!BA7</f>
        <v>0</v>
      </c>
      <c r="J19" s="55">
        <f>Hoja1!BB7</f>
        <v>0</v>
      </c>
      <c r="K19" s="53"/>
      <c r="L19" s="53"/>
      <c r="M19" s="77" t="s">
        <v>57</v>
      </c>
      <c r="N19" s="53"/>
      <c r="O19" s="53"/>
      <c r="P19" s="53"/>
      <c r="Q19" s="53"/>
      <c r="R19" s="53"/>
      <c r="S19" s="53"/>
      <c r="T19" s="53"/>
      <c r="U19" s="53"/>
      <c r="V19" s="53"/>
      <c r="W19" s="53"/>
      <c r="X19" s="53"/>
      <c r="Y19" s="79" t="str" cm="1">
        <f t="array" ref="Y19">IF(OR(K19:S19="NO",T19="NO",U19="NO",V19="NO",W19="NO",X19="NO"),"No aceptable","Aceptable")</f>
        <v>No aceptable</v>
      </c>
      <c r="Z19" s="53" t="s">
        <v>57</v>
      </c>
      <c r="AA19" s="53" t="s">
        <v>57</v>
      </c>
      <c r="AB19" s="53" t="s">
        <v>86</v>
      </c>
      <c r="AC19" s="53" t="s">
        <v>57</v>
      </c>
      <c r="AD19" s="53" t="s">
        <v>57</v>
      </c>
      <c r="AE19" s="53" t="s">
        <v>57</v>
      </c>
      <c r="AF19" s="53" t="s">
        <v>57</v>
      </c>
      <c r="AG19" s="53" t="s">
        <v>57</v>
      </c>
      <c r="AH19" s="53" t="s">
        <v>57</v>
      </c>
      <c r="AI19" s="53" t="s">
        <v>57</v>
      </c>
      <c r="AJ19" s="53" t="s">
        <v>57</v>
      </c>
      <c r="AK19" s="53" t="s">
        <v>57</v>
      </c>
      <c r="AL19" s="53" t="s">
        <v>57</v>
      </c>
      <c r="AM19" s="53" t="s">
        <v>57</v>
      </c>
      <c r="AN19" s="53" t="s">
        <v>57</v>
      </c>
      <c r="AO19" s="85" t="str" cm="1">
        <f t="array" ref="AO19">IF(OR(Z19:AI19="SI",AJ19="SI",AK19="SI",AL19="SI",AM19="SI",AN19="SI"),"Crítico-Proceda a elaborar plan de acción","No crítico/Intermedio-Solicitar evaluación por parte del OAL")</f>
        <v>Crítico-Proceda a elaborar plan de acción</v>
      </c>
      <c r="AP19" s="86"/>
      <c r="AQ19" s="74"/>
      <c r="AR19" s="74"/>
      <c r="AS19" s="74"/>
      <c r="AT19" s="74"/>
      <c r="AU19" s="74"/>
      <c r="AW19">
        <f t="shared" si="0"/>
        <v>0</v>
      </c>
    </row>
    <row r="20" spans="2:49" ht="58.5" customHeight="1">
      <c r="B20" s="54">
        <v>4</v>
      </c>
      <c r="C20" s="55" t="str">
        <f>Hoja1!AU8</f>
        <v>area 4</v>
      </c>
      <c r="D20" s="55" t="str">
        <f>Hoja1!AV8</f>
        <v>puesto 4</v>
      </c>
      <c r="E20" s="55" t="str">
        <f>Hoja1!AW8</f>
        <v>tarea 4</v>
      </c>
      <c r="F20" s="55">
        <f>Hoja1!AX8</f>
        <v>0</v>
      </c>
      <c r="G20" s="55">
        <f>Hoja1!AY8</f>
        <v>0</v>
      </c>
      <c r="H20" s="55">
        <f>Hoja1!AZ8</f>
        <v>0</v>
      </c>
      <c r="I20" s="55">
        <f>Hoja1!BA8</f>
        <v>0</v>
      </c>
      <c r="J20" s="55">
        <f>Hoja1!BB8</f>
        <v>0</v>
      </c>
      <c r="K20" s="53"/>
      <c r="L20" s="53"/>
      <c r="M20" s="53"/>
      <c r="N20" s="77" t="s">
        <v>57</v>
      </c>
      <c r="O20" s="53"/>
      <c r="P20" s="53"/>
      <c r="Q20" s="53"/>
      <c r="R20" s="53"/>
      <c r="S20" s="53"/>
      <c r="T20" s="53"/>
      <c r="U20" s="53"/>
      <c r="V20" s="53"/>
      <c r="W20" s="53"/>
      <c r="X20" s="53"/>
      <c r="Y20" s="79" t="str" cm="1">
        <f t="array" ref="Y20">IF(OR(K20:S20="NO",T20="NO",U20="NO",V20="NO",W20="NO",X20="NO"),"No aceptable","Aceptable")</f>
        <v>No aceptable</v>
      </c>
      <c r="Z20" s="53" t="s">
        <v>57</v>
      </c>
      <c r="AA20" s="53" t="s">
        <v>57</v>
      </c>
      <c r="AB20" s="53" t="s">
        <v>57</v>
      </c>
      <c r="AC20" s="53" t="s">
        <v>86</v>
      </c>
      <c r="AD20" s="53" t="s">
        <v>57</v>
      </c>
      <c r="AE20" s="53" t="s">
        <v>57</v>
      </c>
      <c r="AF20" s="53" t="s">
        <v>57</v>
      </c>
      <c r="AG20" s="53" t="s">
        <v>57</v>
      </c>
      <c r="AH20" s="53" t="s">
        <v>57</v>
      </c>
      <c r="AI20" s="53" t="s">
        <v>57</v>
      </c>
      <c r="AJ20" s="53" t="s">
        <v>57</v>
      </c>
      <c r="AK20" s="53" t="s">
        <v>57</v>
      </c>
      <c r="AL20" s="53" t="s">
        <v>57</v>
      </c>
      <c r="AM20" s="53" t="s">
        <v>57</v>
      </c>
      <c r="AN20" s="53" t="s">
        <v>57</v>
      </c>
      <c r="AO20" s="85" t="str" cm="1">
        <f t="array" ref="AO20">IF(OR(Z20:AI20="SI",AJ20="SI",AK20="SI",AL20="SI",AM20="SI",AN20="SI"),"Crítico-Proceda a elaborar plan de acción","No crítico/Intermedio-Solicitar evaluación por parte del OAL")</f>
        <v>Crítico-Proceda a elaborar plan de acción</v>
      </c>
      <c r="AP20" s="86"/>
      <c r="AQ20" s="74"/>
      <c r="AR20" s="74"/>
      <c r="AS20" s="74"/>
      <c r="AT20" s="74"/>
      <c r="AU20" s="74"/>
      <c r="AW20">
        <f t="shared" si="0"/>
        <v>0</v>
      </c>
    </row>
    <row r="21" spans="2:49" ht="58.5" customHeight="1">
      <c r="B21" s="54">
        <v>5</v>
      </c>
      <c r="C21" s="55" t="str">
        <f>Hoja1!AU9</f>
        <v>area 5</v>
      </c>
      <c r="D21" s="55" t="str">
        <f>Hoja1!AV9</f>
        <v>puesto 5</v>
      </c>
      <c r="E21" s="55" t="str">
        <f>Hoja1!AW9</f>
        <v>tarea 5</v>
      </c>
      <c r="F21" s="55">
        <f>Hoja1!AX9</f>
        <v>0</v>
      </c>
      <c r="G21" s="55">
        <f>Hoja1!AY9</f>
        <v>0</v>
      </c>
      <c r="H21" s="55">
        <f>Hoja1!AZ9</f>
        <v>0</v>
      </c>
      <c r="I21" s="55">
        <f>Hoja1!BA9</f>
        <v>0</v>
      </c>
      <c r="J21" s="55">
        <f>Hoja1!BB9</f>
        <v>0</v>
      </c>
      <c r="K21" s="53"/>
      <c r="L21" s="53"/>
      <c r="M21" s="53"/>
      <c r="N21" s="53"/>
      <c r="O21" s="77" t="s">
        <v>57</v>
      </c>
      <c r="P21" s="53"/>
      <c r="Q21" s="53"/>
      <c r="R21" s="53"/>
      <c r="S21" s="53"/>
      <c r="T21" s="53"/>
      <c r="U21" s="53"/>
      <c r="V21" s="53"/>
      <c r="W21" s="53"/>
      <c r="X21" s="53"/>
      <c r="Y21" s="79" t="str" cm="1">
        <f t="array" ref="Y21">IF(OR(K21:S21="NO",T21="NO",U21="NO",V21="NO",W21="NO",X21="NO"),"No aceptable","Aceptable")</f>
        <v>No aceptable</v>
      </c>
      <c r="Z21" s="53" t="s">
        <v>57</v>
      </c>
      <c r="AA21" s="53" t="s">
        <v>57</v>
      </c>
      <c r="AB21" s="53" t="s">
        <v>57</v>
      </c>
      <c r="AC21" s="53" t="s">
        <v>57</v>
      </c>
      <c r="AD21" s="53" t="s">
        <v>86</v>
      </c>
      <c r="AE21" s="53" t="s">
        <v>57</v>
      </c>
      <c r="AF21" s="53" t="s">
        <v>57</v>
      </c>
      <c r="AG21" s="53" t="s">
        <v>57</v>
      </c>
      <c r="AH21" s="53" t="s">
        <v>57</v>
      </c>
      <c r="AI21" s="53" t="s">
        <v>57</v>
      </c>
      <c r="AJ21" s="53" t="s">
        <v>57</v>
      </c>
      <c r="AK21" s="53" t="s">
        <v>57</v>
      </c>
      <c r="AL21" s="53" t="s">
        <v>57</v>
      </c>
      <c r="AM21" s="53" t="s">
        <v>57</v>
      </c>
      <c r="AN21" s="53" t="s">
        <v>57</v>
      </c>
      <c r="AO21" s="85" t="str" cm="1">
        <f t="array" ref="AO21">IF(OR(Z21:AI21="SI",AJ21="SI",AK21="SI",AL21="SI",AM21="SI",AN21="SI"),"Crítico-Proceda a elaborar plan de acción","No crítico/Intermedio-Solicitar evaluación por parte del OAL")</f>
        <v>Crítico-Proceda a elaborar plan de acción</v>
      </c>
      <c r="AP21" s="86"/>
      <c r="AQ21" s="74"/>
      <c r="AR21" s="74"/>
      <c r="AS21" s="74"/>
      <c r="AT21" s="74"/>
      <c r="AU21" s="74"/>
      <c r="AW21">
        <f t="shared" si="0"/>
        <v>0</v>
      </c>
    </row>
    <row r="22" spans="2:49" ht="58.5" customHeight="1">
      <c r="B22" s="54">
        <v>6</v>
      </c>
      <c r="C22" s="55" t="str">
        <f>Hoja1!AU10</f>
        <v>area 6</v>
      </c>
      <c r="D22" s="55" t="str">
        <f>Hoja1!AV10</f>
        <v>puesto 6</v>
      </c>
      <c r="E22" s="55" t="str">
        <f>Hoja1!AW10</f>
        <v>tarea 6</v>
      </c>
      <c r="F22" s="55">
        <f>Hoja1!AX10</f>
        <v>0</v>
      </c>
      <c r="G22" s="55">
        <f>Hoja1!AY10</f>
        <v>0</v>
      </c>
      <c r="H22" s="55">
        <f>Hoja1!AZ10</f>
        <v>0</v>
      </c>
      <c r="I22" s="55">
        <f>Hoja1!BA10</f>
        <v>0</v>
      </c>
      <c r="J22" s="55">
        <f>Hoja1!BB10</f>
        <v>0</v>
      </c>
      <c r="K22" s="53"/>
      <c r="L22" s="53"/>
      <c r="M22" s="53"/>
      <c r="N22" s="53"/>
      <c r="O22" s="53"/>
      <c r="P22" s="77" t="s">
        <v>57</v>
      </c>
      <c r="Q22" s="53"/>
      <c r="R22" s="53"/>
      <c r="S22" s="53"/>
      <c r="T22" s="53"/>
      <c r="U22" s="53"/>
      <c r="V22" s="53"/>
      <c r="W22" s="53"/>
      <c r="X22" s="53"/>
      <c r="Y22" s="79" t="str" cm="1">
        <f t="array" ref="Y22">IF(OR(K22:S22="NO",T22="NO",U22="NO",V22="NO",W22="NO",X22="NO"),"No aceptable","Aceptable")</f>
        <v>No aceptable</v>
      </c>
      <c r="Z22" s="53" t="s">
        <v>57</v>
      </c>
      <c r="AA22" s="53" t="s">
        <v>57</v>
      </c>
      <c r="AB22" s="53" t="s">
        <v>57</v>
      </c>
      <c r="AC22" s="53" t="s">
        <v>57</v>
      </c>
      <c r="AD22" s="53" t="s">
        <v>57</v>
      </c>
      <c r="AE22" s="53" t="s">
        <v>86</v>
      </c>
      <c r="AF22" s="53" t="s">
        <v>57</v>
      </c>
      <c r="AG22" s="53" t="s">
        <v>57</v>
      </c>
      <c r="AH22" s="53" t="s">
        <v>57</v>
      </c>
      <c r="AI22" s="53" t="s">
        <v>57</v>
      </c>
      <c r="AJ22" s="53" t="s">
        <v>57</v>
      </c>
      <c r="AK22" s="53" t="s">
        <v>57</v>
      </c>
      <c r="AL22" s="53" t="s">
        <v>57</v>
      </c>
      <c r="AM22" s="53" t="s">
        <v>57</v>
      </c>
      <c r="AN22" s="53" t="s">
        <v>57</v>
      </c>
      <c r="AO22" s="85" t="str" cm="1">
        <f t="array" ref="AO22">IF(OR(Z22:AI22="SI",AJ22="SI",AK22="SI",AL22="SI",AM22="SI",AN22="SI"),"Crítico-Proceda a elaborar plan de acción","No crítico/Intermedio-Solicitar evaluación por parte del OAL")</f>
        <v>Crítico-Proceda a elaborar plan de acción</v>
      </c>
      <c r="AP22" s="86"/>
      <c r="AQ22" s="74"/>
      <c r="AR22" s="74"/>
      <c r="AS22" s="74"/>
      <c r="AT22" s="74"/>
      <c r="AU22" s="74"/>
      <c r="AW22">
        <f t="shared" si="0"/>
        <v>0</v>
      </c>
    </row>
    <row r="23" spans="2:49" ht="58.5" customHeight="1">
      <c r="B23" s="54">
        <v>7</v>
      </c>
      <c r="C23" s="55" t="str">
        <f>Hoja1!AU11</f>
        <v>area 7</v>
      </c>
      <c r="D23" s="55" t="str">
        <f>Hoja1!AV11</f>
        <v>puesto 7</v>
      </c>
      <c r="E23" s="55" t="str">
        <f>Hoja1!AW11</f>
        <v>tarea 7</v>
      </c>
      <c r="F23" s="55">
        <f>Hoja1!AX11</f>
        <v>0</v>
      </c>
      <c r="G23" s="55">
        <f>Hoja1!AY11</f>
        <v>0</v>
      </c>
      <c r="H23" s="55">
        <f>Hoja1!AZ11</f>
        <v>0</v>
      </c>
      <c r="I23" s="55">
        <f>Hoja1!BA11</f>
        <v>0</v>
      </c>
      <c r="J23" s="55">
        <f>Hoja1!BB11</f>
        <v>0</v>
      </c>
      <c r="K23" s="53"/>
      <c r="L23" s="53"/>
      <c r="M23" s="53"/>
      <c r="N23" s="53"/>
      <c r="O23" s="53"/>
      <c r="P23" s="53"/>
      <c r="Q23" s="77" t="s">
        <v>57</v>
      </c>
      <c r="R23" s="53"/>
      <c r="S23" s="53"/>
      <c r="T23" s="53"/>
      <c r="U23" s="53"/>
      <c r="V23" s="53"/>
      <c r="W23" s="53"/>
      <c r="X23" s="53"/>
      <c r="Y23" s="79" t="str" cm="1">
        <f t="array" ref="Y23">IF(OR(K23:S23="NO",T23="NO",U23="NO",V23="NO",W23="NO",X23="NO"),"No aceptable","Aceptable")</f>
        <v>No aceptable</v>
      </c>
      <c r="Z23" s="53" t="s">
        <v>57</v>
      </c>
      <c r="AA23" s="53" t="s">
        <v>57</v>
      </c>
      <c r="AB23" s="53" t="s">
        <v>57</v>
      </c>
      <c r="AC23" s="53" t="s">
        <v>57</v>
      </c>
      <c r="AD23" s="53" t="s">
        <v>57</v>
      </c>
      <c r="AE23" s="53" t="s">
        <v>57</v>
      </c>
      <c r="AF23" s="53" t="s">
        <v>86</v>
      </c>
      <c r="AG23" s="53" t="s">
        <v>57</v>
      </c>
      <c r="AH23" s="53" t="s">
        <v>57</v>
      </c>
      <c r="AI23" s="53" t="s">
        <v>57</v>
      </c>
      <c r="AJ23" s="53" t="s">
        <v>57</v>
      </c>
      <c r="AK23" s="53" t="s">
        <v>57</v>
      </c>
      <c r="AL23" s="53" t="s">
        <v>57</v>
      </c>
      <c r="AM23" s="53" t="s">
        <v>57</v>
      </c>
      <c r="AN23" s="53" t="s">
        <v>57</v>
      </c>
      <c r="AO23" s="85" t="str" cm="1">
        <f t="array" ref="AO23">IF(OR(Z23:AI23="SI",AJ23="SI",AK23="SI",AL23="SI",AM23="SI",AN23="SI"),"Crítico-Proceda a elaborar plan de acción","No crítico/Intermedio-Solicitar evaluación por parte del OAL")</f>
        <v>Crítico-Proceda a elaborar plan de acción</v>
      </c>
      <c r="AP23" s="86"/>
      <c r="AQ23" s="74"/>
      <c r="AR23" s="74"/>
      <c r="AS23" s="74"/>
      <c r="AT23" s="74"/>
      <c r="AU23" s="74"/>
      <c r="AW23">
        <f t="shared" si="0"/>
        <v>0</v>
      </c>
    </row>
    <row r="24" spans="2:49" ht="58.5" customHeight="1">
      <c r="B24" s="54">
        <v>8</v>
      </c>
      <c r="C24" s="55" t="str">
        <f>Hoja1!AU12</f>
        <v>area 8</v>
      </c>
      <c r="D24" s="55" t="str">
        <f>Hoja1!AV12</f>
        <v>puesto 8</v>
      </c>
      <c r="E24" s="55" t="str">
        <f>Hoja1!AW12</f>
        <v>tarea 8</v>
      </c>
      <c r="F24" s="55">
        <f>Hoja1!AX12</f>
        <v>0</v>
      </c>
      <c r="G24" s="55">
        <f>Hoja1!AY12</f>
        <v>0</v>
      </c>
      <c r="H24" s="55">
        <f>Hoja1!AZ12</f>
        <v>0</v>
      </c>
      <c r="I24" s="55">
        <f>Hoja1!BA12</f>
        <v>0</v>
      </c>
      <c r="J24" s="55">
        <f>Hoja1!BB12</f>
        <v>0</v>
      </c>
      <c r="K24" s="53"/>
      <c r="L24" s="53"/>
      <c r="M24" s="53"/>
      <c r="N24" s="53"/>
      <c r="O24" s="53"/>
      <c r="P24" s="53"/>
      <c r="Q24" s="53"/>
      <c r="R24" s="77" t="s">
        <v>57</v>
      </c>
      <c r="S24" s="53"/>
      <c r="T24" s="53"/>
      <c r="U24" s="53"/>
      <c r="V24" s="53"/>
      <c r="W24" s="53"/>
      <c r="X24" s="53"/>
      <c r="Y24" s="79" t="str" cm="1">
        <f t="array" ref="Y24">IF(OR(K24:S24="NO",T24="NO",U24="NO",V24="NO",W24="NO",X24="NO"),"No aceptable","Aceptable")</f>
        <v>No aceptable</v>
      </c>
      <c r="Z24" s="53" t="s">
        <v>57</v>
      </c>
      <c r="AA24" s="53" t="s">
        <v>57</v>
      </c>
      <c r="AB24" s="53" t="s">
        <v>57</v>
      </c>
      <c r="AC24" s="53" t="s">
        <v>57</v>
      </c>
      <c r="AD24" s="53" t="s">
        <v>57</v>
      </c>
      <c r="AE24" s="53" t="s">
        <v>57</v>
      </c>
      <c r="AF24" s="53" t="s">
        <v>57</v>
      </c>
      <c r="AG24" s="53" t="s">
        <v>86</v>
      </c>
      <c r="AH24" s="53" t="s">
        <v>57</v>
      </c>
      <c r="AI24" s="53" t="s">
        <v>57</v>
      </c>
      <c r="AJ24" s="53" t="s">
        <v>57</v>
      </c>
      <c r="AK24" s="53" t="s">
        <v>57</v>
      </c>
      <c r="AL24" s="53" t="s">
        <v>57</v>
      </c>
      <c r="AM24" s="53" t="s">
        <v>57</v>
      </c>
      <c r="AN24" s="53" t="s">
        <v>57</v>
      </c>
      <c r="AO24" s="85" t="str" cm="1">
        <f t="array" ref="AO24">IF(OR(Z24:AI24="SI",AJ24="SI",AK24="SI",AL24="SI",AM24="SI",AN24="SI"),"Crítico-Proceda a elaborar plan de acción","No crítico/Intermedio-Solicitar evaluación por parte del OAL")</f>
        <v>Crítico-Proceda a elaborar plan de acción</v>
      </c>
      <c r="AP24" s="86"/>
      <c r="AQ24" s="74"/>
      <c r="AR24" s="74"/>
      <c r="AS24" s="74"/>
      <c r="AT24" s="74"/>
      <c r="AU24" s="74"/>
      <c r="AW24">
        <f t="shared" si="0"/>
        <v>0</v>
      </c>
    </row>
    <row r="25" spans="2:49" ht="58.5" customHeight="1">
      <c r="B25" s="54">
        <v>9</v>
      </c>
      <c r="C25" s="55" t="str">
        <f>Hoja1!AU13</f>
        <v>area 9</v>
      </c>
      <c r="D25" s="55" t="str">
        <f>Hoja1!AV13</f>
        <v>puesto 9</v>
      </c>
      <c r="E25" s="55" t="str">
        <f>Hoja1!AW13</f>
        <v>tarea 9</v>
      </c>
      <c r="F25" s="55">
        <f>Hoja1!AX13</f>
        <v>0</v>
      </c>
      <c r="G25" s="55">
        <f>Hoja1!AY13</f>
        <v>0</v>
      </c>
      <c r="H25" s="55">
        <f>Hoja1!AZ13</f>
        <v>0</v>
      </c>
      <c r="I25" s="55">
        <f>Hoja1!BA13</f>
        <v>0</v>
      </c>
      <c r="J25" s="55">
        <f>Hoja1!BB13</f>
        <v>0</v>
      </c>
      <c r="K25" s="53"/>
      <c r="L25" s="53"/>
      <c r="M25" s="53"/>
      <c r="N25" s="53"/>
      <c r="O25" s="53"/>
      <c r="P25" s="53"/>
      <c r="Q25" s="53"/>
      <c r="R25" s="53"/>
      <c r="S25" s="77" t="s">
        <v>57</v>
      </c>
      <c r="T25" s="53"/>
      <c r="U25" s="53"/>
      <c r="V25" s="53"/>
      <c r="W25" s="53"/>
      <c r="X25" s="53"/>
      <c r="Y25" s="79" t="str" cm="1">
        <f t="array" ref="Y25">IF(OR(K25:S25="NO",T25="NO",U25="NO",V25="NO",W25="NO",X25="NO"),"No aceptable","Aceptable")</f>
        <v>No aceptable</v>
      </c>
      <c r="Z25" s="53" t="s">
        <v>57</v>
      </c>
      <c r="AA25" s="53" t="s">
        <v>57</v>
      </c>
      <c r="AB25" s="53" t="s">
        <v>57</v>
      </c>
      <c r="AC25" s="53" t="s">
        <v>57</v>
      </c>
      <c r="AD25" s="53" t="s">
        <v>57</v>
      </c>
      <c r="AE25" s="53" t="s">
        <v>57</v>
      </c>
      <c r="AF25" s="53" t="s">
        <v>57</v>
      </c>
      <c r="AG25" s="53" t="s">
        <v>57</v>
      </c>
      <c r="AH25" s="53" t="s">
        <v>86</v>
      </c>
      <c r="AI25" s="53" t="s">
        <v>57</v>
      </c>
      <c r="AJ25" s="53" t="s">
        <v>57</v>
      </c>
      <c r="AK25" s="53" t="s">
        <v>57</v>
      </c>
      <c r="AL25" s="53" t="s">
        <v>57</v>
      </c>
      <c r="AM25" s="53" t="s">
        <v>57</v>
      </c>
      <c r="AN25" s="53" t="s">
        <v>57</v>
      </c>
      <c r="AO25" s="85" t="str" cm="1">
        <f t="array" ref="AO25">IF(OR(Z25:AI25="SI",AJ25="SI",AK25="SI",AL25="SI",AM25="SI",AN25="SI"),"Crítico-Proceda a elaborar plan de acción","No crítico/Intermedio-Solicitar evaluación por parte del OAL")</f>
        <v>Crítico-Proceda a elaborar plan de acción</v>
      </c>
      <c r="AP25" s="86"/>
      <c r="AQ25" s="74"/>
      <c r="AR25" s="74"/>
      <c r="AS25" s="74"/>
      <c r="AT25" s="74"/>
      <c r="AU25" s="74"/>
      <c r="AW25">
        <f t="shared" si="0"/>
        <v>0</v>
      </c>
    </row>
    <row r="26" spans="2:49" ht="58.5" customHeight="1">
      <c r="B26" s="54">
        <v>10</v>
      </c>
      <c r="C26" s="55" t="str">
        <f>Hoja1!AU14</f>
        <v>area 10</v>
      </c>
      <c r="D26" s="55" t="str">
        <f>Hoja1!AV14</f>
        <v>puesto 10</v>
      </c>
      <c r="E26" s="55" t="str">
        <f>Hoja1!AW14</f>
        <v>tarea 10</v>
      </c>
      <c r="F26" s="55">
        <f>Hoja1!AX14</f>
        <v>0</v>
      </c>
      <c r="G26" s="55">
        <f>Hoja1!AY14</f>
        <v>0</v>
      </c>
      <c r="H26" s="55">
        <f>Hoja1!AZ14</f>
        <v>0</v>
      </c>
      <c r="I26" s="55">
        <f>Hoja1!BA14</f>
        <v>0</v>
      </c>
      <c r="J26" s="55">
        <f>Hoja1!BB14</f>
        <v>0</v>
      </c>
      <c r="K26" s="53"/>
      <c r="L26" s="53"/>
      <c r="M26" s="53"/>
      <c r="N26" s="53"/>
      <c r="O26" s="53"/>
      <c r="P26" s="53"/>
      <c r="Q26" s="53"/>
      <c r="R26" s="53"/>
      <c r="S26" s="53"/>
      <c r="T26" s="77" t="s">
        <v>57</v>
      </c>
      <c r="U26" s="53"/>
      <c r="V26" s="53"/>
      <c r="W26" s="53"/>
      <c r="X26" s="53"/>
      <c r="Y26" s="79" t="str" cm="1">
        <f t="array" ref="Y26">IF(OR(K26:S26="NO",T26="NO",U26="NO",V26="NO",W26="NO",X26="NO"),"No aceptable","Aceptable")</f>
        <v>No aceptable</v>
      </c>
      <c r="Z26" s="53" t="s">
        <v>57</v>
      </c>
      <c r="AA26" s="53" t="s">
        <v>57</v>
      </c>
      <c r="AB26" s="53" t="s">
        <v>57</v>
      </c>
      <c r="AC26" s="53" t="s">
        <v>57</v>
      </c>
      <c r="AD26" s="53" t="s">
        <v>57</v>
      </c>
      <c r="AE26" s="53" t="s">
        <v>57</v>
      </c>
      <c r="AF26" s="53" t="s">
        <v>57</v>
      </c>
      <c r="AG26" s="53" t="s">
        <v>57</v>
      </c>
      <c r="AH26" s="53" t="s">
        <v>57</v>
      </c>
      <c r="AI26" s="53" t="s">
        <v>86</v>
      </c>
      <c r="AJ26" s="53" t="s">
        <v>57</v>
      </c>
      <c r="AK26" s="53" t="s">
        <v>57</v>
      </c>
      <c r="AL26" s="53" t="s">
        <v>57</v>
      </c>
      <c r="AM26" s="53" t="s">
        <v>57</v>
      </c>
      <c r="AN26" s="53" t="s">
        <v>57</v>
      </c>
      <c r="AO26" s="85" t="str" cm="1">
        <f t="array" ref="AO26">IF(OR(Z26:AI26="SI",AJ26="SI",AK26="SI",AL26="SI",AM26="SI",AN26="SI"),"Crítico-Proceda a elaborar plan de acción","No crítico/Intermedio-Solicitar evaluación por parte del OAL")</f>
        <v>Crítico-Proceda a elaborar plan de acción</v>
      </c>
      <c r="AP26" s="86"/>
      <c r="AQ26" s="74"/>
      <c r="AR26" s="74"/>
      <c r="AS26" s="74"/>
      <c r="AT26" s="74"/>
      <c r="AU26" s="74"/>
      <c r="AW26">
        <f t="shared" si="0"/>
        <v>0</v>
      </c>
    </row>
    <row r="27" spans="2:49" ht="58.5" customHeight="1">
      <c r="B27" s="54">
        <v>11</v>
      </c>
      <c r="C27" s="55" t="str">
        <f>Hoja1!AU15</f>
        <v>area 11</v>
      </c>
      <c r="D27" s="55" t="str">
        <f>Hoja1!AV15</f>
        <v>puesto 11</v>
      </c>
      <c r="E27" s="55" t="str">
        <f>Hoja1!AW15</f>
        <v>tarea 11</v>
      </c>
      <c r="F27" s="55">
        <f>Hoja1!AX15</f>
        <v>0</v>
      </c>
      <c r="G27" s="55">
        <f>Hoja1!AY15</f>
        <v>0</v>
      </c>
      <c r="H27" s="55">
        <f>Hoja1!AZ15</f>
        <v>0</v>
      </c>
      <c r="I27" s="55">
        <f>Hoja1!BA15</f>
        <v>0</v>
      </c>
      <c r="J27" s="55">
        <f>Hoja1!BB15</f>
        <v>0</v>
      </c>
      <c r="K27" s="53"/>
      <c r="L27" s="53"/>
      <c r="M27" s="53"/>
      <c r="N27" s="53"/>
      <c r="O27" s="53"/>
      <c r="P27" s="53"/>
      <c r="Q27" s="53"/>
      <c r="R27" s="53"/>
      <c r="S27" s="53"/>
      <c r="T27" s="53"/>
      <c r="U27" s="77" t="s">
        <v>57</v>
      </c>
      <c r="V27" s="53"/>
      <c r="W27" s="53"/>
      <c r="X27" s="53"/>
      <c r="Y27" s="79" t="str" cm="1">
        <f t="array" ref="Y27">IF(OR(K27:S27="NO",T27="NO",U27="NO",V27="NO",W27="NO",X27="NO"),"No aceptable","Aceptable")</f>
        <v>No aceptable</v>
      </c>
      <c r="Z27" s="53" t="s">
        <v>57</v>
      </c>
      <c r="AA27" s="53" t="s">
        <v>57</v>
      </c>
      <c r="AB27" s="53" t="s">
        <v>57</v>
      </c>
      <c r="AC27" s="53" t="s">
        <v>57</v>
      </c>
      <c r="AD27" s="53" t="s">
        <v>57</v>
      </c>
      <c r="AE27" s="53" t="s">
        <v>57</v>
      </c>
      <c r="AF27" s="53" t="s">
        <v>57</v>
      </c>
      <c r="AG27" s="53" t="s">
        <v>57</v>
      </c>
      <c r="AH27" s="53" t="s">
        <v>57</v>
      </c>
      <c r="AI27" s="53" t="s">
        <v>57</v>
      </c>
      <c r="AJ27" s="53" t="s">
        <v>86</v>
      </c>
      <c r="AK27" s="53" t="s">
        <v>57</v>
      </c>
      <c r="AL27" s="53" t="s">
        <v>57</v>
      </c>
      <c r="AM27" s="53" t="s">
        <v>57</v>
      </c>
      <c r="AN27" s="53" t="s">
        <v>57</v>
      </c>
      <c r="AO27" s="85" t="str" cm="1">
        <f t="array" ref="AO27">IF(OR(Z27:AI27="SI",AJ27="SI",AK27="SI",AL27="SI",AM27="SI",AN27="SI"),"Crítico-Proceda a elaborar plan de acción","No crítico/Intermedio-Solicitar evaluación por parte del OAL")</f>
        <v>Crítico-Proceda a elaborar plan de acción</v>
      </c>
      <c r="AP27" s="86"/>
      <c r="AQ27" s="74"/>
      <c r="AR27" s="74"/>
      <c r="AS27" s="74"/>
      <c r="AT27" s="74"/>
      <c r="AU27" s="74"/>
      <c r="AW27">
        <f t="shared" si="0"/>
        <v>0</v>
      </c>
    </row>
    <row r="28" spans="2:49" ht="58.5" customHeight="1">
      <c r="B28" s="54">
        <v>12</v>
      </c>
      <c r="C28" s="55" t="str">
        <f>Hoja1!AU16</f>
        <v>area 12</v>
      </c>
      <c r="D28" s="55" t="str">
        <f>Hoja1!AV16</f>
        <v>puesto 12</v>
      </c>
      <c r="E28" s="55" t="str">
        <f>Hoja1!AW16</f>
        <v>tarea 12</v>
      </c>
      <c r="F28" s="55">
        <f>Hoja1!AX16</f>
        <v>0</v>
      </c>
      <c r="G28" s="55">
        <f>Hoja1!AY16</f>
        <v>0</v>
      </c>
      <c r="H28" s="55">
        <f>Hoja1!AZ16</f>
        <v>0</v>
      </c>
      <c r="I28" s="55">
        <f>Hoja1!BA16</f>
        <v>0</v>
      </c>
      <c r="J28" s="55">
        <f>Hoja1!BB16</f>
        <v>0</v>
      </c>
      <c r="K28" s="53"/>
      <c r="L28" s="53"/>
      <c r="M28" s="53"/>
      <c r="N28" s="53"/>
      <c r="O28" s="53"/>
      <c r="P28" s="53"/>
      <c r="Q28" s="53"/>
      <c r="R28" s="53"/>
      <c r="S28" s="53"/>
      <c r="T28" s="53"/>
      <c r="U28" s="53"/>
      <c r="V28" s="77" t="s">
        <v>57</v>
      </c>
      <c r="W28" s="53"/>
      <c r="X28" s="53"/>
      <c r="Y28" s="79" t="str" cm="1">
        <f t="array" ref="Y28">IF(OR(K28:S28="NO",T28="NO",U28="NO",V28="NO",W28="NO",X28="NO"),"No aceptable","Aceptable")</f>
        <v>No aceptable</v>
      </c>
      <c r="Z28" s="53" t="s">
        <v>57</v>
      </c>
      <c r="AA28" s="53" t="s">
        <v>57</v>
      </c>
      <c r="AB28" s="53" t="s">
        <v>57</v>
      </c>
      <c r="AC28" s="53" t="s">
        <v>57</v>
      </c>
      <c r="AD28" s="53" t="s">
        <v>57</v>
      </c>
      <c r="AE28" s="53" t="s">
        <v>57</v>
      </c>
      <c r="AF28" s="53" t="s">
        <v>57</v>
      </c>
      <c r="AG28" s="53" t="s">
        <v>57</v>
      </c>
      <c r="AH28" s="53" t="s">
        <v>57</v>
      </c>
      <c r="AI28" s="53" t="s">
        <v>57</v>
      </c>
      <c r="AJ28" s="53" t="s">
        <v>57</v>
      </c>
      <c r="AK28" s="53" t="s">
        <v>86</v>
      </c>
      <c r="AL28" s="53" t="s">
        <v>57</v>
      </c>
      <c r="AM28" s="53" t="s">
        <v>57</v>
      </c>
      <c r="AN28" s="53" t="s">
        <v>57</v>
      </c>
      <c r="AO28" s="85" t="str" cm="1">
        <f t="array" ref="AO28">IF(OR(Z28:AI28="SI",AJ28="SI",AK28="SI",AL28="SI",AM28="SI",AN28="SI"),"Crítico-Proceda a elaborar plan de acción","No crítico/Intermedio-Solicitar evaluación por parte del OAL")</f>
        <v>Crítico-Proceda a elaborar plan de acción</v>
      </c>
      <c r="AP28" s="86"/>
      <c r="AQ28" s="74"/>
      <c r="AR28" s="74"/>
      <c r="AS28" s="74"/>
      <c r="AT28" s="74"/>
      <c r="AU28" s="74"/>
      <c r="AW28">
        <f t="shared" si="0"/>
        <v>0</v>
      </c>
    </row>
    <row r="29" spans="2:49" ht="58.5" customHeight="1">
      <c r="B29" s="54">
        <v>13</v>
      </c>
      <c r="C29" s="55" t="str">
        <f>Hoja1!AU17</f>
        <v>area 13</v>
      </c>
      <c r="D29" s="55" t="str">
        <f>Hoja1!AV17</f>
        <v>puesto 13</v>
      </c>
      <c r="E29" s="55" t="str">
        <f>Hoja1!AW17</f>
        <v>tarea 13</v>
      </c>
      <c r="F29" s="55">
        <f>Hoja1!AX17</f>
        <v>0</v>
      </c>
      <c r="G29" s="55">
        <f>Hoja1!AY17</f>
        <v>0</v>
      </c>
      <c r="H29" s="55">
        <f>Hoja1!AZ17</f>
        <v>0</v>
      </c>
      <c r="I29" s="55">
        <f>Hoja1!BA17</f>
        <v>0</v>
      </c>
      <c r="J29" s="55">
        <f>Hoja1!BB17</f>
        <v>0</v>
      </c>
      <c r="K29" s="53"/>
      <c r="L29" s="53"/>
      <c r="M29" s="53"/>
      <c r="N29" s="53"/>
      <c r="O29" s="53"/>
      <c r="P29" s="53"/>
      <c r="Q29" s="53"/>
      <c r="R29" s="53"/>
      <c r="S29" s="53"/>
      <c r="T29" s="53"/>
      <c r="U29" s="53"/>
      <c r="V29" s="53"/>
      <c r="W29" s="77" t="s">
        <v>57</v>
      </c>
      <c r="X29" s="53"/>
      <c r="Y29" s="79" t="str" cm="1">
        <f t="array" ref="Y29">IF(OR(K29:S29="NO",T29="NO",U29="NO",V29="NO",W29="NO",X29="NO"),"No aceptable","Aceptable")</f>
        <v>No aceptable</v>
      </c>
      <c r="Z29" s="53" t="s">
        <v>57</v>
      </c>
      <c r="AA29" s="53" t="s">
        <v>57</v>
      </c>
      <c r="AB29" s="53" t="s">
        <v>57</v>
      </c>
      <c r="AC29" s="53" t="s">
        <v>57</v>
      </c>
      <c r="AD29" s="53" t="s">
        <v>57</v>
      </c>
      <c r="AE29" s="53" t="s">
        <v>57</v>
      </c>
      <c r="AF29" s="53" t="s">
        <v>57</v>
      </c>
      <c r="AG29" s="53" t="s">
        <v>57</v>
      </c>
      <c r="AH29" s="53" t="s">
        <v>57</v>
      </c>
      <c r="AI29" s="53" t="s">
        <v>57</v>
      </c>
      <c r="AJ29" s="53" t="s">
        <v>57</v>
      </c>
      <c r="AK29" s="53" t="s">
        <v>57</v>
      </c>
      <c r="AL29" s="53" t="s">
        <v>86</v>
      </c>
      <c r="AM29" s="53" t="s">
        <v>57</v>
      </c>
      <c r="AN29" s="53" t="s">
        <v>57</v>
      </c>
      <c r="AO29" s="85" t="str" cm="1">
        <f t="array" ref="AO29">IF(OR(Z29:AI29="SI",AJ29="SI",AK29="SI",AL29="SI",AM29="SI",AN29="SI"),"Crítico-Proceda a elaborar plan de acción","No crítico/Intermedio-Solicitar evaluación por parte del OAL")</f>
        <v>Crítico-Proceda a elaborar plan de acción</v>
      </c>
      <c r="AP29" s="86"/>
      <c r="AQ29" s="74"/>
      <c r="AR29" s="74"/>
      <c r="AS29" s="74"/>
      <c r="AT29" s="74"/>
      <c r="AU29" s="74"/>
      <c r="AW29">
        <f t="shared" si="0"/>
        <v>0</v>
      </c>
    </row>
    <row r="30" spans="2:49" ht="58.5" customHeight="1">
      <c r="B30" s="54">
        <v>14</v>
      </c>
      <c r="C30" s="55" t="str">
        <f>Hoja1!AU18</f>
        <v>area 14</v>
      </c>
      <c r="D30" s="55" t="str">
        <f>Hoja1!AV18</f>
        <v>puesto 14</v>
      </c>
      <c r="E30" s="55" t="str">
        <f>Hoja1!AW18</f>
        <v>tarea 14</v>
      </c>
      <c r="F30" s="55">
        <f>Hoja1!AX18</f>
        <v>0</v>
      </c>
      <c r="G30" s="55">
        <f>Hoja1!AY18</f>
        <v>0</v>
      </c>
      <c r="H30" s="55">
        <f>Hoja1!AZ18</f>
        <v>0</v>
      </c>
      <c r="I30" s="55">
        <f>Hoja1!BA18</f>
        <v>0</v>
      </c>
      <c r="J30" s="55">
        <f>Hoja1!BB18</f>
        <v>0</v>
      </c>
      <c r="K30" s="53"/>
      <c r="L30" s="53"/>
      <c r="M30" s="53"/>
      <c r="N30" s="53"/>
      <c r="O30" s="53"/>
      <c r="P30" s="53"/>
      <c r="Q30" s="53"/>
      <c r="R30" s="53"/>
      <c r="S30" s="53"/>
      <c r="T30" s="53"/>
      <c r="U30" s="53"/>
      <c r="V30" s="53"/>
      <c r="W30" s="53"/>
      <c r="X30" s="77" t="s">
        <v>57</v>
      </c>
      <c r="Y30" s="79" t="str" cm="1">
        <f t="array" ref="Y30">IF(OR(K30:S30="NO",T30="NO",U30="NO",V30="NO",W30="NO",X30="NO"),"No aceptable","Aceptable")</f>
        <v>No aceptable</v>
      </c>
      <c r="Z30" s="53" t="s">
        <v>57</v>
      </c>
      <c r="AA30" s="53" t="s">
        <v>57</v>
      </c>
      <c r="AB30" s="53" t="s">
        <v>57</v>
      </c>
      <c r="AC30" s="53" t="s">
        <v>57</v>
      </c>
      <c r="AD30" s="53" t="s">
        <v>57</v>
      </c>
      <c r="AE30" s="53" t="s">
        <v>57</v>
      </c>
      <c r="AF30" s="53" t="s">
        <v>57</v>
      </c>
      <c r="AG30" s="53" t="s">
        <v>57</v>
      </c>
      <c r="AH30" s="53" t="s">
        <v>57</v>
      </c>
      <c r="AI30" s="53" t="s">
        <v>57</v>
      </c>
      <c r="AJ30" s="53" t="s">
        <v>57</v>
      </c>
      <c r="AK30" s="53" t="s">
        <v>57</v>
      </c>
      <c r="AL30" s="53" t="s">
        <v>57</v>
      </c>
      <c r="AM30" s="53" t="s">
        <v>86</v>
      </c>
      <c r="AN30" s="53" t="s">
        <v>57</v>
      </c>
      <c r="AO30" s="85" t="str" cm="1">
        <f t="array" ref="AO30">IF(OR(Z30:AI30="SI",AJ30="SI",AK30="SI",AL30="SI",AM30="SI",AN30="SI"),"Crítico-Proceda a elaborar plan de acción","No crítico/Intermedio-Solicitar evaluación por parte del OAL")</f>
        <v>Crítico-Proceda a elaborar plan de acción</v>
      </c>
      <c r="AP30" s="86"/>
      <c r="AQ30" s="74"/>
      <c r="AR30" s="74"/>
      <c r="AS30" s="74"/>
      <c r="AT30" s="74"/>
      <c r="AU30" s="74"/>
      <c r="AW30">
        <f t="shared" si="0"/>
        <v>0</v>
      </c>
    </row>
    <row r="31" spans="2:49" ht="58.5" customHeight="1">
      <c r="B31" s="54">
        <v>15</v>
      </c>
      <c r="C31" s="55" t="str">
        <f>Hoja1!AU19</f>
        <v>area 15</v>
      </c>
      <c r="D31" s="55" t="str">
        <f>Hoja1!AV19</f>
        <v>puesto 15</v>
      </c>
      <c r="E31" s="55" t="str">
        <f>Hoja1!AW19</f>
        <v>tarea 15</v>
      </c>
      <c r="F31" s="55">
        <f>Hoja1!AX19</f>
        <v>0</v>
      </c>
      <c r="G31" s="55">
        <f>Hoja1!AY19</f>
        <v>0</v>
      </c>
      <c r="H31" s="55">
        <f>Hoja1!AZ19</f>
        <v>0</v>
      </c>
      <c r="I31" s="55">
        <f>Hoja1!BA19</f>
        <v>0</v>
      </c>
      <c r="J31" s="55">
        <f>Hoja1!BB19</f>
        <v>0</v>
      </c>
      <c r="K31" s="53"/>
      <c r="L31" s="53"/>
      <c r="M31" s="53"/>
      <c r="N31" s="53"/>
      <c r="O31" s="53"/>
      <c r="P31" s="53"/>
      <c r="Q31" s="53"/>
      <c r="R31" s="53"/>
      <c r="S31" s="53"/>
      <c r="T31" s="53"/>
      <c r="U31" s="53"/>
      <c r="V31" s="53"/>
      <c r="W31" s="77" t="s">
        <v>57</v>
      </c>
      <c r="X31" s="53"/>
      <c r="Y31" s="79" t="str" cm="1">
        <f t="array" ref="Y31">IF(OR(K31:S31="NO",T31="NO",U31="NO",V31="NO",W31="NO",X31="NO"),"No aceptable","Aceptable")</f>
        <v>No aceptable</v>
      </c>
      <c r="Z31" s="53" t="s">
        <v>57</v>
      </c>
      <c r="AA31" s="53" t="s">
        <v>57</v>
      </c>
      <c r="AB31" s="53" t="s">
        <v>57</v>
      </c>
      <c r="AC31" s="53" t="s">
        <v>57</v>
      </c>
      <c r="AD31" s="53" t="s">
        <v>57</v>
      </c>
      <c r="AE31" s="53" t="s">
        <v>57</v>
      </c>
      <c r="AF31" s="53" t="s">
        <v>57</v>
      </c>
      <c r="AG31" s="53" t="s">
        <v>57</v>
      </c>
      <c r="AH31" s="53" t="s">
        <v>57</v>
      </c>
      <c r="AI31" s="53" t="s">
        <v>57</v>
      </c>
      <c r="AJ31" s="53" t="s">
        <v>57</v>
      </c>
      <c r="AK31" s="53" t="s">
        <v>57</v>
      </c>
      <c r="AL31" s="53" t="s">
        <v>57</v>
      </c>
      <c r="AM31" s="53" t="s">
        <v>57</v>
      </c>
      <c r="AN31" s="53" t="s">
        <v>86</v>
      </c>
      <c r="AO31" s="85" t="str" cm="1">
        <f t="array" ref="AO31">IF(OR(Z31:AI31="SI",AJ31="SI",AK31="SI",AL31="SI",AM31="SI",AN31="SI"),"Crítico-Proceda a elaborar plan de acción","No crítico/Intermedio-Solicitar evaluación por parte del OAL")</f>
        <v>Crítico-Proceda a elaborar plan de acción</v>
      </c>
      <c r="AP31" s="86"/>
      <c r="AQ31" s="74"/>
      <c r="AR31" s="74"/>
      <c r="AS31" s="74"/>
      <c r="AT31" s="74"/>
      <c r="AU31" s="74"/>
      <c r="AW31">
        <f t="shared" si="0"/>
        <v>0</v>
      </c>
    </row>
    <row r="32" spans="2:49" ht="58.5" customHeight="1">
      <c r="B32" s="54">
        <v>16</v>
      </c>
      <c r="C32" s="55" t="str">
        <f>Hoja1!AU20</f>
        <v>area 16</v>
      </c>
      <c r="D32" s="55" t="str">
        <f>Hoja1!AV20</f>
        <v>puesto 16</v>
      </c>
      <c r="E32" s="55" t="str">
        <f>Hoja1!AW20</f>
        <v>tarea 16</v>
      </c>
      <c r="F32" s="55">
        <f>Hoja1!AX20</f>
        <v>0</v>
      </c>
      <c r="G32" s="55">
        <f>Hoja1!AY20</f>
        <v>0</v>
      </c>
      <c r="H32" s="55">
        <f>Hoja1!AZ20</f>
        <v>0</v>
      </c>
      <c r="I32" s="55">
        <f>Hoja1!BA20</f>
        <v>0</v>
      </c>
      <c r="J32" s="55">
        <f>Hoja1!BB20</f>
        <v>0</v>
      </c>
      <c r="K32" s="53"/>
      <c r="L32" s="53"/>
      <c r="M32" s="53"/>
      <c r="N32" s="53"/>
      <c r="O32" s="53"/>
      <c r="P32" s="53"/>
      <c r="Q32" s="53"/>
      <c r="R32" s="53"/>
      <c r="S32" s="53"/>
      <c r="T32" s="53"/>
      <c r="U32" s="53"/>
      <c r="V32" s="77" t="s">
        <v>57</v>
      </c>
      <c r="W32" s="53"/>
      <c r="X32" s="53"/>
      <c r="Y32" s="79" t="str" cm="1">
        <f t="array" ref="Y32">IF(OR(K32:S32="NO",T32="NO",U32="NO",V32="NO",W32="NO",X32="NO"),"No aceptable","Aceptable")</f>
        <v>No aceptable</v>
      </c>
      <c r="Z32" s="53" t="s">
        <v>57</v>
      </c>
      <c r="AA32" s="53" t="s">
        <v>57</v>
      </c>
      <c r="AB32" s="53" t="s">
        <v>57</v>
      </c>
      <c r="AC32" s="53" t="s">
        <v>57</v>
      </c>
      <c r="AD32" s="53" t="s">
        <v>57</v>
      </c>
      <c r="AE32" s="53" t="s">
        <v>57</v>
      </c>
      <c r="AF32" s="53" t="s">
        <v>57</v>
      </c>
      <c r="AG32" s="53" t="s">
        <v>57</v>
      </c>
      <c r="AH32" s="53" t="s">
        <v>57</v>
      </c>
      <c r="AI32" s="53" t="s">
        <v>57</v>
      </c>
      <c r="AJ32" s="53" t="s">
        <v>57</v>
      </c>
      <c r="AK32" s="53" t="s">
        <v>57</v>
      </c>
      <c r="AL32" s="53" t="s">
        <v>57</v>
      </c>
      <c r="AM32" s="53" t="s">
        <v>57</v>
      </c>
      <c r="AN32" s="53" t="s">
        <v>57</v>
      </c>
      <c r="AO32" s="85" t="str" cm="1">
        <f t="array" ref="AO32">IF(OR(Z32:AI32="SI",AJ32="SI",AK32="SI",AL32="SI",AM32="SI",AN32="SI"),"Crítico-Proceda a elaborar plan de acción","No crítico/Intermedio-Solicitar evaluación por parte del OAL")</f>
        <v>No crítico/Intermedio-Solicitar evaluación por parte del OAL</v>
      </c>
      <c r="AP32" s="86"/>
      <c r="AQ32" s="74"/>
      <c r="AR32" s="74"/>
      <c r="AS32" s="74"/>
      <c r="AT32" s="74"/>
      <c r="AU32" s="74"/>
      <c r="AW32">
        <f t="shared" si="0"/>
        <v>0</v>
      </c>
    </row>
    <row r="33" spans="2:49" ht="58.5" customHeight="1">
      <c r="B33" s="54">
        <v>17</v>
      </c>
      <c r="C33" s="55" t="str">
        <f>Hoja1!AU21</f>
        <v>area 17</v>
      </c>
      <c r="D33" s="55" t="str">
        <f>Hoja1!AV21</f>
        <v>puesto 17</v>
      </c>
      <c r="E33" s="55" t="str">
        <f>Hoja1!AW21</f>
        <v>tarea 17</v>
      </c>
      <c r="F33" s="55">
        <f>Hoja1!AX21</f>
        <v>0</v>
      </c>
      <c r="G33" s="55">
        <f>Hoja1!AY21</f>
        <v>0</v>
      </c>
      <c r="H33" s="55">
        <f>Hoja1!AZ21</f>
        <v>0</v>
      </c>
      <c r="I33" s="55">
        <f>Hoja1!BA21</f>
        <v>0</v>
      </c>
      <c r="J33" s="55">
        <f>Hoja1!BB21</f>
        <v>0</v>
      </c>
      <c r="K33" s="53"/>
      <c r="L33" s="53"/>
      <c r="M33" s="53"/>
      <c r="N33" s="53"/>
      <c r="O33" s="53"/>
      <c r="P33" s="53"/>
      <c r="Q33" s="53"/>
      <c r="R33" s="53"/>
      <c r="S33" s="53"/>
      <c r="T33" s="53"/>
      <c r="U33" s="77" t="s">
        <v>57</v>
      </c>
      <c r="V33" s="53"/>
      <c r="W33" s="53"/>
      <c r="X33" s="53"/>
      <c r="Y33" s="79" t="str" cm="1">
        <f t="array" ref="Y33">IF(OR(K33:S33="NO",T33="NO",U33="NO",V33="NO",W33="NO",X33="NO"),"No aceptable","Aceptable")</f>
        <v>No aceptable</v>
      </c>
      <c r="Z33" s="53" t="s">
        <v>57</v>
      </c>
      <c r="AA33" s="53" t="s">
        <v>57</v>
      </c>
      <c r="AB33" s="53" t="s">
        <v>57</v>
      </c>
      <c r="AC33" s="53" t="s">
        <v>57</v>
      </c>
      <c r="AD33" s="53" t="s">
        <v>57</v>
      </c>
      <c r="AE33" s="53" t="s">
        <v>57</v>
      </c>
      <c r="AF33" s="53" t="s">
        <v>57</v>
      </c>
      <c r="AG33" s="53" t="s">
        <v>57</v>
      </c>
      <c r="AH33" s="53" t="s">
        <v>57</v>
      </c>
      <c r="AI33" s="53" t="s">
        <v>57</v>
      </c>
      <c r="AJ33" s="53" t="s">
        <v>57</v>
      </c>
      <c r="AK33" s="53" t="s">
        <v>57</v>
      </c>
      <c r="AL33" s="53" t="s">
        <v>86</v>
      </c>
      <c r="AM33" s="53" t="s">
        <v>57</v>
      </c>
      <c r="AN33" s="53" t="s">
        <v>57</v>
      </c>
      <c r="AO33" s="85" t="str" cm="1">
        <f t="array" ref="AO33">IF(OR(Z33:AI33="SI",AJ33="SI",AK33="SI",AL33="SI",AM33="SI",AN33="SI"),"Crítico-Proceda a elaborar plan de acción","No crítico/Intermedio-Solicitar evaluación por parte del OAL")</f>
        <v>Crítico-Proceda a elaborar plan de acción</v>
      </c>
      <c r="AP33" s="86"/>
      <c r="AQ33" s="74"/>
      <c r="AR33" s="74"/>
      <c r="AS33" s="74"/>
      <c r="AT33" s="74"/>
      <c r="AU33" s="74"/>
      <c r="AW33">
        <f t="shared" si="0"/>
        <v>0</v>
      </c>
    </row>
    <row r="34" spans="2:49" ht="58.5" customHeight="1">
      <c r="B34" s="54">
        <v>18</v>
      </c>
      <c r="C34" s="55" t="str">
        <f>Hoja1!AU22</f>
        <v>area 18</v>
      </c>
      <c r="D34" s="55" t="str">
        <f>Hoja1!AV22</f>
        <v>puesto 18</v>
      </c>
      <c r="E34" s="55" t="str">
        <f>Hoja1!AW22</f>
        <v>tarea 18</v>
      </c>
      <c r="F34" s="55">
        <f>Hoja1!AX22</f>
        <v>0</v>
      </c>
      <c r="G34" s="55">
        <f>Hoja1!AY22</f>
        <v>0</v>
      </c>
      <c r="H34" s="55">
        <f>Hoja1!AZ22</f>
        <v>0</v>
      </c>
      <c r="I34" s="55">
        <f>Hoja1!BA22</f>
        <v>0</v>
      </c>
      <c r="J34" s="55">
        <f>Hoja1!BB22</f>
        <v>0</v>
      </c>
      <c r="K34" s="53"/>
      <c r="L34" s="53"/>
      <c r="M34" s="53"/>
      <c r="N34" s="53"/>
      <c r="O34" s="53"/>
      <c r="P34" s="53"/>
      <c r="Q34" s="53"/>
      <c r="R34" s="53"/>
      <c r="S34" s="53"/>
      <c r="T34" s="77" t="s">
        <v>57</v>
      </c>
      <c r="U34" s="53"/>
      <c r="V34" s="53"/>
      <c r="W34" s="53"/>
      <c r="X34" s="53"/>
      <c r="Y34" s="79" t="str" cm="1">
        <f t="array" ref="Y34">IF(OR(K34:S34="NO",T34="NO",U34="NO",V34="NO",W34="NO",X34="NO"),"No aceptable","Aceptable")</f>
        <v>No aceptable</v>
      </c>
      <c r="Z34" s="53" t="s">
        <v>57</v>
      </c>
      <c r="AA34" s="53" t="s">
        <v>57</v>
      </c>
      <c r="AB34" s="53" t="s">
        <v>57</v>
      </c>
      <c r="AC34" s="53" t="s">
        <v>57</v>
      </c>
      <c r="AD34" s="53" t="s">
        <v>57</v>
      </c>
      <c r="AE34" s="53" t="s">
        <v>57</v>
      </c>
      <c r="AF34" s="53" t="s">
        <v>57</v>
      </c>
      <c r="AG34" s="53" t="s">
        <v>57</v>
      </c>
      <c r="AH34" s="53" t="s">
        <v>57</v>
      </c>
      <c r="AI34" s="53" t="s">
        <v>57</v>
      </c>
      <c r="AJ34" s="53" t="s">
        <v>57</v>
      </c>
      <c r="AK34" s="53" t="s">
        <v>57</v>
      </c>
      <c r="AL34" s="53" t="s">
        <v>57</v>
      </c>
      <c r="AM34" s="53" t="s">
        <v>57</v>
      </c>
      <c r="AN34" s="53" t="s">
        <v>57</v>
      </c>
      <c r="AO34" s="85" t="str" cm="1">
        <f t="array" ref="AO34">IF(OR(Z34:AI34="SI",AJ34="SI",AK34="SI",AL34="SI",AM34="SI",AN34="SI"),"Crítico-Proceda a elaborar plan de acción","No crítico/Intermedio-Solicitar evaluación por parte del OAL")</f>
        <v>No crítico/Intermedio-Solicitar evaluación por parte del OAL</v>
      </c>
      <c r="AP34" s="86"/>
      <c r="AQ34" s="74"/>
      <c r="AR34" s="74"/>
      <c r="AS34" s="74"/>
      <c r="AT34" s="74"/>
      <c r="AU34" s="74"/>
      <c r="AW34">
        <f t="shared" si="0"/>
        <v>0</v>
      </c>
    </row>
    <row r="35" spans="2:49" ht="58.5" customHeight="1">
      <c r="B35" s="54">
        <v>19</v>
      </c>
      <c r="C35" s="55" t="str">
        <f>Hoja1!AU23</f>
        <v>area 19</v>
      </c>
      <c r="D35" s="55" t="str">
        <f>Hoja1!AV23</f>
        <v>puesto 19</v>
      </c>
      <c r="E35" s="55" t="str">
        <f>Hoja1!AW23</f>
        <v>tarea 19</v>
      </c>
      <c r="F35" s="55">
        <f>Hoja1!AX23</f>
        <v>0</v>
      </c>
      <c r="G35" s="55">
        <f>Hoja1!AY23</f>
        <v>0</v>
      </c>
      <c r="H35" s="55">
        <f>Hoja1!AZ23</f>
        <v>0</v>
      </c>
      <c r="I35" s="55">
        <f>Hoja1!BA23</f>
        <v>0</v>
      </c>
      <c r="J35" s="55">
        <f>Hoja1!BB23</f>
        <v>0</v>
      </c>
      <c r="K35" s="53"/>
      <c r="L35" s="53"/>
      <c r="M35" s="53"/>
      <c r="N35" s="53"/>
      <c r="O35" s="53"/>
      <c r="P35" s="53"/>
      <c r="Q35" s="53"/>
      <c r="R35" s="53"/>
      <c r="S35" s="77" t="s">
        <v>57</v>
      </c>
      <c r="T35" s="53"/>
      <c r="U35" s="53"/>
      <c r="V35" s="53"/>
      <c r="W35" s="53"/>
      <c r="X35" s="53"/>
      <c r="Y35" s="79" t="str" cm="1">
        <f t="array" ref="Y35">IF(OR(K35:S35="NO",T35="NO",U35="NO",V35="NO",W35="NO",X35="NO"),"No aceptable","Aceptable")</f>
        <v>No aceptable</v>
      </c>
      <c r="Z35" s="53" t="s">
        <v>57</v>
      </c>
      <c r="AA35" s="53" t="s">
        <v>57</v>
      </c>
      <c r="AB35" s="53" t="s">
        <v>57</v>
      </c>
      <c r="AC35" s="53" t="s">
        <v>57</v>
      </c>
      <c r="AD35" s="53" t="s">
        <v>57</v>
      </c>
      <c r="AE35" s="53" t="s">
        <v>57</v>
      </c>
      <c r="AF35" s="53" t="s">
        <v>57</v>
      </c>
      <c r="AG35" s="53" t="s">
        <v>57</v>
      </c>
      <c r="AH35" s="53" t="s">
        <v>57</v>
      </c>
      <c r="AI35" s="53" t="s">
        <v>57</v>
      </c>
      <c r="AJ35" s="53" t="s">
        <v>86</v>
      </c>
      <c r="AK35" s="53" t="s">
        <v>57</v>
      </c>
      <c r="AL35" s="53" t="s">
        <v>57</v>
      </c>
      <c r="AM35" s="53" t="s">
        <v>57</v>
      </c>
      <c r="AN35" s="53" t="s">
        <v>57</v>
      </c>
      <c r="AO35" s="85" t="str" cm="1">
        <f t="array" ref="AO35">IF(OR(Z35:AI35="SI",AJ35="SI",AK35="SI",AL35="SI",AM35="SI",AN35="SI"),"Crítico-Proceda a elaborar plan de acción","No crítico/Intermedio-Solicitar evaluación por parte del OAL")</f>
        <v>Crítico-Proceda a elaborar plan de acción</v>
      </c>
      <c r="AP35" s="86"/>
      <c r="AQ35" s="74"/>
      <c r="AR35" s="74"/>
      <c r="AS35" s="74"/>
      <c r="AT35" s="74"/>
      <c r="AU35" s="74"/>
      <c r="AW35">
        <f t="shared" si="0"/>
        <v>0</v>
      </c>
    </row>
    <row r="36" spans="2:49" ht="58.5" customHeight="1">
      <c r="B36" s="54">
        <v>20</v>
      </c>
      <c r="C36" s="55" t="str">
        <f>Hoja1!AU24</f>
        <v>area 20</v>
      </c>
      <c r="D36" s="55" t="str">
        <f>Hoja1!AV24</f>
        <v>puesto 20</v>
      </c>
      <c r="E36" s="55" t="str">
        <f>Hoja1!AW24</f>
        <v>tarea 20</v>
      </c>
      <c r="F36" s="55">
        <f>Hoja1!AX24</f>
        <v>0</v>
      </c>
      <c r="G36" s="55">
        <f>Hoja1!AY24</f>
        <v>0</v>
      </c>
      <c r="H36" s="55">
        <f>Hoja1!AZ24</f>
        <v>0</v>
      </c>
      <c r="I36" s="55">
        <f>Hoja1!BA24</f>
        <v>0</v>
      </c>
      <c r="J36" s="55">
        <f>Hoja1!BB24</f>
        <v>0</v>
      </c>
      <c r="K36" s="53"/>
      <c r="L36" s="53"/>
      <c r="M36" s="53"/>
      <c r="N36" s="53"/>
      <c r="O36" s="53"/>
      <c r="P36" s="53"/>
      <c r="Q36" s="53"/>
      <c r="R36" s="77" t="s">
        <v>57</v>
      </c>
      <c r="S36" s="53"/>
      <c r="T36" s="53"/>
      <c r="U36" s="53"/>
      <c r="V36" s="53"/>
      <c r="W36" s="53"/>
      <c r="X36" s="53"/>
      <c r="Y36" s="79" t="str" cm="1">
        <f t="array" ref="Y36">IF(OR(K36:S36="NO",T36="NO",U36="NO",V36="NO",W36="NO",X36="NO"),"No aceptable","Aceptable")</f>
        <v>No aceptable</v>
      </c>
      <c r="Z36" s="53" t="s">
        <v>57</v>
      </c>
      <c r="AA36" s="53" t="s">
        <v>57</v>
      </c>
      <c r="AB36" s="53" t="s">
        <v>57</v>
      </c>
      <c r="AC36" s="53" t="s">
        <v>57</v>
      </c>
      <c r="AD36" s="53" t="s">
        <v>57</v>
      </c>
      <c r="AE36" s="53" t="s">
        <v>57</v>
      </c>
      <c r="AF36" s="53" t="s">
        <v>57</v>
      </c>
      <c r="AG36" s="53" t="s">
        <v>57</v>
      </c>
      <c r="AH36" s="53" t="s">
        <v>57</v>
      </c>
      <c r="AI36" s="53" t="s">
        <v>57</v>
      </c>
      <c r="AJ36" s="53" t="s">
        <v>57</v>
      </c>
      <c r="AK36" s="53" t="s">
        <v>57</v>
      </c>
      <c r="AL36" s="53" t="s">
        <v>57</v>
      </c>
      <c r="AM36" s="53" t="s">
        <v>57</v>
      </c>
      <c r="AN36" s="53" t="s">
        <v>57</v>
      </c>
      <c r="AO36" s="85" t="str" cm="1">
        <f t="array" ref="AO36">IF(OR(Z36:AI36="SI",AJ36="SI",AK36="SI",AL36="SI",AM36="SI",AN36="SI"),"Crítico-Proceda a elaborar plan de acción","No crítico/Intermedio-Solicitar evaluación por parte del OAL")</f>
        <v>No crítico/Intermedio-Solicitar evaluación por parte del OAL</v>
      </c>
      <c r="AP36" s="86"/>
      <c r="AQ36" s="74"/>
      <c r="AR36" s="74"/>
      <c r="AS36" s="74"/>
      <c r="AT36" s="74"/>
      <c r="AU36" s="74"/>
      <c r="AW36">
        <f t="shared" si="0"/>
        <v>0</v>
      </c>
    </row>
    <row r="37" spans="2:49" ht="58.5" customHeight="1">
      <c r="B37" s="54">
        <v>21</v>
      </c>
      <c r="C37" s="55" t="str">
        <f>Hoja1!AU25</f>
        <v>area 21</v>
      </c>
      <c r="D37" s="55" t="str">
        <f>Hoja1!AV25</f>
        <v>puesto 21</v>
      </c>
      <c r="E37" s="55" t="str">
        <f>Hoja1!AW25</f>
        <v>tarea 21</v>
      </c>
      <c r="F37" s="55">
        <f>Hoja1!AX25</f>
        <v>0</v>
      </c>
      <c r="G37" s="55">
        <f>Hoja1!AY25</f>
        <v>0</v>
      </c>
      <c r="H37" s="55">
        <f>Hoja1!AZ25</f>
        <v>0</v>
      </c>
      <c r="I37" s="55">
        <f>Hoja1!BA25</f>
        <v>0</v>
      </c>
      <c r="J37" s="55">
        <f>Hoja1!BB25</f>
        <v>0</v>
      </c>
      <c r="K37" s="53"/>
      <c r="L37" s="53"/>
      <c r="M37" s="53"/>
      <c r="N37" s="53"/>
      <c r="O37" s="53"/>
      <c r="P37" s="53"/>
      <c r="Q37" s="77" t="s">
        <v>57</v>
      </c>
      <c r="R37" s="53"/>
      <c r="S37" s="53"/>
      <c r="T37" s="53"/>
      <c r="U37" s="53"/>
      <c r="V37" s="53"/>
      <c r="W37" s="53"/>
      <c r="X37" s="53"/>
      <c r="Y37" s="79" t="str" cm="1">
        <f t="array" ref="Y37">IF(OR(K37:S37="NO",T37="NO",U37="NO",V37="NO",W37="NO",X37="NO"),"No aceptable","Aceptable")</f>
        <v>No aceptable</v>
      </c>
      <c r="Z37" s="53" t="s">
        <v>57</v>
      </c>
      <c r="AA37" s="53" t="s">
        <v>57</v>
      </c>
      <c r="AB37" s="53" t="s">
        <v>57</v>
      </c>
      <c r="AC37" s="53" t="s">
        <v>57</v>
      </c>
      <c r="AD37" s="53" t="s">
        <v>57</v>
      </c>
      <c r="AE37" s="53" t="s">
        <v>57</v>
      </c>
      <c r="AF37" s="53" t="s">
        <v>57</v>
      </c>
      <c r="AG37" s="53" t="s">
        <v>57</v>
      </c>
      <c r="AH37" s="53" t="s">
        <v>86</v>
      </c>
      <c r="AI37" s="53" t="s">
        <v>57</v>
      </c>
      <c r="AJ37" s="53" t="s">
        <v>57</v>
      </c>
      <c r="AK37" s="53" t="s">
        <v>57</v>
      </c>
      <c r="AL37" s="53" t="s">
        <v>57</v>
      </c>
      <c r="AM37" s="53" t="s">
        <v>57</v>
      </c>
      <c r="AN37" s="53" t="s">
        <v>57</v>
      </c>
      <c r="AO37" s="85" t="str" cm="1">
        <f t="array" ref="AO37">IF(OR(Z37:AI37="SI",AJ37="SI",AK37="SI",AL37="SI",AM37="SI",AN37="SI"),"Crítico-Proceda a elaborar plan de acción","No crítico/Intermedio-Solicitar evaluación por parte del OAL")</f>
        <v>Crítico-Proceda a elaborar plan de acción</v>
      </c>
      <c r="AP37" s="86"/>
      <c r="AQ37" s="74"/>
      <c r="AR37" s="74"/>
      <c r="AS37" s="74"/>
      <c r="AT37" s="74"/>
      <c r="AU37" s="74"/>
      <c r="AW37">
        <f t="shared" si="0"/>
        <v>0</v>
      </c>
    </row>
    <row r="38" spans="2:49" ht="58.5" customHeight="1">
      <c r="B38" s="54">
        <v>22</v>
      </c>
      <c r="C38" s="55" t="str">
        <f>Hoja1!AU26</f>
        <v>area 22</v>
      </c>
      <c r="D38" s="55" t="str">
        <f>Hoja1!AV26</f>
        <v>puesto 22</v>
      </c>
      <c r="E38" s="55" t="str">
        <f>Hoja1!AW26</f>
        <v>tarea 22</v>
      </c>
      <c r="F38" s="55">
        <f>Hoja1!AX26</f>
        <v>0</v>
      </c>
      <c r="G38" s="55">
        <f>Hoja1!AY26</f>
        <v>0</v>
      </c>
      <c r="H38" s="55">
        <f>Hoja1!AZ26</f>
        <v>0</v>
      </c>
      <c r="I38" s="55">
        <f>Hoja1!BA26</f>
        <v>0</v>
      </c>
      <c r="J38" s="55">
        <f>Hoja1!BB26</f>
        <v>0</v>
      </c>
      <c r="K38" s="53"/>
      <c r="L38" s="53"/>
      <c r="M38" s="53"/>
      <c r="N38" s="53"/>
      <c r="O38" s="53"/>
      <c r="P38" s="77" t="s">
        <v>57</v>
      </c>
      <c r="Q38" s="53"/>
      <c r="R38" s="53"/>
      <c r="S38" s="53"/>
      <c r="T38" s="53"/>
      <c r="U38" s="53"/>
      <c r="V38" s="53"/>
      <c r="W38" s="53"/>
      <c r="X38" s="53"/>
      <c r="Y38" s="79" t="str" cm="1">
        <f t="array" ref="Y38">IF(OR(K38:S38="NO",T38="NO",U38="NO",V38="NO",W38="NO",X38="NO"),"No aceptable","Aceptable")</f>
        <v>No aceptable</v>
      </c>
      <c r="Z38" s="53" t="s">
        <v>57</v>
      </c>
      <c r="AA38" s="53" t="s">
        <v>57</v>
      </c>
      <c r="AB38" s="53" t="s">
        <v>57</v>
      </c>
      <c r="AC38" s="53" t="s">
        <v>57</v>
      </c>
      <c r="AD38" s="53" t="s">
        <v>57</v>
      </c>
      <c r="AE38" s="53" t="s">
        <v>57</v>
      </c>
      <c r="AF38" s="53" t="s">
        <v>57</v>
      </c>
      <c r="AG38" s="53" t="s">
        <v>57</v>
      </c>
      <c r="AH38" s="53" t="s">
        <v>57</v>
      </c>
      <c r="AI38" s="53" t="s">
        <v>57</v>
      </c>
      <c r="AJ38" s="53" t="s">
        <v>57</v>
      </c>
      <c r="AK38" s="53" t="s">
        <v>57</v>
      </c>
      <c r="AL38" s="53" t="s">
        <v>57</v>
      </c>
      <c r="AM38" s="53" t="s">
        <v>57</v>
      </c>
      <c r="AN38" s="53" t="s">
        <v>57</v>
      </c>
      <c r="AO38" s="85" t="str" cm="1">
        <f t="array" ref="AO38">IF(OR(Z38:AI38="SI",AJ38="SI",AK38="SI",AL38="SI",AM38="SI",AN38="SI"),"Crítico-Proceda a elaborar plan de acción","No crítico/Intermedio-Solicitar evaluación por parte del OAL")</f>
        <v>No crítico/Intermedio-Solicitar evaluación por parte del OAL</v>
      </c>
      <c r="AP38" s="86"/>
      <c r="AQ38" s="74"/>
      <c r="AR38" s="74"/>
      <c r="AS38" s="74"/>
      <c r="AT38" s="74"/>
      <c r="AU38" s="74"/>
      <c r="AW38">
        <f t="shared" si="0"/>
        <v>0</v>
      </c>
    </row>
    <row r="39" spans="2:49" ht="58.5" customHeight="1">
      <c r="B39" s="54">
        <v>23</v>
      </c>
      <c r="C39" s="55" t="str">
        <f>Hoja1!AU27</f>
        <v>area 23</v>
      </c>
      <c r="D39" s="55" t="str">
        <f>Hoja1!AV27</f>
        <v>puesto 23</v>
      </c>
      <c r="E39" s="55" t="str">
        <f>Hoja1!AW27</f>
        <v>tarea 23</v>
      </c>
      <c r="F39" s="55">
        <f>Hoja1!AX27</f>
        <v>0</v>
      </c>
      <c r="G39" s="55">
        <f>Hoja1!AY27</f>
        <v>0</v>
      </c>
      <c r="H39" s="55">
        <f>Hoja1!AZ27</f>
        <v>0</v>
      </c>
      <c r="I39" s="55">
        <f>Hoja1!BA27</f>
        <v>0</v>
      </c>
      <c r="J39" s="55">
        <f>Hoja1!BB27</f>
        <v>0</v>
      </c>
      <c r="K39" s="53"/>
      <c r="L39" s="53"/>
      <c r="M39" s="53"/>
      <c r="N39" s="53"/>
      <c r="O39" s="77" t="s">
        <v>57</v>
      </c>
      <c r="P39" s="53"/>
      <c r="Q39" s="53"/>
      <c r="R39" s="53"/>
      <c r="S39" s="53"/>
      <c r="T39" s="53"/>
      <c r="U39" s="53"/>
      <c r="V39" s="53"/>
      <c r="W39" s="53"/>
      <c r="X39" s="53"/>
      <c r="Y39" s="79" t="str" cm="1">
        <f t="array" ref="Y39">IF(OR(K39:S39="NO",T39="NO",U39="NO",V39="NO",W39="NO",X39="NO"),"No aceptable","Aceptable")</f>
        <v>No aceptable</v>
      </c>
      <c r="Z39" s="53" t="s">
        <v>57</v>
      </c>
      <c r="AA39" s="53" t="s">
        <v>57</v>
      </c>
      <c r="AB39" s="53" t="s">
        <v>57</v>
      </c>
      <c r="AC39" s="53" t="s">
        <v>57</v>
      </c>
      <c r="AD39" s="53" t="s">
        <v>57</v>
      </c>
      <c r="AE39" s="53" t="s">
        <v>57</v>
      </c>
      <c r="AF39" s="53" t="s">
        <v>86</v>
      </c>
      <c r="AG39" s="53" t="s">
        <v>57</v>
      </c>
      <c r="AH39" s="53" t="s">
        <v>57</v>
      </c>
      <c r="AI39" s="53" t="s">
        <v>57</v>
      </c>
      <c r="AJ39" s="53" t="s">
        <v>57</v>
      </c>
      <c r="AK39" s="53" t="s">
        <v>57</v>
      </c>
      <c r="AL39" s="53" t="s">
        <v>57</v>
      </c>
      <c r="AM39" s="53" t="s">
        <v>57</v>
      </c>
      <c r="AN39" s="53" t="s">
        <v>57</v>
      </c>
      <c r="AO39" s="85" t="str" cm="1">
        <f t="array" ref="AO39">IF(OR(Z39:AI39="SI",AJ39="SI",AK39="SI",AL39="SI",AM39="SI",AN39="SI"),"Crítico-Proceda a elaborar plan de acción","No crítico/Intermedio-Solicitar evaluación por parte del OAL")</f>
        <v>Crítico-Proceda a elaborar plan de acción</v>
      </c>
      <c r="AP39" s="86"/>
      <c r="AQ39" s="74"/>
      <c r="AR39" s="74"/>
      <c r="AS39" s="74"/>
      <c r="AT39" s="74"/>
      <c r="AU39" s="74"/>
      <c r="AW39">
        <f t="shared" si="0"/>
        <v>0</v>
      </c>
    </row>
    <row r="40" spans="2:49" ht="58.5" customHeight="1">
      <c r="B40" s="54">
        <v>24</v>
      </c>
      <c r="C40" s="55" t="str">
        <f>Hoja1!AU28</f>
        <v>area 24</v>
      </c>
      <c r="D40" s="55" t="str">
        <f>Hoja1!AV28</f>
        <v>puesto 24</v>
      </c>
      <c r="E40" s="55" t="str">
        <f>Hoja1!AW28</f>
        <v>tarea 24</v>
      </c>
      <c r="F40" s="55">
        <f>Hoja1!AX28</f>
        <v>0</v>
      </c>
      <c r="G40" s="55">
        <f>Hoja1!AY28</f>
        <v>0</v>
      </c>
      <c r="H40" s="55">
        <f>Hoja1!AZ28</f>
        <v>0</v>
      </c>
      <c r="I40" s="55">
        <f>Hoja1!BA28</f>
        <v>0</v>
      </c>
      <c r="J40" s="55">
        <f>Hoja1!BB28</f>
        <v>0</v>
      </c>
      <c r="K40" s="53"/>
      <c r="L40" s="53"/>
      <c r="M40" s="53"/>
      <c r="N40" s="77" t="s">
        <v>57</v>
      </c>
      <c r="O40" s="53"/>
      <c r="P40" s="53"/>
      <c r="Q40" s="53"/>
      <c r="R40" s="53"/>
      <c r="S40" s="53"/>
      <c r="T40" s="53"/>
      <c r="U40" s="53"/>
      <c r="V40" s="53"/>
      <c r="W40" s="53"/>
      <c r="X40" s="53"/>
      <c r="Y40" s="79" t="str" cm="1">
        <f t="array" ref="Y40">IF(OR(K40:S40="NO",T40="NO",U40="NO",V40="NO",W40="NO",X40="NO"),"No aceptable","Aceptable")</f>
        <v>No aceptable</v>
      </c>
      <c r="Z40" s="53" t="s">
        <v>57</v>
      </c>
      <c r="AA40" s="53" t="s">
        <v>57</v>
      </c>
      <c r="AB40" s="53" t="s">
        <v>57</v>
      </c>
      <c r="AC40" s="53" t="s">
        <v>57</v>
      </c>
      <c r="AD40" s="53" t="s">
        <v>57</v>
      </c>
      <c r="AE40" s="53" t="s">
        <v>57</v>
      </c>
      <c r="AF40" s="53" t="s">
        <v>57</v>
      </c>
      <c r="AG40" s="53" t="s">
        <v>57</v>
      </c>
      <c r="AH40" s="53" t="s">
        <v>57</v>
      </c>
      <c r="AI40" s="53" t="s">
        <v>57</v>
      </c>
      <c r="AJ40" s="53" t="s">
        <v>57</v>
      </c>
      <c r="AK40" s="53" t="s">
        <v>57</v>
      </c>
      <c r="AL40" s="53" t="s">
        <v>57</v>
      </c>
      <c r="AM40" s="53" t="s">
        <v>57</v>
      </c>
      <c r="AN40" s="53" t="s">
        <v>57</v>
      </c>
      <c r="AO40" s="85" t="str" cm="1">
        <f t="array" ref="AO40">IF(OR(Z40:AI40="SI",AJ40="SI",AK40="SI",AL40="SI",AM40="SI",AN40="SI"),"Crítico-Proceda a elaborar plan de acción","No crítico/Intermedio-Solicitar evaluación por parte del OAL")</f>
        <v>No crítico/Intermedio-Solicitar evaluación por parte del OAL</v>
      </c>
      <c r="AP40" s="86"/>
      <c r="AQ40" s="74"/>
      <c r="AR40" s="74"/>
      <c r="AS40" s="74"/>
      <c r="AT40" s="74"/>
      <c r="AU40" s="74"/>
      <c r="AW40">
        <f t="shared" si="0"/>
        <v>0</v>
      </c>
    </row>
    <row r="41" spans="2:49" ht="58.5" customHeight="1">
      <c r="B41" s="54">
        <v>25</v>
      </c>
      <c r="C41" s="55" t="str">
        <f>Hoja1!AU29</f>
        <v>area 25</v>
      </c>
      <c r="D41" s="55" t="str">
        <f>Hoja1!AV29</f>
        <v>puesto 25</v>
      </c>
      <c r="E41" s="55" t="str">
        <f>Hoja1!AW29</f>
        <v>tarea 25</v>
      </c>
      <c r="F41" s="55">
        <f>Hoja1!AX29</f>
        <v>0</v>
      </c>
      <c r="G41" s="55">
        <f>Hoja1!AY29</f>
        <v>0</v>
      </c>
      <c r="H41" s="55">
        <f>Hoja1!AZ29</f>
        <v>0</v>
      </c>
      <c r="I41" s="55">
        <f>Hoja1!BA29</f>
        <v>0</v>
      </c>
      <c r="J41" s="55">
        <f>Hoja1!BB29</f>
        <v>0</v>
      </c>
      <c r="K41" s="53"/>
      <c r="L41" s="53"/>
      <c r="M41" s="77" t="s">
        <v>57</v>
      </c>
      <c r="N41" s="53"/>
      <c r="O41" s="53"/>
      <c r="P41" s="53"/>
      <c r="Q41" s="53"/>
      <c r="R41" s="53"/>
      <c r="S41" s="53"/>
      <c r="T41" s="53"/>
      <c r="U41" s="53"/>
      <c r="V41" s="53"/>
      <c r="W41" s="53"/>
      <c r="X41" s="53"/>
      <c r="Y41" s="79" t="str" cm="1">
        <f t="array" ref="Y41">IF(OR(K41:S41="NO",T41="NO",U41="NO",V41="NO",W41="NO",X41="NO"),"No aceptable","Aceptable")</f>
        <v>No aceptable</v>
      </c>
      <c r="Z41" s="53" t="s">
        <v>57</v>
      </c>
      <c r="AA41" s="53" t="s">
        <v>57</v>
      </c>
      <c r="AB41" s="53" t="s">
        <v>57</v>
      </c>
      <c r="AC41" s="53" t="s">
        <v>57</v>
      </c>
      <c r="AD41" s="53" t="s">
        <v>86</v>
      </c>
      <c r="AE41" s="53" t="s">
        <v>57</v>
      </c>
      <c r="AF41" s="53" t="s">
        <v>57</v>
      </c>
      <c r="AG41" s="53" t="s">
        <v>57</v>
      </c>
      <c r="AH41" s="53" t="s">
        <v>57</v>
      </c>
      <c r="AI41" s="53" t="s">
        <v>57</v>
      </c>
      <c r="AJ41" s="53" t="s">
        <v>57</v>
      </c>
      <c r="AK41" s="53" t="s">
        <v>57</v>
      </c>
      <c r="AL41" s="53" t="s">
        <v>57</v>
      </c>
      <c r="AM41" s="53" t="s">
        <v>57</v>
      </c>
      <c r="AN41" s="53" t="s">
        <v>57</v>
      </c>
      <c r="AO41" s="85" t="str" cm="1">
        <f t="array" ref="AO41">IF(OR(Z41:AI41="SI",AJ41="SI",AK41="SI",AL41="SI",AM41="SI",AN41="SI"),"Crítico-Proceda a elaborar plan de acción","No crítico/Intermedio-Solicitar evaluación por parte del OAL")</f>
        <v>Crítico-Proceda a elaborar plan de acción</v>
      </c>
      <c r="AP41" s="86"/>
      <c r="AQ41" s="74"/>
      <c r="AR41" s="74"/>
      <c r="AS41" s="74"/>
      <c r="AT41" s="74"/>
      <c r="AU41" s="74"/>
      <c r="AW41">
        <f t="shared" si="0"/>
        <v>0</v>
      </c>
    </row>
    <row r="42" spans="2:49" ht="58.5" customHeight="1">
      <c r="B42" s="54">
        <v>26</v>
      </c>
      <c r="C42" s="55" t="str">
        <f>Hoja1!AU30</f>
        <v>area 26</v>
      </c>
      <c r="D42" s="55" t="str">
        <f>Hoja1!AV30</f>
        <v>puesto 26</v>
      </c>
      <c r="E42" s="55" t="str">
        <f>Hoja1!AW30</f>
        <v>tarea 26</v>
      </c>
      <c r="F42" s="55">
        <f>Hoja1!AX30</f>
        <v>0</v>
      </c>
      <c r="G42" s="55">
        <f>Hoja1!AY30</f>
        <v>0</v>
      </c>
      <c r="H42" s="55">
        <f>Hoja1!AZ30</f>
        <v>0</v>
      </c>
      <c r="I42" s="55">
        <f>Hoja1!BA30</f>
        <v>0</v>
      </c>
      <c r="J42" s="55">
        <f>Hoja1!BB30</f>
        <v>0</v>
      </c>
      <c r="K42" s="53"/>
      <c r="L42" s="77" t="s">
        <v>57</v>
      </c>
      <c r="M42" s="53"/>
      <c r="N42" s="53"/>
      <c r="O42" s="53"/>
      <c r="P42" s="53"/>
      <c r="Q42" s="53"/>
      <c r="R42" s="53"/>
      <c r="S42" s="53"/>
      <c r="T42" s="53"/>
      <c r="U42" s="53"/>
      <c r="V42" s="53"/>
      <c r="W42" s="53"/>
      <c r="X42" s="53"/>
      <c r="Y42" s="79" t="str" cm="1">
        <f t="array" ref="Y42">IF(OR(K42:S42="NO",T42="NO",U42="NO",V42="NO",W42="NO",X42="NO"),"No aceptable","Aceptable")</f>
        <v>No aceptable</v>
      </c>
      <c r="Z42" s="53" t="s">
        <v>57</v>
      </c>
      <c r="AA42" s="53" t="s">
        <v>57</v>
      </c>
      <c r="AB42" s="53" t="s">
        <v>57</v>
      </c>
      <c r="AC42" s="53" t="s">
        <v>57</v>
      </c>
      <c r="AD42" s="53" t="s">
        <v>57</v>
      </c>
      <c r="AE42" s="53" t="s">
        <v>57</v>
      </c>
      <c r="AF42" s="53" t="s">
        <v>57</v>
      </c>
      <c r="AG42" s="53" t="s">
        <v>57</v>
      </c>
      <c r="AH42" s="53" t="s">
        <v>57</v>
      </c>
      <c r="AI42" s="53" t="s">
        <v>57</v>
      </c>
      <c r="AJ42" s="53" t="s">
        <v>57</v>
      </c>
      <c r="AK42" s="53" t="s">
        <v>57</v>
      </c>
      <c r="AL42" s="53" t="s">
        <v>57</v>
      </c>
      <c r="AM42" s="53" t="s">
        <v>57</v>
      </c>
      <c r="AN42" s="53" t="s">
        <v>57</v>
      </c>
      <c r="AO42" s="85" t="str" cm="1">
        <f t="array" ref="AO42">IF(OR(Z42:AI42="SI",AJ42="SI",AK42="SI",AL42="SI",AM42="SI",AN42="SI"),"Crítico-Proceda a elaborar plan de acción","No crítico/Intermedio-Solicitar evaluación por parte del OAL")</f>
        <v>No crítico/Intermedio-Solicitar evaluación por parte del OAL</v>
      </c>
      <c r="AP42" s="86"/>
      <c r="AQ42" s="74"/>
      <c r="AR42" s="74"/>
      <c r="AS42" s="74"/>
      <c r="AT42" s="74"/>
      <c r="AU42" s="74"/>
      <c r="AW42">
        <f t="shared" si="0"/>
        <v>0</v>
      </c>
    </row>
    <row r="43" spans="2:49" ht="58.5" customHeight="1">
      <c r="B43" s="54">
        <v>27</v>
      </c>
      <c r="C43" s="55" t="str">
        <f>Hoja1!AU31</f>
        <v>area 27</v>
      </c>
      <c r="D43" s="55" t="str">
        <f>Hoja1!AV31</f>
        <v>puesto 27</v>
      </c>
      <c r="E43" s="55" t="str">
        <f>Hoja1!AW31</f>
        <v>tarea 27</v>
      </c>
      <c r="F43" s="55">
        <f>Hoja1!AX31</f>
        <v>0</v>
      </c>
      <c r="G43" s="55">
        <f>Hoja1!AY31</f>
        <v>0</v>
      </c>
      <c r="H43" s="55">
        <f>Hoja1!AZ31</f>
        <v>0</v>
      </c>
      <c r="I43" s="55">
        <f>Hoja1!BA31</f>
        <v>0</v>
      </c>
      <c r="J43" s="55">
        <f>Hoja1!BB31</f>
        <v>0</v>
      </c>
      <c r="K43" s="77" t="s">
        <v>57</v>
      </c>
      <c r="L43" s="53"/>
      <c r="M43" s="53"/>
      <c r="N43" s="53"/>
      <c r="O43" s="53"/>
      <c r="P43" s="53"/>
      <c r="Q43" s="53"/>
      <c r="R43" s="53"/>
      <c r="S43" s="53"/>
      <c r="T43" s="53"/>
      <c r="U43" s="53"/>
      <c r="V43" s="53"/>
      <c r="W43" s="53"/>
      <c r="X43" s="53"/>
      <c r="Y43" s="79" t="str" cm="1">
        <f t="array" ref="Y43">IF(OR(K43:S43="NO",T43="NO",U43="NO",V43="NO",W43="NO",X43="NO"),"No aceptable","Aceptable")</f>
        <v>No aceptable</v>
      </c>
      <c r="Z43" s="53" t="s">
        <v>57</v>
      </c>
      <c r="AA43" s="53" t="s">
        <v>57</v>
      </c>
      <c r="AB43" s="53" t="s">
        <v>86</v>
      </c>
      <c r="AC43" s="53" t="s">
        <v>57</v>
      </c>
      <c r="AD43" s="53" t="s">
        <v>57</v>
      </c>
      <c r="AE43" s="53" t="s">
        <v>57</v>
      </c>
      <c r="AF43" s="53" t="s">
        <v>57</v>
      </c>
      <c r="AG43" s="53" t="s">
        <v>57</v>
      </c>
      <c r="AH43" s="53" t="s">
        <v>57</v>
      </c>
      <c r="AI43" s="53" t="s">
        <v>57</v>
      </c>
      <c r="AJ43" s="53" t="s">
        <v>57</v>
      </c>
      <c r="AK43" s="53" t="s">
        <v>57</v>
      </c>
      <c r="AL43" s="53" t="s">
        <v>57</v>
      </c>
      <c r="AM43" s="53" t="s">
        <v>57</v>
      </c>
      <c r="AN43" s="53" t="s">
        <v>57</v>
      </c>
      <c r="AO43" s="85" t="str" cm="1">
        <f t="array" ref="AO43">IF(OR(Z43:AI43="SI",AJ43="SI",AK43="SI",AL43="SI",AM43="SI",AN43="SI"),"Crítico-Proceda a elaborar plan de acción","No crítico/Intermedio-Solicitar evaluación por parte del OAL")</f>
        <v>Crítico-Proceda a elaborar plan de acción</v>
      </c>
      <c r="AP43" s="86"/>
      <c r="AQ43" s="74"/>
      <c r="AR43" s="74"/>
      <c r="AS43" s="74"/>
      <c r="AT43" s="74"/>
      <c r="AU43" s="74"/>
      <c r="AW43">
        <f t="shared" si="0"/>
        <v>0</v>
      </c>
    </row>
    <row r="44" spans="2:49" ht="58.5" customHeight="1">
      <c r="B44" s="54">
        <v>28</v>
      </c>
      <c r="C44" s="55" t="str">
        <f>Hoja1!AU32</f>
        <v>area 28</v>
      </c>
      <c r="D44" s="55" t="str">
        <f>Hoja1!AV32</f>
        <v>puesto 28</v>
      </c>
      <c r="E44" s="55" t="str">
        <f>Hoja1!AW32</f>
        <v>tarea 28</v>
      </c>
      <c r="F44" s="55">
        <f>Hoja1!AX32</f>
        <v>0</v>
      </c>
      <c r="G44" s="55">
        <f>Hoja1!AY32</f>
        <v>0</v>
      </c>
      <c r="H44" s="55">
        <f>Hoja1!AZ32</f>
        <v>0</v>
      </c>
      <c r="I44" s="55">
        <f>Hoja1!BA32</f>
        <v>0</v>
      </c>
      <c r="J44" s="55">
        <f>Hoja1!BB32</f>
        <v>0</v>
      </c>
      <c r="K44" s="53"/>
      <c r="L44" s="77" t="s">
        <v>57</v>
      </c>
      <c r="M44" s="53"/>
      <c r="N44" s="53"/>
      <c r="O44" s="53"/>
      <c r="P44" s="53"/>
      <c r="Q44" s="53"/>
      <c r="R44" s="53"/>
      <c r="S44" s="53"/>
      <c r="T44" s="53"/>
      <c r="U44" s="53"/>
      <c r="V44" s="53"/>
      <c r="W44" s="53"/>
      <c r="X44" s="53"/>
      <c r="Y44" s="79" t="str" cm="1">
        <f t="array" ref="Y44">IF(OR(K44:S44="NO",T44="NO",U44="NO",V44="NO",W44="NO",X44="NO"),"No aceptable","Aceptable")</f>
        <v>No aceptable</v>
      </c>
      <c r="Z44" s="53" t="s">
        <v>57</v>
      </c>
      <c r="AA44" s="53" t="s">
        <v>57</v>
      </c>
      <c r="AB44" s="53" t="s">
        <v>57</v>
      </c>
      <c r="AC44" s="53" t="s">
        <v>57</v>
      </c>
      <c r="AD44" s="53" t="s">
        <v>57</v>
      </c>
      <c r="AE44" s="53" t="s">
        <v>57</v>
      </c>
      <c r="AF44" s="53" t="s">
        <v>57</v>
      </c>
      <c r="AG44" s="53" t="s">
        <v>57</v>
      </c>
      <c r="AH44" s="53" t="s">
        <v>57</v>
      </c>
      <c r="AI44" s="53" t="s">
        <v>57</v>
      </c>
      <c r="AJ44" s="53" t="s">
        <v>57</v>
      </c>
      <c r="AK44" s="53" t="s">
        <v>57</v>
      </c>
      <c r="AL44" s="53" t="s">
        <v>57</v>
      </c>
      <c r="AM44" s="53" t="s">
        <v>57</v>
      </c>
      <c r="AN44" s="53" t="s">
        <v>57</v>
      </c>
      <c r="AO44" s="85" t="str" cm="1">
        <f t="array" ref="AO44">IF(OR(Z44:AI44="SI",AJ44="SI",AK44="SI",AL44="SI",AM44="SI",AN44="SI"),"Crítico-Proceda a elaborar plan de acción","No crítico/Intermedio-Solicitar evaluación por parte del OAL")</f>
        <v>No crítico/Intermedio-Solicitar evaluación por parte del OAL</v>
      </c>
      <c r="AP44" s="86"/>
      <c r="AQ44" s="74"/>
      <c r="AR44" s="74"/>
      <c r="AS44" s="74"/>
      <c r="AT44" s="74"/>
      <c r="AU44" s="74"/>
      <c r="AW44">
        <f t="shared" si="0"/>
        <v>0</v>
      </c>
    </row>
    <row r="45" spans="2:49" ht="58.5" customHeight="1">
      <c r="B45" s="54">
        <v>29</v>
      </c>
      <c r="C45" s="55" t="str">
        <f>Hoja1!AU33</f>
        <v>area 29</v>
      </c>
      <c r="D45" s="55" t="str">
        <f>Hoja1!AV33</f>
        <v>puesto 29</v>
      </c>
      <c r="E45" s="55" t="str">
        <f>Hoja1!AW33</f>
        <v>tarea 29</v>
      </c>
      <c r="F45" s="55">
        <f>Hoja1!AX33</f>
        <v>0</v>
      </c>
      <c r="G45" s="55">
        <f>Hoja1!AY33</f>
        <v>0</v>
      </c>
      <c r="H45" s="55">
        <f>Hoja1!AZ33</f>
        <v>0</v>
      </c>
      <c r="I45" s="55">
        <f>Hoja1!BA33</f>
        <v>0</v>
      </c>
      <c r="J45" s="55">
        <f>Hoja1!BB33</f>
        <v>0</v>
      </c>
      <c r="K45" s="53"/>
      <c r="L45" s="53"/>
      <c r="M45" s="77" t="s">
        <v>57</v>
      </c>
      <c r="N45" s="53"/>
      <c r="O45" s="53"/>
      <c r="P45" s="53"/>
      <c r="Q45" s="53"/>
      <c r="R45" s="53"/>
      <c r="S45" s="53"/>
      <c r="T45" s="53"/>
      <c r="U45" s="53"/>
      <c r="V45" s="53"/>
      <c r="W45" s="53"/>
      <c r="X45" s="53"/>
      <c r="Y45" s="79" t="str" cm="1">
        <f t="array" ref="Y45">IF(OR(K45:S45="NO",T45="NO",U45="NO",V45="NO",W45="NO",X45="NO"),"No aceptable","Aceptable")</f>
        <v>No aceptable</v>
      </c>
      <c r="Z45" s="53" t="s">
        <v>86</v>
      </c>
      <c r="AA45" s="53" t="s">
        <v>57</v>
      </c>
      <c r="AB45" s="53" t="s">
        <v>57</v>
      </c>
      <c r="AC45" s="53" t="s">
        <v>57</v>
      </c>
      <c r="AD45" s="53" t="s">
        <v>57</v>
      </c>
      <c r="AE45" s="53" t="s">
        <v>57</v>
      </c>
      <c r="AF45" s="53" t="s">
        <v>57</v>
      </c>
      <c r="AG45" s="53" t="s">
        <v>57</v>
      </c>
      <c r="AH45" s="53" t="s">
        <v>57</v>
      </c>
      <c r="AI45" s="53" t="s">
        <v>57</v>
      </c>
      <c r="AJ45" s="53" t="s">
        <v>57</v>
      </c>
      <c r="AK45" s="53" t="s">
        <v>57</v>
      </c>
      <c r="AL45" s="53" t="s">
        <v>57</v>
      </c>
      <c r="AM45" s="53" t="s">
        <v>57</v>
      </c>
      <c r="AN45" s="53" t="s">
        <v>57</v>
      </c>
      <c r="AO45" s="85" t="str" cm="1">
        <f t="array" ref="AO45">IF(OR(Z45:AI45="SI",AJ45="SI",AK45="SI",AL45="SI",AM45="SI",AN45="SI"),"Crítico-Proceda a elaborar plan de acción","No crítico/Intermedio-Solicitar evaluación por parte del OAL")</f>
        <v>Crítico-Proceda a elaborar plan de acción</v>
      </c>
      <c r="AP45" s="86"/>
      <c r="AQ45" s="74"/>
      <c r="AR45" s="74"/>
      <c r="AS45" s="74"/>
      <c r="AT45" s="74"/>
      <c r="AU45" s="74"/>
      <c r="AW45">
        <f t="shared" si="0"/>
        <v>0</v>
      </c>
    </row>
    <row r="46" spans="2:49" ht="58.5" customHeight="1">
      <c r="B46" s="54">
        <v>30</v>
      </c>
      <c r="C46" s="55" t="str">
        <f>Hoja1!AU34</f>
        <v>area 30</v>
      </c>
      <c r="D46" s="55" t="str">
        <f>Hoja1!AV34</f>
        <v>puesto 30</v>
      </c>
      <c r="E46" s="55" t="str">
        <f>Hoja1!AW34</f>
        <v>tarea 30</v>
      </c>
      <c r="F46" s="55">
        <f>Hoja1!AX34</f>
        <v>0</v>
      </c>
      <c r="G46" s="55">
        <f>Hoja1!AY34</f>
        <v>0</v>
      </c>
      <c r="H46" s="55">
        <f>Hoja1!AZ34</f>
        <v>0</v>
      </c>
      <c r="I46" s="55">
        <f>Hoja1!BA34</f>
        <v>0</v>
      </c>
      <c r="J46" s="55">
        <f>Hoja1!BB34</f>
        <v>0</v>
      </c>
      <c r="K46" s="53"/>
      <c r="L46" s="53"/>
      <c r="M46" s="53"/>
      <c r="N46" s="77" t="s">
        <v>57</v>
      </c>
      <c r="O46" s="53"/>
      <c r="P46" s="53"/>
      <c r="Q46" s="53"/>
      <c r="R46" s="53"/>
      <c r="S46" s="53"/>
      <c r="T46" s="53"/>
      <c r="U46" s="53"/>
      <c r="V46" s="53"/>
      <c r="W46" s="53"/>
      <c r="X46" s="53"/>
      <c r="Y46" s="79" t="str" cm="1">
        <f t="array" ref="Y46">IF(OR(K46:S46="NO",T46="NO",U46="NO",V46="NO",W46="NO",X46="NO"),"No aceptable","Aceptable")</f>
        <v>No aceptable</v>
      </c>
      <c r="Z46" s="53" t="s">
        <v>57</v>
      </c>
      <c r="AA46" s="53" t="s">
        <v>57</v>
      </c>
      <c r="AB46" s="53" t="s">
        <v>57</v>
      </c>
      <c r="AC46" s="53" t="s">
        <v>57</v>
      </c>
      <c r="AD46" s="53" t="s">
        <v>57</v>
      </c>
      <c r="AE46" s="53" t="s">
        <v>57</v>
      </c>
      <c r="AF46" s="53" t="s">
        <v>57</v>
      </c>
      <c r="AG46" s="53" t="s">
        <v>57</v>
      </c>
      <c r="AH46" s="53" t="s">
        <v>57</v>
      </c>
      <c r="AI46" s="53" t="s">
        <v>57</v>
      </c>
      <c r="AJ46" s="53" t="s">
        <v>57</v>
      </c>
      <c r="AK46" s="53" t="s">
        <v>57</v>
      </c>
      <c r="AL46" s="53" t="s">
        <v>57</v>
      </c>
      <c r="AM46" s="53" t="s">
        <v>57</v>
      </c>
      <c r="AN46" s="53" t="s">
        <v>57</v>
      </c>
      <c r="AO46" s="85" t="str" cm="1">
        <f t="array" ref="AO46">IF(OR(Z46:AI46="SI",AJ46="SI",AK46="SI",AL46="SI",AM46="SI",AN46="SI"),"Crítico-Proceda a elaborar plan de acción","No crítico/Intermedio-Solicitar evaluación por parte del OAL")</f>
        <v>No crítico/Intermedio-Solicitar evaluación por parte del OAL</v>
      </c>
      <c r="AP46" s="86"/>
      <c r="AQ46" s="74"/>
      <c r="AR46" s="74"/>
      <c r="AS46" s="74"/>
      <c r="AT46" s="74"/>
      <c r="AU46" s="74"/>
      <c r="AW46">
        <f t="shared" si="0"/>
        <v>0</v>
      </c>
    </row>
    <row r="47" spans="2:49" ht="58.5" customHeight="1">
      <c r="B47" s="54">
        <v>31</v>
      </c>
      <c r="C47" s="55" t="str">
        <f>Hoja1!AU35</f>
        <v>area 31</v>
      </c>
      <c r="D47" s="55" t="str">
        <f>Hoja1!AV35</f>
        <v>puesto 31</v>
      </c>
      <c r="E47" s="55" t="str">
        <f>Hoja1!AW35</f>
        <v>tarea 31</v>
      </c>
      <c r="F47" s="55">
        <f>Hoja1!AX35</f>
        <v>0</v>
      </c>
      <c r="G47" s="55">
        <f>Hoja1!AY35</f>
        <v>0</v>
      </c>
      <c r="H47" s="55">
        <f>Hoja1!AZ35</f>
        <v>0</v>
      </c>
      <c r="I47" s="55">
        <f>Hoja1!BA35</f>
        <v>0</v>
      </c>
      <c r="J47" s="55">
        <f>Hoja1!BB35</f>
        <v>0</v>
      </c>
      <c r="K47" s="53"/>
      <c r="L47" s="53"/>
      <c r="M47" s="53"/>
      <c r="N47" s="53"/>
      <c r="O47" s="53"/>
      <c r="P47" s="53"/>
      <c r="Q47" s="53"/>
      <c r="R47" s="53"/>
      <c r="S47" s="53"/>
      <c r="T47" s="53"/>
      <c r="U47" s="53"/>
      <c r="V47" s="53"/>
      <c r="W47" s="53"/>
      <c r="X47" s="53"/>
      <c r="Y47" s="79" t="str" cm="1">
        <f t="array" ref="Y47">IF(OR(K47:S47="NO",T47="NO",U47="NO",V47="NO",W47="NO",X47="NO"),"No aceptable","Aceptable")</f>
        <v>Aceptable</v>
      </c>
      <c r="Z47" s="53" t="s">
        <v>57</v>
      </c>
      <c r="AA47" s="53" t="s">
        <v>57</v>
      </c>
      <c r="AB47" s="53" t="s">
        <v>57</v>
      </c>
      <c r="AC47" s="53" t="s">
        <v>57</v>
      </c>
      <c r="AD47" s="53" t="s">
        <v>57</v>
      </c>
      <c r="AE47" s="53" t="s">
        <v>57</v>
      </c>
      <c r="AF47" s="53" t="s">
        <v>57</v>
      </c>
      <c r="AG47" s="53" t="s">
        <v>57</v>
      </c>
      <c r="AH47" s="53" t="s">
        <v>57</v>
      </c>
      <c r="AI47" s="53" t="s">
        <v>57</v>
      </c>
      <c r="AJ47" s="53" t="s">
        <v>57</v>
      </c>
      <c r="AK47" s="53" t="s">
        <v>57</v>
      </c>
      <c r="AL47" s="53" t="s">
        <v>57</v>
      </c>
      <c r="AM47" s="53" t="s">
        <v>57</v>
      </c>
      <c r="AN47" s="53" t="s">
        <v>57</v>
      </c>
      <c r="AO47" s="85" t="str" cm="1">
        <f t="array" ref="AO47">IF(OR(Z47:AI47="SI",AJ47="SI",AK47="SI",AL47="SI",AM47="SI",AN47="SI"),"Crítico-Proceda a elaborar plan de acción","No crítico/Intermedio-Solicitar evaluación por parte del OAL")</f>
        <v>No crítico/Intermedio-Solicitar evaluación por parte del OAL</v>
      </c>
      <c r="AP47" s="86"/>
      <c r="AQ47" s="74"/>
      <c r="AR47" s="74"/>
      <c r="AS47" s="74"/>
      <c r="AT47" s="74"/>
      <c r="AU47" s="74"/>
      <c r="AW47">
        <f t="shared" si="0"/>
        <v>1</v>
      </c>
    </row>
    <row r="48" spans="2:49" ht="58.5" customHeight="1">
      <c r="B48" s="54">
        <v>32</v>
      </c>
      <c r="C48" s="55" t="str">
        <f>Hoja1!AU36</f>
        <v>area 32</v>
      </c>
      <c r="D48" s="55" t="str">
        <f>Hoja1!AV36</f>
        <v>puesto 32</v>
      </c>
      <c r="E48" s="55" t="str">
        <f>Hoja1!AW36</f>
        <v>tarea 32</v>
      </c>
      <c r="F48" s="55">
        <f>Hoja1!AX36</f>
        <v>0</v>
      </c>
      <c r="G48" s="55">
        <f>Hoja1!AY36</f>
        <v>0</v>
      </c>
      <c r="H48" s="55">
        <f>Hoja1!AZ36</f>
        <v>0</v>
      </c>
      <c r="I48" s="55">
        <f>Hoja1!BA36</f>
        <v>0</v>
      </c>
      <c r="J48" s="55">
        <f>Hoja1!BB36</f>
        <v>0</v>
      </c>
      <c r="K48" s="53"/>
      <c r="L48" s="53"/>
      <c r="M48" s="53"/>
      <c r="N48" s="53"/>
      <c r="O48" s="53"/>
      <c r="P48" s="53"/>
      <c r="Q48" s="53"/>
      <c r="R48" s="53"/>
      <c r="S48" s="53"/>
      <c r="T48" s="53"/>
      <c r="U48" s="53"/>
      <c r="V48" s="53"/>
      <c r="W48" s="53"/>
      <c r="X48" s="53"/>
      <c r="Y48" s="79" t="str" cm="1">
        <f t="array" ref="Y48">IF(OR(K48:S48="NO",T48="NO",U48="NO",V48="NO",W48="NO",X48="NO"),"No aceptable","Aceptable")</f>
        <v>Aceptable</v>
      </c>
      <c r="Z48" s="53" t="s">
        <v>57</v>
      </c>
      <c r="AA48" s="53" t="s">
        <v>57</v>
      </c>
      <c r="AB48" s="53" t="s">
        <v>57</v>
      </c>
      <c r="AC48" s="53" t="s">
        <v>57</v>
      </c>
      <c r="AD48" s="53" t="s">
        <v>57</v>
      </c>
      <c r="AE48" s="53" t="s">
        <v>57</v>
      </c>
      <c r="AF48" s="53" t="s">
        <v>57</v>
      </c>
      <c r="AG48" s="53" t="s">
        <v>57</v>
      </c>
      <c r="AH48" s="53" t="s">
        <v>57</v>
      </c>
      <c r="AI48" s="53" t="s">
        <v>57</v>
      </c>
      <c r="AJ48" s="53" t="s">
        <v>57</v>
      </c>
      <c r="AK48" s="53" t="s">
        <v>57</v>
      </c>
      <c r="AL48" s="53" t="s">
        <v>57</v>
      </c>
      <c r="AM48" s="53" t="s">
        <v>57</v>
      </c>
      <c r="AN48" s="53" t="s">
        <v>57</v>
      </c>
      <c r="AO48" s="85" t="str" cm="1">
        <f t="array" ref="AO48">IF(OR(Z48:AI48="SI",AJ48="SI",AK48="SI",AL48="SI",AM48="SI",AN48="SI"),"Crítico-Proceda a elaborar plan de acción","No crítico/Intermedio-Solicitar evaluación por parte del OAL")</f>
        <v>No crítico/Intermedio-Solicitar evaluación por parte del OAL</v>
      </c>
      <c r="AP48" s="86"/>
      <c r="AQ48" s="74"/>
      <c r="AR48" s="74"/>
      <c r="AS48" s="74"/>
      <c r="AT48" s="74"/>
      <c r="AU48" s="74"/>
      <c r="AW48">
        <f t="shared" si="0"/>
        <v>1</v>
      </c>
    </row>
    <row r="49" spans="2:49" ht="58.5" customHeight="1">
      <c r="B49" s="54">
        <v>33</v>
      </c>
      <c r="C49" s="55" t="str">
        <f>Hoja1!AU37</f>
        <v>area 33</v>
      </c>
      <c r="D49" s="55" t="str">
        <f>Hoja1!AV37</f>
        <v>puesto 33</v>
      </c>
      <c r="E49" s="55" t="str">
        <f>Hoja1!AW37</f>
        <v>tarea 33</v>
      </c>
      <c r="F49" s="55">
        <f>Hoja1!AX37</f>
        <v>0</v>
      </c>
      <c r="G49" s="55">
        <f>Hoja1!AY37</f>
        <v>0</v>
      </c>
      <c r="H49" s="55">
        <f>Hoja1!AZ37</f>
        <v>0</v>
      </c>
      <c r="I49" s="55">
        <f>Hoja1!BA37</f>
        <v>0</v>
      </c>
      <c r="J49" s="55">
        <f>Hoja1!BB37</f>
        <v>0</v>
      </c>
      <c r="K49" s="53"/>
      <c r="L49" s="53"/>
      <c r="M49" s="53"/>
      <c r="N49" s="53"/>
      <c r="O49" s="53"/>
      <c r="P49" s="53"/>
      <c r="Q49" s="53"/>
      <c r="R49" s="53"/>
      <c r="S49" s="53"/>
      <c r="T49" s="53"/>
      <c r="U49" s="53"/>
      <c r="V49" s="53"/>
      <c r="W49" s="53"/>
      <c r="X49" s="53"/>
      <c r="Y49" s="79" t="str" cm="1">
        <f t="array" ref="Y49">IF(OR(K49:S49="NO",T49="NO",U49="NO",V49="NO",W49="NO",X49="NO"),"No aceptable","Aceptable")</f>
        <v>Aceptable</v>
      </c>
      <c r="Z49" s="53" t="s">
        <v>57</v>
      </c>
      <c r="AA49" s="53" t="s">
        <v>57</v>
      </c>
      <c r="AB49" s="53" t="s">
        <v>57</v>
      </c>
      <c r="AC49" s="53" t="s">
        <v>57</v>
      </c>
      <c r="AD49" s="53" t="s">
        <v>57</v>
      </c>
      <c r="AE49" s="53" t="s">
        <v>57</v>
      </c>
      <c r="AF49" s="53" t="s">
        <v>57</v>
      </c>
      <c r="AG49" s="53" t="s">
        <v>57</v>
      </c>
      <c r="AH49" s="53" t="s">
        <v>57</v>
      </c>
      <c r="AI49" s="53" t="s">
        <v>57</v>
      </c>
      <c r="AJ49" s="53" t="s">
        <v>57</v>
      </c>
      <c r="AK49" s="53" t="s">
        <v>57</v>
      </c>
      <c r="AL49" s="53" t="s">
        <v>57</v>
      </c>
      <c r="AM49" s="53" t="s">
        <v>57</v>
      </c>
      <c r="AN49" s="53" t="s">
        <v>57</v>
      </c>
      <c r="AO49" s="85" t="str" cm="1">
        <f t="array" ref="AO49">IF(OR(Z49:AI49="SI",AJ49="SI",AK49="SI",AL49="SI",AM49="SI",AN49="SI"),"Crítico-Proceda a elaborar plan de acción","No crítico/Intermedio-Solicitar evaluación por parte del OAL")</f>
        <v>No crítico/Intermedio-Solicitar evaluación por parte del OAL</v>
      </c>
      <c r="AP49" s="86"/>
      <c r="AQ49" s="74"/>
      <c r="AR49" s="74"/>
      <c r="AS49" s="74"/>
      <c r="AT49" s="74"/>
      <c r="AU49" s="74"/>
      <c r="AW49">
        <f t="shared" si="0"/>
        <v>1</v>
      </c>
    </row>
    <row r="50" spans="2:49" ht="58.5" customHeight="1">
      <c r="B50" s="54">
        <v>34</v>
      </c>
      <c r="C50" s="55" t="str">
        <f>Hoja1!AU38</f>
        <v>area 34</v>
      </c>
      <c r="D50" s="55" t="str">
        <f>Hoja1!AV38</f>
        <v>puesto 34</v>
      </c>
      <c r="E50" s="55" t="str">
        <f>Hoja1!AW38</f>
        <v>tarea 34</v>
      </c>
      <c r="F50" s="55">
        <f>Hoja1!AX38</f>
        <v>0</v>
      </c>
      <c r="G50" s="55">
        <f>Hoja1!AY38</f>
        <v>0</v>
      </c>
      <c r="H50" s="55">
        <f>Hoja1!AZ38</f>
        <v>0</v>
      </c>
      <c r="I50" s="55">
        <f>Hoja1!BA38</f>
        <v>0</v>
      </c>
      <c r="J50" s="55">
        <f>Hoja1!BB38</f>
        <v>0</v>
      </c>
      <c r="K50" s="53"/>
      <c r="L50" s="53"/>
      <c r="M50" s="53"/>
      <c r="N50" s="53"/>
      <c r="O50" s="53"/>
      <c r="P50" s="53"/>
      <c r="Q50" s="53"/>
      <c r="R50" s="53"/>
      <c r="S50" s="53"/>
      <c r="T50" s="53"/>
      <c r="U50" s="53"/>
      <c r="V50" s="53"/>
      <c r="W50" s="53"/>
      <c r="X50" s="53"/>
      <c r="Y50" s="79" t="str" cm="1">
        <f t="array" ref="Y50">IF(OR(K50:S50="NO",T50="NO",U50="NO",V50="NO",W50="NO",X50="NO"),"No aceptable","Aceptable")</f>
        <v>Aceptable</v>
      </c>
      <c r="Z50" s="53" t="s">
        <v>57</v>
      </c>
      <c r="AA50" s="53" t="s">
        <v>57</v>
      </c>
      <c r="AB50" s="53" t="s">
        <v>57</v>
      </c>
      <c r="AC50" s="53" t="s">
        <v>57</v>
      </c>
      <c r="AD50" s="53" t="s">
        <v>57</v>
      </c>
      <c r="AE50" s="53" t="s">
        <v>57</v>
      </c>
      <c r="AF50" s="53" t="s">
        <v>57</v>
      </c>
      <c r="AG50" s="53" t="s">
        <v>57</v>
      </c>
      <c r="AH50" s="53" t="s">
        <v>57</v>
      </c>
      <c r="AI50" s="53" t="s">
        <v>57</v>
      </c>
      <c r="AJ50" s="53" t="s">
        <v>57</v>
      </c>
      <c r="AK50" s="53" t="s">
        <v>57</v>
      </c>
      <c r="AL50" s="53" t="s">
        <v>57</v>
      </c>
      <c r="AM50" s="53" t="s">
        <v>57</v>
      </c>
      <c r="AN50" s="53" t="s">
        <v>57</v>
      </c>
      <c r="AO50" s="85" t="str" cm="1">
        <f t="array" ref="AO50">IF(OR(Z50:AI50="SI",AJ50="SI",AK50="SI",AL50="SI",AM50="SI",AN50="SI"),"Crítico-Proceda a elaborar plan de acción","No crítico/Intermedio-Solicitar evaluación por parte del OAL")</f>
        <v>No crítico/Intermedio-Solicitar evaluación por parte del OAL</v>
      </c>
      <c r="AP50" s="86"/>
      <c r="AQ50" s="74"/>
      <c r="AR50" s="74"/>
      <c r="AS50" s="74"/>
      <c r="AT50" s="74"/>
      <c r="AU50" s="74"/>
      <c r="AW50">
        <f t="shared" si="0"/>
        <v>1</v>
      </c>
    </row>
    <row r="51" spans="2:49" ht="58.5" customHeight="1">
      <c r="B51" s="54">
        <v>35</v>
      </c>
      <c r="C51" s="55" t="str">
        <f>Hoja1!AU39</f>
        <v>area 35</v>
      </c>
      <c r="D51" s="55" t="str">
        <f>Hoja1!AV39</f>
        <v>puesto 35</v>
      </c>
      <c r="E51" s="55" t="str">
        <f>Hoja1!AW39</f>
        <v>tarea 35</v>
      </c>
      <c r="F51" s="55">
        <f>Hoja1!AX39</f>
        <v>0</v>
      </c>
      <c r="G51" s="55">
        <f>Hoja1!AY39</f>
        <v>0</v>
      </c>
      <c r="H51" s="55">
        <f>Hoja1!AZ39</f>
        <v>0</v>
      </c>
      <c r="I51" s="55">
        <f>Hoja1!BA39</f>
        <v>0</v>
      </c>
      <c r="J51" s="55">
        <f>Hoja1!BB39</f>
        <v>0</v>
      </c>
      <c r="K51" s="53"/>
      <c r="L51" s="53"/>
      <c r="M51" s="53"/>
      <c r="N51" s="53"/>
      <c r="O51" s="53"/>
      <c r="P51" s="53"/>
      <c r="Q51" s="53"/>
      <c r="R51" s="53"/>
      <c r="S51" s="53"/>
      <c r="T51" s="53"/>
      <c r="U51" s="53"/>
      <c r="V51" s="53"/>
      <c r="W51" s="53"/>
      <c r="X51" s="53"/>
      <c r="Y51" s="79" t="str" cm="1">
        <f t="array" ref="Y51">IF(OR(K51:S51="NO",T51="NO",U51="NO",V51="NO",W51="NO",X51="NO"),"No aceptable","Aceptable")</f>
        <v>Aceptable</v>
      </c>
      <c r="Z51" s="53" t="s">
        <v>57</v>
      </c>
      <c r="AA51" s="53" t="s">
        <v>57</v>
      </c>
      <c r="AB51" s="53" t="s">
        <v>57</v>
      </c>
      <c r="AC51" s="53" t="s">
        <v>57</v>
      </c>
      <c r="AD51" s="53" t="s">
        <v>57</v>
      </c>
      <c r="AE51" s="53" t="s">
        <v>57</v>
      </c>
      <c r="AF51" s="53" t="s">
        <v>57</v>
      </c>
      <c r="AG51" s="53" t="s">
        <v>57</v>
      </c>
      <c r="AH51" s="53" t="s">
        <v>57</v>
      </c>
      <c r="AI51" s="53" t="s">
        <v>57</v>
      </c>
      <c r="AJ51" s="53" t="s">
        <v>57</v>
      </c>
      <c r="AK51" s="53" t="s">
        <v>57</v>
      </c>
      <c r="AL51" s="53" t="s">
        <v>57</v>
      </c>
      <c r="AM51" s="53" t="s">
        <v>57</v>
      </c>
      <c r="AN51" s="53" t="s">
        <v>57</v>
      </c>
      <c r="AO51" s="85" t="str" cm="1">
        <f t="array" ref="AO51">IF(OR(Z51:AI51="SI",AJ51="SI",AK51="SI",AL51="SI",AM51="SI",AN51="SI"),"Crítico-Proceda a elaborar plan de acción","No crítico/Intermedio-Solicitar evaluación por parte del OAL")</f>
        <v>No crítico/Intermedio-Solicitar evaluación por parte del OAL</v>
      </c>
      <c r="AP51" s="86"/>
      <c r="AQ51" s="74"/>
      <c r="AR51" s="74"/>
      <c r="AS51" s="74"/>
      <c r="AT51" s="74"/>
      <c r="AU51" s="74"/>
      <c r="AW51">
        <f t="shared" si="0"/>
        <v>1</v>
      </c>
    </row>
    <row r="52" spans="2:49" ht="58.5" customHeight="1">
      <c r="B52" s="54">
        <v>36</v>
      </c>
      <c r="C52" s="55" t="str">
        <f>Hoja1!AU40</f>
        <v>area 36</v>
      </c>
      <c r="D52" s="55" t="str">
        <f>Hoja1!AV40</f>
        <v>puesto 36</v>
      </c>
      <c r="E52" s="55" t="str">
        <f>Hoja1!AW40</f>
        <v>tarea 36</v>
      </c>
      <c r="F52" s="55">
        <f>Hoja1!AX40</f>
        <v>0</v>
      </c>
      <c r="G52" s="55">
        <f>Hoja1!AY40</f>
        <v>0</v>
      </c>
      <c r="H52" s="55">
        <f>Hoja1!AZ40</f>
        <v>0</v>
      </c>
      <c r="I52" s="55">
        <f>Hoja1!BA40</f>
        <v>0</v>
      </c>
      <c r="J52" s="55">
        <f>Hoja1!BB40</f>
        <v>0</v>
      </c>
      <c r="K52" s="53"/>
      <c r="L52" s="53"/>
      <c r="M52" s="53"/>
      <c r="N52" s="53"/>
      <c r="O52" s="53"/>
      <c r="P52" s="53"/>
      <c r="Q52" s="53"/>
      <c r="R52" s="53"/>
      <c r="S52" s="53"/>
      <c r="T52" s="53"/>
      <c r="U52" s="53"/>
      <c r="V52" s="53"/>
      <c r="W52" s="53"/>
      <c r="X52" s="53"/>
      <c r="Y52" s="79" t="str" cm="1">
        <f t="array" ref="Y52">IF(OR(K52:S52="NO",T52="NO",U52="NO",V52="NO",W52="NO",X52="NO"),"No aceptable","Aceptable")</f>
        <v>Aceptable</v>
      </c>
      <c r="Z52" s="53" t="s">
        <v>57</v>
      </c>
      <c r="AA52" s="53" t="s">
        <v>57</v>
      </c>
      <c r="AB52" s="53" t="s">
        <v>57</v>
      </c>
      <c r="AC52" s="53" t="s">
        <v>57</v>
      </c>
      <c r="AD52" s="53" t="s">
        <v>57</v>
      </c>
      <c r="AE52" s="53" t="s">
        <v>57</v>
      </c>
      <c r="AF52" s="53" t="s">
        <v>57</v>
      </c>
      <c r="AG52" s="53" t="s">
        <v>57</v>
      </c>
      <c r="AH52" s="53" t="s">
        <v>57</v>
      </c>
      <c r="AI52" s="53" t="s">
        <v>57</v>
      </c>
      <c r="AJ52" s="53" t="s">
        <v>57</v>
      </c>
      <c r="AK52" s="53" t="s">
        <v>57</v>
      </c>
      <c r="AL52" s="53" t="s">
        <v>57</v>
      </c>
      <c r="AM52" s="53" t="s">
        <v>57</v>
      </c>
      <c r="AN52" s="53" t="s">
        <v>57</v>
      </c>
      <c r="AO52" s="85" t="str" cm="1">
        <f t="array" ref="AO52">IF(OR(Z52:AI52="SI",AJ52="SI",AK52="SI",AL52="SI",AM52="SI",AN52="SI"),"Crítico-Proceda a elaborar plan de acción","No crítico/Intermedio-Solicitar evaluación por parte del OAL")</f>
        <v>No crítico/Intermedio-Solicitar evaluación por parte del OAL</v>
      </c>
      <c r="AP52" s="86"/>
      <c r="AQ52" s="74"/>
      <c r="AR52" s="74"/>
      <c r="AS52" s="74"/>
      <c r="AT52" s="74"/>
      <c r="AU52" s="74"/>
      <c r="AW52">
        <f t="shared" si="0"/>
        <v>1</v>
      </c>
    </row>
    <row r="53" spans="2:49" ht="58.5" customHeight="1">
      <c r="B53" s="54">
        <v>37</v>
      </c>
      <c r="C53" s="55" t="str">
        <f>Hoja1!AU41</f>
        <v>area 37</v>
      </c>
      <c r="D53" s="55" t="str">
        <f>Hoja1!AV41</f>
        <v>puesto 37</v>
      </c>
      <c r="E53" s="55" t="str">
        <f>Hoja1!AW41</f>
        <v>tarea 37</v>
      </c>
      <c r="F53" s="55">
        <f>Hoja1!AX41</f>
        <v>0</v>
      </c>
      <c r="G53" s="55">
        <f>Hoja1!AY41</f>
        <v>0</v>
      </c>
      <c r="H53" s="55">
        <f>Hoja1!AZ41</f>
        <v>0</v>
      </c>
      <c r="I53" s="55">
        <f>Hoja1!BA41</f>
        <v>0</v>
      </c>
      <c r="J53" s="55">
        <f>Hoja1!BB41</f>
        <v>0</v>
      </c>
      <c r="K53" s="53"/>
      <c r="L53" s="53"/>
      <c r="M53" s="53"/>
      <c r="N53" s="53"/>
      <c r="O53" s="53"/>
      <c r="P53" s="53"/>
      <c r="Q53" s="53"/>
      <c r="R53" s="53"/>
      <c r="S53" s="53"/>
      <c r="T53" s="53"/>
      <c r="U53" s="53"/>
      <c r="V53" s="53"/>
      <c r="W53" s="53"/>
      <c r="X53" s="53"/>
      <c r="Y53" s="79" t="str" cm="1">
        <f t="array" ref="Y53">IF(OR(K53:S53="NO",T53="NO",U53="NO",V53="NO",W53="NO",X53="NO"),"No aceptable","Aceptable")</f>
        <v>Aceptable</v>
      </c>
      <c r="Z53" s="53" t="s">
        <v>57</v>
      </c>
      <c r="AA53" s="53" t="s">
        <v>57</v>
      </c>
      <c r="AB53" s="53" t="s">
        <v>57</v>
      </c>
      <c r="AC53" s="53" t="s">
        <v>57</v>
      </c>
      <c r="AD53" s="53" t="s">
        <v>57</v>
      </c>
      <c r="AE53" s="53" t="s">
        <v>57</v>
      </c>
      <c r="AF53" s="53" t="s">
        <v>57</v>
      </c>
      <c r="AG53" s="53" t="s">
        <v>57</v>
      </c>
      <c r="AH53" s="53" t="s">
        <v>57</v>
      </c>
      <c r="AI53" s="53" t="s">
        <v>57</v>
      </c>
      <c r="AJ53" s="53" t="s">
        <v>57</v>
      </c>
      <c r="AK53" s="53" t="s">
        <v>57</v>
      </c>
      <c r="AL53" s="53" t="s">
        <v>57</v>
      </c>
      <c r="AM53" s="53" t="s">
        <v>57</v>
      </c>
      <c r="AN53" s="53" t="s">
        <v>57</v>
      </c>
      <c r="AO53" s="85" t="str" cm="1">
        <f t="array" ref="AO53">IF(OR(Z53:AI53="SI",AJ53="SI",AK53="SI",AL53="SI",AM53="SI",AN53="SI"),"Crítico-Proceda a elaborar plan de acción","No crítico/Intermedio-Solicitar evaluación por parte del OAL")</f>
        <v>No crítico/Intermedio-Solicitar evaluación por parte del OAL</v>
      </c>
      <c r="AP53" s="86"/>
      <c r="AQ53" s="74"/>
      <c r="AR53" s="74"/>
      <c r="AS53" s="74"/>
      <c r="AT53" s="74"/>
      <c r="AU53" s="74"/>
      <c r="AW53">
        <f t="shared" si="0"/>
        <v>1</v>
      </c>
    </row>
    <row r="54" spans="2:49" ht="58.5" customHeight="1">
      <c r="B54" s="54">
        <v>38</v>
      </c>
      <c r="C54" s="55" t="str">
        <f>Hoja1!AU42</f>
        <v>area 38</v>
      </c>
      <c r="D54" s="55" t="str">
        <f>Hoja1!AV42</f>
        <v>puesto 38</v>
      </c>
      <c r="E54" s="55" t="str">
        <f>Hoja1!AW42</f>
        <v>tarea 38</v>
      </c>
      <c r="F54" s="55">
        <f>Hoja1!AX42</f>
        <v>0</v>
      </c>
      <c r="G54" s="55">
        <f>Hoja1!AY42</f>
        <v>0</v>
      </c>
      <c r="H54" s="55">
        <f>Hoja1!AZ42</f>
        <v>0</v>
      </c>
      <c r="I54" s="55">
        <f>Hoja1!BA42</f>
        <v>0</v>
      </c>
      <c r="J54" s="55">
        <f>Hoja1!BB42</f>
        <v>0</v>
      </c>
      <c r="K54" s="53"/>
      <c r="L54" s="53"/>
      <c r="M54" s="53"/>
      <c r="N54" s="53"/>
      <c r="O54" s="53"/>
      <c r="P54" s="53"/>
      <c r="Q54" s="53"/>
      <c r="R54" s="53"/>
      <c r="S54" s="53"/>
      <c r="T54" s="53"/>
      <c r="U54" s="53"/>
      <c r="V54" s="53"/>
      <c r="W54" s="53"/>
      <c r="X54" s="53"/>
      <c r="Y54" s="79" t="str" cm="1">
        <f t="array" ref="Y54">IF(OR(K54:S54="NO",T54="NO",U54="NO",V54="NO",W54="NO",X54="NO"),"No aceptable","Aceptable")</f>
        <v>Aceptable</v>
      </c>
      <c r="Z54" s="53" t="s">
        <v>57</v>
      </c>
      <c r="AA54" s="53" t="s">
        <v>57</v>
      </c>
      <c r="AB54" s="53" t="s">
        <v>57</v>
      </c>
      <c r="AC54" s="53" t="s">
        <v>57</v>
      </c>
      <c r="AD54" s="53" t="s">
        <v>57</v>
      </c>
      <c r="AE54" s="53" t="s">
        <v>57</v>
      </c>
      <c r="AF54" s="53" t="s">
        <v>57</v>
      </c>
      <c r="AG54" s="53" t="s">
        <v>57</v>
      </c>
      <c r="AH54" s="53" t="s">
        <v>57</v>
      </c>
      <c r="AI54" s="53" t="s">
        <v>57</v>
      </c>
      <c r="AJ54" s="53" t="s">
        <v>57</v>
      </c>
      <c r="AK54" s="53" t="s">
        <v>57</v>
      </c>
      <c r="AL54" s="53" t="s">
        <v>57</v>
      </c>
      <c r="AM54" s="53" t="s">
        <v>57</v>
      </c>
      <c r="AN54" s="53" t="s">
        <v>57</v>
      </c>
      <c r="AO54" s="85" t="str" cm="1">
        <f t="array" ref="AO54">IF(OR(Z54:AI54="SI",AJ54="SI",AK54="SI",AL54="SI",AM54="SI",AN54="SI"),"Crítico-Proceda a elaborar plan de acción","No crítico/Intermedio-Solicitar evaluación por parte del OAL")</f>
        <v>No crítico/Intermedio-Solicitar evaluación por parte del OAL</v>
      </c>
      <c r="AP54" s="86"/>
      <c r="AQ54" s="74"/>
      <c r="AR54" s="74"/>
      <c r="AS54" s="74"/>
      <c r="AT54" s="74"/>
      <c r="AU54" s="74"/>
      <c r="AW54">
        <f t="shared" si="0"/>
        <v>1</v>
      </c>
    </row>
    <row r="55" spans="2:49" ht="58.5" customHeight="1">
      <c r="B55" s="54">
        <v>39</v>
      </c>
      <c r="C55" s="55" t="str">
        <f>Hoja1!AU43</f>
        <v>area 39</v>
      </c>
      <c r="D55" s="55" t="str">
        <f>Hoja1!AV43</f>
        <v>puesto 39</v>
      </c>
      <c r="E55" s="55" t="str">
        <f>Hoja1!AW43</f>
        <v>tarea 39</v>
      </c>
      <c r="F55" s="55">
        <f>Hoja1!AX43</f>
        <v>0</v>
      </c>
      <c r="G55" s="55">
        <f>Hoja1!AY43</f>
        <v>0</v>
      </c>
      <c r="H55" s="55">
        <f>Hoja1!AZ43</f>
        <v>0</v>
      </c>
      <c r="I55" s="55">
        <f>Hoja1!BA43</f>
        <v>0</v>
      </c>
      <c r="J55" s="55">
        <f>Hoja1!BB43</f>
        <v>0</v>
      </c>
      <c r="K55" s="53"/>
      <c r="L55" s="53"/>
      <c r="M55" s="53"/>
      <c r="N55" s="53"/>
      <c r="O55" s="53"/>
      <c r="P55" s="53"/>
      <c r="Q55" s="53"/>
      <c r="R55" s="53"/>
      <c r="S55" s="53"/>
      <c r="T55" s="53"/>
      <c r="U55" s="53"/>
      <c r="V55" s="53"/>
      <c r="W55" s="53"/>
      <c r="X55" s="53"/>
      <c r="Y55" s="79" t="str" cm="1">
        <f t="array" ref="Y55">IF(OR(K55:S55="NO",T55="NO",U55="NO",V55="NO",W55="NO",X55="NO"),"No aceptable","Aceptable")</f>
        <v>Aceptable</v>
      </c>
      <c r="Z55" s="53" t="s">
        <v>57</v>
      </c>
      <c r="AA55" s="53" t="s">
        <v>57</v>
      </c>
      <c r="AB55" s="53" t="s">
        <v>57</v>
      </c>
      <c r="AC55" s="53" t="s">
        <v>57</v>
      </c>
      <c r="AD55" s="53" t="s">
        <v>57</v>
      </c>
      <c r="AE55" s="53" t="s">
        <v>57</v>
      </c>
      <c r="AF55" s="53" t="s">
        <v>57</v>
      </c>
      <c r="AG55" s="53" t="s">
        <v>57</v>
      </c>
      <c r="AH55" s="53" t="s">
        <v>57</v>
      </c>
      <c r="AI55" s="53" t="s">
        <v>57</v>
      </c>
      <c r="AJ55" s="53" t="s">
        <v>57</v>
      </c>
      <c r="AK55" s="53" t="s">
        <v>57</v>
      </c>
      <c r="AL55" s="53" t="s">
        <v>57</v>
      </c>
      <c r="AM55" s="53" t="s">
        <v>57</v>
      </c>
      <c r="AN55" s="53" t="s">
        <v>57</v>
      </c>
      <c r="AO55" s="85" t="str" cm="1">
        <f t="array" ref="AO55">IF(OR(Z55:AI55="SI",AJ55="SI",AK55="SI",AL55="SI",AM55="SI",AN55="SI"),"Crítico-Proceda a elaborar plan de acción","No crítico/Intermedio-Solicitar evaluación por parte del OAL")</f>
        <v>No crítico/Intermedio-Solicitar evaluación por parte del OAL</v>
      </c>
      <c r="AP55" s="86"/>
      <c r="AQ55" s="74"/>
      <c r="AR55" s="74"/>
      <c r="AS55" s="74"/>
      <c r="AT55" s="74"/>
      <c r="AU55" s="74"/>
      <c r="AW55">
        <f t="shared" si="0"/>
        <v>1</v>
      </c>
    </row>
    <row r="56" spans="2:49" ht="58.5" customHeight="1">
      <c r="B56" s="54">
        <v>40</v>
      </c>
      <c r="C56" s="55" t="str">
        <f>Hoja1!AU44</f>
        <v>area 40</v>
      </c>
      <c r="D56" s="55" t="str">
        <f>Hoja1!AV44</f>
        <v>puesto 40</v>
      </c>
      <c r="E56" s="55" t="str">
        <f>Hoja1!AW44</f>
        <v>tarea 40</v>
      </c>
      <c r="F56" s="55">
        <f>Hoja1!AX44</f>
        <v>0</v>
      </c>
      <c r="G56" s="55">
        <f>Hoja1!AY44</f>
        <v>0</v>
      </c>
      <c r="H56" s="55">
        <f>Hoja1!AZ44</f>
        <v>0</v>
      </c>
      <c r="I56" s="55">
        <f>Hoja1!BA44</f>
        <v>0</v>
      </c>
      <c r="J56" s="55">
        <f>Hoja1!BB44</f>
        <v>0</v>
      </c>
      <c r="K56" s="53"/>
      <c r="L56" s="53"/>
      <c r="M56" s="53"/>
      <c r="N56" s="53"/>
      <c r="O56" s="53"/>
      <c r="P56" s="53"/>
      <c r="Q56" s="53"/>
      <c r="R56" s="53"/>
      <c r="S56" s="53"/>
      <c r="T56" s="53"/>
      <c r="U56" s="53"/>
      <c r="V56" s="53"/>
      <c r="W56" s="53"/>
      <c r="X56" s="53"/>
      <c r="Y56" s="79" t="str" cm="1">
        <f t="array" ref="Y56">IF(OR(K56:S56="NO",T56="NO",U56="NO",V56="NO",W56="NO",X56="NO"),"No aceptable","Aceptable")</f>
        <v>Aceptable</v>
      </c>
      <c r="Z56" s="53" t="s">
        <v>57</v>
      </c>
      <c r="AA56" s="53" t="s">
        <v>57</v>
      </c>
      <c r="AB56" s="53" t="s">
        <v>57</v>
      </c>
      <c r="AC56" s="53" t="s">
        <v>57</v>
      </c>
      <c r="AD56" s="53" t="s">
        <v>57</v>
      </c>
      <c r="AE56" s="53" t="s">
        <v>57</v>
      </c>
      <c r="AF56" s="53" t="s">
        <v>57</v>
      </c>
      <c r="AG56" s="53" t="s">
        <v>57</v>
      </c>
      <c r="AH56" s="53" t="s">
        <v>57</v>
      </c>
      <c r="AI56" s="53" t="s">
        <v>57</v>
      </c>
      <c r="AJ56" s="53" t="s">
        <v>57</v>
      </c>
      <c r="AK56" s="53" t="s">
        <v>57</v>
      </c>
      <c r="AL56" s="53" t="s">
        <v>57</v>
      </c>
      <c r="AM56" s="53" t="s">
        <v>57</v>
      </c>
      <c r="AN56" s="53" t="s">
        <v>57</v>
      </c>
      <c r="AO56" s="85" t="str" cm="1">
        <f t="array" ref="AO56">IF(OR(Z56:AI56="SI",AJ56="SI",AK56="SI",AL56="SI",AM56="SI",AN56="SI"),"Crítico-Proceda a elaborar plan de acción","No crítico/Intermedio-Solicitar evaluación por parte del OAL")</f>
        <v>No crítico/Intermedio-Solicitar evaluación por parte del OAL</v>
      </c>
      <c r="AP56" s="86"/>
      <c r="AQ56" s="74"/>
      <c r="AR56" s="74"/>
      <c r="AS56" s="74"/>
      <c r="AT56" s="74"/>
      <c r="AU56" s="74"/>
      <c r="AW56">
        <f t="shared" si="0"/>
        <v>1</v>
      </c>
    </row>
    <row r="57" spans="2:49" ht="58.5" customHeight="1">
      <c r="B57" s="54">
        <v>41</v>
      </c>
      <c r="C57" s="55" t="str">
        <f>Hoja1!AU45</f>
        <v>area 41</v>
      </c>
      <c r="D57" s="55" t="str">
        <f>Hoja1!AV45</f>
        <v>puesto 41</v>
      </c>
      <c r="E57" s="55" t="str">
        <f>Hoja1!AW45</f>
        <v>tarea 41</v>
      </c>
      <c r="F57" s="55">
        <f>Hoja1!AX45</f>
        <v>0</v>
      </c>
      <c r="G57" s="55">
        <f>Hoja1!AY45</f>
        <v>0</v>
      </c>
      <c r="H57" s="55">
        <f>Hoja1!AZ45</f>
        <v>0</v>
      </c>
      <c r="I57" s="55">
        <f>Hoja1!BA45</f>
        <v>0</v>
      </c>
      <c r="J57" s="55">
        <f>Hoja1!BB45</f>
        <v>0</v>
      </c>
      <c r="K57" s="53"/>
      <c r="L57" s="53"/>
      <c r="M57" s="53"/>
      <c r="N57" s="53"/>
      <c r="O57" s="53"/>
      <c r="P57" s="53"/>
      <c r="Q57" s="53"/>
      <c r="R57" s="53"/>
      <c r="S57" s="53"/>
      <c r="T57" s="53"/>
      <c r="U57" s="53"/>
      <c r="V57" s="53"/>
      <c r="W57" s="53"/>
      <c r="X57" s="53"/>
      <c r="Y57" s="79" t="str" cm="1">
        <f t="array" ref="Y57">IF(OR(K57:S57="NO",T57="NO",U57="NO",V57="NO",W57="NO",X57="NO"),"No aceptable","Aceptable")</f>
        <v>Aceptable</v>
      </c>
      <c r="Z57" s="53" t="s">
        <v>57</v>
      </c>
      <c r="AA57" s="53" t="s">
        <v>57</v>
      </c>
      <c r="AB57" s="53" t="s">
        <v>57</v>
      </c>
      <c r="AC57" s="53" t="s">
        <v>57</v>
      </c>
      <c r="AD57" s="53" t="s">
        <v>57</v>
      </c>
      <c r="AE57" s="53" t="s">
        <v>57</v>
      </c>
      <c r="AF57" s="53" t="s">
        <v>57</v>
      </c>
      <c r="AG57" s="53" t="s">
        <v>57</v>
      </c>
      <c r="AH57" s="53" t="s">
        <v>57</v>
      </c>
      <c r="AI57" s="53" t="s">
        <v>57</v>
      </c>
      <c r="AJ57" s="53" t="s">
        <v>57</v>
      </c>
      <c r="AK57" s="53" t="s">
        <v>57</v>
      </c>
      <c r="AL57" s="53" t="s">
        <v>57</v>
      </c>
      <c r="AM57" s="53" t="s">
        <v>57</v>
      </c>
      <c r="AN57" s="53" t="s">
        <v>57</v>
      </c>
      <c r="AO57" s="85" t="str" cm="1">
        <f t="array" ref="AO57">IF(OR(Z57:AI57="SI",AJ57="SI",AK57="SI",AL57="SI",AM57="SI",AN57="SI"),"Crítico-Proceda a elaborar plan de acción","No crítico/Intermedio-Solicitar evaluación por parte del OAL")</f>
        <v>No crítico/Intermedio-Solicitar evaluación por parte del OAL</v>
      </c>
      <c r="AP57" s="86"/>
      <c r="AQ57" s="74"/>
      <c r="AR57" s="74"/>
      <c r="AS57" s="74"/>
      <c r="AT57" s="74"/>
      <c r="AU57" s="74"/>
      <c r="AW57">
        <f t="shared" si="0"/>
        <v>1</v>
      </c>
    </row>
    <row r="58" spans="2:49" ht="58.5" customHeight="1">
      <c r="B58" s="54">
        <v>42</v>
      </c>
      <c r="C58" s="55" t="str">
        <f>Hoja1!AU46</f>
        <v>area 42</v>
      </c>
      <c r="D58" s="55" t="str">
        <f>Hoja1!AV46</f>
        <v>puesto 42</v>
      </c>
      <c r="E58" s="55" t="str">
        <f>Hoja1!AW46</f>
        <v>tarea 42</v>
      </c>
      <c r="F58" s="55">
        <f>Hoja1!AX46</f>
        <v>0</v>
      </c>
      <c r="G58" s="55">
        <f>Hoja1!AY46</f>
        <v>0</v>
      </c>
      <c r="H58" s="55">
        <f>Hoja1!AZ46</f>
        <v>0</v>
      </c>
      <c r="I58" s="55">
        <f>Hoja1!BA46</f>
        <v>0</v>
      </c>
      <c r="J58" s="55">
        <f>Hoja1!BB46</f>
        <v>0</v>
      </c>
      <c r="K58" s="53"/>
      <c r="L58" s="53"/>
      <c r="M58" s="53"/>
      <c r="N58" s="53"/>
      <c r="O58" s="53"/>
      <c r="P58" s="53"/>
      <c r="Q58" s="53"/>
      <c r="R58" s="53"/>
      <c r="S58" s="53"/>
      <c r="T58" s="53"/>
      <c r="U58" s="53"/>
      <c r="V58" s="53"/>
      <c r="W58" s="53"/>
      <c r="X58" s="53"/>
      <c r="Y58" s="79" t="str" cm="1">
        <f t="array" ref="Y58">IF(OR(K58:S58="NO",T58="NO",U58="NO",V58="NO",W58="NO",X58="NO"),"No aceptable","Aceptable")</f>
        <v>Aceptable</v>
      </c>
      <c r="Z58" s="53" t="s">
        <v>57</v>
      </c>
      <c r="AA58" s="53" t="s">
        <v>57</v>
      </c>
      <c r="AB58" s="53" t="s">
        <v>57</v>
      </c>
      <c r="AC58" s="53" t="s">
        <v>57</v>
      </c>
      <c r="AD58" s="53" t="s">
        <v>57</v>
      </c>
      <c r="AE58" s="53" t="s">
        <v>57</v>
      </c>
      <c r="AF58" s="53" t="s">
        <v>57</v>
      </c>
      <c r="AG58" s="53" t="s">
        <v>57</v>
      </c>
      <c r="AH58" s="53" t="s">
        <v>57</v>
      </c>
      <c r="AI58" s="53" t="s">
        <v>57</v>
      </c>
      <c r="AJ58" s="53" t="s">
        <v>57</v>
      </c>
      <c r="AK58" s="53" t="s">
        <v>57</v>
      </c>
      <c r="AL58" s="53" t="s">
        <v>57</v>
      </c>
      <c r="AM58" s="53" t="s">
        <v>57</v>
      </c>
      <c r="AN58" s="53" t="s">
        <v>57</v>
      </c>
      <c r="AO58" s="85" t="str" cm="1">
        <f t="array" ref="AO58">IF(OR(Z58:AI58="SI",AJ58="SI",AK58="SI",AL58="SI",AM58="SI",AN58="SI"),"Crítico-Proceda a elaborar plan de acción","No crítico/Intermedio-Solicitar evaluación por parte del OAL")</f>
        <v>No crítico/Intermedio-Solicitar evaluación por parte del OAL</v>
      </c>
      <c r="AP58" s="86"/>
      <c r="AQ58" s="74"/>
      <c r="AR58" s="74"/>
      <c r="AS58" s="74"/>
      <c r="AT58" s="74"/>
      <c r="AU58" s="74"/>
      <c r="AW58">
        <f t="shared" si="0"/>
        <v>1</v>
      </c>
    </row>
    <row r="59" spans="2:49" ht="58.5" customHeight="1">
      <c r="B59" s="54">
        <v>43</v>
      </c>
      <c r="C59" s="55" t="str">
        <f>Hoja1!AU47</f>
        <v>area 43</v>
      </c>
      <c r="D59" s="55" t="str">
        <f>Hoja1!AV47</f>
        <v>puesto 43</v>
      </c>
      <c r="E59" s="55" t="str">
        <f>Hoja1!AW47</f>
        <v>tarea 43</v>
      </c>
      <c r="F59" s="55">
        <f>Hoja1!AX47</f>
        <v>0</v>
      </c>
      <c r="G59" s="55">
        <f>Hoja1!AY47</f>
        <v>0</v>
      </c>
      <c r="H59" s="55">
        <f>Hoja1!AZ47</f>
        <v>0</v>
      </c>
      <c r="I59" s="55">
        <f>Hoja1!BA47</f>
        <v>0</v>
      </c>
      <c r="J59" s="55">
        <f>Hoja1!BB47</f>
        <v>0</v>
      </c>
      <c r="K59" s="53"/>
      <c r="L59" s="53"/>
      <c r="M59" s="53"/>
      <c r="N59" s="53"/>
      <c r="O59" s="53"/>
      <c r="P59" s="53"/>
      <c r="Q59" s="53"/>
      <c r="R59" s="53"/>
      <c r="S59" s="53"/>
      <c r="T59" s="53"/>
      <c r="U59" s="53"/>
      <c r="V59" s="53"/>
      <c r="W59" s="53"/>
      <c r="X59" s="53"/>
      <c r="Y59" s="79" t="str" cm="1">
        <f t="array" ref="Y59">IF(OR(K59:S59="NO",T59="NO",U59="NO",V59="NO",W59="NO",X59="NO"),"No aceptable","Aceptable")</f>
        <v>Aceptable</v>
      </c>
      <c r="Z59" s="53" t="s">
        <v>57</v>
      </c>
      <c r="AA59" s="53" t="s">
        <v>57</v>
      </c>
      <c r="AB59" s="53" t="s">
        <v>57</v>
      </c>
      <c r="AC59" s="53" t="s">
        <v>57</v>
      </c>
      <c r="AD59" s="53" t="s">
        <v>57</v>
      </c>
      <c r="AE59" s="53" t="s">
        <v>57</v>
      </c>
      <c r="AF59" s="53" t="s">
        <v>57</v>
      </c>
      <c r="AG59" s="53" t="s">
        <v>57</v>
      </c>
      <c r="AH59" s="53" t="s">
        <v>57</v>
      </c>
      <c r="AI59" s="53" t="s">
        <v>57</v>
      </c>
      <c r="AJ59" s="53" t="s">
        <v>57</v>
      </c>
      <c r="AK59" s="53" t="s">
        <v>57</v>
      </c>
      <c r="AL59" s="53" t="s">
        <v>57</v>
      </c>
      <c r="AM59" s="53" t="s">
        <v>57</v>
      </c>
      <c r="AN59" s="53" t="s">
        <v>57</v>
      </c>
      <c r="AO59" s="85" t="str" cm="1">
        <f t="array" ref="AO59">IF(OR(Z59:AI59="SI",AJ59="SI",AK59="SI",AL59="SI",AM59="SI",AN59="SI"),"Crítico-Proceda a elaborar plan de acción","No crítico/Intermedio-Solicitar evaluación por parte del OAL")</f>
        <v>No crítico/Intermedio-Solicitar evaluación por parte del OAL</v>
      </c>
      <c r="AP59" s="86"/>
      <c r="AQ59" s="74"/>
      <c r="AR59" s="74"/>
      <c r="AS59" s="74"/>
      <c r="AT59" s="74"/>
      <c r="AU59" s="74"/>
      <c r="AW59">
        <f t="shared" si="0"/>
        <v>1</v>
      </c>
    </row>
    <row r="60" spans="2:49" ht="58.5" customHeight="1">
      <c r="B60" s="54">
        <v>44</v>
      </c>
      <c r="C60" s="55" t="str">
        <f>Hoja1!AU48</f>
        <v>area 44</v>
      </c>
      <c r="D60" s="55" t="str">
        <f>Hoja1!AV48</f>
        <v>puesto 44</v>
      </c>
      <c r="E60" s="55" t="str">
        <f>Hoja1!AW48</f>
        <v>tarea 44</v>
      </c>
      <c r="F60" s="55">
        <f>Hoja1!AX48</f>
        <v>0</v>
      </c>
      <c r="G60" s="55">
        <f>Hoja1!AY48</f>
        <v>0</v>
      </c>
      <c r="H60" s="55">
        <f>Hoja1!AZ48</f>
        <v>0</v>
      </c>
      <c r="I60" s="55">
        <f>Hoja1!BA48</f>
        <v>0</v>
      </c>
      <c r="J60" s="55">
        <f>Hoja1!BB48</f>
        <v>0</v>
      </c>
      <c r="K60" s="53"/>
      <c r="L60" s="53"/>
      <c r="M60" s="53"/>
      <c r="N60" s="53"/>
      <c r="O60" s="53"/>
      <c r="P60" s="53"/>
      <c r="Q60" s="53"/>
      <c r="R60" s="53"/>
      <c r="S60" s="53"/>
      <c r="T60" s="53"/>
      <c r="U60" s="53"/>
      <c r="V60" s="53"/>
      <c r="W60" s="53"/>
      <c r="X60" s="53"/>
      <c r="Y60" s="79" t="str" cm="1">
        <f t="array" ref="Y60">IF(OR(K60:S60="NO",T60="NO",U60="NO",V60="NO",W60="NO",X60="NO"),"No aceptable","Aceptable")</f>
        <v>Aceptable</v>
      </c>
      <c r="Z60" s="53" t="s">
        <v>57</v>
      </c>
      <c r="AA60" s="53" t="s">
        <v>57</v>
      </c>
      <c r="AB60" s="53" t="s">
        <v>57</v>
      </c>
      <c r="AC60" s="53" t="s">
        <v>57</v>
      </c>
      <c r="AD60" s="53" t="s">
        <v>57</v>
      </c>
      <c r="AE60" s="53" t="s">
        <v>57</v>
      </c>
      <c r="AF60" s="53" t="s">
        <v>57</v>
      </c>
      <c r="AG60" s="53" t="s">
        <v>57</v>
      </c>
      <c r="AH60" s="53" t="s">
        <v>57</v>
      </c>
      <c r="AI60" s="53" t="s">
        <v>57</v>
      </c>
      <c r="AJ60" s="53" t="s">
        <v>57</v>
      </c>
      <c r="AK60" s="53" t="s">
        <v>57</v>
      </c>
      <c r="AL60" s="53" t="s">
        <v>57</v>
      </c>
      <c r="AM60" s="53" t="s">
        <v>57</v>
      </c>
      <c r="AN60" s="53" t="s">
        <v>57</v>
      </c>
      <c r="AO60" s="85" t="str" cm="1">
        <f t="array" ref="AO60">IF(OR(Z60:AI60="SI",AJ60="SI",AK60="SI",AL60="SI",AM60="SI",AN60="SI"),"Crítico-Proceda a elaborar plan de acción","No crítico/Intermedio-Solicitar evaluación por parte del OAL")</f>
        <v>No crítico/Intermedio-Solicitar evaluación por parte del OAL</v>
      </c>
      <c r="AP60" s="86"/>
      <c r="AQ60" s="74"/>
      <c r="AR60" s="74"/>
      <c r="AS60" s="74"/>
      <c r="AT60" s="74"/>
      <c r="AU60" s="74"/>
      <c r="AW60">
        <f t="shared" si="0"/>
        <v>1</v>
      </c>
    </row>
    <row r="61" spans="2:49" ht="58.5" customHeight="1">
      <c r="B61" s="54">
        <v>45</v>
      </c>
      <c r="C61" s="55" t="str">
        <f>Hoja1!AU49</f>
        <v>area 45</v>
      </c>
      <c r="D61" s="55" t="str">
        <f>Hoja1!AV49</f>
        <v>puesto 45</v>
      </c>
      <c r="E61" s="55" t="str">
        <f>Hoja1!AW49</f>
        <v>tarea 45</v>
      </c>
      <c r="F61" s="55">
        <f>Hoja1!AX49</f>
        <v>0</v>
      </c>
      <c r="G61" s="55">
        <f>Hoja1!AY49</f>
        <v>0</v>
      </c>
      <c r="H61" s="55">
        <f>Hoja1!AZ49</f>
        <v>0</v>
      </c>
      <c r="I61" s="55">
        <f>Hoja1!BA49</f>
        <v>0</v>
      </c>
      <c r="J61" s="55">
        <f>Hoja1!BB49</f>
        <v>0</v>
      </c>
      <c r="K61" s="53"/>
      <c r="L61" s="53"/>
      <c r="M61" s="53"/>
      <c r="N61" s="53"/>
      <c r="O61" s="53"/>
      <c r="P61" s="53"/>
      <c r="Q61" s="53"/>
      <c r="R61" s="53"/>
      <c r="S61" s="53"/>
      <c r="T61" s="53"/>
      <c r="U61" s="53"/>
      <c r="V61" s="53"/>
      <c r="W61" s="53"/>
      <c r="X61" s="53"/>
      <c r="Y61" s="79" t="str" cm="1">
        <f t="array" ref="Y61">IF(OR(K61:S61="NO",T61="NO",U61="NO",V61="NO",W61="NO",X61="NO"),"No aceptable","Aceptable")</f>
        <v>Aceptable</v>
      </c>
      <c r="Z61" s="53" t="s">
        <v>57</v>
      </c>
      <c r="AA61" s="53" t="s">
        <v>57</v>
      </c>
      <c r="AB61" s="53" t="s">
        <v>57</v>
      </c>
      <c r="AC61" s="53" t="s">
        <v>57</v>
      </c>
      <c r="AD61" s="53" t="s">
        <v>57</v>
      </c>
      <c r="AE61" s="53" t="s">
        <v>57</v>
      </c>
      <c r="AF61" s="53" t="s">
        <v>57</v>
      </c>
      <c r="AG61" s="53" t="s">
        <v>57</v>
      </c>
      <c r="AH61" s="53" t="s">
        <v>57</v>
      </c>
      <c r="AI61" s="53" t="s">
        <v>57</v>
      </c>
      <c r="AJ61" s="53" t="s">
        <v>57</v>
      </c>
      <c r="AK61" s="53" t="s">
        <v>57</v>
      </c>
      <c r="AL61" s="53" t="s">
        <v>57</v>
      </c>
      <c r="AM61" s="53" t="s">
        <v>57</v>
      </c>
      <c r="AN61" s="53" t="s">
        <v>57</v>
      </c>
      <c r="AO61" s="85" t="str" cm="1">
        <f t="array" ref="AO61">IF(OR(Z61:AI61="SI",AJ61="SI",AK61="SI",AL61="SI",AM61="SI",AN61="SI"),"Crítico-Proceda a elaborar plan de acción","No crítico/Intermedio-Solicitar evaluación por parte del OAL")</f>
        <v>No crítico/Intermedio-Solicitar evaluación por parte del OAL</v>
      </c>
      <c r="AP61" s="86"/>
      <c r="AQ61" s="74"/>
      <c r="AR61" s="74"/>
      <c r="AS61" s="74"/>
      <c r="AT61" s="74"/>
      <c r="AU61" s="74"/>
      <c r="AW61">
        <f t="shared" si="0"/>
        <v>1</v>
      </c>
    </row>
    <row r="62" spans="2:49" ht="58.5" customHeight="1">
      <c r="B62" s="54">
        <v>46</v>
      </c>
      <c r="C62" s="55" t="str">
        <f>Hoja1!AU50</f>
        <v>area 46</v>
      </c>
      <c r="D62" s="55" t="str">
        <f>Hoja1!AV50</f>
        <v>puesto 46</v>
      </c>
      <c r="E62" s="55" t="str">
        <f>Hoja1!AW50</f>
        <v>tarea 46</v>
      </c>
      <c r="F62" s="55">
        <f>Hoja1!AX50</f>
        <v>0</v>
      </c>
      <c r="G62" s="55">
        <f>Hoja1!AY50</f>
        <v>0</v>
      </c>
      <c r="H62" s="55">
        <f>Hoja1!AZ50</f>
        <v>0</v>
      </c>
      <c r="I62" s="55">
        <f>Hoja1!BA50</f>
        <v>0</v>
      </c>
      <c r="J62" s="55">
        <f>Hoja1!BB50</f>
        <v>0</v>
      </c>
      <c r="K62" s="53"/>
      <c r="L62" s="53"/>
      <c r="M62" s="53"/>
      <c r="N62" s="53"/>
      <c r="O62" s="53"/>
      <c r="P62" s="53"/>
      <c r="Q62" s="53"/>
      <c r="R62" s="53"/>
      <c r="S62" s="53"/>
      <c r="T62" s="53"/>
      <c r="U62" s="53"/>
      <c r="V62" s="53"/>
      <c r="W62" s="53"/>
      <c r="X62" s="53"/>
      <c r="Y62" s="79" t="str" cm="1">
        <f t="array" ref="Y62">IF(OR(K62:S62="NO",T62="NO",U62="NO",V62="NO",W62="NO",X62="NO"),"No aceptable","Aceptable")</f>
        <v>Aceptable</v>
      </c>
      <c r="Z62" s="53" t="s">
        <v>57</v>
      </c>
      <c r="AA62" s="53" t="s">
        <v>57</v>
      </c>
      <c r="AB62" s="53" t="s">
        <v>57</v>
      </c>
      <c r="AC62" s="53" t="s">
        <v>57</v>
      </c>
      <c r="AD62" s="53" t="s">
        <v>57</v>
      </c>
      <c r="AE62" s="53" t="s">
        <v>57</v>
      </c>
      <c r="AF62" s="53" t="s">
        <v>57</v>
      </c>
      <c r="AG62" s="53" t="s">
        <v>57</v>
      </c>
      <c r="AH62" s="53" t="s">
        <v>57</v>
      </c>
      <c r="AI62" s="53" t="s">
        <v>57</v>
      </c>
      <c r="AJ62" s="53" t="s">
        <v>57</v>
      </c>
      <c r="AK62" s="53" t="s">
        <v>57</v>
      </c>
      <c r="AL62" s="53" t="s">
        <v>57</v>
      </c>
      <c r="AM62" s="53" t="s">
        <v>57</v>
      </c>
      <c r="AN62" s="53" t="s">
        <v>57</v>
      </c>
      <c r="AO62" s="85" t="str" cm="1">
        <f t="array" ref="AO62">IF(OR(Z62:AI62="SI",AJ62="SI",AK62="SI",AL62="SI",AM62="SI",AN62="SI"),"Crítico-Proceda a elaborar plan de acción","No crítico/Intermedio-Solicitar evaluación por parte del OAL")</f>
        <v>No crítico/Intermedio-Solicitar evaluación por parte del OAL</v>
      </c>
      <c r="AP62" s="86"/>
      <c r="AQ62" s="74"/>
      <c r="AR62" s="74"/>
      <c r="AS62" s="74"/>
      <c r="AT62" s="74"/>
      <c r="AU62" s="74"/>
      <c r="AW62">
        <f t="shared" si="0"/>
        <v>1</v>
      </c>
    </row>
    <row r="63" spans="2:49" ht="58.5" customHeight="1">
      <c r="B63" s="54">
        <v>47</v>
      </c>
      <c r="C63" s="55" t="str">
        <f>Hoja1!AU51</f>
        <v>area 47</v>
      </c>
      <c r="D63" s="55" t="str">
        <f>Hoja1!AV51</f>
        <v>puesto 47</v>
      </c>
      <c r="E63" s="55" t="str">
        <f>Hoja1!AW51</f>
        <v>tarea 47</v>
      </c>
      <c r="F63" s="55">
        <f>Hoja1!AX51</f>
        <v>0</v>
      </c>
      <c r="G63" s="55">
        <f>Hoja1!AY51</f>
        <v>0</v>
      </c>
      <c r="H63" s="55">
        <f>Hoja1!AZ51</f>
        <v>0</v>
      </c>
      <c r="I63" s="55">
        <f>Hoja1!BA51</f>
        <v>0</v>
      </c>
      <c r="J63" s="55">
        <f>Hoja1!BB51</f>
        <v>0</v>
      </c>
      <c r="K63" s="53"/>
      <c r="L63" s="53"/>
      <c r="M63" s="53"/>
      <c r="N63" s="53"/>
      <c r="O63" s="53"/>
      <c r="P63" s="53"/>
      <c r="Q63" s="53"/>
      <c r="R63" s="53"/>
      <c r="S63" s="53"/>
      <c r="T63" s="53"/>
      <c r="U63" s="53"/>
      <c r="V63" s="53"/>
      <c r="W63" s="53"/>
      <c r="X63" s="53"/>
      <c r="Y63" s="79" t="str" cm="1">
        <f t="array" ref="Y63">IF(OR(K63:S63="NO",T63="NO",U63="NO",V63="NO",W63="NO",X63="NO"),"No aceptable","Aceptable")</f>
        <v>Aceptable</v>
      </c>
      <c r="Z63" s="53" t="s">
        <v>57</v>
      </c>
      <c r="AA63" s="53" t="s">
        <v>57</v>
      </c>
      <c r="AB63" s="53" t="s">
        <v>57</v>
      </c>
      <c r="AC63" s="53" t="s">
        <v>57</v>
      </c>
      <c r="AD63" s="53" t="s">
        <v>57</v>
      </c>
      <c r="AE63" s="53" t="s">
        <v>57</v>
      </c>
      <c r="AF63" s="53" t="s">
        <v>57</v>
      </c>
      <c r="AG63" s="53" t="s">
        <v>57</v>
      </c>
      <c r="AH63" s="53" t="s">
        <v>57</v>
      </c>
      <c r="AI63" s="53" t="s">
        <v>57</v>
      </c>
      <c r="AJ63" s="53" t="s">
        <v>57</v>
      </c>
      <c r="AK63" s="53" t="s">
        <v>57</v>
      </c>
      <c r="AL63" s="53" t="s">
        <v>57</v>
      </c>
      <c r="AM63" s="53" t="s">
        <v>57</v>
      </c>
      <c r="AN63" s="53" t="s">
        <v>57</v>
      </c>
      <c r="AO63" s="85" t="str" cm="1">
        <f t="array" ref="AO63">IF(OR(Z63:AI63="SI",AJ63="SI",AK63="SI",AL63="SI",AM63="SI",AN63="SI"),"Crítico-Proceda a elaborar plan de acción","No crítico/Intermedio-Solicitar evaluación por parte del OAL")</f>
        <v>No crítico/Intermedio-Solicitar evaluación por parte del OAL</v>
      </c>
      <c r="AP63" s="86"/>
      <c r="AQ63" s="74"/>
      <c r="AR63" s="74"/>
      <c r="AS63" s="74"/>
      <c r="AT63" s="74"/>
      <c r="AU63" s="74"/>
      <c r="AW63">
        <f t="shared" si="0"/>
        <v>1</v>
      </c>
    </row>
    <row r="64" spans="2:49" ht="58.5" customHeight="1">
      <c r="B64" s="54">
        <v>48</v>
      </c>
      <c r="C64" s="55" t="str">
        <f>Hoja1!AU52</f>
        <v>area 48</v>
      </c>
      <c r="D64" s="55" t="str">
        <f>Hoja1!AV52</f>
        <v>puesto 48</v>
      </c>
      <c r="E64" s="55" t="str">
        <f>Hoja1!AW52</f>
        <v>tarea 48</v>
      </c>
      <c r="F64" s="55">
        <f>Hoja1!AX52</f>
        <v>0</v>
      </c>
      <c r="G64" s="55">
        <f>Hoja1!AY52</f>
        <v>0</v>
      </c>
      <c r="H64" s="55">
        <f>Hoja1!AZ52</f>
        <v>0</v>
      </c>
      <c r="I64" s="55">
        <f>Hoja1!BA52</f>
        <v>0</v>
      </c>
      <c r="J64" s="55">
        <f>Hoja1!BB52</f>
        <v>0</v>
      </c>
      <c r="K64" s="53"/>
      <c r="L64" s="53"/>
      <c r="M64" s="53"/>
      <c r="N64" s="53"/>
      <c r="O64" s="53"/>
      <c r="P64" s="53"/>
      <c r="Q64" s="53"/>
      <c r="R64" s="53"/>
      <c r="S64" s="53"/>
      <c r="T64" s="53"/>
      <c r="U64" s="53"/>
      <c r="V64" s="53"/>
      <c r="W64" s="53"/>
      <c r="X64" s="53"/>
      <c r="Y64" s="79" t="str" cm="1">
        <f t="array" ref="Y64">IF(OR(K64:S64="NO",T64="NO",U64="NO",V64="NO",W64="NO",X64="NO"),"No aceptable","Aceptable")</f>
        <v>Aceptable</v>
      </c>
      <c r="Z64" s="53" t="s">
        <v>57</v>
      </c>
      <c r="AA64" s="53" t="s">
        <v>57</v>
      </c>
      <c r="AB64" s="53" t="s">
        <v>57</v>
      </c>
      <c r="AC64" s="53" t="s">
        <v>57</v>
      </c>
      <c r="AD64" s="53" t="s">
        <v>57</v>
      </c>
      <c r="AE64" s="53" t="s">
        <v>57</v>
      </c>
      <c r="AF64" s="53" t="s">
        <v>57</v>
      </c>
      <c r="AG64" s="53" t="s">
        <v>57</v>
      </c>
      <c r="AH64" s="53" t="s">
        <v>57</v>
      </c>
      <c r="AI64" s="53" t="s">
        <v>57</v>
      </c>
      <c r="AJ64" s="53" t="s">
        <v>57</v>
      </c>
      <c r="AK64" s="53" t="s">
        <v>57</v>
      </c>
      <c r="AL64" s="53" t="s">
        <v>57</v>
      </c>
      <c r="AM64" s="53" t="s">
        <v>57</v>
      </c>
      <c r="AN64" s="53" t="s">
        <v>57</v>
      </c>
      <c r="AO64" s="85" t="str" cm="1">
        <f t="array" ref="AO64">IF(OR(Z64:AI64="SI",AJ64="SI",AK64="SI",AL64="SI",AM64="SI",AN64="SI"),"Crítico-Proceda a elaborar plan de acción","No crítico/Intermedio-Solicitar evaluación por parte del OAL")</f>
        <v>No crítico/Intermedio-Solicitar evaluación por parte del OAL</v>
      </c>
      <c r="AP64" s="86"/>
      <c r="AQ64" s="74"/>
      <c r="AR64" s="74"/>
      <c r="AS64" s="74"/>
      <c r="AT64" s="74"/>
      <c r="AU64" s="74"/>
      <c r="AW64">
        <f t="shared" si="0"/>
        <v>1</v>
      </c>
    </row>
    <row r="65" spans="2:49" ht="58.5" customHeight="1">
      <c r="B65" s="54">
        <v>49</v>
      </c>
      <c r="C65" s="55" t="str">
        <f>Hoja1!AU53</f>
        <v>area 49</v>
      </c>
      <c r="D65" s="55" t="str">
        <f>Hoja1!AV53</f>
        <v>puesto 49</v>
      </c>
      <c r="E65" s="55" t="str">
        <f>Hoja1!AW53</f>
        <v>tarea 49</v>
      </c>
      <c r="F65" s="55">
        <f>Hoja1!AX53</f>
        <v>0</v>
      </c>
      <c r="G65" s="55">
        <f>Hoja1!AY53</f>
        <v>0</v>
      </c>
      <c r="H65" s="55">
        <f>Hoja1!AZ53</f>
        <v>0</v>
      </c>
      <c r="I65" s="55">
        <f>Hoja1!BA53</f>
        <v>0</v>
      </c>
      <c r="J65" s="55">
        <f>Hoja1!BB53</f>
        <v>0</v>
      </c>
      <c r="K65" s="53"/>
      <c r="L65" s="53"/>
      <c r="M65" s="53"/>
      <c r="N65" s="53"/>
      <c r="O65" s="53"/>
      <c r="P65" s="53"/>
      <c r="Q65" s="53"/>
      <c r="R65" s="53"/>
      <c r="S65" s="53"/>
      <c r="T65" s="53"/>
      <c r="U65" s="53"/>
      <c r="V65" s="53"/>
      <c r="W65" s="53"/>
      <c r="X65" s="53"/>
      <c r="Y65" s="79" t="str" cm="1">
        <f t="array" ref="Y65">IF(OR(K65:S65="NO",T65="NO",U65="NO",V65="NO",W65="NO",X65="NO"),"No aceptable","Aceptable")</f>
        <v>Aceptable</v>
      </c>
      <c r="Z65" s="53" t="s">
        <v>57</v>
      </c>
      <c r="AA65" s="53" t="s">
        <v>57</v>
      </c>
      <c r="AB65" s="53" t="s">
        <v>57</v>
      </c>
      <c r="AC65" s="53" t="s">
        <v>57</v>
      </c>
      <c r="AD65" s="53" t="s">
        <v>57</v>
      </c>
      <c r="AE65" s="53" t="s">
        <v>57</v>
      </c>
      <c r="AF65" s="53" t="s">
        <v>57</v>
      </c>
      <c r="AG65" s="53" t="s">
        <v>57</v>
      </c>
      <c r="AH65" s="53" t="s">
        <v>57</v>
      </c>
      <c r="AI65" s="53" t="s">
        <v>57</v>
      </c>
      <c r="AJ65" s="53" t="s">
        <v>57</v>
      </c>
      <c r="AK65" s="53" t="s">
        <v>57</v>
      </c>
      <c r="AL65" s="53" t="s">
        <v>57</v>
      </c>
      <c r="AM65" s="53" t="s">
        <v>57</v>
      </c>
      <c r="AN65" s="53" t="s">
        <v>57</v>
      </c>
      <c r="AO65" s="85" t="str" cm="1">
        <f t="array" ref="AO65">IF(OR(Z65:AI65="SI",AJ65="SI",AK65="SI",AL65="SI",AM65="SI",AN65="SI"),"Crítico-Proceda a elaborar plan de acción","No crítico/Intermedio-Solicitar evaluación por parte del OAL")</f>
        <v>No crítico/Intermedio-Solicitar evaluación por parte del OAL</v>
      </c>
      <c r="AP65" s="86"/>
      <c r="AQ65" s="74"/>
      <c r="AR65" s="74"/>
      <c r="AS65" s="74"/>
      <c r="AT65" s="74"/>
      <c r="AU65" s="74"/>
      <c r="AW65">
        <f t="shared" si="0"/>
        <v>1</v>
      </c>
    </row>
    <row r="66" spans="2:49" ht="58.5" customHeight="1">
      <c r="B66" s="54">
        <v>50</v>
      </c>
      <c r="C66" s="55" t="str">
        <f>Hoja1!AU54</f>
        <v>area 50</v>
      </c>
      <c r="D66" s="55" t="str">
        <f>Hoja1!AV54</f>
        <v>puesto 50</v>
      </c>
      <c r="E66" s="55" t="str">
        <f>Hoja1!AW54</f>
        <v>tarea 50</v>
      </c>
      <c r="F66" s="55">
        <f>Hoja1!AX54</f>
        <v>0</v>
      </c>
      <c r="G66" s="55">
        <f>Hoja1!AY54</f>
        <v>0</v>
      </c>
      <c r="H66" s="55">
        <f>Hoja1!AZ54</f>
        <v>0</v>
      </c>
      <c r="I66" s="55">
        <f>Hoja1!BA54</f>
        <v>0</v>
      </c>
      <c r="J66" s="55">
        <f>Hoja1!BB54</f>
        <v>0</v>
      </c>
      <c r="K66" s="53"/>
      <c r="L66" s="53"/>
      <c r="M66" s="53"/>
      <c r="N66" s="53"/>
      <c r="O66" s="53"/>
      <c r="P66" s="53"/>
      <c r="Q66" s="53"/>
      <c r="R66" s="53"/>
      <c r="S66" s="53"/>
      <c r="T66" s="53"/>
      <c r="U66" s="53"/>
      <c r="V66" s="53"/>
      <c r="W66" s="53"/>
      <c r="X66" s="53"/>
      <c r="Y66" s="79" t="str" cm="1">
        <f t="array" ref="Y66">IF(OR(K66:S66="NO",T66="NO",U66="NO",V66="NO",W66="NO",X66="NO"),"No aceptable","Aceptable")</f>
        <v>Aceptable</v>
      </c>
      <c r="Z66" s="53" t="s">
        <v>57</v>
      </c>
      <c r="AA66" s="53" t="s">
        <v>57</v>
      </c>
      <c r="AB66" s="53" t="s">
        <v>57</v>
      </c>
      <c r="AC66" s="53" t="s">
        <v>57</v>
      </c>
      <c r="AD66" s="53" t="s">
        <v>57</v>
      </c>
      <c r="AE66" s="53" t="s">
        <v>57</v>
      </c>
      <c r="AF66" s="53" t="s">
        <v>57</v>
      </c>
      <c r="AG66" s="53" t="s">
        <v>57</v>
      </c>
      <c r="AH66" s="53" t="s">
        <v>57</v>
      </c>
      <c r="AI66" s="53" t="s">
        <v>57</v>
      </c>
      <c r="AJ66" s="53" t="s">
        <v>57</v>
      </c>
      <c r="AK66" s="53" t="s">
        <v>57</v>
      </c>
      <c r="AL66" s="53" t="s">
        <v>57</v>
      </c>
      <c r="AM66" s="53" t="s">
        <v>57</v>
      </c>
      <c r="AN66" s="53" t="s">
        <v>57</v>
      </c>
      <c r="AO66" s="85" t="str" cm="1">
        <f t="array" ref="AO66">IF(OR(Z66:AI66="SI",AJ66="SI",AK66="SI",AL66="SI",AM66="SI",AN66="SI"),"Crítico-Proceda a elaborar plan de acción","No crítico/Intermedio-Solicitar evaluación por parte del OAL")</f>
        <v>No crítico/Intermedio-Solicitar evaluación por parte del OAL</v>
      </c>
      <c r="AP66" s="86"/>
      <c r="AQ66" s="74"/>
      <c r="AR66" s="74"/>
      <c r="AS66" s="74"/>
      <c r="AT66" s="74"/>
      <c r="AU66" s="74"/>
      <c r="AW66">
        <f t="shared" si="0"/>
        <v>1</v>
      </c>
    </row>
    <row r="67" spans="2:49" ht="58.5" customHeight="1">
      <c r="B67" s="54">
        <v>51</v>
      </c>
      <c r="C67" s="55" t="str">
        <f>Hoja1!AU55</f>
        <v>area 51</v>
      </c>
      <c r="D67" s="55" t="str">
        <f>Hoja1!AV55</f>
        <v>puesto 51</v>
      </c>
      <c r="E67" s="55" t="str">
        <f>Hoja1!AW55</f>
        <v>tarea 51</v>
      </c>
      <c r="F67" s="55">
        <f>Hoja1!AX55</f>
        <v>0</v>
      </c>
      <c r="G67" s="55">
        <f>Hoja1!AY55</f>
        <v>0</v>
      </c>
      <c r="H67" s="55">
        <f>Hoja1!AZ55</f>
        <v>0</v>
      </c>
      <c r="I67" s="55">
        <f>Hoja1!BA55</f>
        <v>0</v>
      </c>
      <c r="J67" s="55">
        <f>Hoja1!BB55</f>
        <v>0</v>
      </c>
      <c r="K67" s="53"/>
      <c r="L67" s="53"/>
      <c r="M67" s="53"/>
      <c r="N67" s="53"/>
      <c r="O67" s="53"/>
      <c r="P67" s="53"/>
      <c r="Q67" s="53"/>
      <c r="R67" s="53"/>
      <c r="S67" s="53"/>
      <c r="T67" s="53"/>
      <c r="U67" s="53"/>
      <c r="V67" s="53"/>
      <c r="W67" s="53"/>
      <c r="X67" s="53"/>
      <c r="Y67" s="79" t="str" cm="1">
        <f t="array" ref="Y67">IF(OR(K67:S67="NO",T67="NO",U67="NO",V67="NO",W67="NO",X67="NO"),"No aceptable","Aceptable")</f>
        <v>Aceptable</v>
      </c>
      <c r="Z67" s="53" t="s">
        <v>57</v>
      </c>
      <c r="AA67" s="53" t="s">
        <v>57</v>
      </c>
      <c r="AB67" s="53" t="s">
        <v>57</v>
      </c>
      <c r="AC67" s="53" t="s">
        <v>57</v>
      </c>
      <c r="AD67" s="53" t="s">
        <v>57</v>
      </c>
      <c r="AE67" s="53" t="s">
        <v>57</v>
      </c>
      <c r="AF67" s="53" t="s">
        <v>57</v>
      </c>
      <c r="AG67" s="53" t="s">
        <v>57</v>
      </c>
      <c r="AH67" s="53" t="s">
        <v>57</v>
      </c>
      <c r="AI67" s="53" t="s">
        <v>57</v>
      </c>
      <c r="AJ67" s="53" t="s">
        <v>57</v>
      </c>
      <c r="AK67" s="53" t="s">
        <v>57</v>
      </c>
      <c r="AL67" s="53" t="s">
        <v>57</v>
      </c>
      <c r="AM67" s="53" t="s">
        <v>57</v>
      </c>
      <c r="AN67" s="53" t="s">
        <v>57</v>
      </c>
      <c r="AO67" s="85" t="str" cm="1">
        <f t="array" ref="AO67">IF(OR(Z67:AI67="SI",AJ67="SI",AK67="SI",AL67="SI",AM67="SI",AN67="SI"),"Crítico-Proceda a elaborar plan de acción","No crítico/Intermedio-Solicitar evaluación por parte del OAL")</f>
        <v>No crítico/Intermedio-Solicitar evaluación por parte del OAL</v>
      </c>
      <c r="AP67" s="86"/>
      <c r="AQ67" s="74"/>
      <c r="AR67" s="74"/>
      <c r="AS67" s="74"/>
      <c r="AT67" s="74"/>
      <c r="AU67" s="74"/>
      <c r="AW67">
        <f t="shared" si="0"/>
        <v>1</v>
      </c>
    </row>
    <row r="68" spans="2:49" ht="58.5" customHeight="1">
      <c r="B68" s="54">
        <v>52</v>
      </c>
      <c r="C68" s="55" t="str">
        <f>Hoja1!AU56</f>
        <v>area 52</v>
      </c>
      <c r="D68" s="55" t="str">
        <f>Hoja1!AV56</f>
        <v>puesto 52</v>
      </c>
      <c r="E68" s="55" t="str">
        <f>Hoja1!AW56</f>
        <v>tarea 52</v>
      </c>
      <c r="F68" s="55">
        <f>Hoja1!AX56</f>
        <v>0</v>
      </c>
      <c r="G68" s="55">
        <f>Hoja1!AY56</f>
        <v>0</v>
      </c>
      <c r="H68" s="55">
        <f>Hoja1!AZ56</f>
        <v>0</v>
      </c>
      <c r="I68" s="55">
        <f>Hoja1!BA56</f>
        <v>0</v>
      </c>
      <c r="J68" s="55">
        <f>Hoja1!BB56</f>
        <v>0</v>
      </c>
      <c r="K68" s="53"/>
      <c r="L68" s="53"/>
      <c r="M68" s="53"/>
      <c r="N68" s="53"/>
      <c r="O68" s="53"/>
      <c r="P68" s="53"/>
      <c r="Q68" s="53"/>
      <c r="R68" s="53"/>
      <c r="S68" s="53"/>
      <c r="T68" s="53"/>
      <c r="U68" s="53"/>
      <c r="V68" s="53"/>
      <c r="W68" s="53"/>
      <c r="X68" s="53"/>
      <c r="Y68" s="79" t="str" cm="1">
        <f t="array" ref="Y68">IF(OR(K68:S68="NO",T68="NO",U68="NO",V68="NO",W68="NO",X68="NO"),"No aceptable","Aceptable")</f>
        <v>Aceptable</v>
      </c>
      <c r="Z68" s="53" t="s">
        <v>57</v>
      </c>
      <c r="AA68" s="53" t="s">
        <v>57</v>
      </c>
      <c r="AB68" s="53" t="s">
        <v>57</v>
      </c>
      <c r="AC68" s="53" t="s">
        <v>57</v>
      </c>
      <c r="AD68" s="53" t="s">
        <v>57</v>
      </c>
      <c r="AE68" s="53" t="s">
        <v>57</v>
      </c>
      <c r="AF68" s="53" t="s">
        <v>57</v>
      </c>
      <c r="AG68" s="53" t="s">
        <v>57</v>
      </c>
      <c r="AH68" s="53" t="s">
        <v>57</v>
      </c>
      <c r="AI68" s="53" t="s">
        <v>57</v>
      </c>
      <c r="AJ68" s="53" t="s">
        <v>57</v>
      </c>
      <c r="AK68" s="53" t="s">
        <v>57</v>
      </c>
      <c r="AL68" s="53" t="s">
        <v>57</v>
      </c>
      <c r="AM68" s="53" t="s">
        <v>57</v>
      </c>
      <c r="AN68" s="53" t="s">
        <v>57</v>
      </c>
      <c r="AO68" s="85" t="str" cm="1">
        <f t="array" ref="AO68">IF(OR(Z68:AI68="SI",AJ68="SI",AK68="SI",AL68="SI",AM68="SI",AN68="SI"),"Crítico-Proceda a elaborar plan de acción","No crítico/Intermedio-Solicitar evaluación por parte del OAL")</f>
        <v>No crítico/Intermedio-Solicitar evaluación por parte del OAL</v>
      </c>
      <c r="AP68" s="86"/>
      <c r="AQ68" s="74"/>
      <c r="AR68" s="74"/>
      <c r="AS68" s="74"/>
      <c r="AT68" s="74"/>
      <c r="AU68" s="74"/>
      <c r="AW68">
        <f t="shared" si="0"/>
        <v>1</v>
      </c>
    </row>
    <row r="69" spans="2:49" ht="58.5" customHeight="1">
      <c r="B69" s="54">
        <v>53</v>
      </c>
      <c r="C69" s="55" t="str">
        <f>Hoja1!AU57</f>
        <v>area 53</v>
      </c>
      <c r="D69" s="55" t="str">
        <f>Hoja1!AV57</f>
        <v>puesto 53</v>
      </c>
      <c r="E69" s="55" t="str">
        <f>Hoja1!AW57</f>
        <v>tarea 53</v>
      </c>
      <c r="F69" s="55">
        <f>Hoja1!AX57</f>
        <v>0</v>
      </c>
      <c r="G69" s="55">
        <f>Hoja1!AY57</f>
        <v>0</v>
      </c>
      <c r="H69" s="55">
        <f>Hoja1!AZ57</f>
        <v>0</v>
      </c>
      <c r="I69" s="55">
        <f>Hoja1!BA57</f>
        <v>0</v>
      </c>
      <c r="J69" s="55">
        <f>Hoja1!BB57</f>
        <v>0</v>
      </c>
      <c r="K69" s="53"/>
      <c r="L69" s="53"/>
      <c r="M69" s="53"/>
      <c r="N69" s="53"/>
      <c r="O69" s="53"/>
      <c r="P69" s="53"/>
      <c r="Q69" s="53"/>
      <c r="R69" s="53"/>
      <c r="S69" s="53"/>
      <c r="T69" s="53"/>
      <c r="U69" s="53"/>
      <c r="V69" s="53"/>
      <c r="W69" s="53"/>
      <c r="X69" s="53"/>
      <c r="Y69" s="79" t="str" cm="1">
        <f t="array" ref="Y69">IF(OR(K69:S69="NO",T69="NO",U69="NO",V69="NO",W69="NO",X69="NO"),"No aceptable","Aceptable")</f>
        <v>Aceptable</v>
      </c>
      <c r="Z69" s="53" t="s">
        <v>57</v>
      </c>
      <c r="AA69" s="53" t="s">
        <v>57</v>
      </c>
      <c r="AB69" s="53" t="s">
        <v>57</v>
      </c>
      <c r="AC69" s="53" t="s">
        <v>57</v>
      </c>
      <c r="AD69" s="53" t="s">
        <v>57</v>
      </c>
      <c r="AE69" s="53" t="s">
        <v>57</v>
      </c>
      <c r="AF69" s="53" t="s">
        <v>57</v>
      </c>
      <c r="AG69" s="53" t="s">
        <v>57</v>
      </c>
      <c r="AH69" s="53" t="s">
        <v>57</v>
      </c>
      <c r="AI69" s="53" t="s">
        <v>57</v>
      </c>
      <c r="AJ69" s="53" t="s">
        <v>57</v>
      </c>
      <c r="AK69" s="53" t="s">
        <v>57</v>
      </c>
      <c r="AL69" s="53" t="s">
        <v>57</v>
      </c>
      <c r="AM69" s="53" t="s">
        <v>57</v>
      </c>
      <c r="AN69" s="53" t="s">
        <v>57</v>
      </c>
      <c r="AO69" s="85" t="str" cm="1">
        <f t="array" ref="AO69">IF(OR(Z69:AI69="SI",AJ69="SI",AK69="SI",AL69="SI",AM69="SI",AN69="SI"),"Crítico-Proceda a elaborar plan de acción","No crítico/Intermedio-Solicitar evaluación por parte del OAL")</f>
        <v>No crítico/Intermedio-Solicitar evaluación por parte del OAL</v>
      </c>
      <c r="AP69" s="86"/>
      <c r="AQ69" s="74"/>
      <c r="AR69" s="74"/>
      <c r="AS69" s="74"/>
      <c r="AT69" s="74"/>
      <c r="AU69" s="74"/>
      <c r="AW69">
        <f t="shared" si="0"/>
        <v>1</v>
      </c>
    </row>
    <row r="70" spans="2:49" ht="58.5" customHeight="1">
      <c r="B70" s="54">
        <v>54</v>
      </c>
      <c r="C70" s="55" t="str">
        <f>Hoja1!AU58</f>
        <v>area 54</v>
      </c>
      <c r="D70" s="55" t="str">
        <f>Hoja1!AV58</f>
        <v>puesto 54</v>
      </c>
      <c r="E70" s="55" t="str">
        <f>Hoja1!AW58</f>
        <v>tarea 54</v>
      </c>
      <c r="F70" s="55">
        <f>Hoja1!AX58</f>
        <v>0</v>
      </c>
      <c r="G70" s="55">
        <f>Hoja1!AY58</f>
        <v>0</v>
      </c>
      <c r="H70" s="55">
        <f>Hoja1!AZ58</f>
        <v>0</v>
      </c>
      <c r="I70" s="55">
        <f>Hoja1!BA58</f>
        <v>0</v>
      </c>
      <c r="J70" s="55">
        <f>Hoja1!BB58</f>
        <v>0</v>
      </c>
      <c r="K70" s="53"/>
      <c r="L70" s="53"/>
      <c r="M70" s="53"/>
      <c r="N70" s="53"/>
      <c r="O70" s="53"/>
      <c r="P70" s="53"/>
      <c r="Q70" s="53"/>
      <c r="R70" s="53"/>
      <c r="S70" s="53"/>
      <c r="T70" s="53"/>
      <c r="U70" s="53"/>
      <c r="V70" s="53"/>
      <c r="W70" s="53"/>
      <c r="X70" s="53"/>
      <c r="Y70" s="79" t="str" cm="1">
        <f t="array" ref="Y70">IF(OR(K70:S70="NO",T70="NO",U70="NO",V70="NO",W70="NO",X70="NO"),"No aceptable","Aceptable")</f>
        <v>Aceptable</v>
      </c>
      <c r="Z70" s="53" t="s">
        <v>57</v>
      </c>
      <c r="AA70" s="53" t="s">
        <v>57</v>
      </c>
      <c r="AB70" s="53" t="s">
        <v>57</v>
      </c>
      <c r="AC70" s="53" t="s">
        <v>57</v>
      </c>
      <c r="AD70" s="53" t="s">
        <v>57</v>
      </c>
      <c r="AE70" s="53" t="s">
        <v>57</v>
      </c>
      <c r="AF70" s="53" t="s">
        <v>57</v>
      </c>
      <c r="AG70" s="53" t="s">
        <v>57</v>
      </c>
      <c r="AH70" s="53" t="s">
        <v>57</v>
      </c>
      <c r="AI70" s="53" t="s">
        <v>57</v>
      </c>
      <c r="AJ70" s="53" t="s">
        <v>57</v>
      </c>
      <c r="AK70" s="53" t="s">
        <v>57</v>
      </c>
      <c r="AL70" s="53" t="s">
        <v>57</v>
      </c>
      <c r="AM70" s="53" t="s">
        <v>57</v>
      </c>
      <c r="AN70" s="53" t="s">
        <v>57</v>
      </c>
      <c r="AO70" s="85" t="str" cm="1">
        <f t="array" ref="AO70">IF(OR(Z70:AI70="SI",AJ70="SI",AK70="SI",AL70="SI",AM70="SI",AN70="SI"),"Crítico-Proceda a elaborar plan de acción","No crítico/Intermedio-Solicitar evaluación por parte del OAL")</f>
        <v>No crítico/Intermedio-Solicitar evaluación por parte del OAL</v>
      </c>
      <c r="AP70" s="86"/>
      <c r="AQ70" s="74"/>
      <c r="AR70" s="74"/>
      <c r="AS70" s="74"/>
      <c r="AT70" s="74"/>
      <c r="AU70" s="74"/>
      <c r="AW70">
        <f t="shared" si="0"/>
        <v>1</v>
      </c>
    </row>
    <row r="71" spans="2:49" ht="58.5" customHeight="1">
      <c r="B71" s="54">
        <v>55</v>
      </c>
      <c r="C71" s="55" t="str">
        <f>Hoja1!AU59</f>
        <v>area 55</v>
      </c>
      <c r="D71" s="55" t="str">
        <f>Hoja1!AV59</f>
        <v>puesto 55</v>
      </c>
      <c r="E71" s="55" t="str">
        <f>Hoja1!AW59</f>
        <v>tarea 55</v>
      </c>
      <c r="F71" s="55">
        <f>Hoja1!AX59</f>
        <v>0</v>
      </c>
      <c r="G71" s="55">
        <f>Hoja1!AY59</f>
        <v>0</v>
      </c>
      <c r="H71" s="55">
        <f>Hoja1!AZ59</f>
        <v>0</v>
      </c>
      <c r="I71" s="55">
        <f>Hoja1!BA59</f>
        <v>0</v>
      </c>
      <c r="J71" s="55">
        <f>Hoja1!BB59</f>
        <v>0</v>
      </c>
      <c r="K71" s="53"/>
      <c r="L71" s="53"/>
      <c r="M71" s="53"/>
      <c r="N71" s="53"/>
      <c r="O71" s="53"/>
      <c r="P71" s="53"/>
      <c r="Q71" s="53"/>
      <c r="R71" s="53"/>
      <c r="S71" s="53"/>
      <c r="T71" s="53"/>
      <c r="U71" s="53"/>
      <c r="V71" s="53"/>
      <c r="W71" s="53"/>
      <c r="X71" s="53"/>
      <c r="Y71" s="79" t="str" cm="1">
        <f t="array" ref="Y71">IF(OR(K71:S71="NO",T71="NO",U71="NO",V71="NO",W71="NO",X71="NO"),"No aceptable","Aceptable")</f>
        <v>Aceptable</v>
      </c>
      <c r="Z71" s="53" t="s">
        <v>57</v>
      </c>
      <c r="AA71" s="53" t="s">
        <v>57</v>
      </c>
      <c r="AB71" s="53" t="s">
        <v>57</v>
      </c>
      <c r="AC71" s="53" t="s">
        <v>57</v>
      </c>
      <c r="AD71" s="53" t="s">
        <v>57</v>
      </c>
      <c r="AE71" s="53" t="s">
        <v>57</v>
      </c>
      <c r="AF71" s="53" t="s">
        <v>57</v>
      </c>
      <c r="AG71" s="53" t="s">
        <v>57</v>
      </c>
      <c r="AH71" s="53" t="s">
        <v>57</v>
      </c>
      <c r="AI71" s="53" t="s">
        <v>57</v>
      </c>
      <c r="AJ71" s="53" t="s">
        <v>57</v>
      </c>
      <c r="AK71" s="53" t="s">
        <v>57</v>
      </c>
      <c r="AL71" s="53" t="s">
        <v>57</v>
      </c>
      <c r="AM71" s="53" t="s">
        <v>57</v>
      </c>
      <c r="AN71" s="53" t="s">
        <v>57</v>
      </c>
      <c r="AO71" s="85" t="str" cm="1">
        <f t="array" ref="AO71">IF(OR(Z71:AI71="SI",AJ71="SI",AK71="SI",AL71="SI",AM71="SI",AN71="SI"),"Crítico-Proceda a elaborar plan de acción","No crítico/Intermedio-Solicitar evaluación por parte del OAL")</f>
        <v>No crítico/Intermedio-Solicitar evaluación por parte del OAL</v>
      </c>
      <c r="AP71" s="86"/>
      <c r="AQ71" s="74"/>
      <c r="AR71" s="74"/>
      <c r="AS71" s="74"/>
      <c r="AT71" s="74"/>
      <c r="AU71" s="74"/>
      <c r="AW71">
        <f t="shared" si="0"/>
        <v>1</v>
      </c>
    </row>
    <row r="72" spans="2:49" ht="58.5" customHeight="1">
      <c r="B72" s="54">
        <v>56</v>
      </c>
      <c r="C72" s="55" t="str">
        <f>Hoja1!AU60</f>
        <v>area 56</v>
      </c>
      <c r="D72" s="55" t="str">
        <f>Hoja1!AV60</f>
        <v>puesto 56</v>
      </c>
      <c r="E72" s="55" t="str">
        <f>Hoja1!AW60</f>
        <v>tarea 56</v>
      </c>
      <c r="F72" s="55">
        <f>Hoja1!AX60</f>
        <v>0</v>
      </c>
      <c r="G72" s="55">
        <f>Hoja1!AY60</f>
        <v>0</v>
      </c>
      <c r="H72" s="55">
        <f>Hoja1!AZ60</f>
        <v>0</v>
      </c>
      <c r="I72" s="55">
        <f>Hoja1!BA60</f>
        <v>0</v>
      </c>
      <c r="J72" s="55">
        <f>Hoja1!BB60</f>
        <v>0</v>
      </c>
      <c r="K72" s="53"/>
      <c r="L72" s="53"/>
      <c r="M72" s="53"/>
      <c r="N72" s="53"/>
      <c r="O72" s="53"/>
      <c r="P72" s="53"/>
      <c r="Q72" s="53"/>
      <c r="R72" s="53"/>
      <c r="S72" s="53"/>
      <c r="T72" s="53"/>
      <c r="U72" s="53"/>
      <c r="V72" s="53"/>
      <c r="W72" s="53"/>
      <c r="X72" s="53"/>
      <c r="Y72" s="79" t="str" cm="1">
        <f t="array" ref="Y72">IF(OR(K72:S72="NO",T72="NO",U72="NO",V72="NO",W72="NO",X72="NO"),"No aceptable","Aceptable")</f>
        <v>Aceptable</v>
      </c>
      <c r="Z72" s="53" t="s">
        <v>57</v>
      </c>
      <c r="AA72" s="53" t="s">
        <v>57</v>
      </c>
      <c r="AB72" s="53" t="s">
        <v>57</v>
      </c>
      <c r="AC72" s="53" t="s">
        <v>57</v>
      </c>
      <c r="AD72" s="53" t="s">
        <v>57</v>
      </c>
      <c r="AE72" s="53" t="s">
        <v>57</v>
      </c>
      <c r="AF72" s="53" t="s">
        <v>57</v>
      </c>
      <c r="AG72" s="53" t="s">
        <v>57</v>
      </c>
      <c r="AH72" s="53" t="s">
        <v>57</v>
      </c>
      <c r="AI72" s="53" t="s">
        <v>57</v>
      </c>
      <c r="AJ72" s="53" t="s">
        <v>57</v>
      </c>
      <c r="AK72" s="53" t="s">
        <v>57</v>
      </c>
      <c r="AL72" s="53" t="s">
        <v>57</v>
      </c>
      <c r="AM72" s="53" t="s">
        <v>57</v>
      </c>
      <c r="AN72" s="53" t="s">
        <v>57</v>
      </c>
      <c r="AO72" s="85" t="str" cm="1">
        <f t="array" ref="AO72">IF(OR(Z72:AI72="SI",AJ72="SI",AK72="SI",AL72="SI",AM72="SI",AN72="SI"),"Crítico-Proceda a elaborar plan de acción","No crítico/Intermedio-Solicitar evaluación por parte del OAL")</f>
        <v>No crítico/Intermedio-Solicitar evaluación por parte del OAL</v>
      </c>
      <c r="AP72" s="86"/>
      <c r="AQ72" s="74"/>
      <c r="AR72" s="74"/>
      <c r="AS72" s="74"/>
      <c r="AT72" s="74"/>
      <c r="AU72" s="74"/>
      <c r="AW72">
        <f t="shared" si="0"/>
        <v>1</v>
      </c>
    </row>
    <row r="73" spans="2:49" ht="58.5" customHeight="1">
      <c r="B73" s="54">
        <v>57</v>
      </c>
      <c r="C73" s="55" t="str">
        <f>Hoja1!AU61</f>
        <v>area 57</v>
      </c>
      <c r="D73" s="55" t="str">
        <f>Hoja1!AV61</f>
        <v>puesto 57</v>
      </c>
      <c r="E73" s="55" t="str">
        <f>Hoja1!AW61</f>
        <v>tarea 57</v>
      </c>
      <c r="F73" s="55">
        <f>Hoja1!AX61</f>
        <v>0</v>
      </c>
      <c r="G73" s="55">
        <f>Hoja1!AY61</f>
        <v>0</v>
      </c>
      <c r="H73" s="55">
        <f>Hoja1!AZ61</f>
        <v>0</v>
      </c>
      <c r="I73" s="55">
        <f>Hoja1!BA61</f>
        <v>0</v>
      </c>
      <c r="J73" s="55">
        <f>Hoja1!BB61</f>
        <v>0</v>
      </c>
      <c r="K73" s="53"/>
      <c r="L73" s="53"/>
      <c r="M73" s="53"/>
      <c r="N73" s="53"/>
      <c r="O73" s="53"/>
      <c r="P73" s="53"/>
      <c r="Q73" s="53"/>
      <c r="R73" s="53"/>
      <c r="S73" s="53"/>
      <c r="T73" s="53"/>
      <c r="U73" s="53"/>
      <c r="V73" s="53"/>
      <c r="W73" s="53"/>
      <c r="X73" s="53"/>
      <c r="Y73" s="79" t="str" cm="1">
        <f t="array" ref="Y73">IF(OR(K73:S73="NO",T73="NO",U73="NO",V73="NO",W73="NO",X73="NO"),"No aceptable","Aceptable")</f>
        <v>Aceptable</v>
      </c>
      <c r="Z73" s="53" t="s">
        <v>57</v>
      </c>
      <c r="AA73" s="53" t="s">
        <v>57</v>
      </c>
      <c r="AB73" s="53" t="s">
        <v>57</v>
      </c>
      <c r="AC73" s="53" t="s">
        <v>57</v>
      </c>
      <c r="AD73" s="53" t="s">
        <v>57</v>
      </c>
      <c r="AE73" s="53" t="s">
        <v>57</v>
      </c>
      <c r="AF73" s="53" t="s">
        <v>57</v>
      </c>
      <c r="AG73" s="53" t="s">
        <v>57</v>
      </c>
      <c r="AH73" s="53" t="s">
        <v>57</v>
      </c>
      <c r="AI73" s="53" t="s">
        <v>57</v>
      </c>
      <c r="AJ73" s="53" t="s">
        <v>57</v>
      </c>
      <c r="AK73" s="53" t="s">
        <v>57</v>
      </c>
      <c r="AL73" s="53" t="s">
        <v>57</v>
      </c>
      <c r="AM73" s="53" t="s">
        <v>57</v>
      </c>
      <c r="AN73" s="53" t="s">
        <v>57</v>
      </c>
      <c r="AO73" s="85" t="str" cm="1">
        <f t="array" ref="AO73">IF(OR(Z73:AI73="SI",AJ73="SI",AK73="SI",AL73="SI",AM73="SI",AN73="SI"),"Crítico-Proceda a elaborar plan de acción","No crítico/Intermedio-Solicitar evaluación por parte del OAL")</f>
        <v>No crítico/Intermedio-Solicitar evaluación por parte del OAL</v>
      </c>
      <c r="AP73" s="86"/>
      <c r="AQ73" s="74"/>
      <c r="AR73" s="74"/>
      <c r="AS73" s="74"/>
      <c r="AT73" s="74"/>
      <c r="AU73" s="74"/>
      <c r="AW73">
        <f t="shared" si="0"/>
        <v>1</v>
      </c>
    </row>
    <row r="74" spans="2:49" ht="58.5" customHeight="1">
      <c r="B74" s="54">
        <v>58</v>
      </c>
      <c r="C74" s="55" t="str">
        <f>Hoja1!AU62</f>
        <v>area 58</v>
      </c>
      <c r="D74" s="55" t="str">
        <f>Hoja1!AV62</f>
        <v>puesto 58</v>
      </c>
      <c r="E74" s="55" t="str">
        <f>Hoja1!AW62</f>
        <v>tarea 58</v>
      </c>
      <c r="F74" s="55">
        <f>Hoja1!AX62</f>
        <v>0</v>
      </c>
      <c r="G74" s="55">
        <f>Hoja1!AY62</f>
        <v>0</v>
      </c>
      <c r="H74" s="55">
        <f>Hoja1!AZ62</f>
        <v>0</v>
      </c>
      <c r="I74" s="55">
        <f>Hoja1!BA62</f>
        <v>0</v>
      </c>
      <c r="J74" s="55">
        <f>Hoja1!BB62</f>
        <v>0</v>
      </c>
      <c r="K74" s="53"/>
      <c r="L74" s="53"/>
      <c r="M74" s="53"/>
      <c r="N74" s="53"/>
      <c r="O74" s="53"/>
      <c r="P74" s="53"/>
      <c r="Q74" s="53"/>
      <c r="R74" s="53"/>
      <c r="S74" s="53"/>
      <c r="T74" s="53"/>
      <c r="U74" s="53"/>
      <c r="V74" s="53"/>
      <c r="W74" s="53"/>
      <c r="X74" s="53"/>
      <c r="Y74" s="79" t="str" cm="1">
        <f t="array" ref="Y74">IF(OR(K74:S74="NO",T74="NO",U74="NO",V74="NO",W74="NO",X74="NO"),"No aceptable","Aceptable")</f>
        <v>Aceptable</v>
      </c>
      <c r="Z74" s="53" t="s">
        <v>57</v>
      </c>
      <c r="AA74" s="53" t="s">
        <v>57</v>
      </c>
      <c r="AB74" s="53" t="s">
        <v>57</v>
      </c>
      <c r="AC74" s="53" t="s">
        <v>57</v>
      </c>
      <c r="AD74" s="53" t="s">
        <v>57</v>
      </c>
      <c r="AE74" s="53" t="s">
        <v>57</v>
      </c>
      <c r="AF74" s="53" t="s">
        <v>57</v>
      </c>
      <c r="AG74" s="53" t="s">
        <v>57</v>
      </c>
      <c r="AH74" s="53" t="s">
        <v>57</v>
      </c>
      <c r="AI74" s="53" t="s">
        <v>57</v>
      </c>
      <c r="AJ74" s="53" t="s">
        <v>57</v>
      </c>
      <c r="AK74" s="53" t="s">
        <v>57</v>
      </c>
      <c r="AL74" s="53" t="s">
        <v>57</v>
      </c>
      <c r="AM74" s="53" t="s">
        <v>57</v>
      </c>
      <c r="AN74" s="53" t="s">
        <v>57</v>
      </c>
      <c r="AO74" s="85" t="str" cm="1">
        <f t="array" ref="AO74">IF(OR(Z74:AI74="SI",AJ74="SI",AK74="SI",AL74="SI",AM74="SI",AN74="SI"),"Crítico-Proceda a elaborar plan de acción","No crítico/Intermedio-Solicitar evaluación por parte del OAL")</f>
        <v>No crítico/Intermedio-Solicitar evaluación por parte del OAL</v>
      </c>
      <c r="AP74" s="86"/>
      <c r="AQ74" s="74"/>
      <c r="AR74" s="74"/>
      <c r="AS74" s="74"/>
      <c r="AT74" s="74"/>
      <c r="AU74" s="74"/>
      <c r="AW74">
        <f t="shared" si="0"/>
        <v>1</v>
      </c>
    </row>
    <row r="75" spans="2:49" ht="58.5" customHeight="1">
      <c r="B75" s="54">
        <v>59</v>
      </c>
      <c r="C75" s="55" t="str">
        <f>Hoja1!AU63</f>
        <v>area 59</v>
      </c>
      <c r="D75" s="55" t="str">
        <f>Hoja1!AV63</f>
        <v>puesto 59</v>
      </c>
      <c r="E75" s="55" t="str">
        <f>Hoja1!AW63</f>
        <v>tarea 59</v>
      </c>
      <c r="F75" s="55">
        <f>Hoja1!AX63</f>
        <v>0</v>
      </c>
      <c r="G75" s="55">
        <f>Hoja1!AY63</f>
        <v>0</v>
      </c>
      <c r="H75" s="55">
        <f>Hoja1!AZ63</f>
        <v>0</v>
      </c>
      <c r="I75" s="55">
        <f>Hoja1!BA63</f>
        <v>0</v>
      </c>
      <c r="J75" s="55">
        <f>Hoja1!BB63</f>
        <v>0</v>
      </c>
      <c r="K75" s="53"/>
      <c r="L75" s="53"/>
      <c r="M75" s="53"/>
      <c r="N75" s="53"/>
      <c r="O75" s="53"/>
      <c r="P75" s="53"/>
      <c r="Q75" s="53"/>
      <c r="R75" s="53"/>
      <c r="S75" s="53"/>
      <c r="T75" s="53"/>
      <c r="U75" s="53"/>
      <c r="V75" s="53"/>
      <c r="W75" s="53"/>
      <c r="X75" s="53"/>
      <c r="Y75" s="79" t="str" cm="1">
        <f t="array" ref="Y75">IF(OR(K75:S75="NO",T75="NO",U75="NO",V75="NO",W75="NO",X75="NO"),"No aceptable","Aceptable")</f>
        <v>Aceptable</v>
      </c>
      <c r="Z75" s="53" t="s">
        <v>57</v>
      </c>
      <c r="AA75" s="53" t="s">
        <v>57</v>
      </c>
      <c r="AB75" s="53" t="s">
        <v>57</v>
      </c>
      <c r="AC75" s="53" t="s">
        <v>57</v>
      </c>
      <c r="AD75" s="53" t="s">
        <v>57</v>
      </c>
      <c r="AE75" s="53" t="s">
        <v>57</v>
      </c>
      <c r="AF75" s="53" t="s">
        <v>57</v>
      </c>
      <c r="AG75" s="53" t="s">
        <v>57</v>
      </c>
      <c r="AH75" s="53" t="s">
        <v>57</v>
      </c>
      <c r="AI75" s="53" t="s">
        <v>57</v>
      </c>
      <c r="AJ75" s="53" t="s">
        <v>57</v>
      </c>
      <c r="AK75" s="53" t="s">
        <v>57</v>
      </c>
      <c r="AL75" s="53" t="s">
        <v>57</v>
      </c>
      <c r="AM75" s="53" t="s">
        <v>57</v>
      </c>
      <c r="AN75" s="53" t="s">
        <v>57</v>
      </c>
      <c r="AO75" s="85" t="str" cm="1">
        <f t="array" ref="AO75">IF(OR(Z75:AI75="SI",AJ75="SI",AK75="SI",AL75="SI",AM75="SI",AN75="SI"),"Crítico-Proceda a elaborar plan de acción","No crítico/Intermedio-Solicitar evaluación por parte del OAL")</f>
        <v>No crítico/Intermedio-Solicitar evaluación por parte del OAL</v>
      </c>
      <c r="AP75" s="86"/>
      <c r="AQ75" s="74"/>
      <c r="AR75" s="74"/>
      <c r="AS75" s="74"/>
      <c r="AT75" s="74"/>
      <c r="AU75" s="74"/>
      <c r="AW75">
        <f t="shared" si="0"/>
        <v>1</v>
      </c>
    </row>
    <row r="76" spans="2:49" ht="58.5" customHeight="1">
      <c r="B76" s="54">
        <v>60</v>
      </c>
      <c r="C76" s="55" t="str">
        <f>Hoja1!AU64</f>
        <v>area 60</v>
      </c>
      <c r="D76" s="55" t="str">
        <f>Hoja1!AV64</f>
        <v>puesto 60</v>
      </c>
      <c r="E76" s="55" t="str">
        <f>Hoja1!AW64</f>
        <v>tarea 60</v>
      </c>
      <c r="F76" s="55">
        <f>Hoja1!AX64</f>
        <v>0</v>
      </c>
      <c r="G76" s="55">
        <f>Hoja1!AY64</f>
        <v>0</v>
      </c>
      <c r="H76" s="55">
        <f>Hoja1!AZ64</f>
        <v>0</v>
      </c>
      <c r="I76" s="55">
        <f>Hoja1!BA64</f>
        <v>0</v>
      </c>
      <c r="J76" s="55">
        <f>Hoja1!BB64</f>
        <v>0</v>
      </c>
      <c r="K76" s="53"/>
      <c r="L76" s="53"/>
      <c r="M76" s="53"/>
      <c r="N76" s="53"/>
      <c r="O76" s="53"/>
      <c r="P76" s="53"/>
      <c r="Q76" s="53"/>
      <c r="R76" s="53"/>
      <c r="S76" s="53"/>
      <c r="T76" s="53"/>
      <c r="U76" s="53"/>
      <c r="V76" s="53"/>
      <c r="W76" s="53"/>
      <c r="X76" s="53"/>
      <c r="Y76" s="79" t="str" cm="1">
        <f t="array" ref="Y76">IF(OR(K76:S76="NO",T76="NO",U76="NO",V76="NO",W76="NO",X76="NO"),"No aceptable","Aceptable")</f>
        <v>Aceptable</v>
      </c>
      <c r="Z76" s="53" t="s">
        <v>57</v>
      </c>
      <c r="AA76" s="53" t="s">
        <v>57</v>
      </c>
      <c r="AB76" s="53" t="s">
        <v>57</v>
      </c>
      <c r="AC76" s="53" t="s">
        <v>57</v>
      </c>
      <c r="AD76" s="53" t="s">
        <v>57</v>
      </c>
      <c r="AE76" s="53" t="s">
        <v>57</v>
      </c>
      <c r="AF76" s="53" t="s">
        <v>57</v>
      </c>
      <c r="AG76" s="53" t="s">
        <v>57</v>
      </c>
      <c r="AH76" s="53" t="s">
        <v>57</v>
      </c>
      <c r="AI76" s="53" t="s">
        <v>57</v>
      </c>
      <c r="AJ76" s="53" t="s">
        <v>57</v>
      </c>
      <c r="AK76" s="53" t="s">
        <v>57</v>
      </c>
      <c r="AL76" s="53" t="s">
        <v>57</v>
      </c>
      <c r="AM76" s="53" t="s">
        <v>57</v>
      </c>
      <c r="AN76" s="53" t="s">
        <v>57</v>
      </c>
      <c r="AO76" s="85" t="str" cm="1">
        <f t="array" ref="AO76">IF(OR(Z76:AI76="SI",AJ76="SI",AK76="SI",AL76="SI",AM76="SI",AN76="SI"),"Crítico-Proceda a elaborar plan de acción","No crítico/Intermedio-Solicitar evaluación por parte del OAL")</f>
        <v>No crítico/Intermedio-Solicitar evaluación por parte del OAL</v>
      </c>
      <c r="AP76" s="86"/>
      <c r="AQ76" s="74"/>
      <c r="AR76" s="74"/>
      <c r="AS76" s="74"/>
      <c r="AT76" s="74"/>
      <c r="AU76" s="74"/>
      <c r="AW76">
        <f t="shared" si="0"/>
        <v>1</v>
      </c>
    </row>
    <row r="77" spans="2:49" ht="58.5" customHeight="1">
      <c r="B77" s="54">
        <v>61</v>
      </c>
      <c r="C77" s="55" t="str">
        <f>Hoja1!AU65</f>
        <v>area 61</v>
      </c>
      <c r="D77" s="55" t="str">
        <f>Hoja1!AV65</f>
        <v>puesto 61</v>
      </c>
      <c r="E77" s="55" t="str">
        <f>Hoja1!AW65</f>
        <v>tarea 61</v>
      </c>
      <c r="F77" s="55">
        <f>Hoja1!AX65</f>
        <v>0</v>
      </c>
      <c r="G77" s="55">
        <f>Hoja1!AY65</f>
        <v>0</v>
      </c>
      <c r="H77" s="55">
        <f>Hoja1!AZ65</f>
        <v>0</v>
      </c>
      <c r="I77" s="55">
        <f>Hoja1!BA65</f>
        <v>0</v>
      </c>
      <c r="J77" s="55">
        <f>Hoja1!BB65</f>
        <v>0</v>
      </c>
      <c r="K77" s="53"/>
      <c r="L77" s="53"/>
      <c r="M77" s="53"/>
      <c r="N77" s="53"/>
      <c r="O77" s="53"/>
      <c r="P77" s="53"/>
      <c r="Q77" s="53"/>
      <c r="R77" s="53"/>
      <c r="S77" s="53"/>
      <c r="T77" s="53"/>
      <c r="U77" s="53"/>
      <c r="V77" s="53"/>
      <c r="W77" s="53"/>
      <c r="X77" s="53"/>
      <c r="Y77" s="79" t="str" cm="1">
        <f t="array" ref="Y77">IF(OR(K77:S77="NO",T77="NO",U77="NO",V77="NO",W77="NO",X77="NO"),"No aceptable","Aceptable")</f>
        <v>Aceptable</v>
      </c>
      <c r="Z77" s="53" t="s">
        <v>57</v>
      </c>
      <c r="AA77" s="53" t="s">
        <v>57</v>
      </c>
      <c r="AB77" s="53" t="s">
        <v>57</v>
      </c>
      <c r="AC77" s="53" t="s">
        <v>57</v>
      </c>
      <c r="AD77" s="53" t="s">
        <v>57</v>
      </c>
      <c r="AE77" s="53" t="s">
        <v>57</v>
      </c>
      <c r="AF77" s="53" t="s">
        <v>57</v>
      </c>
      <c r="AG77" s="53" t="s">
        <v>57</v>
      </c>
      <c r="AH77" s="53" t="s">
        <v>57</v>
      </c>
      <c r="AI77" s="53" t="s">
        <v>57</v>
      </c>
      <c r="AJ77" s="53" t="s">
        <v>57</v>
      </c>
      <c r="AK77" s="53" t="s">
        <v>57</v>
      </c>
      <c r="AL77" s="53" t="s">
        <v>57</v>
      </c>
      <c r="AM77" s="53" t="s">
        <v>57</v>
      </c>
      <c r="AN77" s="53" t="s">
        <v>57</v>
      </c>
      <c r="AO77" s="85" t="str" cm="1">
        <f t="array" ref="AO77">IF(OR(Z77:AI77="SI",AJ77="SI",AK77="SI",AL77="SI",AM77="SI",AN77="SI"),"Crítico-Proceda a elaborar plan de acción","No crítico/Intermedio-Solicitar evaluación por parte del OAL")</f>
        <v>No crítico/Intermedio-Solicitar evaluación por parte del OAL</v>
      </c>
      <c r="AP77" s="86"/>
      <c r="AQ77" s="74"/>
      <c r="AR77" s="74"/>
      <c r="AS77" s="74"/>
      <c r="AT77" s="74"/>
      <c r="AU77" s="74"/>
      <c r="AW77">
        <f t="shared" si="0"/>
        <v>1</v>
      </c>
    </row>
    <row r="78" spans="2:49" ht="58.5" customHeight="1">
      <c r="B78" s="54">
        <v>62</v>
      </c>
      <c r="C78" s="55" t="str">
        <f>Hoja1!AU66</f>
        <v>area 62</v>
      </c>
      <c r="D78" s="55" t="str">
        <f>Hoja1!AV66</f>
        <v>puesto 62</v>
      </c>
      <c r="E78" s="55" t="str">
        <f>Hoja1!AW66</f>
        <v>tarea 62</v>
      </c>
      <c r="F78" s="55">
        <f>Hoja1!AX66</f>
        <v>0</v>
      </c>
      <c r="G78" s="55">
        <f>Hoja1!AY66</f>
        <v>0</v>
      </c>
      <c r="H78" s="55">
        <f>Hoja1!AZ66</f>
        <v>0</v>
      </c>
      <c r="I78" s="55">
        <f>Hoja1!BA66</f>
        <v>0</v>
      </c>
      <c r="J78" s="55">
        <f>Hoja1!BB66</f>
        <v>0</v>
      </c>
      <c r="K78" s="53"/>
      <c r="L78" s="53"/>
      <c r="M78" s="53"/>
      <c r="N78" s="53"/>
      <c r="O78" s="53"/>
      <c r="P78" s="53"/>
      <c r="Q78" s="53"/>
      <c r="R78" s="53"/>
      <c r="S78" s="53"/>
      <c r="T78" s="53"/>
      <c r="U78" s="53"/>
      <c r="V78" s="53"/>
      <c r="W78" s="53"/>
      <c r="X78" s="53"/>
      <c r="Y78" s="79" t="str" cm="1">
        <f t="array" ref="Y78">IF(OR(K78:S78="NO",T78="NO",U78="NO",V78="NO",W78="NO",X78="NO"),"No aceptable","Aceptable")</f>
        <v>Aceptable</v>
      </c>
      <c r="Z78" s="53" t="s">
        <v>57</v>
      </c>
      <c r="AA78" s="53" t="s">
        <v>57</v>
      </c>
      <c r="AB78" s="53" t="s">
        <v>57</v>
      </c>
      <c r="AC78" s="53" t="s">
        <v>57</v>
      </c>
      <c r="AD78" s="53" t="s">
        <v>57</v>
      </c>
      <c r="AE78" s="53" t="s">
        <v>57</v>
      </c>
      <c r="AF78" s="53" t="s">
        <v>57</v>
      </c>
      <c r="AG78" s="53" t="s">
        <v>57</v>
      </c>
      <c r="AH78" s="53" t="s">
        <v>57</v>
      </c>
      <c r="AI78" s="53" t="s">
        <v>57</v>
      </c>
      <c r="AJ78" s="53" t="s">
        <v>57</v>
      </c>
      <c r="AK78" s="53" t="s">
        <v>57</v>
      </c>
      <c r="AL78" s="53" t="s">
        <v>57</v>
      </c>
      <c r="AM78" s="53" t="s">
        <v>57</v>
      </c>
      <c r="AN78" s="53" t="s">
        <v>57</v>
      </c>
      <c r="AO78" s="85" t="str" cm="1">
        <f t="array" ref="AO78">IF(OR(Z78:AI78="SI",AJ78="SI",AK78="SI",AL78="SI",AM78="SI",AN78="SI"),"Crítico-Proceda a elaborar plan de acción","No crítico/Intermedio-Solicitar evaluación por parte del OAL")</f>
        <v>No crítico/Intermedio-Solicitar evaluación por parte del OAL</v>
      </c>
      <c r="AP78" s="86"/>
      <c r="AQ78" s="74"/>
      <c r="AR78" s="74"/>
      <c r="AS78" s="74"/>
      <c r="AT78" s="74"/>
      <c r="AU78" s="74"/>
      <c r="AW78">
        <f t="shared" si="0"/>
        <v>1</v>
      </c>
    </row>
    <row r="79" spans="2:49" ht="58.5" customHeight="1">
      <c r="B79" s="54">
        <v>63</v>
      </c>
      <c r="C79" s="55" t="str">
        <f>Hoja1!AU67</f>
        <v>area 63</v>
      </c>
      <c r="D79" s="55" t="str">
        <f>Hoja1!AV67</f>
        <v>puesto 63</v>
      </c>
      <c r="E79" s="55" t="str">
        <f>Hoja1!AW67</f>
        <v>tarea 63</v>
      </c>
      <c r="F79" s="55">
        <f>Hoja1!AX67</f>
        <v>0</v>
      </c>
      <c r="G79" s="55">
        <f>Hoja1!AY67</f>
        <v>0</v>
      </c>
      <c r="H79" s="55">
        <f>Hoja1!AZ67</f>
        <v>0</v>
      </c>
      <c r="I79" s="55">
        <f>Hoja1!BA67</f>
        <v>0</v>
      </c>
      <c r="J79" s="55">
        <f>Hoja1!BB67</f>
        <v>0</v>
      </c>
      <c r="K79" s="53"/>
      <c r="L79" s="53"/>
      <c r="M79" s="53"/>
      <c r="N79" s="53"/>
      <c r="O79" s="53"/>
      <c r="P79" s="53"/>
      <c r="Q79" s="53"/>
      <c r="R79" s="53"/>
      <c r="S79" s="53"/>
      <c r="T79" s="53"/>
      <c r="U79" s="53"/>
      <c r="V79" s="53"/>
      <c r="W79" s="53"/>
      <c r="X79" s="53"/>
      <c r="Y79" s="79" t="str" cm="1">
        <f t="array" ref="Y79">IF(OR(K79:S79="NO",T79="NO",U79="NO",V79="NO",W79="NO",X79="NO"),"No aceptable","Aceptable")</f>
        <v>Aceptable</v>
      </c>
      <c r="Z79" s="53" t="s">
        <v>57</v>
      </c>
      <c r="AA79" s="53" t="s">
        <v>57</v>
      </c>
      <c r="AB79" s="53" t="s">
        <v>57</v>
      </c>
      <c r="AC79" s="53" t="s">
        <v>57</v>
      </c>
      <c r="AD79" s="53" t="s">
        <v>57</v>
      </c>
      <c r="AE79" s="53" t="s">
        <v>57</v>
      </c>
      <c r="AF79" s="53" t="s">
        <v>57</v>
      </c>
      <c r="AG79" s="53" t="s">
        <v>57</v>
      </c>
      <c r="AH79" s="53" t="s">
        <v>57</v>
      </c>
      <c r="AI79" s="53" t="s">
        <v>57</v>
      </c>
      <c r="AJ79" s="53" t="s">
        <v>57</v>
      </c>
      <c r="AK79" s="53" t="s">
        <v>57</v>
      </c>
      <c r="AL79" s="53" t="s">
        <v>57</v>
      </c>
      <c r="AM79" s="53" t="s">
        <v>57</v>
      </c>
      <c r="AN79" s="53" t="s">
        <v>57</v>
      </c>
      <c r="AO79" s="85" t="str" cm="1">
        <f t="array" ref="AO79">IF(OR(Z79:AI79="SI",AJ79="SI",AK79="SI",AL79="SI",AM79="SI",AN79="SI"),"Crítico-Proceda a elaborar plan de acción","No crítico/Intermedio-Solicitar evaluación por parte del OAL")</f>
        <v>No crítico/Intermedio-Solicitar evaluación por parte del OAL</v>
      </c>
      <c r="AP79" s="86"/>
      <c r="AQ79" s="74"/>
      <c r="AR79" s="74"/>
      <c r="AS79" s="74"/>
      <c r="AT79" s="74"/>
      <c r="AU79" s="74"/>
      <c r="AW79">
        <f t="shared" si="0"/>
        <v>1</v>
      </c>
    </row>
    <row r="80" spans="2:49" ht="58.5" customHeight="1">
      <c r="B80" s="54">
        <v>64</v>
      </c>
      <c r="C80" s="55" t="str">
        <f>Hoja1!AU68</f>
        <v>area 64</v>
      </c>
      <c r="D80" s="55" t="str">
        <f>Hoja1!AV68</f>
        <v>puesto 64</v>
      </c>
      <c r="E80" s="55" t="str">
        <f>Hoja1!AW68</f>
        <v>tarea 64</v>
      </c>
      <c r="F80" s="55">
        <f>Hoja1!AX68</f>
        <v>0</v>
      </c>
      <c r="G80" s="55">
        <f>Hoja1!AY68</f>
        <v>0</v>
      </c>
      <c r="H80" s="55">
        <f>Hoja1!AZ68</f>
        <v>0</v>
      </c>
      <c r="I80" s="55">
        <f>Hoja1!BA68</f>
        <v>0</v>
      </c>
      <c r="J80" s="55">
        <f>Hoja1!BB68</f>
        <v>0</v>
      </c>
      <c r="K80" s="53"/>
      <c r="L80" s="53"/>
      <c r="M80" s="53"/>
      <c r="N80" s="53"/>
      <c r="O80" s="53"/>
      <c r="P80" s="53"/>
      <c r="Q80" s="53"/>
      <c r="R80" s="53"/>
      <c r="S80" s="53"/>
      <c r="T80" s="53"/>
      <c r="U80" s="53"/>
      <c r="V80" s="53"/>
      <c r="W80" s="53"/>
      <c r="X80" s="53"/>
      <c r="Y80" s="79" t="str" cm="1">
        <f t="array" ref="Y80">IF(OR(K80:S80="NO",T80="NO",U80="NO",V80="NO",W80="NO",X80="NO"),"No aceptable","Aceptable")</f>
        <v>Aceptable</v>
      </c>
      <c r="Z80" s="53" t="s">
        <v>57</v>
      </c>
      <c r="AA80" s="53" t="s">
        <v>57</v>
      </c>
      <c r="AB80" s="53" t="s">
        <v>57</v>
      </c>
      <c r="AC80" s="53" t="s">
        <v>57</v>
      </c>
      <c r="AD80" s="53" t="s">
        <v>57</v>
      </c>
      <c r="AE80" s="53" t="s">
        <v>57</v>
      </c>
      <c r="AF80" s="53" t="s">
        <v>57</v>
      </c>
      <c r="AG80" s="53" t="s">
        <v>57</v>
      </c>
      <c r="AH80" s="53" t="s">
        <v>57</v>
      </c>
      <c r="AI80" s="53" t="s">
        <v>57</v>
      </c>
      <c r="AJ80" s="53" t="s">
        <v>57</v>
      </c>
      <c r="AK80" s="53" t="s">
        <v>57</v>
      </c>
      <c r="AL80" s="53" t="s">
        <v>57</v>
      </c>
      <c r="AM80" s="53" t="s">
        <v>57</v>
      </c>
      <c r="AN80" s="53" t="s">
        <v>57</v>
      </c>
      <c r="AO80" s="85" t="str" cm="1">
        <f t="array" ref="AO80">IF(OR(Z80:AI80="SI",AJ80="SI",AK80="SI",AL80="SI",AM80="SI",AN80="SI"),"Crítico-Proceda a elaborar plan de acción","No crítico/Intermedio-Solicitar evaluación por parte del OAL")</f>
        <v>No crítico/Intermedio-Solicitar evaluación por parte del OAL</v>
      </c>
      <c r="AP80" s="86"/>
      <c r="AQ80" s="74"/>
      <c r="AR80" s="74"/>
      <c r="AS80" s="74"/>
      <c r="AT80" s="74"/>
      <c r="AU80" s="74"/>
      <c r="AW80">
        <f t="shared" si="0"/>
        <v>1</v>
      </c>
    </row>
    <row r="81" spans="2:49" ht="58.5" customHeight="1">
      <c r="B81" s="54">
        <v>65</v>
      </c>
      <c r="C81" s="55" t="str">
        <f>Hoja1!AU69</f>
        <v>area 65</v>
      </c>
      <c r="D81" s="55" t="str">
        <f>Hoja1!AV69</f>
        <v>puesto 65</v>
      </c>
      <c r="E81" s="55" t="str">
        <f>Hoja1!AW69</f>
        <v>tarea 65</v>
      </c>
      <c r="F81" s="55">
        <f>Hoja1!AX69</f>
        <v>0</v>
      </c>
      <c r="G81" s="55">
        <f>Hoja1!AY69</f>
        <v>0</v>
      </c>
      <c r="H81" s="55">
        <f>Hoja1!AZ69</f>
        <v>0</v>
      </c>
      <c r="I81" s="55">
        <f>Hoja1!BA69</f>
        <v>0</v>
      </c>
      <c r="J81" s="55">
        <f>Hoja1!BB69</f>
        <v>0</v>
      </c>
      <c r="K81" s="53"/>
      <c r="L81" s="53"/>
      <c r="M81" s="53"/>
      <c r="N81" s="53"/>
      <c r="O81" s="53"/>
      <c r="P81" s="53"/>
      <c r="Q81" s="53"/>
      <c r="R81" s="53"/>
      <c r="S81" s="53"/>
      <c r="T81" s="53"/>
      <c r="U81" s="53"/>
      <c r="V81" s="53"/>
      <c r="W81" s="53"/>
      <c r="X81" s="53"/>
      <c r="Y81" s="79" t="str" cm="1">
        <f t="array" ref="Y81">IF(OR(K81:S81="NO",T81="NO",U81="NO",V81="NO",W81="NO",X81="NO"),"No aceptable","Aceptable")</f>
        <v>Aceptable</v>
      </c>
      <c r="Z81" s="53" t="s">
        <v>57</v>
      </c>
      <c r="AA81" s="53" t="s">
        <v>57</v>
      </c>
      <c r="AB81" s="53" t="s">
        <v>57</v>
      </c>
      <c r="AC81" s="53" t="s">
        <v>57</v>
      </c>
      <c r="AD81" s="53" t="s">
        <v>57</v>
      </c>
      <c r="AE81" s="53" t="s">
        <v>57</v>
      </c>
      <c r="AF81" s="53" t="s">
        <v>57</v>
      </c>
      <c r="AG81" s="53" t="s">
        <v>57</v>
      </c>
      <c r="AH81" s="53" t="s">
        <v>57</v>
      </c>
      <c r="AI81" s="53" t="s">
        <v>57</v>
      </c>
      <c r="AJ81" s="53" t="s">
        <v>57</v>
      </c>
      <c r="AK81" s="53" t="s">
        <v>57</v>
      </c>
      <c r="AL81" s="53" t="s">
        <v>57</v>
      </c>
      <c r="AM81" s="53" t="s">
        <v>57</v>
      </c>
      <c r="AN81" s="53" t="s">
        <v>57</v>
      </c>
      <c r="AO81" s="85" t="str" cm="1">
        <f t="array" ref="AO81">IF(OR(Z81:AI81="SI",AJ81="SI",AK81="SI",AL81="SI",AM81="SI",AN81="SI"),"Crítico-Proceda a elaborar plan de acción","No crítico/Intermedio-Solicitar evaluación por parte del OAL")</f>
        <v>No crítico/Intermedio-Solicitar evaluación por parte del OAL</v>
      </c>
      <c r="AP81" s="86"/>
      <c r="AQ81" s="74"/>
      <c r="AR81" s="74"/>
      <c r="AS81" s="74"/>
      <c r="AT81" s="74"/>
      <c r="AU81" s="74"/>
      <c r="AW81">
        <f t="shared" si="0"/>
        <v>1</v>
      </c>
    </row>
    <row r="82" spans="2:49" ht="58.5" customHeight="1">
      <c r="B82" s="54">
        <v>66</v>
      </c>
      <c r="C82" s="55" t="str">
        <f>Hoja1!AU70</f>
        <v>area 66</v>
      </c>
      <c r="D82" s="55" t="str">
        <f>Hoja1!AV70</f>
        <v>puesto 66</v>
      </c>
      <c r="E82" s="55" t="str">
        <f>Hoja1!AW70</f>
        <v>tarea 66</v>
      </c>
      <c r="F82" s="55">
        <f>Hoja1!AX70</f>
        <v>0</v>
      </c>
      <c r="G82" s="55">
        <f>Hoja1!AY70</f>
        <v>0</v>
      </c>
      <c r="H82" s="55">
        <f>Hoja1!AZ70</f>
        <v>0</v>
      </c>
      <c r="I82" s="55">
        <f>Hoja1!BA70</f>
        <v>0</v>
      </c>
      <c r="J82" s="55">
        <f>Hoja1!BB70</f>
        <v>0</v>
      </c>
      <c r="K82" s="53"/>
      <c r="L82" s="53"/>
      <c r="M82" s="53"/>
      <c r="N82" s="53"/>
      <c r="O82" s="53"/>
      <c r="P82" s="53"/>
      <c r="Q82" s="53"/>
      <c r="R82" s="53"/>
      <c r="S82" s="53"/>
      <c r="T82" s="53"/>
      <c r="U82" s="53"/>
      <c r="V82" s="53"/>
      <c r="W82" s="53"/>
      <c r="X82" s="53"/>
      <c r="Y82" s="79" t="str" cm="1">
        <f t="array" ref="Y82">IF(OR(K82:S82="NO",T82="NO",U82="NO",V82="NO",W82="NO",X82="NO"),"No aceptable","Aceptable")</f>
        <v>Aceptable</v>
      </c>
      <c r="Z82" s="53" t="s">
        <v>57</v>
      </c>
      <c r="AA82" s="53" t="s">
        <v>57</v>
      </c>
      <c r="AB82" s="53" t="s">
        <v>57</v>
      </c>
      <c r="AC82" s="53" t="s">
        <v>57</v>
      </c>
      <c r="AD82" s="53" t="s">
        <v>57</v>
      </c>
      <c r="AE82" s="53" t="s">
        <v>57</v>
      </c>
      <c r="AF82" s="53" t="s">
        <v>57</v>
      </c>
      <c r="AG82" s="53" t="s">
        <v>57</v>
      </c>
      <c r="AH82" s="53" t="s">
        <v>57</v>
      </c>
      <c r="AI82" s="53" t="s">
        <v>57</v>
      </c>
      <c r="AJ82" s="53" t="s">
        <v>57</v>
      </c>
      <c r="AK82" s="53" t="s">
        <v>57</v>
      </c>
      <c r="AL82" s="53" t="s">
        <v>57</v>
      </c>
      <c r="AM82" s="53" t="s">
        <v>57</v>
      </c>
      <c r="AN82" s="53" t="s">
        <v>57</v>
      </c>
      <c r="AO82" s="85" t="str" cm="1">
        <f t="array" ref="AO82">IF(OR(Z82:AI82="SI",AJ82="SI",AK82="SI",AL82="SI",AM82="SI",AN82="SI"),"Crítico-Proceda a elaborar plan de acción","No crítico/Intermedio-Solicitar evaluación por parte del OAL")</f>
        <v>No crítico/Intermedio-Solicitar evaluación por parte del OAL</v>
      </c>
      <c r="AP82" s="86"/>
      <c r="AQ82" s="74"/>
      <c r="AR82" s="74"/>
      <c r="AS82" s="74"/>
      <c r="AT82" s="74"/>
      <c r="AU82" s="74"/>
      <c r="AW82">
        <f t="shared" ref="AW82:AW145" si="1">IF(Y82="Aceptable",1,0)</f>
        <v>1</v>
      </c>
    </row>
    <row r="83" spans="2:49" ht="58.5" customHeight="1">
      <c r="B83" s="54">
        <v>67</v>
      </c>
      <c r="C83" s="55" t="str">
        <f>Hoja1!AU71</f>
        <v>area 67</v>
      </c>
      <c r="D83" s="55" t="str">
        <f>Hoja1!AV71</f>
        <v>puesto 67</v>
      </c>
      <c r="E83" s="55" t="str">
        <f>Hoja1!AW71</f>
        <v>tarea 67</v>
      </c>
      <c r="F83" s="55">
        <f>Hoja1!AX71</f>
        <v>0</v>
      </c>
      <c r="G83" s="55">
        <f>Hoja1!AY71</f>
        <v>0</v>
      </c>
      <c r="H83" s="55">
        <f>Hoja1!AZ71</f>
        <v>0</v>
      </c>
      <c r="I83" s="55">
        <f>Hoja1!BA71</f>
        <v>0</v>
      </c>
      <c r="J83" s="55">
        <f>Hoja1!BB71</f>
        <v>0</v>
      </c>
      <c r="K83" s="53"/>
      <c r="L83" s="53"/>
      <c r="M83" s="53"/>
      <c r="N83" s="53"/>
      <c r="O83" s="53"/>
      <c r="P83" s="53"/>
      <c r="Q83" s="53"/>
      <c r="R83" s="53"/>
      <c r="S83" s="53"/>
      <c r="T83" s="53"/>
      <c r="U83" s="53"/>
      <c r="V83" s="53"/>
      <c r="W83" s="53"/>
      <c r="X83" s="53"/>
      <c r="Y83" s="79" t="str" cm="1">
        <f t="array" ref="Y83">IF(OR(K83:S83="NO",T83="NO",U83="NO",V83="NO",W83="NO",X83="NO"),"No aceptable","Aceptable")</f>
        <v>Aceptable</v>
      </c>
      <c r="Z83" s="53" t="s">
        <v>57</v>
      </c>
      <c r="AA83" s="53" t="s">
        <v>57</v>
      </c>
      <c r="AB83" s="53" t="s">
        <v>57</v>
      </c>
      <c r="AC83" s="53" t="s">
        <v>57</v>
      </c>
      <c r="AD83" s="53" t="s">
        <v>57</v>
      </c>
      <c r="AE83" s="53" t="s">
        <v>57</v>
      </c>
      <c r="AF83" s="53" t="s">
        <v>57</v>
      </c>
      <c r="AG83" s="53" t="s">
        <v>57</v>
      </c>
      <c r="AH83" s="53" t="s">
        <v>57</v>
      </c>
      <c r="AI83" s="53" t="s">
        <v>57</v>
      </c>
      <c r="AJ83" s="53" t="s">
        <v>57</v>
      </c>
      <c r="AK83" s="53" t="s">
        <v>57</v>
      </c>
      <c r="AL83" s="53" t="s">
        <v>57</v>
      </c>
      <c r="AM83" s="53" t="s">
        <v>57</v>
      </c>
      <c r="AN83" s="53" t="s">
        <v>57</v>
      </c>
      <c r="AO83" s="85" t="str" cm="1">
        <f t="array" ref="AO83">IF(OR(Z83:AI83="SI",AJ83="SI",AK83="SI",AL83="SI",AM83="SI",AN83="SI"),"Crítico-Proceda a elaborar plan de acción","No crítico/Intermedio-Solicitar evaluación por parte del OAL")</f>
        <v>No crítico/Intermedio-Solicitar evaluación por parte del OAL</v>
      </c>
      <c r="AP83" s="86"/>
      <c r="AQ83" s="74"/>
      <c r="AR83" s="74"/>
      <c r="AS83" s="74"/>
      <c r="AT83" s="74"/>
      <c r="AU83" s="74"/>
      <c r="AW83">
        <f t="shared" si="1"/>
        <v>1</v>
      </c>
    </row>
    <row r="84" spans="2:49" ht="58.5" customHeight="1">
      <c r="B84" s="54">
        <v>68</v>
      </c>
      <c r="C84" s="55" t="str">
        <f>Hoja1!AU72</f>
        <v>area 68</v>
      </c>
      <c r="D84" s="55" t="str">
        <f>Hoja1!AV72</f>
        <v>puesto 68</v>
      </c>
      <c r="E84" s="55" t="str">
        <f>Hoja1!AW72</f>
        <v>tarea 68</v>
      </c>
      <c r="F84" s="55">
        <f>Hoja1!AX72</f>
        <v>0</v>
      </c>
      <c r="G84" s="55">
        <f>Hoja1!AY72</f>
        <v>0</v>
      </c>
      <c r="H84" s="55">
        <f>Hoja1!AZ72</f>
        <v>0</v>
      </c>
      <c r="I84" s="55">
        <f>Hoja1!BA72</f>
        <v>0</v>
      </c>
      <c r="J84" s="55">
        <f>Hoja1!BB72</f>
        <v>0</v>
      </c>
      <c r="K84" s="53"/>
      <c r="L84" s="53"/>
      <c r="M84" s="53"/>
      <c r="N84" s="53"/>
      <c r="O84" s="53"/>
      <c r="P84" s="53"/>
      <c r="Q84" s="53"/>
      <c r="R84" s="53"/>
      <c r="S84" s="53"/>
      <c r="T84" s="53"/>
      <c r="U84" s="53"/>
      <c r="V84" s="53"/>
      <c r="W84" s="53"/>
      <c r="X84" s="53"/>
      <c r="Y84" s="79" t="str" cm="1">
        <f t="array" ref="Y84">IF(OR(K84:S84="NO",T84="NO",U84="NO",V84="NO",W84="NO",X84="NO"),"No aceptable","Aceptable")</f>
        <v>Aceptable</v>
      </c>
      <c r="Z84" s="53" t="s">
        <v>57</v>
      </c>
      <c r="AA84" s="53" t="s">
        <v>57</v>
      </c>
      <c r="AB84" s="53" t="s">
        <v>57</v>
      </c>
      <c r="AC84" s="53" t="s">
        <v>57</v>
      </c>
      <c r="AD84" s="53" t="s">
        <v>57</v>
      </c>
      <c r="AE84" s="53" t="s">
        <v>57</v>
      </c>
      <c r="AF84" s="53" t="s">
        <v>57</v>
      </c>
      <c r="AG84" s="53" t="s">
        <v>57</v>
      </c>
      <c r="AH84" s="53" t="s">
        <v>57</v>
      </c>
      <c r="AI84" s="53" t="s">
        <v>57</v>
      </c>
      <c r="AJ84" s="53" t="s">
        <v>57</v>
      </c>
      <c r="AK84" s="53" t="s">
        <v>57</v>
      </c>
      <c r="AL84" s="53" t="s">
        <v>57</v>
      </c>
      <c r="AM84" s="53" t="s">
        <v>57</v>
      </c>
      <c r="AN84" s="53" t="s">
        <v>57</v>
      </c>
      <c r="AO84" s="85" t="str" cm="1">
        <f t="array" ref="AO84">IF(OR(Z84:AI84="SI",AJ84="SI",AK84="SI",AL84="SI",AM84="SI",AN84="SI"),"Crítico-Proceda a elaborar plan de acción","No crítico/Intermedio-Solicitar evaluación por parte del OAL")</f>
        <v>No crítico/Intermedio-Solicitar evaluación por parte del OAL</v>
      </c>
      <c r="AP84" s="86"/>
      <c r="AQ84" s="74"/>
      <c r="AR84" s="74"/>
      <c r="AS84" s="74"/>
      <c r="AT84" s="74"/>
      <c r="AU84" s="74"/>
      <c r="AW84">
        <f t="shared" si="1"/>
        <v>1</v>
      </c>
    </row>
    <row r="85" spans="2:49" ht="58.5" customHeight="1">
      <c r="B85" s="54">
        <v>69</v>
      </c>
      <c r="C85" s="55" t="str">
        <f>Hoja1!AU73</f>
        <v>area 69</v>
      </c>
      <c r="D85" s="55" t="str">
        <f>Hoja1!AV73</f>
        <v>puesto 69</v>
      </c>
      <c r="E85" s="55" t="str">
        <f>Hoja1!AW73</f>
        <v>tarea 69</v>
      </c>
      <c r="F85" s="55">
        <f>Hoja1!AX73</f>
        <v>0</v>
      </c>
      <c r="G85" s="55">
        <f>Hoja1!AY73</f>
        <v>0</v>
      </c>
      <c r="H85" s="55">
        <f>Hoja1!AZ73</f>
        <v>0</v>
      </c>
      <c r="I85" s="55">
        <f>Hoja1!BA73</f>
        <v>0</v>
      </c>
      <c r="J85" s="55">
        <f>Hoja1!BB73</f>
        <v>0</v>
      </c>
      <c r="K85" s="53"/>
      <c r="L85" s="53"/>
      <c r="M85" s="53"/>
      <c r="N85" s="53"/>
      <c r="O85" s="53"/>
      <c r="P85" s="53"/>
      <c r="Q85" s="53"/>
      <c r="R85" s="53"/>
      <c r="S85" s="53"/>
      <c r="T85" s="53"/>
      <c r="U85" s="53"/>
      <c r="V85" s="53"/>
      <c r="W85" s="53"/>
      <c r="X85" s="53"/>
      <c r="Y85" s="79" t="str" cm="1">
        <f t="array" ref="Y85">IF(OR(K85:S85="NO",T85="NO",U85="NO",V85="NO",W85="NO",X85="NO"),"No aceptable","Aceptable")</f>
        <v>Aceptable</v>
      </c>
      <c r="Z85" s="53" t="s">
        <v>57</v>
      </c>
      <c r="AA85" s="53" t="s">
        <v>57</v>
      </c>
      <c r="AB85" s="53" t="s">
        <v>57</v>
      </c>
      <c r="AC85" s="53" t="s">
        <v>57</v>
      </c>
      <c r="AD85" s="53" t="s">
        <v>57</v>
      </c>
      <c r="AE85" s="53" t="s">
        <v>57</v>
      </c>
      <c r="AF85" s="53" t="s">
        <v>57</v>
      </c>
      <c r="AG85" s="53" t="s">
        <v>57</v>
      </c>
      <c r="AH85" s="53" t="s">
        <v>57</v>
      </c>
      <c r="AI85" s="53" t="s">
        <v>57</v>
      </c>
      <c r="AJ85" s="53" t="s">
        <v>57</v>
      </c>
      <c r="AK85" s="53" t="s">
        <v>57</v>
      </c>
      <c r="AL85" s="53" t="s">
        <v>57</v>
      </c>
      <c r="AM85" s="53" t="s">
        <v>57</v>
      </c>
      <c r="AN85" s="53" t="s">
        <v>57</v>
      </c>
      <c r="AO85" s="85" t="str" cm="1">
        <f t="array" ref="AO85">IF(OR(Z85:AI85="SI",AJ85="SI",AK85="SI",AL85="SI",AM85="SI",AN85="SI"),"Crítico-Proceda a elaborar plan de acción","No crítico/Intermedio-Solicitar evaluación por parte del OAL")</f>
        <v>No crítico/Intermedio-Solicitar evaluación por parte del OAL</v>
      </c>
      <c r="AP85" s="86"/>
      <c r="AQ85" s="74"/>
      <c r="AR85" s="74"/>
      <c r="AS85" s="74"/>
      <c r="AT85" s="74"/>
      <c r="AU85" s="74"/>
      <c r="AW85">
        <f t="shared" si="1"/>
        <v>1</v>
      </c>
    </row>
    <row r="86" spans="2:49" ht="58.5" customHeight="1">
      <c r="B86" s="54">
        <v>70</v>
      </c>
      <c r="C86" s="55" t="str">
        <f>Hoja1!AU74</f>
        <v>area 70</v>
      </c>
      <c r="D86" s="55" t="str">
        <f>Hoja1!AV74</f>
        <v>puesto 70</v>
      </c>
      <c r="E86" s="55" t="str">
        <f>Hoja1!AW74</f>
        <v>tarea 70</v>
      </c>
      <c r="F86" s="55">
        <f>Hoja1!AX74</f>
        <v>0</v>
      </c>
      <c r="G86" s="55">
        <f>Hoja1!AY74</f>
        <v>0</v>
      </c>
      <c r="H86" s="55">
        <f>Hoja1!AZ74</f>
        <v>0</v>
      </c>
      <c r="I86" s="55">
        <f>Hoja1!BA74</f>
        <v>0</v>
      </c>
      <c r="J86" s="55">
        <f>Hoja1!BB74</f>
        <v>0</v>
      </c>
      <c r="K86" s="53"/>
      <c r="L86" s="53"/>
      <c r="M86" s="53"/>
      <c r="N86" s="53"/>
      <c r="O86" s="53"/>
      <c r="P86" s="53"/>
      <c r="Q86" s="53"/>
      <c r="R86" s="53"/>
      <c r="S86" s="53"/>
      <c r="T86" s="53"/>
      <c r="U86" s="53"/>
      <c r="V86" s="53"/>
      <c r="W86" s="53"/>
      <c r="X86" s="53"/>
      <c r="Y86" s="79" t="str" cm="1">
        <f t="array" ref="Y86">IF(OR(K86:S86="NO",T86="NO",U86="NO",V86="NO",W86="NO",X86="NO"),"No aceptable","Aceptable")</f>
        <v>Aceptable</v>
      </c>
      <c r="Z86" s="53" t="s">
        <v>57</v>
      </c>
      <c r="AA86" s="53" t="s">
        <v>57</v>
      </c>
      <c r="AB86" s="53" t="s">
        <v>57</v>
      </c>
      <c r="AC86" s="53" t="s">
        <v>57</v>
      </c>
      <c r="AD86" s="53" t="s">
        <v>57</v>
      </c>
      <c r="AE86" s="53" t="s">
        <v>57</v>
      </c>
      <c r="AF86" s="53" t="s">
        <v>57</v>
      </c>
      <c r="AG86" s="53" t="s">
        <v>57</v>
      </c>
      <c r="AH86" s="53" t="s">
        <v>57</v>
      </c>
      <c r="AI86" s="53" t="s">
        <v>57</v>
      </c>
      <c r="AJ86" s="53" t="s">
        <v>57</v>
      </c>
      <c r="AK86" s="53" t="s">
        <v>57</v>
      </c>
      <c r="AL86" s="53" t="s">
        <v>57</v>
      </c>
      <c r="AM86" s="53" t="s">
        <v>57</v>
      </c>
      <c r="AN86" s="53" t="s">
        <v>57</v>
      </c>
      <c r="AO86" s="85" t="str" cm="1">
        <f t="array" ref="AO86">IF(OR(Z86:AI86="SI",AJ86="SI",AK86="SI",AL86="SI",AM86="SI",AN86="SI"),"Crítico-Proceda a elaborar plan de acción","No crítico/Intermedio-Solicitar evaluación por parte del OAL")</f>
        <v>No crítico/Intermedio-Solicitar evaluación por parte del OAL</v>
      </c>
      <c r="AP86" s="86"/>
      <c r="AQ86" s="74"/>
      <c r="AR86" s="74"/>
      <c r="AS86" s="74"/>
      <c r="AT86" s="74"/>
      <c r="AU86" s="74"/>
      <c r="AW86">
        <f t="shared" si="1"/>
        <v>1</v>
      </c>
    </row>
    <row r="87" spans="2:49" ht="58.5" customHeight="1">
      <c r="B87" s="54">
        <v>71</v>
      </c>
      <c r="C87" s="55" t="str">
        <f>Hoja1!AU75</f>
        <v>area 71</v>
      </c>
      <c r="D87" s="55" t="str">
        <f>Hoja1!AV75</f>
        <v>puesto 71</v>
      </c>
      <c r="E87" s="55" t="str">
        <f>Hoja1!AW75</f>
        <v>tarea 71</v>
      </c>
      <c r="F87" s="55">
        <f>Hoja1!AX75</f>
        <v>0</v>
      </c>
      <c r="G87" s="55">
        <f>Hoja1!AY75</f>
        <v>0</v>
      </c>
      <c r="H87" s="55">
        <f>Hoja1!AZ75</f>
        <v>0</v>
      </c>
      <c r="I87" s="55">
        <f>Hoja1!BA75</f>
        <v>0</v>
      </c>
      <c r="J87" s="55">
        <f>Hoja1!BB75</f>
        <v>0</v>
      </c>
      <c r="K87" s="53"/>
      <c r="L87" s="53"/>
      <c r="M87" s="53"/>
      <c r="N87" s="53"/>
      <c r="O87" s="53"/>
      <c r="P87" s="53"/>
      <c r="Q87" s="53"/>
      <c r="R87" s="53"/>
      <c r="S87" s="53"/>
      <c r="T87" s="53"/>
      <c r="U87" s="53"/>
      <c r="V87" s="53"/>
      <c r="W87" s="53"/>
      <c r="X87" s="53"/>
      <c r="Y87" s="79" t="str" cm="1">
        <f t="array" ref="Y87">IF(OR(K87:S87="NO",T87="NO",U87="NO",V87="NO",W87="NO",X87="NO"),"No aceptable","Aceptable")</f>
        <v>Aceptable</v>
      </c>
      <c r="Z87" s="53" t="s">
        <v>57</v>
      </c>
      <c r="AA87" s="53" t="s">
        <v>57</v>
      </c>
      <c r="AB87" s="53" t="s">
        <v>57</v>
      </c>
      <c r="AC87" s="53" t="s">
        <v>57</v>
      </c>
      <c r="AD87" s="53" t="s">
        <v>57</v>
      </c>
      <c r="AE87" s="53" t="s">
        <v>57</v>
      </c>
      <c r="AF87" s="53" t="s">
        <v>57</v>
      </c>
      <c r="AG87" s="53" t="s">
        <v>57</v>
      </c>
      <c r="AH87" s="53" t="s">
        <v>57</v>
      </c>
      <c r="AI87" s="53" t="s">
        <v>57</v>
      </c>
      <c r="AJ87" s="53" t="s">
        <v>57</v>
      </c>
      <c r="AK87" s="53" t="s">
        <v>57</v>
      </c>
      <c r="AL87" s="53" t="s">
        <v>57</v>
      </c>
      <c r="AM87" s="53" t="s">
        <v>57</v>
      </c>
      <c r="AN87" s="53" t="s">
        <v>57</v>
      </c>
      <c r="AO87" s="85" t="str" cm="1">
        <f t="array" ref="AO87">IF(OR(Z87:AI87="SI",AJ87="SI",AK87="SI",AL87="SI",AM87="SI",AN87="SI"),"Crítico-Proceda a elaborar plan de acción","No crítico/Intermedio-Solicitar evaluación por parte del OAL")</f>
        <v>No crítico/Intermedio-Solicitar evaluación por parte del OAL</v>
      </c>
      <c r="AP87" s="86"/>
      <c r="AQ87" s="74"/>
      <c r="AR87" s="74"/>
      <c r="AS87" s="74"/>
      <c r="AT87" s="74"/>
      <c r="AU87" s="74"/>
      <c r="AW87">
        <f t="shared" si="1"/>
        <v>1</v>
      </c>
    </row>
    <row r="88" spans="2:49" ht="58.5" customHeight="1">
      <c r="B88" s="54">
        <v>72</v>
      </c>
      <c r="C88" s="55" t="str">
        <f>Hoja1!AU76</f>
        <v>area 72</v>
      </c>
      <c r="D88" s="55" t="str">
        <f>Hoja1!AV76</f>
        <v>puesto 72</v>
      </c>
      <c r="E88" s="55" t="str">
        <f>Hoja1!AW76</f>
        <v>tarea 72</v>
      </c>
      <c r="F88" s="55">
        <f>Hoja1!AX76</f>
        <v>0</v>
      </c>
      <c r="G88" s="55">
        <f>Hoja1!AY76</f>
        <v>0</v>
      </c>
      <c r="H88" s="55">
        <f>Hoja1!AZ76</f>
        <v>0</v>
      </c>
      <c r="I88" s="55">
        <f>Hoja1!BA76</f>
        <v>0</v>
      </c>
      <c r="J88" s="55">
        <f>Hoja1!BB76</f>
        <v>0</v>
      </c>
      <c r="K88" s="53"/>
      <c r="L88" s="53"/>
      <c r="M88" s="53"/>
      <c r="N88" s="53"/>
      <c r="O88" s="53"/>
      <c r="P88" s="53"/>
      <c r="Q88" s="53"/>
      <c r="R88" s="53"/>
      <c r="S88" s="53"/>
      <c r="T88" s="53"/>
      <c r="U88" s="53"/>
      <c r="V88" s="53"/>
      <c r="W88" s="53"/>
      <c r="X88" s="53"/>
      <c r="Y88" s="79" t="str" cm="1">
        <f t="array" ref="Y88">IF(OR(K88:S88="NO",T88="NO",U88="NO",V88="NO",W88="NO",X88="NO"),"No aceptable","Aceptable")</f>
        <v>Aceptable</v>
      </c>
      <c r="Z88" s="53" t="s">
        <v>57</v>
      </c>
      <c r="AA88" s="53" t="s">
        <v>57</v>
      </c>
      <c r="AB88" s="53" t="s">
        <v>57</v>
      </c>
      <c r="AC88" s="53" t="s">
        <v>57</v>
      </c>
      <c r="AD88" s="53" t="s">
        <v>57</v>
      </c>
      <c r="AE88" s="53" t="s">
        <v>57</v>
      </c>
      <c r="AF88" s="53" t="s">
        <v>57</v>
      </c>
      <c r="AG88" s="53" t="s">
        <v>57</v>
      </c>
      <c r="AH88" s="53" t="s">
        <v>57</v>
      </c>
      <c r="AI88" s="53" t="s">
        <v>57</v>
      </c>
      <c r="AJ88" s="53" t="s">
        <v>57</v>
      </c>
      <c r="AK88" s="53" t="s">
        <v>57</v>
      </c>
      <c r="AL88" s="53" t="s">
        <v>57</v>
      </c>
      <c r="AM88" s="53" t="s">
        <v>57</v>
      </c>
      <c r="AN88" s="53" t="s">
        <v>57</v>
      </c>
      <c r="AO88" s="85" t="str" cm="1">
        <f t="array" ref="AO88">IF(OR(Z88:AI88="SI",AJ88="SI",AK88="SI",AL88="SI",AM88="SI",AN88="SI"),"Crítico-Proceda a elaborar plan de acción","No crítico/Intermedio-Solicitar evaluación por parte del OAL")</f>
        <v>No crítico/Intermedio-Solicitar evaluación por parte del OAL</v>
      </c>
      <c r="AP88" s="86"/>
      <c r="AQ88" s="74"/>
      <c r="AR88" s="74"/>
      <c r="AS88" s="74"/>
      <c r="AT88" s="74"/>
      <c r="AU88" s="74"/>
      <c r="AW88">
        <f t="shared" si="1"/>
        <v>1</v>
      </c>
    </row>
    <row r="89" spans="2:49" ht="58.5" customHeight="1">
      <c r="B89" s="54">
        <v>73</v>
      </c>
      <c r="C89" s="55" t="str">
        <f>Hoja1!AU77</f>
        <v>area 73</v>
      </c>
      <c r="D89" s="55" t="str">
        <f>Hoja1!AV77</f>
        <v>puesto 73</v>
      </c>
      <c r="E89" s="55" t="str">
        <f>Hoja1!AW77</f>
        <v>tarea 73</v>
      </c>
      <c r="F89" s="55">
        <f>Hoja1!AX77</f>
        <v>0</v>
      </c>
      <c r="G89" s="55">
        <f>Hoja1!AY77</f>
        <v>0</v>
      </c>
      <c r="H89" s="55">
        <f>Hoja1!AZ77</f>
        <v>0</v>
      </c>
      <c r="I89" s="55">
        <f>Hoja1!BA77</f>
        <v>0</v>
      </c>
      <c r="J89" s="55">
        <f>Hoja1!BB77</f>
        <v>0</v>
      </c>
      <c r="K89" s="53"/>
      <c r="L89" s="53"/>
      <c r="M89" s="53"/>
      <c r="N89" s="53"/>
      <c r="O89" s="53"/>
      <c r="P89" s="53"/>
      <c r="Q89" s="53"/>
      <c r="R89" s="53"/>
      <c r="S89" s="53"/>
      <c r="T89" s="53"/>
      <c r="U89" s="53"/>
      <c r="V89" s="53"/>
      <c r="W89" s="53"/>
      <c r="X89" s="53"/>
      <c r="Y89" s="79" t="str" cm="1">
        <f t="array" ref="Y89">IF(OR(K89:S89="NO",T89="NO",U89="NO",V89="NO",W89="NO",X89="NO"),"No aceptable","Aceptable")</f>
        <v>Aceptable</v>
      </c>
      <c r="Z89" s="53" t="s">
        <v>57</v>
      </c>
      <c r="AA89" s="53" t="s">
        <v>57</v>
      </c>
      <c r="AB89" s="53" t="s">
        <v>57</v>
      </c>
      <c r="AC89" s="53" t="s">
        <v>57</v>
      </c>
      <c r="AD89" s="53" t="s">
        <v>57</v>
      </c>
      <c r="AE89" s="53" t="s">
        <v>57</v>
      </c>
      <c r="AF89" s="53" t="s">
        <v>57</v>
      </c>
      <c r="AG89" s="53" t="s">
        <v>57</v>
      </c>
      <c r="AH89" s="53" t="s">
        <v>57</v>
      </c>
      <c r="AI89" s="53" t="s">
        <v>57</v>
      </c>
      <c r="AJ89" s="53" t="s">
        <v>57</v>
      </c>
      <c r="AK89" s="53" t="s">
        <v>57</v>
      </c>
      <c r="AL89" s="53" t="s">
        <v>57</v>
      </c>
      <c r="AM89" s="53" t="s">
        <v>57</v>
      </c>
      <c r="AN89" s="53" t="s">
        <v>57</v>
      </c>
      <c r="AO89" s="85" t="str" cm="1">
        <f t="array" ref="AO89">IF(OR(Z89:AI89="SI",AJ89="SI",AK89="SI",AL89="SI",AM89="SI",AN89="SI"),"Crítico-Proceda a elaborar plan de acción","No crítico/Intermedio-Solicitar evaluación por parte del OAL")</f>
        <v>No crítico/Intermedio-Solicitar evaluación por parte del OAL</v>
      </c>
      <c r="AP89" s="86"/>
      <c r="AQ89" s="74"/>
      <c r="AR89" s="74"/>
      <c r="AS89" s="74"/>
      <c r="AT89" s="74"/>
      <c r="AU89" s="74"/>
      <c r="AW89">
        <f t="shared" si="1"/>
        <v>1</v>
      </c>
    </row>
    <row r="90" spans="2:49" ht="58.5" customHeight="1">
      <c r="B90" s="54">
        <v>74</v>
      </c>
      <c r="C90" s="55" t="str">
        <f>Hoja1!AU78</f>
        <v>area 74</v>
      </c>
      <c r="D90" s="55" t="str">
        <f>Hoja1!AV78</f>
        <v>puesto 74</v>
      </c>
      <c r="E90" s="55" t="str">
        <f>Hoja1!AW78</f>
        <v>tarea 74</v>
      </c>
      <c r="F90" s="55">
        <f>Hoja1!AX78</f>
        <v>0</v>
      </c>
      <c r="G90" s="55">
        <f>Hoja1!AY78</f>
        <v>0</v>
      </c>
      <c r="H90" s="55">
        <f>Hoja1!AZ78</f>
        <v>0</v>
      </c>
      <c r="I90" s="55">
        <f>Hoja1!BA78</f>
        <v>0</v>
      </c>
      <c r="J90" s="55">
        <f>Hoja1!BB78</f>
        <v>0</v>
      </c>
      <c r="K90" s="53"/>
      <c r="L90" s="53"/>
      <c r="M90" s="53"/>
      <c r="N90" s="53"/>
      <c r="O90" s="53"/>
      <c r="P90" s="53"/>
      <c r="Q90" s="53"/>
      <c r="R90" s="53"/>
      <c r="S90" s="53"/>
      <c r="T90" s="53"/>
      <c r="U90" s="53"/>
      <c r="V90" s="53"/>
      <c r="W90" s="53"/>
      <c r="X90" s="53"/>
      <c r="Y90" s="79" t="str" cm="1">
        <f t="array" ref="Y90">IF(OR(K90:S90="NO",T90="NO",U90="NO",V90="NO",W90="NO",X90="NO"),"No aceptable","Aceptable")</f>
        <v>Aceptable</v>
      </c>
      <c r="Z90" s="53" t="s">
        <v>57</v>
      </c>
      <c r="AA90" s="53" t="s">
        <v>57</v>
      </c>
      <c r="AB90" s="53" t="s">
        <v>57</v>
      </c>
      <c r="AC90" s="53" t="s">
        <v>57</v>
      </c>
      <c r="AD90" s="53" t="s">
        <v>57</v>
      </c>
      <c r="AE90" s="53" t="s">
        <v>57</v>
      </c>
      <c r="AF90" s="53" t="s">
        <v>57</v>
      </c>
      <c r="AG90" s="53" t="s">
        <v>57</v>
      </c>
      <c r="AH90" s="53" t="s">
        <v>57</v>
      </c>
      <c r="AI90" s="53" t="s">
        <v>57</v>
      </c>
      <c r="AJ90" s="53" t="s">
        <v>57</v>
      </c>
      <c r="AK90" s="53" t="s">
        <v>57</v>
      </c>
      <c r="AL90" s="53" t="s">
        <v>57</v>
      </c>
      <c r="AM90" s="53" t="s">
        <v>57</v>
      </c>
      <c r="AN90" s="53" t="s">
        <v>57</v>
      </c>
      <c r="AO90" s="85" t="str" cm="1">
        <f t="array" ref="AO90">IF(OR(Z90:AI90="SI",AJ90="SI",AK90="SI",AL90="SI",AM90="SI",AN90="SI"),"Crítico-Proceda a elaborar plan de acción","No crítico/Intermedio-Solicitar evaluación por parte del OAL")</f>
        <v>No crítico/Intermedio-Solicitar evaluación por parte del OAL</v>
      </c>
      <c r="AP90" s="86"/>
      <c r="AQ90" s="74"/>
      <c r="AR90" s="74"/>
      <c r="AS90" s="74"/>
      <c r="AT90" s="74"/>
      <c r="AU90" s="74"/>
      <c r="AW90">
        <f t="shared" si="1"/>
        <v>1</v>
      </c>
    </row>
    <row r="91" spans="2:49" ht="58.5" customHeight="1">
      <c r="B91" s="54">
        <v>75</v>
      </c>
      <c r="C91" s="55" t="str">
        <f>Hoja1!AU79</f>
        <v>area 75</v>
      </c>
      <c r="D91" s="55" t="str">
        <f>Hoja1!AV79</f>
        <v>puesto 75</v>
      </c>
      <c r="E91" s="55" t="str">
        <f>Hoja1!AW79</f>
        <v>tarea 75</v>
      </c>
      <c r="F91" s="55">
        <f>Hoja1!AX79</f>
        <v>0</v>
      </c>
      <c r="G91" s="55">
        <f>Hoja1!AY79</f>
        <v>0</v>
      </c>
      <c r="H91" s="55">
        <f>Hoja1!AZ79</f>
        <v>0</v>
      </c>
      <c r="I91" s="55">
        <f>Hoja1!BA79</f>
        <v>0</v>
      </c>
      <c r="J91" s="55">
        <f>Hoja1!BB79</f>
        <v>0</v>
      </c>
      <c r="K91" s="53"/>
      <c r="L91" s="53"/>
      <c r="M91" s="53"/>
      <c r="N91" s="53"/>
      <c r="O91" s="53"/>
      <c r="P91" s="53"/>
      <c r="Q91" s="53"/>
      <c r="R91" s="53"/>
      <c r="S91" s="53"/>
      <c r="T91" s="53"/>
      <c r="U91" s="53"/>
      <c r="V91" s="53"/>
      <c r="W91" s="53"/>
      <c r="X91" s="53"/>
      <c r="Y91" s="79" t="str" cm="1">
        <f t="array" ref="Y91">IF(OR(K91:S91="NO",T91="NO",U91="NO",V91="NO",W91="NO",X91="NO"),"No aceptable","Aceptable")</f>
        <v>Aceptable</v>
      </c>
      <c r="Z91" s="53" t="s">
        <v>57</v>
      </c>
      <c r="AA91" s="53" t="s">
        <v>57</v>
      </c>
      <c r="AB91" s="53" t="s">
        <v>57</v>
      </c>
      <c r="AC91" s="53" t="s">
        <v>57</v>
      </c>
      <c r="AD91" s="53" t="s">
        <v>57</v>
      </c>
      <c r="AE91" s="53" t="s">
        <v>57</v>
      </c>
      <c r="AF91" s="53" t="s">
        <v>57</v>
      </c>
      <c r="AG91" s="53" t="s">
        <v>57</v>
      </c>
      <c r="AH91" s="53" t="s">
        <v>57</v>
      </c>
      <c r="AI91" s="53" t="s">
        <v>57</v>
      </c>
      <c r="AJ91" s="53" t="s">
        <v>57</v>
      </c>
      <c r="AK91" s="53" t="s">
        <v>57</v>
      </c>
      <c r="AL91" s="53" t="s">
        <v>57</v>
      </c>
      <c r="AM91" s="53" t="s">
        <v>57</v>
      </c>
      <c r="AN91" s="53" t="s">
        <v>57</v>
      </c>
      <c r="AO91" s="85" t="str" cm="1">
        <f t="array" ref="AO91">IF(OR(Z91:AI91="SI",AJ91="SI",AK91="SI",AL91="SI",AM91="SI",AN91="SI"),"Crítico-Proceda a elaborar plan de acción","No crítico/Intermedio-Solicitar evaluación por parte del OAL")</f>
        <v>No crítico/Intermedio-Solicitar evaluación por parte del OAL</v>
      </c>
      <c r="AP91" s="86"/>
      <c r="AQ91" s="74"/>
      <c r="AR91" s="74"/>
      <c r="AS91" s="74"/>
      <c r="AT91" s="74"/>
      <c r="AU91" s="74"/>
      <c r="AW91">
        <f t="shared" si="1"/>
        <v>1</v>
      </c>
    </row>
    <row r="92" spans="2:49" ht="58.5" customHeight="1">
      <c r="B92" s="54">
        <v>76</v>
      </c>
      <c r="C92" s="55" t="str">
        <f>Hoja1!AU80</f>
        <v>area 76</v>
      </c>
      <c r="D92" s="55" t="str">
        <f>Hoja1!AV80</f>
        <v>puesto 76</v>
      </c>
      <c r="E92" s="55" t="str">
        <f>Hoja1!AW80</f>
        <v>tarea 76</v>
      </c>
      <c r="F92" s="55">
        <f>Hoja1!AX80</f>
        <v>0</v>
      </c>
      <c r="G92" s="55">
        <f>Hoja1!AY80</f>
        <v>0</v>
      </c>
      <c r="H92" s="55">
        <f>Hoja1!AZ80</f>
        <v>0</v>
      </c>
      <c r="I92" s="55">
        <f>Hoja1!BA80</f>
        <v>0</v>
      </c>
      <c r="J92" s="55">
        <f>Hoja1!BB80</f>
        <v>0</v>
      </c>
      <c r="K92" s="53"/>
      <c r="L92" s="53"/>
      <c r="M92" s="53"/>
      <c r="N92" s="53"/>
      <c r="O92" s="53"/>
      <c r="P92" s="53"/>
      <c r="Q92" s="53"/>
      <c r="R92" s="53"/>
      <c r="S92" s="53"/>
      <c r="T92" s="53"/>
      <c r="U92" s="53"/>
      <c r="V92" s="53"/>
      <c r="W92" s="53"/>
      <c r="X92" s="53"/>
      <c r="Y92" s="79" t="str" cm="1">
        <f t="array" ref="Y92">IF(OR(K92:S92="NO",T92="NO",U92="NO",V92="NO",W92="NO",X92="NO"),"No aceptable","Aceptable")</f>
        <v>Aceptable</v>
      </c>
      <c r="Z92" s="53" t="s">
        <v>57</v>
      </c>
      <c r="AA92" s="53" t="s">
        <v>57</v>
      </c>
      <c r="AB92" s="53" t="s">
        <v>57</v>
      </c>
      <c r="AC92" s="53" t="s">
        <v>57</v>
      </c>
      <c r="AD92" s="53" t="s">
        <v>57</v>
      </c>
      <c r="AE92" s="53" t="s">
        <v>57</v>
      </c>
      <c r="AF92" s="53" t="s">
        <v>57</v>
      </c>
      <c r="AG92" s="53" t="s">
        <v>57</v>
      </c>
      <c r="AH92" s="53" t="s">
        <v>57</v>
      </c>
      <c r="AI92" s="53" t="s">
        <v>57</v>
      </c>
      <c r="AJ92" s="53" t="s">
        <v>57</v>
      </c>
      <c r="AK92" s="53" t="s">
        <v>57</v>
      </c>
      <c r="AL92" s="53" t="s">
        <v>57</v>
      </c>
      <c r="AM92" s="53" t="s">
        <v>57</v>
      </c>
      <c r="AN92" s="53" t="s">
        <v>57</v>
      </c>
      <c r="AO92" s="85" t="str" cm="1">
        <f t="array" ref="AO92">IF(OR(Z92:AI92="SI",AJ92="SI",AK92="SI",AL92="SI",AM92="SI",AN92="SI"),"Crítico-Proceda a elaborar plan de acción","No crítico/Intermedio-Solicitar evaluación por parte del OAL")</f>
        <v>No crítico/Intermedio-Solicitar evaluación por parte del OAL</v>
      </c>
      <c r="AP92" s="86"/>
      <c r="AQ92" s="74"/>
      <c r="AR92" s="74"/>
      <c r="AS92" s="74"/>
      <c r="AT92" s="74"/>
      <c r="AU92" s="74"/>
      <c r="AW92">
        <f t="shared" si="1"/>
        <v>1</v>
      </c>
    </row>
    <row r="93" spans="2:49" ht="58.5" customHeight="1">
      <c r="B93" s="54">
        <v>77</v>
      </c>
      <c r="C93" s="55" t="str">
        <f>Hoja1!AU81</f>
        <v>area 77</v>
      </c>
      <c r="D93" s="55" t="str">
        <f>Hoja1!AV81</f>
        <v>puesto 77</v>
      </c>
      <c r="E93" s="55" t="str">
        <f>Hoja1!AW81</f>
        <v>tarea 77</v>
      </c>
      <c r="F93" s="55">
        <f>Hoja1!AX81</f>
        <v>0</v>
      </c>
      <c r="G93" s="55">
        <f>Hoja1!AY81</f>
        <v>0</v>
      </c>
      <c r="H93" s="55">
        <f>Hoja1!AZ81</f>
        <v>0</v>
      </c>
      <c r="I93" s="55">
        <f>Hoja1!BA81</f>
        <v>0</v>
      </c>
      <c r="J93" s="55">
        <f>Hoja1!BB81</f>
        <v>0</v>
      </c>
      <c r="K93" s="53"/>
      <c r="L93" s="53"/>
      <c r="M93" s="53"/>
      <c r="N93" s="53"/>
      <c r="O93" s="53"/>
      <c r="P93" s="53"/>
      <c r="Q93" s="53"/>
      <c r="R93" s="53"/>
      <c r="S93" s="53"/>
      <c r="T93" s="53"/>
      <c r="U93" s="53"/>
      <c r="V93" s="53"/>
      <c r="W93" s="53"/>
      <c r="X93" s="53"/>
      <c r="Y93" s="79" t="str" cm="1">
        <f t="array" ref="Y93">IF(OR(K93:S93="NO",T93="NO",U93="NO",V93="NO",W93="NO",X93="NO"),"No aceptable","Aceptable")</f>
        <v>Aceptable</v>
      </c>
      <c r="Z93" s="53" t="s">
        <v>57</v>
      </c>
      <c r="AA93" s="53" t="s">
        <v>57</v>
      </c>
      <c r="AB93" s="53" t="s">
        <v>57</v>
      </c>
      <c r="AC93" s="53" t="s">
        <v>57</v>
      </c>
      <c r="AD93" s="53" t="s">
        <v>57</v>
      </c>
      <c r="AE93" s="53" t="s">
        <v>57</v>
      </c>
      <c r="AF93" s="53" t="s">
        <v>57</v>
      </c>
      <c r="AG93" s="53" t="s">
        <v>57</v>
      </c>
      <c r="AH93" s="53" t="s">
        <v>57</v>
      </c>
      <c r="AI93" s="53" t="s">
        <v>57</v>
      </c>
      <c r="AJ93" s="53" t="s">
        <v>57</v>
      </c>
      <c r="AK93" s="53" t="s">
        <v>57</v>
      </c>
      <c r="AL93" s="53" t="s">
        <v>57</v>
      </c>
      <c r="AM93" s="53" t="s">
        <v>57</v>
      </c>
      <c r="AN93" s="53" t="s">
        <v>57</v>
      </c>
      <c r="AO93" s="85" t="str" cm="1">
        <f t="array" ref="AO93">IF(OR(Z93:AI93="SI",AJ93="SI",AK93="SI",AL93="SI",AM93="SI",AN93="SI"),"Crítico-Proceda a elaborar plan de acción","No crítico/Intermedio-Solicitar evaluación por parte del OAL")</f>
        <v>No crítico/Intermedio-Solicitar evaluación por parte del OAL</v>
      </c>
      <c r="AP93" s="86"/>
      <c r="AQ93" s="74"/>
      <c r="AR93" s="74"/>
      <c r="AS93" s="74"/>
      <c r="AT93" s="74"/>
      <c r="AU93" s="74"/>
      <c r="AW93">
        <f t="shared" si="1"/>
        <v>1</v>
      </c>
    </row>
    <row r="94" spans="2:49" ht="58.5" customHeight="1">
      <c r="B94" s="54">
        <v>78</v>
      </c>
      <c r="C94" s="55" t="str">
        <f>Hoja1!AU82</f>
        <v>area 78</v>
      </c>
      <c r="D94" s="55" t="str">
        <f>Hoja1!AV82</f>
        <v>puesto 78</v>
      </c>
      <c r="E94" s="55" t="str">
        <f>Hoja1!AW82</f>
        <v>tarea 78</v>
      </c>
      <c r="F94" s="55">
        <f>Hoja1!AX82</f>
        <v>0</v>
      </c>
      <c r="G94" s="55">
        <f>Hoja1!AY82</f>
        <v>0</v>
      </c>
      <c r="H94" s="55">
        <f>Hoja1!AZ82</f>
        <v>0</v>
      </c>
      <c r="I94" s="55">
        <f>Hoja1!BA82</f>
        <v>0</v>
      </c>
      <c r="J94" s="55">
        <f>Hoja1!BB82</f>
        <v>0</v>
      </c>
      <c r="K94" s="53"/>
      <c r="L94" s="53"/>
      <c r="M94" s="53"/>
      <c r="N94" s="53"/>
      <c r="O94" s="53"/>
      <c r="P94" s="53"/>
      <c r="Q94" s="53"/>
      <c r="R94" s="53"/>
      <c r="S94" s="53"/>
      <c r="T94" s="53"/>
      <c r="U94" s="53"/>
      <c r="V94" s="53"/>
      <c r="W94" s="53"/>
      <c r="X94" s="53"/>
      <c r="Y94" s="79" t="str" cm="1">
        <f t="array" ref="Y94">IF(OR(K94:S94="NO",T94="NO",U94="NO",V94="NO",W94="NO",X94="NO"),"No aceptable","Aceptable")</f>
        <v>Aceptable</v>
      </c>
      <c r="Z94" s="53" t="s">
        <v>57</v>
      </c>
      <c r="AA94" s="53" t="s">
        <v>57</v>
      </c>
      <c r="AB94" s="53" t="s">
        <v>57</v>
      </c>
      <c r="AC94" s="53" t="s">
        <v>57</v>
      </c>
      <c r="AD94" s="53" t="s">
        <v>57</v>
      </c>
      <c r="AE94" s="53" t="s">
        <v>57</v>
      </c>
      <c r="AF94" s="53" t="s">
        <v>57</v>
      </c>
      <c r="AG94" s="53" t="s">
        <v>57</v>
      </c>
      <c r="AH94" s="53" t="s">
        <v>57</v>
      </c>
      <c r="AI94" s="53" t="s">
        <v>57</v>
      </c>
      <c r="AJ94" s="53" t="s">
        <v>57</v>
      </c>
      <c r="AK94" s="53" t="s">
        <v>57</v>
      </c>
      <c r="AL94" s="53" t="s">
        <v>57</v>
      </c>
      <c r="AM94" s="53" t="s">
        <v>57</v>
      </c>
      <c r="AN94" s="53" t="s">
        <v>57</v>
      </c>
      <c r="AO94" s="85" t="str" cm="1">
        <f t="array" ref="AO94">IF(OR(Z94:AI94="SI",AJ94="SI",AK94="SI",AL94="SI",AM94="SI",AN94="SI"),"Crítico-Proceda a elaborar plan de acción","No crítico/Intermedio-Solicitar evaluación por parte del OAL")</f>
        <v>No crítico/Intermedio-Solicitar evaluación por parte del OAL</v>
      </c>
      <c r="AP94" s="86"/>
      <c r="AQ94" s="74"/>
      <c r="AR94" s="74"/>
      <c r="AS94" s="74"/>
      <c r="AT94" s="74"/>
      <c r="AU94" s="74"/>
      <c r="AW94">
        <f t="shared" si="1"/>
        <v>1</v>
      </c>
    </row>
    <row r="95" spans="2:49" ht="58.5" customHeight="1">
      <c r="B95" s="54">
        <v>79</v>
      </c>
      <c r="C95" s="55" t="str">
        <f>Hoja1!AU83</f>
        <v>area 79</v>
      </c>
      <c r="D95" s="55" t="str">
        <f>Hoja1!AV83</f>
        <v>puesto 79</v>
      </c>
      <c r="E95" s="55" t="str">
        <f>Hoja1!AW83</f>
        <v>tarea 79</v>
      </c>
      <c r="F95" s="55">
        <f>Hoja1!AX83</f>
        <v>0</v>
      </c>
      <c r="G95" s="55">
        <f>Hoja1!AY83</f>
        <v>0</v>
      </c>
      <c r="H95" s="55">
        <f>Hoja1!AZ83</f>
        <v>0</v>
      </c>
      <c r="I95" s="55">
        <f>Hoja1!BA83</f>
        <v>0</v>
      </c>
      <c r="J95" s="55">
        <f>Hoja1!BB83</f>
        <v>0</v>
      </c>
      <c r="K95" s="53"/>
      <c r="L95" s="53"/>
      <c r="M95" s="53"/>
      <c r="N95" s="53"/>
      <c r="O95" s="53"/>
      <c r="P95" s="53"/>
      <c r="Q95" s="53"/>
      <c r="R95" s="53"/>
      <c r="S95" s="53"/>
      <c r="T95" s="53"/>
      <c r="U95" s="53"/>
      <c r="V95" s="53"/>
      <c r="W95" s="53"/>
      <c r="X95" s="53"/>
      <c r="Y95" s="79" t="str" cm="1">
        <f t="array" ref="Y95">IF(OR(K95:S95="NO",T95="NO",U95="NO",V95="NO",W95="NO",X95="NO"),"No aceptable","Aceptable")</f>
        <v>Aceptable</v>
      </c>
      <c r="Z95" s="53" t="s">
        <v>57</v>
      </c>
      <c r="AA95" s="53" t="s">
        <v>57</v>
      </c>
      <c r="AB95" s="53" t="s">
        <v>57</v>
      </c>
      <c r="AC95" s="53" t="s">
        <v>57</v>
      </c>
      <c r="AD95" s="53" t="s">
        <v>57</v>
      </c>
      <c r="AE95" s="53" t="s">
        <v>57</v>
      </c>
      <c r="AF95" s="53" t="s">
        <v>57</v>
      </c>
      <c r="AG95" s="53" t="s">
        <v>57</v>
      </c>
      <c r="AH95" s="53" t="s">
        <v>57</v>
      </c>
      <c r="AI95" s="53" t="s">
        <v>57</v>
      </c>
      <c r="AJ95" s="53" t="s">
        <v>57</v>
      </c>
      <c r="AK95" s="53" t="s">
        <v>57</v>
      </c>
      <c r="AL95" s="53" t="s">
        <v>57</v>
      </c>
      <c r="AM95" s="53" t="s">
        <v>57</v>
      </c>
      <c r="AN95" s="53" t="s">
        <v>57</v>
      </c>
      <c r="AO95" s="85" t="str" cm="1">
        <f t="array" ref="AO95">IF(OR(Z95:AI95="SI",AJ95="SI",AK95="SI",AL95="SI",AM95="SI",AN95="SI"),"Crítico-Proceda a elaborar plan de acción","No crítico/Intermedio-Solicitar evaluación por parte del OAL")</f>
        <v>No crítico/Intermedio-Solicitar evaluación por parte del OAL</v>
      </c>
      <c r="AP95" s="86"/>
      <c r="AQ95" s="74"/>
      <c r="AR95" s="74"/>
      <c r="AS95" s="74"/>
      <c r="AT95" s="74"/>
      <c r="AU95" s="74"/>
      <c r="AW95">
        <f t="shared" si="1"/>
        <v>1</v>
      </c>
    </row>
    <row r="96" spans="2:49" ht="58.5" customHeight="1">
      <c r="B96" s="54">
        <v>80</v>
      </c>
      <c r="C96" s="55" t="str">
        <f>Hoja1!AU84</f>
        <v>area 80</v>
      </c>
      <c r="D96" s="55" t="str">
        <f>Hoja1!AV84</f>
        <v>puesto 80</v>
      </c>
      <c r="E96" s="55" t="str">
        <f>Hoja1!AW84</f>
        <v>tarea 80</v>
      </c>
      <c r="F96" s="55">
        <f>Hoja1!AX84</f>
        <v>0</v>
      </c>
      <c r="G96" s="55">
        <f>Hoja1!AY84</f>
        <v>0</v>
      </c>
      <c r="H96" s="55">
        <f>Hoja1!AZ84</f>
        <v>0</v>
      </c>
      <c r="I96" s="55">
        <f>Hoja1!BA84</f>
        <v>0</v>
      </c>
      <c r="J96" s="55">
        <f>Hoja1!BB84</f>
        <v>0</v>
      </c>
      <c r="K96" s="53"/>
      <c r="L96" s="53"/>
      <c r="M96" s="53"/>
      <c r="N96" s="53"/>
      <c r="O96" s="53"/>
      <c r="P96" s="53"/>
      <c r="Q96" s="53"/>
      <c r="R96" s="53"/>
      <c r="S96" s="53"/>
      <c r="T96" s="53"/>
      <c r="U96" s="53"/>
      <c r="V96" s="53"/>
      <c r="W96" s="53"/>
      <c r="X96" s="53"/>
      <c r="Y96" s="79" t="str" cm="1">
        <f t="array" ref="Y96">IF(OR(K96:S96="NO",T96="NO",U96="NO",V96="NO",W96="NO",X96="NO"),"No aceptable","Aceptable")</f>
        <v>Aceptable</v>
      </c>
      <c r="Z96" s="53" t="s">
        <v>57</v>
      </c>
      <c r="AA96" s="53" t="s">
        <v>57</v>
      </c>
      <c r="AB96" s="53" t="s">
        <v>57</v>
      </c>
      <c r="AC96" s="53" t="s">
        <v>57</v>
      </c>
      <c r="AD96" s="53" t="s">
        <v>57</v>
      </c>
      <c r="AE96" s="53" t="s">
        <v>57</v>
      </c>
      <c r="AF96" s="53" t="s">
        <v>57</v>
      </c>
      <c r="AG96" s="53" t="s">
        <v>57</v>
      </c>
      <c r="AH96" s="53" t="s">
        <v>57</v>
      </c>
      <c r="AI96" s="53" t="s">
        <v>57</v>
      </c>
      <c r="AJ96" s="53" t="s">
        <v>57</v>
      </c>
      <c r="AK96" s="53" t="s">
        <v>57</v>
      </c>
      <c r="AL96" s="53" t="s">
        <v>57</v>
      </c>
      <c r="AM96" s="53" t="s">
        <v>57</v>
      </c>
      <c r="AN96" s="53" t="s">
        <v>57</v>
      </c>
      <c r="AO96" s="85" t="str" cm="1">
        <f t="array" ref="AO96">IF(OR(Z96:AI96="SI",AJ96="SI",AK96="SI",AL96="SI",AM96="SI",AN96="SI"),"Crítico-Proceda a elaborar plan de acción","No crítico/Intermedio-Solicitar evaluación por parte del OAL")</f>
        <v>No crítico/Intermedio-Solicitar evaluación por parte del OAL</v>
      </c>
      <c r="AP96" s="86"/>
      <c r="AQ96" s="74"/>
      <c r="AR96" s="74"/>
      <c r="AS96" s="74"/>
      <c r="AT96" s="74"/>
      <c r="AU96" s="74"/>
      <c r="AW96">
        <f t="shared" si="1"/>
        <v>1</v>
      </c>
    </row>
    <row r="97" spans="2:49" ht="58.5" customHeight="1">
      <c r="B97" s="54">
        <v>81</v>
      </c>
      <c r="C97" s="55" t="str">
        <f>Hoja1!AU85</f>
        <v>area 81</v>
      </c>
      <c r="D97" s="55" t="str">
        <f>Hoja1!AV85</f>
        <v>puesto 81</v>
      </c>
      <c r="E97" s="55" t="str">
        <f>Hoja1!AW85</f>
        <v>tarea 81</v>
      </c>
      <c r="F97" s="55">
        <f>Hoja1!AX85</f>
        <v>0</v>
      </c>
      <c r="G97" s="55">
        <f>Hoja1!AY85</f>
        <v>0</v>
      </c>
      <c r="H97" s="55">
        <f>Hoja1!AZ85</f>
        <v>0</v>
      </c>
      <c r="I97" s="55">
        <f>Hoja1!BA85</f>
        <v>0</v>
      </c>
      <c r="J97" s="55">
        <f>Hoja1!BB85</f>
        <v>0</v>
      </c>
      <c r="K97" s="53"/>
      <c r="L97" s="53"/>
      <c r="M97" s="53"/>
      <c r="N97" s="53"/>
      <c r="O97" s="53"/>
      <c r="P97" s="53"/>
      <c r="Q97" s="53"/>
      <c r="R97" s="53"/>
      <c r="S97" s="53"/>
      <c r="T97" s="53"/>
      <c r="U97" s="53"/>
      <c r="V97" s="53"/>
      <c r="W97" s="53"/>
      <c r="X97" s="53"/>
      <c r="Y97" s="79" t="str" cm="1">
        <f t="array" ref="Y97">IF(OR(K97:S97="NO",T97="NO",U97="NO",V97="NO",W97="NO",X97="NO"),"No aceptable","Aceptable")</f>
        <v>Aceptable</v>
      </c>
      <c r="Z97" s="53" t="s">
        <v>57</v>
      </c>
      <c r="AA97" s="53" t="s">
        <v>57</v>
      </c>
      <c r="AB97" s="53" t="s">
        <v>57</v>
      </c>
      <c r="AC97" s="53" t="s">
        <v>57</v>
      </c>
      <c r="AD97" s="53" t="s">
        <v>57</v>
      </c>
      <c r="AE97" s="53" t="s">
        <v>57</v>
      </c>
      <c r="AF97" s="53" t="s">
        <v>57</v>
      </c>
      <c r="AG97" s="53" t="s">
        <v>57</v>
      </c>
      <c r="AH97" s="53" t="s">
        <v>57</v>
      </c>
      <c r="AI97" s="53" t="s">
        <v>57</v>
      </c>
      <c r="AJ97" s="53" t="s">
        <v>57</v>
      </c>
      <c r="AK97" s="53" t="s">
        <v>57</v>
      </c>
      <c r="AL97" s="53" t="s">
        <v>57</v>
      </c>
      <c r="AM97" s="53" t="s">
        <v>57</v>
      </c>
      <c r="AN97" s="53" t="s">
        <v>57</v>
      </c>
      <c r="AO97" s="85" t="str" cm="1">
        <f t="array" ref="AO97">IF(OR(Z97:AI97="SI",AJ97="SI",AK97="SI",AL97="SI",AM97="SI",AN97="SI"),"Crítico-Proceda a elaborar plan de acción","No crítico/Intermedio-Solicitar evaluación por parte del OAL")</f>
        <v>No crítico/Intermedio-Solicitar evaluación por parte del OAL</v>
      </c>
      <c r="AP97" s="86"/>
      <c r="AQ97" s="74"/>
      <c r="AR97" s="74"/>
      <c r="AS97" s="74"/>
      <c r="AT97" s="74"/>
      <c r="AU97" s="74"/>
      <c r="AW97">
        <f t="shared" si="1"/>
        <v>1</v>
      </c>
    </row>
    <row r="98" spans="2:49" ht="58.5" customHeight="1">
      <c r="B98" s="54">
        <v>82</v>
      </c>
      <c r="C98" s="55" t="str">
        <f>Hoja1!AU86</f>
        <v>area 82</v>
      </c>
      <c r="D98" s="55" t="str">
        <f>Hoja1!AV86</f>
        <v>puesto 82</v>
      </c>
      <c r="E98" s="55" t="str">
        <f>Hoja1!AW86</f>
        <v>tarea 82</v>
      </c>
      <c r="F98" s="55">
        <f>Hoja1!AX86</f>
        <v>0</v>
      </c>
      <c r="G98" s="55">
        <f>Hoja1!AY86</f>
        <v>0</v>
      </c>
      <c r="H98" s="55">
        <f>Hoja1!AZ86</f>
        <v>0</v>
      </c>
      <c r="I98" s="55">
        <f>Hoja1!BA86</f>
        <v>0</v>
      </c>
      <c r="J98" s="55">
        <f>Hoja1!BB86</f>
        <v>0</v>
      </c>
      <c r="K98" s="53"/>
      <c r="L98" s="53"/>
      <c r="M98" s="53"/>
      <c r="N98" s="53"/>
      <c r="O98" s="53"/>
      <c r="P98" s="53"/>
      <c r="Q98" s="53"/>
      <c r="R98" s="53"/>
      <c r="S98" s="53"/>
      <c r="T98" s="53"/>
      <c r="U98" s="53"/>
      <c r="V98" s="53"/>
      <c r="W98" s="53"/>
      <c r="X98" s="53"/>
      <c r="Y98" s="79" t="str" cm="1">
        <f t="array" ref="Y98">IF(OR(K98:S98="NO",T98="NO",U98="NO",V98="NO",W98="NO",X98="NO"),"No aceptable","Aceptable")</f>
        <v>Aceptable</v>
      </c>
      <c r="Z98" s="53" t="s">
        <v>57</v>
      </c>
      <c r="AA98" s="53" t="s">
        <v>57</v>
      </c>
      <c r="AB98" s="53" t="s">
        <v>57</v>
      </c>
      <c r="AC98" s="53" t="s">
        <v>57</v>
      </c>
      <c r="AD98" s="53" t="s">
        <v>57</v>
      </c>
      <c r="AE98" s="53" t="s">
        <v>57</v>
      </c>
      <c r="AF98" s="53" t="s">
        <v>57</v>
      </c>
      <c r="AG98" s="53" t="s">
        <v>57</v>
      </c>
      <c r="AH98" s="53" t="s">
        <v>57</v>
      </c>
      <c r="AI98" s="53" t="s">
        <v>57</v>
      </c>
      <c r="AJ98" s="53" t="s">
        <v>57</v>
      </c>
      <c r="AK98" s="53" t="s">
        <v>57</v>
      </c>
      <c r="AL98" s="53" t="s">
        <v>57</v>
      </c>
      <c r="AM98" s="53" t="s">
        <v>57</v>
      </c>
      <c r="AN98" s="53" t="s">
        <v>57</v>
      </c>
      <c r="AO98" s="85" t="str" cm="1">
        <f t="array" ref="AO98">IF(OR(Z98:AI98="SI",AJ98="SI",AK98="SI",AL98="SI",AM98="SI",AN98="SI"),"Crítico-Proceda a elaborar plan de acción","No crítico/Intermedio-Solicitar evaluación por parte del OAL")</f>
        <v>No crítico/Intermedio-Solicitar evaluación por parte del OAL</v>
      </c>
      <c r="AP98" s="86"/>
      <c r="AQ98" s="74"/>
      <c r="AR98" s="74"/>
      <c r="AS98" s="74"/>
      <c r="AT98" s="74"/>
      <c r="AU98" s="74"/>
      <c r="AW98">
        <f t="shared" si="1"/>
        <v>1</v>
      </c>
    </row>
    <row r="99" spans="2:49" ht="58.5" customHeight="1">
      <c r="B99" s="54">
        <v>83</v>
      </c>
      <c r="C99" s="55" t="str">
        <f>Hoja1!AU87</f>
        <v>area 83</v>
      </c>
      <c r="D99" s="55" t="str">
        <f>Hoja1!AV87</f>
        <v>puesto 83</v>
      </c>
      <c r="E99" s="55" t="str">
        <f>Hoja1!AW87</f>
        <v>tarea 83</v>
      </c>
      <c r="F99" s="55">
        <f>Hoja1!AX87</f>
        <v>0</v>
      </c>
      <c r="G99" s="55">
        <f>Hoja1!AY87</f>
        <v>0</v>
      </c>
      <c r="H99" s="55">
        <f>Hoja1!AZ87</f>
        <v>0</v>
      </c>
      <c r="I99" s="55">
        <f>Hoja1!BA87</f>
        <v>0</v>
      </c>
      <c r="J99" s="55">
        <f>Hoja1!BB87</f>
        <v>0</v>
      </c>
      <c r="K99" s="53"/>
      <c r="L99" s="53"/>
      <c r="M99" s="53"/>
      <c r="N99" s="53"/>
      <c r="O99" s="53"/>
      <c r="P99" s="53"/>
      <c r="Q99" s="53"/>
      <c r="R99" s="53"/>
      <c r="S99" s="53"/>
      <c r="T99" s="53"/>
      <c r="U99" s="53"/>
      <c r="V99" s="53"/>
      <c r="W99" s="53"/>
      <c r="X99" s="53"/>
      <c r="Y99" s="79" t="str" cm="1">
        <f t="array" ref="Y99">IF(OR(K99:S99="NO",T99="NO",U99="NO",V99="NO",W99="NO",X99="NO"),"No aceptable","Aceptable")</f>
        <v>Aceptable</v>
      </c>
      <c r="Z99" s="53" t="s">
        <v>57</v>
      </c>
      <c r="AA99" s="53" t="s">
        <v>57</v>
      </c>
      <c r="AB99" s="53" t="s">
        <v>57</v>
      </c>
      <c r="AC99" s="53" t="s">
        <v>57</v>
      </c>
      <c r="AD99" s="53" t="s">
        <v>57</v>
      </c>
      <c r="AE99" s="53" t="s">
        <v>57</v>
      </c>
      <c r="AF99" s="53" t="s">
        <v>57</v>
      </c>
      <c r="AG99" s="53" t="s">
        <v>57</v>
      </c>
      <c r="AH99" s="53" t="s">
        <v>57</v>
      </c>
      <c r="AI99" s="53" t="s">
        <v>57</v>
      </c>
      <c r="AJ99" s="53" t="s">
        <v>57</v>
      </c>
      <c r="AK99" s="53" t="s">
        <v>57</v>
      </c>
      <c r="AL99" s="53" t="s">
        <v>57</v>
      </c>
      <c r="AM99" s="53" t="s">
        <v>57</v>
      </c>
      <c r="AN99" s="53" t="s">
        <v>57</v>
      </c>
      <c r="AO99" s="85" t="str" cm="1">
        <f t="array" ref="AO99">IF(OR(Z99:AI99="SI",AJ99="SI",AK99="SI",AL99="SI",AM99="SI",AN99="SI"),"Crítico-Proceda a elaborar plan de acción","No crítico/Intermedio-Solicitar evaluación por parte del OAL")</f>
        <v>No crítico/Intermedio-Solicitar evaluación por parte del OAL</v>
      </c>
      <c r="AP99" s="86"/>
      <c r="AQ99" s="74"/>
      <c r="AR99" s="74"/>
      <c r="AS99" s="74"/>
      <c r="AT99" s="74"/>
      <c r="AU99" s="74"/>
      <c r="AW99">
        <f t="shared" si="1"/>
        <v>1</v>
      </c>
    </row>
    <row r="100" spans="2:49" ht="58.5" customHeight="1">
      <c r="B100" s="54">
        <v>84</v>
      </c>
      <c r="C100" s="55" t="str">
        <f>Hoja1!AU88</f>
        <v>area 84</v>
      </c>
      <c r="D100" s="55" t="str">
        <f>Hoja1!AV88</f>
        <v>puesto 84</v>
      </c>
      <c r="E100" s="55" t="str">
        <f>Hoja1!AW88</f>
        <v>tarea 84</v>
      </c>
      <c r="F100" s="55">
        <f>Hoja1!AX88</f>
        <v>0</v>
      </c>
      <c r="G100" s="55">
        <f>Hoja1!AY88</f>
        <v>0</v>
      </c>
      <c r="H100" s="55">
        <f>Hoja1!AZ88</f>
        <v>0</v>
      </c>
      <c r="I100" s="55">
        <f>Hoja1!BA88</f>
        <v>0</v>
      </c>
      <c r="J100" s="55">
        <f>Hoja1!BB88</f>
        <v>0</v>
      </c>
      <c r="K100" s="53"/>
      <c r="L100" s="53"/>
      <c r="M100" s="53"/>
      <c r="N100" s="53"/>
      <c r="O100" s="53"/>
      <c r="P100" s="53"/>
      <c r="Q100" s="53"/>
      <c r="R100" s="53"/>
      <c r="S100" s="53"/>
      <c r="T100" s="53"/>
      <c r="U100" s="53"/>
      <c r="V100" s="53"/>
      <c r="W100" s="53"/>
      <c r="X100" s="53"/>
      <c r="Y100" s="79" t="str" cm="1">
        <f t="array" ref="Y100">IF(OR(K100:S100="NO",T100="NO",U100="NO",V100="NO",W100="NO",X100="NO"),"No aceptable","Aceptable")</f>
        <v>Aceptable</v>
      </c>
      <c r="Z100" s="53" t="s">
        <v>57</v>
      </c>
      <c r="AA100" s="53" t="s">
        <v>57</v>
      </c>
      <c r="AB100" s="53" t="s">
        <v>57</v>
      </c>
      <c r="AC100" s="53" t="s">
        <v>57</v>
      </c>
      <c r="AD100" s="53" t="s">
        <v>57</v>
      </c>
      <c r="AE100" s="53" t="s">
        <v>57</v>
      </c>
      <c r="AF100" s="53" t="s">
        <v>57</v>
      </c>
      <c r="AG100" s="53" t="s">
        <v>57</v>
      </c>
      <c r="AH100" s="53" t="s">
        <v>57</v>
      </c>
      <c r="AI100" s="53" t="s">
        <v>57</v>
      </c>
      <c r="AJ100" s="53" t="s">
        <v>57</v>
      </c>
      <c r="AK100" s="53" t="s">
        <v>57</v>
      </c>
      <c r="AL100" s="53" t="s">
        <v>57</v>
      </c>
      <c r="AM100" s="53" t="s">
        <v>57</v>
      </c>
      <c r="AN100" s="53" t="s">
        <v>57</v>
      </c>
      <c r="AO100" s="85" t="str" cm="1">
        <f t="array" ref="AO100">IF(OR(Z100:AI100="SI",AJ100="SI",AK100="SI",AL100="SI",AM100="SI",AN100="SI"),"Crítico-Proceda a elaborar plan de acción","No crítico/Intermedio-Solicitar evaluación por parte del OAL")</f>
        <v>No crítico/Intermedio-Solicitar evaluación por parte del OAL</v>
      </c>
      <c r="AP100" s="86"/>
      <c r="AQ100" s="74"/>
      <c r="AR100" s="74"/>
      <c r="AS100" s="74"/>
      <c r="AT100" s="74"/>
      <c r="AU100" s="74"/>
      <c r="AW100">
        <f t="shared" si="1"/>
        <v>1</v>
      </c>
    </row>
    <row r="101" spans="2:49" ht="58.5" customHeight="1">
      <c r="B101" s="54">
        <v>85</v>
      </c>
      <c r="C101" s="55" t="str">
        <f>Hoja1!AU89</f>
        <v>area 85</v>
      </c>
      <c r="D101" s="55" t="str">
        <f>Hoja1!AV89</f>
        <v>puesto 85</v>
      </c>
      <c r="E101" s="55" t="str">
        <f>Hoja1!AW89</f>
        <v>tarea 85</v>
      </c>
      <c r="F101" s="55">
        <f>Hoja1!AX89</f>
        <v>0</v>
      </c>
      <c r="G101" s="55">
        <f>Hoja1!AY89</f>
        <v>0</v>
      </c>
      <c r="H101" s="55">
        <f>Hoja1!AZ89</f>
        <v>0</v>
      </c>
      <c r="I101" s="55">
        <f>Hoja1!BA89</f>
        <v>0</v>
      </c>
      <c r="J101" s="55">
        <f>Hoja1!BB89</f>
        <v>0</v>
      </c>
      <c r="K101" s="53"/>
      <c r="L101" s="53"/>
      <c r="M101" s="53"/>
      <c r="N101" s="53"/>
      <c r="O101" s="53"/>
      <c r="P101" s="53"/>
      <c r="Q101" s="53"/>
      <c r="R101" s="53"/>
      <c r="S101" s="53"/>
      <c r="T101" s="53"/>
      <c r="U101" s="53"/>
      <c r="V101" s="53"/>
      <c r="W101" s="53"/>
      <c r="X101" s="53"/>
      <c r="Y101" s="79" t="str" cm="1">
        <f t="array" ref="Y101">IF(OR(K101:S101="NO",T101="NO",U101="NO",V101="NO",W101="NO",X101="NO"),"No aceptable","Aceptable")</f>
        <v>Aceptable</v>
      </c>
      <c r="Z101" s="53" t="s">
        <v>57</v>
      </c>
      <c r="AA101" s="53" t="s">
        <v>57</v>
      </c>
      <c r="AB101" s="53" t="s">
        <v>57</v>
      </c>
      <c r="AC101" s="53" t="s">
        <v>57</v>
      </c>
      <c r="AD101" s="53" t="s">
        <v>57</v>
      </c>
      <c r="AE101" s="53" t="s">
        <v>57</v>
      </c>
      <c r="AF101" s="53" t="s">
        <v>57</v>
      </c>
      <c r="AG101" s="53" t="s">
        <v>57</v>
      </c>
      <c r="AH101" s="53" t="s">
        <v>57</v>
      </c>
      <c r="AI101" s="53" t="s">
        <v>57</v>
      </c>
      <c r="AJ101" s="53" t="s">
        <v>57</v>
      </c>
      <c r="AK101" s="53" t="s">
        <v>57</v>
      </c>
      <c r="AL101" s="53" t="s">
        <v>57</v>
      </c>
      <c r="AM101" s="53" t="s">
        <v>57</v>
      </c>
      <c r="AN101" s="53" t="s">
        <v>57</v>
      </c>
      <c r="AO101" s="85" t="str" cm="1">
        <f t="array" ref="AO101">IF(OR(Z101:AI101="SI",AJ101="SI",AK101="SI",AL101="SI",AM101="SI",AN101="SI"),"Crítico-Proceda a elaborar plan de acción","No crítico/Intermedio-Solicitar evaluación por parte del OAL")</f>
        <v>No crítico/Intermedio-Solicitar evaluación por parte del OAL</v>
      </c>
      <c r="AP101" s="86"/>
      <c r="AQ101" s="74"/>
      <c r="AR101" s="74"/>
      <c r="AS101" s="74"/>
      <c r="AT101" s="74"/>
      <c r="AU101" s="74"/>
      <c r="AW101">
        <f t="shared" si="1"/>
        <v>1</v>
      </c>
    </row>
    <row r="102" spans="2:49" ht="58.5" customHeight="1">
      <c r="B102" s="54">
        <v>86</v>
      </c>
      <c r="C102" s="55" t="str">
        <f>Hoja1!AU90</f>
        <v>area 86</v>
      </c>
      <c r="D102" s="55" t="str">
        <f>Hoja1!AV90</f>
        <v>puesto 86</v>
      </c>
      <c r="E102" s="55" t="str">
        <f>Hoja1!AW90</f>
        <v>tarea 86</v>
      </c>
      <c r="F102" s="55">
        <f>Hoja1!AX90</f>
        <v>0</v>
      </c>
      <c r="G102" s="55">
        <f>Hoja1!AY90</f>
        <v>0</v>
      </c>
      <c r="H102" s="55">
        <f>Hoja1!AZ90</f>
        <v>0</v>
      </c>
      <c r="I102" s="55">
        <f>Hoja1!BA90</f>
        <v>0</v>
      </c>
      <c r="J102" s="55">
        <f>Hoja1!BB90</f>
        <v>0</v>
      </c>
      <c r="K102" s="53"/>
      <c r="L102" s="53"/>
      <c r="M102" s="53"/>
      <c r="N102" s="53"/>
      <c r="O102" s="53"/>
      <c r="P102" s="53"/>
      <c r="Q102" s="53"/>
      <c r="R102" s="53"/>
      <c r="S102" s="53"/>
      <c r="T102" s="53"/>
      <c r="U102" s="53"/>
      <c r="V102" s="53"/>
      <c r="W102" s="53"/>
      <c r="X102" s="53"/>
      <c r="Y102" s="79" t="str" cm="1">
        <f t="array" ref="Y102">IF(OR(K102:S102="NO",T102="NO",U102="NO",V102="NO",W102="NO",X102="NO"),"No aceptable","Aceptable")</f>
        <v>Aceptable</v>
      </c>
      <c r="Z102" s="53" t="s">
        <v>57</v>
      </c>
      <c r="AA102" s="53" t="s">
        <v>57</v>
      </c>
      <c r="AB102" s="53" t="s">
        <v>57</v>
      </c>
      <c r="AC102" s="53" t="s">
        <v>57</v>
      </c>
      <c r="AD102" s="53" t="s">
        <v>57</v>
      </c>
      <c r="AE102" s="53" t="s">
        <v>57</v>
      </c>
      <c r="AF102" s="53" t="s">
        <v>57</v>
      </c>
      <c r="AG102" s="53" t="s">
        <v>57</v>
      </c>
      <c r="AH102" s="53" t="s">
        <v>57</v>
      </c>
      <c r="AI102" s="53" t="s">
        <v>57</v>
      </c>
      <c r="AJ102" s="53" t="s">
        <v>57</v>
      </c>
      <c r="AK102" s="53" t="s">
        <v>57</v>
      </c>
      <c r="AL102" s="53" t="s">
        <v>57</v>
      </c>
      <c r="AM102" s="53" t="s">
        <v>57</v>
      </c>
      <c r="AN102" s="53" t="s">
        <v>57</v>
      </c>
      <c r="AO102" s="85" t="str" cm="1">
        <f t="array" ref="AO102">IF(OR(Z102:AI102="SI",AJ102="SI",AK102="SI",AL102="SI",AM102="SI",AN102="SI"),"Crítico-Proceda a elaborar plan de acción","No crítico/Intermedio-Solicitar evaluación por parte del OAL")</f>
        <v>No crítico/Intermedio-Solicitar evaluación por parte del OAL</v>
      </c>
      <c r="AP102" s="86"/>
      <c r="AQ102" s="74"/>
      <c r="AR102" s="74"/>
      <c r="AS102" s="74"/>
      <c r="AT102" s="74"/>
      <c r="AU102" s="74"/>
      <c r="AW102">
        <f t="shared" si="1"/>
        <v>1</v>
      </c>
    </row>
    <row r="103" spans="2:49" ht="58.5" customHeight="1">
      <c r="B103" s="54">
        <v>87</v>
      </c>
      <c r="C103" s="55" t="str">
        <f>Hoja1!AU91</f>
        <v>area 87</v>
      </c>
      <c r="D103" s="55" t="str">
        <f>Hoja1!AV91</f>
        <v>puesto 87</v>
      </c>
      <c r="E103" s="55" t="str">
        <f>Hoja1!AW91</f>
        <v>tarea 87</v>
      </c>
      <c r="F103" s="55">
        <f>Hoja1!AX91</f>
        <v>0</v>
      </c>
      <c r="G103" s="55">
        <f>Hoja1!AY91</f>
        <v>0</v>
      </c>
      <c r="H103" s="55">
        <f>Hoja1!AZ91</f>
        <v>0</v>
      </c>
      <c r="I103" s="55">
        <f>Hoja1!BA91</f>
        <v>0</v>
      </c>
      <c r="J103" s="55">
        <f>Hoja1!BB91</f>
        <v>0</v>
      </c>
      <c r="K103" s="53"/>
      <c r="L103" s="53"/>
      <c r="M103" s="53"/>
      <c r="N103" s="53"/>
      <c r="O103" s="53"/>
      <c r="P103" s="53"/>
      <c r="Q103" s="53"/>
      <c r="R103" s="53"/>
      <c r="S103" s="53"/>
      <c r="T103" s="53"/>
      <c r="U103" s="53"/>
      <c r="V103" s="53"/>
      <c r="W103" s="53"/>
      <c r="X103" s="53"/>
      <c r="Y103" s="79" t="str" cm="1">
        <f t="array" ref="Y103">IF(OR(K103:S103="NO",T103="NO",U103="NO",V103="NO",W103="NO",X103="NO"),"No aceptable","Aceptable")</f>
        <v>Aceptable</v>
      </c>
      <c r="Z103" s="53" t="s">
        <v>57</v>
      </c>
      <c r="AA103" s="53" t="s">
        <v>57</v>
      </c>
      <c r="AB103" s="53" t="s">
        <v>57</v>
      </c>
      <c r="AC103" s="53" t="s">
        <v>57</v>
      </c>
      <c r="AD103" s="53" t="s">
        <v>57</v>
      </c>
      <c r="AE103" s="53" t="s">
        <v>57</v>
      </c>
      <c r="AF103" s="53" t="s">
        <v>57</v>
      </c>
      <c r="AG103" s="53" t="s">
        <v>57</v>
      </c>
      <c r="AH103" s="53" t="s">
        <v>57</v>
      </c>
      <c r="AI103" s="53" t="s">
        <v>57</v>
      </c>
      <c r="AJ103" s="53" t="s">
        <v>57</v>
      </c>
      <c r="AK103" s="53" t="s">
        <v>57</v>
      </c>
      <c r="AL103" s="53" t="s">
        <v>57</v>
      </c>
      <c r="AM103" s="53" t="s">
        <v>57</v>
      </c>
      <c r="AN103" s="53" t="s">
        <v>57</v>
      </c>
      <c r="AO103" s="85" t="str" cm="1">
        <f t="array" ref="AO103">IF(OR(Z103:AI103="SI",AJ103="SI",AK103="SI",AL103="SI",AM103="SI",AN103="SI"),"Crítico-Proceda a elaborar plan de acción","No crítico/Intermedio-Solicitar evaluación por parte del OAL")</f>
        <v>No crítico/Intermedio-Solicitar evaluación por parte del OAL</v>
      </c>
      <c r="AP103" s="86"/>
      <c r="AQ103" s="74"/>
      <c r="AR103" s="74"/>
      <c r="AS103" s="74"/>
      <c r="AT103" s="74"/>
      <c r="AU103" s="74"/>
      <c r="AW103">
        <f t="shared" si="1"/>
        <v>1</v>
      </c>
    </row>
    <row r="104" spans="2:49" ht="58.5" customHeight="1">
      <c r="B104" s="54">
        <v>88</v>
      </c>
      <c r="C104" s="55" t="str">
        <f>Hoja1!AU92</f>
        <v>area 88</v>
      </c>
      <c r="D104" s="55" t="str">
        <f>Hoja1!AV92</f>
        <v>puesto 88</v>
      </c>
      <c r="E104" s="55" t="str">
        <f>Hoja1!AW92</f>
        <v>tarea 88</v>
      </c>
      <c r="F104" s="55">
        <f>Hoja1!AX92</f>
        <v>0</v>
      </c>
      <c r="G104" s="55">
        <f>Hoja1!AY92</f>
        <v>0</v>
      </c>
      <c r="H104" s="55">
        <f>Hoja1!AZ92</f>
        <v>0</v>
      </c>
      <c r="I104" s="55">
        <f>Hoja1!BA92</f>
        <v>0</v>
      </c>
      <c r="J104" s="55">
        <f>Hoja1!BB92</f>
        <v>0</v>
      </c>
      <c r="K104" s="53"/>
      <c r="L104" s="53"/>
      <c r="M104" s="53"/>
      <c r="N104" s="53"/>
      <c r="O104" s="53"/>
      <c r="P104" s="53"/>
      <c r="Q104" s="53"/>
      <c r="R104" s="53"/>
      <c r="S104" s="53"/>
      <c r="T104" s="53"/>
      <c r="U104" s="53"/>
      <c r="V104" s="53"/>
      <c r="W104" s="53"/>
      <c r="X104" s="53"/>
      <c r="Y104" s="79" t="str" cm="1">
        <f t="array" ref="Y104">IF(OR(K104:S104="NO",T104="NO",U104="NO",V104="NO",W104="NO",X104="NO"),"No aceptable","Aceptable")</f>
        <v>Aceptable</v>
      </c>
      <c r="Z104" s="53" t="s">
        <v>57</v>
      </c>
      <c r="AA104" s="53" t="s">
        <v>57</v>
      </c>
      <c r="AB104" s="53" t="s">
        <v>57</v>
      </c>
      <c r="AC104" s="53" t="s">
        <v>57</v>
      </c>
      <c r="AD104" s="53" t="s">
        <v>57</v>
      </c>
      <c r="AE104" s="53" t="s">
        <v>57</v>
      </c>
      <c r="AF104" s="53" t="s">
        <v>57</v>
      </c>
      <c r="AG104" s="53" t="s">
        <v>57</v>
      </c>
      <c r="AH104" s="53" t="s">
        <v>57</v>
      </c>
      <c r="AI104" s="53" t="s">
        <v>57</v>
      </c>
      <c r="AJ104" s="53" t="s">
        <v>57</v>
      </c>
      <c r="AK104" s="53" t="s">
        <v>57</v>
      </c>
      <c r="AL104" s="53" t="s">
        <v>57</v>
      </c>
      <c r="AM104" s="53" t="s">
        <v>57</v>
      </c>
      <c r="AN104" s="53" t="s">
        <v>57</v>
      </c>
      <c r="AO104" s="85" t="str" cm="1">
        <f t="array" ref="AO104">IF(OR(Z104:AI104="SI",AJ104="SI",AK104="SI",AL104="SI",AM104="SI",AN104="SI"),"Crítico-Proceda a elaborar plan de acción","No crítico/Intermedio-Solicitar evaluación por parte del OAL")</f>
        <v>No crítico/Intermedio-Solicitar evaluación por parte del OAL</v>
      </c>
      <c r="AP104" s="86"/>
      <c r="AQ104" s="74"/>
      <c r="AR104" s="74"/>
      <c r="AS104" s="74"/>
      <c r="AT104" s="74"/>
      <c r="AU104" s="74"/>
      <c r="AW104">
        <f t="shared" si="1"/>
        <v>1</v>
      </c>
    </row>
    <row r="105" spans="2:49" ht="58.5" customHeight="1">
      <c r="B105" s="54">
        <v>89</v>
      </c>
      <c r="C105" s="55" t="str">
        <f>Hoja1!AU93</f>
        <v>area 89</v>
      </c>
      <c r="D105" s="55" t="str">
        <f>Hoja1!AV93</f>
        <v>puesto 89</v>
      </c>
      <c r="E105" s="55" t="str">
        <f>Hoja1!AW93</f>
        <v>tarea 89</v>
      </c>
      <c r="F105" s="55">
        <f>Hoja1!AX93</f>
        <v>0</v>
      </c>
      <c r="G105" s="55">
        <f>Hoja1!AY93</f>
        <v>0</v>
      </c>
      <c r="H105" s="55">
        <f>Hoja1!AZ93</f>
        <v>0</v>
      </c>
      <c r="I105" s="55">
        <f>Hoja1!BA93</f>
        <v>0</v>
      </c>
      <c r="J105" s="55">
        <f>Hoja1!BB93</f>
        <v>0</v>
      </c>
      <c r="K105" s="53"/>
      <c r="L105" s="53"/>
      <c r="M105" s="53"/>
      <c r="N105" s="53"/>
      <c r="O105" s="53"/>
      <c r="P105" s="53"/>
      <c r="Q105" s="53"/>
      <c r="R105" s="53"/>
      <c r="S105" s="53"/>
      <c r="T105" s="53"/>
      <c r="U105" s="53"/>
      <c r="V105" s="53"/>
      <c r="W105" s="53"/>
      <c r="X105" s="53"/>
      <c r="Y105" s="79" t="str" cm="1">
        <f t="array" ref="Y105">IF(OR(K105:S105="NO",T105="NO",U105="NO",V105="NO",W105="NO",X105="NO"),"No aceptable","Aceptable")</f>
        <v>Aceptable</v>
      </c>
      <c r="Z105" s="53" t="s">
        <v>57</v>
      </c>
      <c r="AA105" s="53" t="s">
        <v>57</v>
      </c>
      <c r="AB105" s="53" t="s">
        <v>57</v>
      </c>
      <c r="AC105" s="53" t="s">
        <v>57</v>
      </c>
      <c r="AD105" s="53" t="s">
        <v>57</v>
      </c>
      <c r="AE105" s="53" t="s">
        <v>57</v>
      </c>
      <c r="AF105" s="53" t="s">
        <v>57</v>
      </c>
      <c r="AG105" s="53" t="s">
        <v>57</v>
      </c>
      <c r="AH105" s="53" t="s">
        <v>57</v>
      </c>
      <c r="AI105" s="53" t="s">
        <v>57</v>
      </c>
      <c r="AJ105" s="53" t="s">
        <v>57</v>
      </c>
      <c r="AK105" s="53" t="s">
        <v>57</v>
      </c>
      <c r="AL105" s="53" t="s">
        <v>57</v>
      </c>
      <c r="AM105" s="53" t="s">
        <v>57</v>
      </c>
      <c r="AN105" s="53" t="s">
        <v>57</v>
      </c>
      <c r="AO105" s="85" t="str" cm="1">
        <f t="array" ref="AO105">IF(OR(Z105:AI105="SI",AJ105="SI",AK105="SI",AL105="SI",AM105="SI",AN105="SI"),"Crítico-Proceda a elaborar plan de acción","No crítico/Intermedio-Solicitar evaluación por parte del OAL")</f>
        <v>No crítico/Intermedio-Solicitar evaluación por parte del OAL</v>
      </c>
      <c r="AP105" s="86"/>
      <c r="AQ105" s="74"/>
      <c r="AR105" s="74"/>
      <c r="AS105" s="74"/>
      <c r="AT105" s="74"/>
      <c r="AU105" s="74"/>
      <c r="AW105">
        <f t="shared" si="1"/>
        <v>1</v>
      </c>
    </row>
    <row r="106" spans="2:49" ht="58.5" customHeight="1">
      <c r="B106" s="54">
        <v>90</v>
      </c>
      <c r="C106" s="55" t="str">
        <f>Hoja1!AU94</f>
        <v>area 90</v>
      </c>
      <c r="D106" s="55" t="str">
        <f>Hoja1!AV94</f>
        <v>puesto 90</v>
      </c>
      <c r="E106" s="55" t="str">
        <f>Hoja1!AW94</f>
        <v>tarea 90</v>
      </c>
      <c r="F106" s="55">
        <f>Hoja1!AX94</f>
        <v>0</v>
      </c>
      <c r="G106" s="55">
        <f>Hoja1!AY94</f>
        <v>0</v>
      </c>
      <c r="H106" s="55">
        <f>Hoja1!AZ94</f>
        <v>0</v>
      </c>
      <c r="I106" s="55">
        <f>Hoja1!BA94</f>
        <v>0</v>
      </c>
      <c r="J106" s="55">
        <f>Hoja1!BB94</f>
        <v>0</v>
      </c>
      <c r="K106" s="53"/>
      <c r="L106" s="53"/>
      <c r="M106" s="53"/>
      <c r="N106" s="53"/>
      <c r="O106" s="53"/>
      <c r="P106" s="53"/>
      <c r="Q106" s="53"/>
      <c r="R106" s="53"/>
      <c r="S106" s="53"/>
      <c r="T106" s="53"/>
      <c r="U106" s="53"/>
      <c r="V106" s="53"/>
      <c r="W106" s="53"/>
      <c r="X106" s="53"/>
      <c r="Y106" s="79" t="str" cm="1">
        <f t="array" ref="Y106">IF(OR(K106:S106="NO",T106="NO",U106="NO",V106="NO",W106="NO",X106="NO"),"No aceptable","Aceptable")</f>
        <v>Aceptable</v>
      </c>
      <c r="Z106" s="53" t="s">
        <v>57</v>
      </c>
      <c r="AA106" s="53" t="s">
        <v>57</v>
      </c>
      <c r="AB106" s="53" t="s">
        <v>57</v>
      </c>
      <c r="AC106" s="53" t="s">
        <v>57</v>
      </c>
      <c r="AD106" s="53" t="s">
        <v>57</v>
      </c>
      <c r="AE106" s="53" t="s">
        <v>57</v>
      </c>
      <c r="AF106" s="53" t="s">
        <v>57</v>
      </c>
      <c r="AG106" s="53" t="s">
        <v>57</v>
      </c>
      <c r="AH106" s="53" t="s">
        <v>57</v>
      </c>
      <c r="AI106" s="53" t="s">
        <v>57</v>
      </c>
      <c r="AJ106" s="53" t="s">
        <v>57</v>
      </c>
      <c r="AK106" s="53" t="s">
        <v>57</v>
      </c>
      <c r="AL106" s="53" t="s">
        <v>57</v>
      </c>
      <c r="AM106" s="53" t="s">
        <v>57</v>
      </c>
      <c r="AN106" s="53" t="s">
        <v>57</v>
      </c>
      <c r="AO106" s="85" t="str" cm="1">
        <f t="array" ref="AO106">IF(OR(Z106:AI106="SI",AJ106="SI",AK106="SI",AL106="SI",AM106="SI",AN106="SI"),"Crítico-Proceda a elaborar plan de acción","No crítico/Intermedio-Solicitar evaluación por parte del OAL")</f>
        <v>No crítico/Intermedio-Solicitar evaluación por parte del OAL</v>
      </c>
      <c r="AP106" s="86"/>
      <c r="AQ106" s="74"/>
      <c r="AR106" s="74"/>
      <c r="AS106" s="74"/>
      <c r="AT106" s="74"/>
      <c r="AU106" s="74"/>
      <c r="AW106">
        <f t="shared" si="1"/>
        <v>1</v>
      </c>
    </row>
    <row r="107" spans="2:49" ht="58.5" customHeight="1">
      <c r="B107" s="54">
        <v>91</v>
      </c>
      <c r="C107" s="55" t="str">
        <f>Hoja1!AU95</f>
        <v>area 91</v>
      </c>
      <c r="D107" s="55" t="str">
        <f>Hoja1!AV95</f>
        <v>puesto 91</v>
      </c>
      <c r="E107" s="55" t="str">
        <f>Hoja1!AW95</f>
        <v>tarea 91</v>
      </c>
      <c r="F107" s="55">
        <f>Hoja1!AX95</f>
        <v>0</v>
      </c>
      <c r="G107" s="55">
        <f>Hoja1!AY95</f>
        <v>0</v>
      </c>
      <c r="H107" s="55">
        <f>Hoja1!AZ95</f>
        <v>0</v>
      </c>
      <c r="I107" s="55">
        <f>Hoja1!BA95</f>
        <v>0</v>
      </c>
      <c r="J107" s="55">
        <f>Hoja1!BB95</f>
        <v>0</v>
      </c>
      <c r="K107" s="53"/>
      <c r="L107" s="53"/>
      <c r="M107" s="53"/>
      <c r="N107" s="53"/>
      <c r="O107" s="53"/>
      <c r="P107" s="53"/>
      <c r="Q107" s="53"/>
      <c r="R107" s="53"/>
      <c r="S107" s="53"/>
      <c r="T107" s="53"/>
      <c r="U107" s="53"/>
      <c r="V107" s="53"/>
      <c r="W107" s="53"/>
      <c r="X107" s="53"/>
      <c r="Y107" s="79" t="str" cm="1">
        <f t="array" ref="Y107">IF(OR(K107:S107="NO",T107="NO",U107="NO",V107="NO",W107="NO",X107="NO"),"No aceptable","Aceptable")</f>
        <v>Aceptable</v>
      </c>
      <c r="Z107" s="53" t="s">
        <v>57</v>
      </c>
      <c r="AA107" s="53" t="s">
        <v>57</v>
      </c>
      <c r="AB107" s="53" t="s">
        <v>57</v>
      </c>
      <c r="AC107" s="53" t="s">
        <v>57</v>
      </c>
      <c r="AD107" s="53" t="s">
        <v>57</v>
      </c>
      <c r="AE107" s="53" t="s">
        <v>57</v>
      </c>
      <c r="AF107" s="53" t="s">
        <v>57</v>
      </c>
      <c r="AG107" s="53" t="s">
        <v>57</v>
      </c>
      <c r="AH107" s="53" t="s">
        <v>57</v>
      </c>
      <c r="AI107" s="53" t="s">
        <v>57</v>
      </c>
      <c r="AJ107" s="53" t="s">
        <v>57</v>
      </c>
      <c r="AK107" s="53" t="s">
        <v>57</v>
      </c>
      <c r="AL107" s="53" t="s">
        <v>57</v>
      </c>
      <c r="AM107" s="53" t="s">
        <v>57</v>
      </c>
      <c r="AN107" s="53" t="s">
        <v>57</v>
      </c>
      <c r="AO107" s="85" t="str" cm="1">
        <f t="array" ref="AO107">IF(OR(Z107:AI107="SI",AJ107="SI",AK107="SI",AL107="SI",AM107="SI",AN107="SI"),"Crítico-Proceda a elaborar plan de acción","No crítico/Intermedio-Solicitar evaluación por parte del OAL")</f>
        <v>No crítico/Intermedio-Solicitar evaluación por parte del OAL</v>
      </c>
      <c r="AP107" s="86"/>
      <c r="AQ107" s="74"/>
      <c r="AR107" s="74"/>
      <c r="AS107" s="74"/>
      <c r="AT107" s="74"/>
      <c r="AU107" s="74"/>
      <c r="AW107">
        <f t="shared" si="1"/>
        <v>1</v>
      </c>
    </row>
    <row r="108" spans="2:49" ht="58.5" customHeight="1">
      <c r="B108" s="54">
        <v>92</v>
      </c>
      <c r="C108" s="55" t="str">
        <f>Hoja1!AU96</f>
        <v>area 92</v>
      </c>
      <c r="D108" s="55" t="str">
        <f>Hoja1!AV96</f>
        <v>puesto 92</v>
      </c>
      <c r="E108" s="55" t="str">
        <f>Hoja1!AW96</f>
        <v>tarea 92</v>
      </c>
      <c r="F108" s="55">
        <f>Hoja1!AX96</f>
        <v>0</v>
      </c>
      <c r="G108" s="55">
        <f>Hoja1!AY96</f>
        <v>0</v>
      </c>
      <c r="H108" s="55">
        <f>Hoja1!AZ96</f>
        <v>0</v>
      </c>
      <c r="I108" s="55">
        <f>Hoja1!BA96</f>
        <v>0</v>
      </c>
      <c r="J108" s="55">
        <f>Hoja1!BB96</f>
        <v>0</v>
      </c>
      <c r="K108" s="53"/>
      <c r="L108" s="53"/>
      <c r="M108" s="53"/>
      <c r="N108" s="53"/>
      <c r="O108" s="53"/>
      <c r="P108" s="53"/>
      <c r="Q108" s="53"/>
      <c r="R108" s="53"/>
      <c r="S108" s="53"/>
      <c r="T108" s="53"/>
      <c r="U108" s="53"/>
      <c r="V108" s="53"/>
      <c r="W108" s="53"/>
      <c r="X108" s="53"/>
      <c r="Y108" s="79" t="str" cm="1">
        <f t="array" ref="Y108">IF(OR(K108:S108="NO",T108="NO",U108="NO",V108="NO",W108="NO",X108="NO"),"No aceptable","Aceptable")</f>
        <v>Aceptable</v>
      </c>
      <c r="Z108" s="53" t="s">
        <v>57</v>
      </c>
      <c r="AA108" s="53" t="s">
        <v>57</v>
      </c>
      <c r="AB108" s="53" t="s">
        <v>57</v>
      </c>
      <c r="AC108" s="53" t="s">
        <v>57</v>
      </c>
      <c r="AD108" s="53" t="s">
        <v>57</v>
      </c>
      <c r="AE108" s="53" t="s">
        <v>57</v>
      </c>
      <c r="AF108" s="53" t="s">
        <v>57</v>
      </c>
      <c r="AG108" s="53" t="s">
        <v>57</v>
      </c>
      <c r="AH108" s="53" t="s">
        <v>57</v>
      </c>
      <c r="AI108" s="53" t="s">
        <v>57</v>
      </c>
      <c r="AJ108" s="53" t="s">
        <v>57</v>
      </c>
      <c r="AK108" s="53" t="s">
        <v>57</v>
      </c>
      <c r="AL108" s="53" t="s">
        <v>57</v>
      </c>
      <c r="AM108" s="53" t="s">
        <v>57</v>
      </c>
      <c r="AN108" s="53" t="s">
        <v>57</v>
      </c>
      <c r="AO108" s="85" t="str" cm="1">
        <f t="array" ref="AO108">IF(OR(Z108:AI108="SI",AJ108="SI",AK108="SI",AL108="SI",AM108="SI",AN108="SI"),"Crítico-Proceda a elaborar plan de acción","No crítico/Intermedio-Solicitar evaluación por parte del OAL")</f>
        <v>No crítico/Intermedio-Solicitar evaluación por parte del OAL</v>
      </c>
      <c r="AP108" s="86"/>
      <c r="AQ108" s="74"/>
      <c r="AR108" s="74"/>
      <c r="AS108" s="74"/>
      <c r="AT108" s="74"/>
      <c r="AU108" s="74"/>
      <c r="AW108">
        <f t="shared" si="1"/>
        <v>1</v>
      </c>
    </row>
    <row r="109" spans="2:49" ht="58.5" customHeight="1">
      <c r="B109" s="54">
        <v>93</v>
      </c>
      <c r="C109" s="55" t="str">
        <f>Hoja1!AU97</f>
        <v>area 93</v>
      </c>
      <c r="D109" s="55" t="str">
        <f>Hoja1!AV97</f>
        <v>puesto 93</v>
      </c>
      <c r="E109" s="55" t="str">
        <f>Hoja1!AW97</f>
        <v>tarea 93</v>
      </c>
      <c r="F109" s="55">
        <f>Hoja1!AX97</f>
        <v>0</v>
      </c>
      <c r="G109" s="55">
        <f>Hoja1!AY97</f>
        <v>0</v>
      </c>
      <c r="H109" s="55">
        <f>Hoja1!AZ97</f>
        <v>0</v>
      </c>
      <c r="I109" s="55">
        <f>Hoja1!BA97</f>
        <v>0</v>
      </c>
      <c r="J109" s="55">
        <f>Hoja1!BB97</f>
        <v>0</v>
      </c>
      <c r="K109" s="53"/>
      <c r="L109" s="53"/>
      <c r="M109" s="53"/>
      <c r="N109" s="53"/>
      <c r="O109" s="53"/>
      <c r="P109" s="53"/>
      <c r="Q109" s="53"/>
      <c r="R109" s="53"/>
      <c r="S109" s="53"/>
      <c r="T109" s="53"/>
      <c r="U109" s="53"/>
      <c r="V109" s="53"/>
      <c r="W109" s="53"/>
      <c r="X109" s="53"/>
      <c r="Y109" s="79" t="str" cm="1">
        <f t="array" ref="Y109">IF(OR(K109:S109="NO",T109="NO",U109="NO",V109="NO",W109="NO",X109="NO"),"No aceptable","Aceptable")</f>
        <v>Aceptable</v>
      </c>
      <c r="Z109" s="53" t="s">
        <v>57</v>
      </c>
      <c r="AA109" s="53" t="s">
        <v>57</v>
      </c>
      <c r="AB109" s="53" t="s">
        <v>57</v>
      </c>
      <c r="AC109" s="53" t="s">
        <v>57</v>
      </c>
      <c r="AD109" s="53" t="s">
        <v>57</v>
      </c>
      <c r="AE109" s="53" t="s">
        <v>57</v>
      </c>
      <c r="AF109" s="53" t="s">
        <v>57</v>
      </c>
      <c r="AG109" s="53" t="s">
        <v>57</v>
      </c>
      <c r="AH109" s="53" t="s">
        <v>57</v>
      </c>
      <c r="AI109" s="53" t="s">
        <v>57</v>
      </c>
      <c r="AJ109" s="53" t="s">
        <v>57</v>
      </c>
      <c r="AK109" s="53" t="s">
        <v>57</v>
      </c>
      <c r="AL109" s="53" t="s">
        <v>57</v>
      </c>
      <c r="AM109" s="53" t="s">
        <v>57</v>
      </c>
      <c r="AN109" s="53" t="s">
        <v>57</v>
      </c>
      <c r="AO109" s="85" t="str" cm="1">
        <f t="array" ref="AO109">IF(OR(Z109:AI109="SI",AJ109="SI",AK109="SI",AL109="SI",AM109="SI",AN109="SI"),"Crítico-Proceda a elaborar plan de acción","No crítico/Intermedio-Solicitar evaluación por parte del OAL")</f>
        <v>No crítico/Intermedio-Solicitar evaluación por parte del OAL</v>
      </c>
      <c r="AP109" s="86"/>
      <c r="AQ109" s="74"/>
      <c r="AR109" s="74"/>
      <c r="AS109" s="74"/>
      <c r="AT109" s="74"/>
      <c r="AU109" s="74"/>
      <c r="AW109">
        <f t="shared" si="1"/>
        <v>1</v>
      </c>
    </row>
    <row r="110" spans="2:49" ht="58.5" customHeight="1">
      <c r="B110" s="54">
        <v>94</v>
      </c>
      <c r="C110" s="55" t="str">
        <f>Hoja1!AU98</f>
        <v>area 94</v>
      </c>
      <c r="D110" s="55" t="str">
        <f>Hoja1!AV98</f>
        <v>puesto 94</v>
      </c>
      <c r="E110" s="55" t="str">
        <f>Hoja1!AW98</f>
        <v>tarea 94</v>
      </c>
      <c r="F110" s="55">
        <f>Hoja1!AX98</f>
        <v>0</v>
      </c>
      <c r="G110" s="55">
        <f>Hoja1!AY98</f>
        <v>0</v>
      </c>
      <c r="H110" s="55">
        <f>Hoja1!AZ98</f>
        <v>0</v>
      </c>
      <c r="I110" s="55">
        <f>Hoja1!BA98</f>
        <v>0</v>
      </c>
      <c r="J110" s="55">
        <f>Hoja1!BB98</f>
        <v>0</v>
      </c>
      <c r="K110" s="53"/>
      <c r="L110" s="53"/>
      <c r="M110" s="53"/>
      <c r="N110" s="53"/>
      <c r="O110" s="53"/>
      <c r="P110" s="53"/>
      <c r="Q110" s="53"/>
      <c r="R110" s="53"/>
      <c r="S110" s="53"/>
      <c r="T110" s="53"/>
      <c r="U110" s="53"/>
      <c r="V110" s="53"/>
      <c r="W110" s="53"/>
      <c r="X110" s="53"/>
      <c r="Y110" s="79" t="str" cm="1">
        <f t="array" ref="Y110">IF(OR(K110:S110="NO",T110="NO",U110="NO",V110="NO",W110="NO",X110="NO"),"No aceptable","Aceptable")</f>
        <v>Aceptable</v>
      </c>
      <c r="Z110" s="53" t="s">
        <v>57</v>
      </c>
      <c r="AA110" s="53" t="s">
        <v>57</v>
      </c>
      <c r="AB110" s="53" t="s">
        <v>57</v>
      </c>
      <c r="AC110" s="53" t="s">
        <v>57</v>
      </c>
      <c r="AD110" s="53" t="s">
        <v>57</v>
      </c>
      <c r="AE110" s="53" t="s">
        <v>57</v>
      </c>
      <c r="AF110" s="53" t="s">
        <v>57</v>
      </c>
      <c r="AG110" s="53" t="s">
        <v>57</v>
      </c>
      <c r="AH110" s="53" t="s">
        <v>57</v>
      </c>
      <c r="AI110" s="53" t="s">
        <v>57</v>
      </c>
      <c r="AJ110" s="53" t="s">
        <v>57</v>
      </c>
      <c r="AK110" s="53" t="s">
        <v>57</v>
      </c>
      <c r="AL110" s="53" t="s">
        <v>57</v>
      </c>
      <c r="AM110" s="53" t="s">
        <v>57</v>
      </c>
      <c r="AN110" s="53" t="s">
        <v>57</v>
      </c>
      <c r="AO110" s="85" t="str" cm="1">
        <f t="array" ref="AO110">IF(OR(Z110:AI110="SI",AJ110="SI",AK110="SI",AL110="SI",AM110="SI",AN110="SI"),"Crítico-Proceda a elaborar plan de acción","No crítico/Intermedio-Solicitar evaluación por parte del OAL")</f>
        <v>No crítico/Intermedio-Solicitar evaluación por parte del OAL</v>
      </c>
      <c r="AP110" s="86"/>
      <c r="AQ110" s="74"/>
      <c r="AR110" s="74"/>
      <c r="AS110" s="74"/>
      <c r="AT110" s="74"/>
      <c r="AU110" s="74"/>
      <c r="AW110">
        <f t="shared" si="1"/>
        <v>1</v>
      </c>
    </row>
    <row r="111" spans="2:49" ht="58.5" customHeight="1">
      <c r="B111" s="54">
        <v>95</v>
      </c>
      <c r="C111" s="55" t="str">
        <f>Hoja1!AU99</f>
        <v>area 95</v>
      </c>
      <c r="D111" s="55" t="str">
        <f>Hoja1!AV99</f>
        <v>puesto 95</v>
      </c>
      <c r="E111" s="55" t="str">
        <f>Hoja1!AW99</f>
        <v>tarea 95</v>
      </c>
      <c r="F111" s="55">
        <f>Hoja1!AX99</f>
        <v>0</v>
      </c>
      <c r="G111" s="55">
        <f>Hoja1!AY99</f>
        <v>0</v>
      </c>
      <c r="H111" s="55">
        <f>Hoja1!AZ99</f>
        <v>0</v>
      </c>
      <c r="I111" s="55">
        <f>Hoja1!BA99</f>
        <v>0</v>
      </c>
      <c r="J111" s="55">
        <f>Hoja1!BB99</f>
        <v>0</v>
      </c>
      <c r="K111" s="53"/>
      <c r="L111" s="53"/>
      <c r="M111" s="53"/>
      <c r="N111" s="53"/>
      <c r="O111" s="53"/>
      <c r="P111" s="53"/>
      <c r="Q111" s="53"/>
      <c r="R111" s="53"/>
      <c r="S111" s="53"/>
      <c r="T111" s="53"/>
      <c r="U111" s="53"/>
      <c r="V111" s="53"/>
      <c r="W111" s="53"/>
      <c r="X111" s="53"/>
      <c r="Y111" s="79" t="str" cm="1">
        <f t="array" ref="Y111">IF(OR(K111:S111="NO",T111="NO",U111="NO",V111="NO",W111="NO",X111="NO"),"No aceptable","Aceptable")</f>
        <v>Aceptable</v>
      </c>
      <c r="Z111" s="53" t="s">
        <v>57</v>
      </c>
      <c r="AA111" s="53" t="s">
        <v>57</v>
      </c>
      <c r="AB111" s="53" t="s">
        <v>57</v>
      </c>
      <c r="AC111" s="53" t="s">
        <v>57</v>
      </c>
      <c r="AD111" s="53" t="s">
        <v>57</v>
      </c>
      <c r="AE111" s="53" t="s">
        <v>57</v>
      </c>
      <c r="AF111" s="53" t="s">
        <v>57</v>
      </c>
      <c r="AG111" s="53" t="s">
        <v>57</v>
      </c>
      <c r="AH111" s="53" t="s">
        <v>57</v>
      </c>
      <c r="AI111" s="53" t="s">
        <v>57</v>
      </c>
      <c r="AJ111" s="53" t="s">
        <v>57</v>
      </c>
      <c r="AK111" s="53" t="s">
        <v>57</v>
      </c>
      <c r="AL111" s="53" t="s">
        <v>57</v>
      </c>
      <c r="AM111" s="53" t="s">
        <v>57</v>
      </c>
      <c r="AN111" s="53" t="s">
        <v>57</v>
      </c>
      <c r="AO111" s="85" t="str" cm="1">
        <f t="array" ref="AO111">IF(OR(Z111:AI111="SI",AJ111="SI",AK111="SI",AL111="SI",AM111="SI",AN111="SI"),"Crítico-Proceda a elaborar plan de acción","No crítico/Intermedio-Solicitar evaluación por parte del OAL")</f>
        <v>No crítico/Intermedio-Solicitar evaluación por parte del OAL</v>
      </c>
      <c r="AP111" s="86"/>
      <c r="AQ111" s="74"/>
      <c r="AR111" s="74"/>
      <c r="AS111" s="74"/>
      <c r="AT111" s="74"/>
      <c r="AU111" s="74"/>
      <c r="AW111">
        <f t="shared" si="1"/>
        <v>1</v>
      </c>
    </row>
    <row r="112" spans="2:49" ht="58.5" customHeight="1">
      <c r="B112" s="54">
        <v>96</v>
      </c>
      <c r="C112" s="55" t="str">
        <f>Hoja1!AU100</f>
        <v>area 96</v>
      </c>
      <c r="D112" s="55" t="str">
        <f>Hoja1!AV100</f>
        <v>puesto 96</v>
      </c>
      <c r="E112" s="55" t="str">
        <f>Hoja1!AW100</f>
        <v>tarea 96</v>
      </c>
      <c r="F112" s="55">
        <f>Hoja1!AX100</f>
        <v>0</v>
      </c>
      <c r="G112" s="55">
        <f>Hoja1!AY100</f>
        <v>0</v>
      </c>
      <c r="H112" s="55">
        <f>Hoja1!AZ100</f>
        <v>0</v>
      </c>
      <c r="I112" s="55">
        <f>Hoja1!BA100</f>
        <v>0</v>
      </c>
      <c r="J112" s="55">
        <f>Hoja1!BB100</f>
        <v>0</v>
      </c>
      <c r="K112" s="53"/>
      <c r="L112" s="53"/>
      <c r="M112" s="53"/>
      <c r="N112" s="53"/>
      <c r="O112" s="53"/>
      <c r="P112" s="53"/>
      <c r="Q112" s="53"/>
      <c r="R112" s="53"/>
      <c r="S112" s="53"/>
      <c r="T112" s="53"/>
      <c r="U112" s="53"/>
      <c r="V112" s="53"/>
      <c r="W112" s="53"/>
      <c r="X112" s="53"/>
      <c r="Y112" s="79" t="str" cm="1">
        <f t="array" ref="Y112">IF(OR(K112:S112="NO",T112="NO",U112="NO",V112="NO",W112="NO",X112="NO"),"No aceptable","Aceptable")</f>
        <v>Aceptable</v>
      </c>
      <c r="Z112" s="53" t="s">
        <v>57</v>
      </c>
      <c r="AA112" s="53" t="s">
        <v>57</v>
      </c>
      <c r="AB112" s="53" t="s">
        <v>57</v>
      </c>
      <c r="AC112" s="53" t="s">
        <v>57</v>
      </c>
      <c r="AD112" s="53" t="s">
        <v>57</v>
      </c>
      <c r="AE112" s="53" t="s">
        <v>57</v>
      </c>
      <c r="AF112" s="53" t="s">
        <v>57</v>
      </c>
      <c r="AG112" s="53" t="s">
        <v>57</v>
      </c>
      <c r="AH112" s="53" t="s">
        <v>57</v>
      </c>
      <c r="AI112" s="53" t="s">
        <v>57</v>
      </c>
      <c r="AJ112" s="53" t="s">
        <v>57</v>
      </c>
      <c r="AK112" s="53" t="s">
        <v>57</v>
      </c>
      <c r="AL112" s="53" t="s">
        <v>57</v>
      </c>
      <c r="AM112" s="53" t="s">
        <v>57</v>
      </c>
      <c r="AN112" s="53" t="s">
        <v>57</v>
      </c>
      <c r="AO112" s="85" t="str" cm="1">
        <f t="array" ref="AO112">IF(OR(Z112:AI112="SI",AJ112="SI",AK112="SI",AL112="SI",AM112="SI",AN112="SI"),"Crítico-Proceda a elaborar plan de acción","No crítico/Intermedio-Solicitar evaluación por parte del OAL")</f>
        <v>No crítico/Intermedio-Solicitar evaluación por parte del OAL</v>
      </c>
      <c r="AP112" s="86"/>
      <c r="AQ112" s="74"/>
      <c r="AR112" s="74"/>
      <c r="AS112" s="74"/>
      <c r="AT112" s="74"/>
      <c r="AU112" s="74"/>
      <c r="AW112">
        <f t="shared" si="1"/>
        <v>1</v>
      </c>
    </row>
    <row r="113" spans="2:49" ht="58.5" customHeight="1">
      <c r="B113" s="54">
        <v>97</v>
      </c>
      <c r="C113" s="55" t="str">
        <f>Hoja1!AU101</f>
        <v>area 97</v>
      </c>
      <c r="D113" s="55" t="str">
        <f>Hoja1!AV101</f>
        <v>puesto 97</v>
      </c>
      <c r="E113" s="55" t="str">
        <f>Hoja1!AW101</f>
        <v>tarea 97</v>
      </c>
      <c r="F113" s="55">
        <f>Hoja1!AX101</f>
        <v>0</v>
      </c>
      <c r="G113" s="55">
        <f>Hoja1!AY101</f>
        <v>0</v>
      </c>
      <c r="H113" s="55">
        <f>Hoja1!AZ101</f>
        <v>0</v>
      </c>
      <c r="I113" s="55">
        <f>Hoja1!BA101</f>
        <v>0</v>
      </c>
      <c r="J113" s="55">
        <f>Hoja1!BB101</f>
        <v>0</v>
      </c>
      <c r="K113" s="53"/>
      <c r="L113" s="53"/>
      <c r="M113" s="53"/>
      <c r="N113" s="53"/>
      <c r="O113" s="53"/>
      <c r="P113" s="53"/>
      <c r="Q113" s="53"/>
      <c r="R113" s="53"/>
      <c r="S113" s="53"/>
      <c r="T113" s="53"/>
      <c r="U113" s="53"/>
      <c r="V113" s="53"/>
      <c r="W113" s="53"/>
      <c r="X113" s="53"/>
      <c r="Y113" s="79" t="str" cm="1">
        <f t="array" ref="Y113">IF(OR(K113:S113="NO",T113="NO",U113="NO",V113="NO",W113="NO",X113="NO"),"No aceptable","Aceptable")</f>
        <v>Aceptable</v>
      </c>
      <c r="Z113" s="53" t="s">
        <v>57</v>
      </c>
      <c r="AA113" s="53" t="s">
        <v>57</v>
      </c>
      <c r="AB113" s="53" t="s">
        <v>57</v>
      </c>
      <c r="AC113" s="53" t="s">
        <v>57</v>
      </c>
      <c r="AD113" s="53" t="s">
        <v>57</v>
      </c>
      <c r="AE113" s="53" t="s">
        <v>57</v>
      </c>
      <c r="AF113" s="53" t="s">
        <v>57</v>
      </c>
      <c r="AG113" s="53" t="s">
        <v>57</v>
      </c>
      <c r="AH113" s="53" t="s">
        <v>57</v>
      </c>
      <c r="AI113" s="53" t="s">
        <v>57</v>
      </c>
      <c r="AJ113" s="53" t="s">
        <v>57</v>
      </c>
      <c r="AK113" s="53" t="s">
        <v>57</v>
      </c>
      <c r="AL113" s="53" t="s">
        <v>57</v>
      </c>
      <c r="AM113" s="53" t="s">
        <v>57</v>
      </c>
      <c r="AN113" s="53" t="s">
        <v>57</v>
      </c>
      <c r="AO113" s="85" t="str" cm="1">
        <f t="array" ref="AO113">IF(OR(Z113:AI113="SI",AJ113="SI",AK113="SI",AL113="SI",AM113="SI",AN113="SI"),"Crítico-Proceda a elaborar plan de acción","No crítico/Intermedio-Solicitar evaluación por parte del OAL")</f>
        <v>No crítico/Intermedio-Solicitar evaluación por parte del OAL</v>
      </c>
      <c r="AP113" s="86"/>
      <c r="AQ113" s="74"/>
      <c r="AR113" s="74"/>
      <c r="AS113" s="74"/>
      <c r="AT113" s="74"/>
      <c r="AU113" s="74"/>
      <c r="AW113">
        <f t="shared" si="1"/>
        <v>1</v>
      </c>
    </row>
    <row r="114" spans="2:49" ht="58.5" customHeight="1">
      <c r="B114" s="54">
        <v>98</v>
      </c>
      <c r="C114" s="55" t="str">
        <f>Hoja1!AU102</f>
        <v>area 98</v>
      </c>
      <c r="D114" s="55" t="str">
        <f>Hoja1!AV102</f>
        <v>puesto 98</v>
      </c>
      <c r="E114" s="55" t="str">
        <f>Hoja1!AW102</f>
        <v>tarea 98</v>
      </c>
      <c r="F114" s="55">
        <f>Hoja1!AX102</f>
        <v>0</v>
      </c>
      <c r="G114" s="55">
        <f>Hoja1!AY102</f>
        <v>0</v>
      </c>
      <c r="H114" s="55">
        <f>Hoja1!AZ102</f>
        <v>0</v>
      </c>
      <c r="I114" s="55">
        <f>Hoja1!BA102</f>
        <v>0</v>
      </c>
      <c r="J114" s="55">
        <f>Hoja1!BB102</f>
        <v>0</v>
      </c>
      <c r="K114" s="53"/>
      <c r="L114" s="53"/>
      <c r="M114" s="53"/>
      <c r="N114" s="53"/>
      <c r="O114" s="53"/>
      <c r="P114" s="53"/>
      <c r="Q114" s="53"/>
      <c r="R114" s="53"/>
      <c r="S114" s="53"/>
      <c r="T114" s="53"/>
      <c r="U114" s="53"/>
      <c r="V114" s="53"/>
      <c r="W114" s="53"/>
      <c r="X114" s="53"/>
      <c r="Y114" s="79" t="str" cm="1">
        <f t="array" ref="Y114">IF(OR(K114:S114="NO",T114="NO",U114="NO",V114="NO",W114="NO",X114="NO"),"No aceptable","Aceptable")</f>
        <v>Aceptable</v>
      </c>
      <c r="Z114" s="53" t="s">
        <v>57</v>
      </c>
      <c r="AA114" s="53" t="s">
        <v>57</v>
      </c>
      <c r="AB114" s="53" t="s">
        <v>57</v>
      </c>
      <c r="AC114" s="53" t="s">
        <v>57</v>
      </c>
      <c r="AD114" s="53" t="s">
        <v>57</v>
      </c>
      <c r="AE114" s="53" t="s">
        <v>57</v>
      </c>
      <c r="AF114" s="53" t="s">
        <v>57</v>
      </c>
      <c r="AG114" s="53" t="s">
        <v>57</v>
      </c>
      <c r="AH114" s="53" t="s">
        <v>57</v>
      </c>
      <c r="AI114" s="53" t="s">
        <v>57</v>
      </c>
      <c r="AJ114" s="53" t="s">
        <v>57</v>
      </c>
      <c r="AK114" s="53" t="s">
        <v>57</v>
      </c>
      <c r="AL114" s="53" t="s">
        <v>57</v>
      </c>
      <c r="AM114" s="53" t="s">
        <v>57</v>
      </c>
      <c r="AN114" s="53" t="s">
        <v>57</v>
      </c>
      <c r="AO114" s="85" t="str" cm="1">
        <f t="array" ref="AO114">IF(OR(Z114:AI114="SI",AJ114="SI",AK114="SI",AL114="SI",AM114="SI",AN114="SI"),"Crítico-Proceda a elaborar plan de acción","No crítico/Intermedio-Solicitar evaluación por parte del OAL")</f>
        <v>No crítico/Intermedio-Solicitar evaluación por parte del OAL</v>
      </c>
      <c r="AP114" s="86"/>
      <c r="AQ114" s="74"/>
      <c r="AR114" s="74"/>
      <c r="AS114" s="74"/>
      <c r="AT114" s="74"/>
      <c r="AU114" s="74"/>
      <c r="AW114">
        <f t="shared" si="1"/>
        <v>1</v>
      </c>
    </row>
    <row r="115" spans="2:49" ht="58.5" customHeight="1">
      <c r="B115" s="54">
        <v>99</v>
      </c>
      <c r="C115" s="55" t="str">
        <f>Hoja1!AU103</f>
        <v>area 99</v>
      </c>
      <c r="D115" s="55" t="str">
        <f>Hoja1!AV103</f>
        <v>puesto 99</v>
      </c>
      <c r="E115" s="55" t="str">
        <f>Hoja1!AW103</f>
        <v>tarea 99</v>
      </c>
      <c r="F115" s="55">
        <f>Hoja1!AX103</f>
        <v>0</v>
      </c>
      <c r="G115" s="55">
        <f>Hoja1!AY103</f>
        <v>0</v>
      </c>
      <c r="H115" s="55">
        <f>Hoja1!AZ103</f>
        <v>0</v>
      </c>
      <c r="I115" s="55">
        <f>Hoja1!BA103</f>
        <v>0</v>
      </c>
      <c r="J115" s="55">
        <f>Hoja1!BB103</f>
        <v>0</v>
      </c>
      <c r="K115" s="53"/>
      <c r="L115" s="53"/>
      <c r="M115" s="53"/>
      <c r="N115" s="53"/>
      <c r="O115" s="53"/>
      <c r="P115" s="53"/>
      <c r="Q115" s="53"/>
      <c r="R115" s="53"/>
      <c r="S115" s="53"/>
      <c r="T115" s="53"/>
      <c r="U115" s="53"/>
      <c r="V115" s="53"/>
      <c r="W115" s="53"/>
      <c r="X115" s="53"/>
      <c r="Y115" s="79" t="str" cm="1">
        <f t="array" ref="Y115">IF(OR(K115:S115="NO",T115="NO",U115="NO",V115="NO",W115="NO",X115="NO"),"No aceptable","Aceptable")</f>
        <v>Aceptable</v>
      </c>
      <c r="Z115" s="53" t="s">
        <v>57</v>
      </c>
      <c r="AA115" s="53" t="s">
        <v>57</v>
      </c>
      <c r="AB115" s="53" t="s">
        <v>57</v>
      </c>
      <c r="AC115" s="53" t="s">
        <v>57</v>
      </c>
      <c r="AD115" s="53" t="s">
        <v>57</v>
      </c>
      <c r="AE115" s="53" t="s">
        <v>57</v>
      </c>
      <c r="AF115" s="53" t="s">
        <v>57</v>
      </c>
      <c r="AG115" s="53" t="s">
        <v>57</v>
      </c>
      <c r="AH115" s="53" t="s">
        <v>57</v>
      </c>
      <c r="AI115" s="53" t="s">
        <v>57</v>
      </c>
      <c r="AJ115" s="53" t="s">
        <v>57</v>
      </c>
      <c r="AK115" s="53" t="s">
        <v>57</v>
      </c>
      <c r="AL115" s="53" t="s">
        <v>57</v>
      </c>
      <c r="AM115" s="53" t="s">
        <v>57</v>
      </c>
      <c r="AN115" s="53" t="s">
        <v>57</v>
      </c>
      <c r="AO115" s="85" t="str" cm="1">
        <f t="array" ref="AO115">IF(OR(Z115:AI115="SI",AJ115="SI",AK115="SI",AL115="SI",AM115="SI",AN115="SI"),"Crítico-Proceda a elaborar plan de acción","No crítico/Intermedio-Solicitar evaluación por parte del OAL")</f>
        <v>No crítico/Intermedio-Solicitar evaluación por parte del OAL</v>
      </c>
      <c r="AP115" s="86"/>
      <c r="AQ115" s="74"/>
      <c r="AR115" s="74"/>
      <c r="AS115" s="74"/>
      <c r="AT115" s="74"/>
      <c r="AU115" s="74"/>
      <c r="AW115">
        <f t="shared" si="1"/>
        <v>1</v>
      </c>
    </row>
    <row r="116" spans="2:49" ht="58.5" customHeight="1">
      <c r="B116" s="54">
        <v>100</v>
      </c>
      <c r="C116" s="55" t="str">
        <f>Hoja1!AU104</f>
        <v>area 100</v>
      </c>
      <c r="D116" s="55" t="str">
        <f>Hoja1!AV104</f>
        <v>puesto 100</v>
      </c>
      <c r="E116" s="55" t="str">
        <f>Hoja1!AW104</f>
        <v>tarea 100</v>
      </c>
      <c r="F116" s="55">
        <f>Hoja1!AX104</f>
        <v>0</v>
      </c>
      <c r="G116" s="55">
        <f>Hoja1!AY104</f>
        <v>0</v>
      </c>
      <c r="H116" s="55">
        <f>Hoja1!AZ104</f>
        <v>0</v>
      </c>
      <c r="I116" s="55">
        <f>Hoja1!BA104</f>
        <v>0</v>
      </c>
      <c r="J116" s="55">
        <f>Hoja1!BB104</f>
        <v>0</v>
      </c>
      <c r="K116" s="53"/>
      <c r="L116" s="53"/>
      <c r="M116" s="53"/>
      <c r="N116" s="53"/>
      <c r="O116" s="53"/>
      <c r="P116" s="53"/>
      <c r="Q116" s="53"/>
      <c r="R116" s="53"/>
      <c r="S116" s="53"/>
      <c r="T116" s="53"/>
      <c r="U116" s="53"/>
      <c r="V116" s="53"/>
      <c r="W116" s="53"/>
      <c r="X116" s="53"/>
      <c r="Y116" s="79" t="str" cm="1">
        <f t="array" ref="Y116">IF(OR(K116:S116="NO",T116="NO",U116="NO",V116="NO",W116="NO",X116="NO"),"No aceptable","Aceptable")</f>
        <v>Aceptable</v>
      </c>
      <c r="Z116" s="53" t="s">
        <v>57</v>
      </c>
      <c r="AA116" s="53" t="s">
        <v>57</v>
      </c>
      <c r="AB116" s="53" t="s">
        <v>57</v>
      </c>
      <c r="AC116" s="53" t="s">
        <v>57</v>
      </c>
      <c r="AD116" s="53" t="s">
        <v>57</v>
      </c>
      <c r="AE116" s="53" t="s">
        <v>57</v>
      </c>
      <c r="AF116" s="53" t="s">
        <v>57</v>
      </c>
      <c r="AG116" s="53" t="s">
        <v>57</v>
      </c>
      <c r="AH116" s="53" t="s">
        <v>57</v>
      </c>
      <c r="AI116" s="53" t="s">
        <v>57</v>
      </c>
      <c r="AJ116" s="53" t="s">
        <v>57</v>
      </c>
      <c r="AK116" s="53" t="s">
        <v>57</v>
      </c>
      <c r="AL116" s="53" t="s">
        <v>57</v>
      </c>
      <c r="AM116" s="53" t="s">
        <v>57</v>
      </c>
      <c r="AN116" s="53" t="s">
        <v>57</v>
      </c>
      <c r="AO116" s="85" t="str" cm="1">
        <f t="array" ref="AO116">IF(OR(Z116:AI116="SI",AJ116="SI",AK116="SI",AL116="SI",AM116="SI",AN116="SI"),"Crítico-Proceda a elaborar plan de acción","No crítico/Intermedio-Solicitar evaluación por parte del OAL")</f>
        <v>No crítico/Intermedio-Solicitar evaluación por parte del OAL</v>
      </c>
      <c r="AP116" s="86"/>
      <c r="AQ116" s="74"/>
      <c r="AR116" s="74"/>
      <c r="AS116" s="74"/>
      <c r="AT116" s="74"/>
      <c r="AU116" s="74"/>
      <c r="AW116">
        <f t="shared" si="1"/>
        <v>1</v>
      </c>
    </row>
    <row r="117" spans="2:49" ht="58.5" customHeight="1">
      <c r="B117" s="54">
        <v>101</v>
      </c>
      <c r="C117" s="55" t="str">
        <f>Hoja1!AU105</f>
        <v>area 101</v>
      </c>
      <c r="D117" s="55" t="str">
        <f>Hoja1!AV105</f>
        <v>puesto 101</v>
      </c>
      <c r="E117" s="55" t="str">
        <f>Hoja1!AW105</f>
        <v>tarea 101</v>
      </c>
      <c r="F117" s="55">
        <f>Hoja1!AX105</f>
        <v>0</v>
      </c>
      <c r="G117" s="55">
        <f>Hoja1!AY105</f>
        <v>0</v>
      </c>
      <c r="H117" s="55">
        <f>Hoja1!AZ105</f>
        <v>0</v>
      </c>
      <c r="I117" s="55">
        <f>Hoja1!BA105</f>
        <v>0</v>
      </c>
      <c r="J117" s="55">
        <f>Hoja1!BB105</f>
        <v>0</v>
      </c>
      <c r="K117" s="53"/>
      <c r="L117" s="53"/>
      <c r="M117" s="53"/>
      <c r="N117" s="53"/>
      <c r="O117" s="53"/>
      <c r="P117" s="53"/>
      <c r="Q117" s="53"/>
      <c r="R117" s="53"/>
      <c r="S117" s="53"/>
      <c r="T117" s="53"/>
      <c r="U117" s="53"/>
      <c r="V117" s="53"/>
      <c r="W117" s="53"/>
      <c r="X117" s="53"/>
      <c r="Y117" s="79" t="str" cm="1">
        <f t="array" ref="Y117">IF(OR(K117:S117="NO",T117="NO",U117="NO",V117="NO",W117="NO",X117="NO"),"No aceptable","Aceptable")</f>
        <v>Aceptable</v>
      </c>
      <c r="Z117" s="53" t="s">
        <v>57</v>
      </c>
      <c r="AA117" s="53" t="s">
        <v>57</v>
      </c>
      <c r="AB117" s="53" t="s">
        <v>57</v>
      </c>
      <c r="AC117" s="53" t="s">
        <v>57</v>
      </c>
      <c r="AD117" s="53" t="s">
        <v>57</v>
      </c>
      <c r="AE117" s="53" t="s">
        <v>57</v>
      </c>
      <c r="AF117" s="53" t="s">
        <v>57</v>
      </c>
      <c r="AG117" s="53" t="s">
        <v>57</v>
      </c>
      <c r="AH117" s="53" t="s">
        <v>57</v>
      </c>
      <c r="AI117" s="53" t="s">
        <v>57</v>
      </c>
      <c r="AJ117" s="53" t="s">
        <v>57</v>
      </c>
      <c r="AK117" s="53" t="s">
        <v>57</v>
      </c>
      <c r="AL117" s="53" t="s">
        <v>57</v>
      </c>
      <c r="AM117" s="53" t="s">
        <v>57</v>
      </c>
      <c r="AN117" s="53" t="s">
        <v>57</v>
      </c>
      <c r="AO117" s="85" t="str" cm="1">
        <f t="array" ref="AO117">IF(OR(Z117:AI117="SI",AJ117="SI",AK117="SI",AL117="SI",AM117="SI",AN117="SI"),"Crítico-Proceda a elaborar plan de acción","No crítico/Intermedio-Solicitar evaluación por parte del OAL")</f>
        <v>No crítico/Intermedio-Solicitar evaluación por parte del OAL</v>
      </c>
      <c r="AP117" s="86"/>
      <c r="AQ117" s="74"/>
      <c r="AR117" s="74"/>
      <c r="AS117" s="74"/>
      <c r="AT117" s="74"/>
      <c r="AU117" s="74"/>
      <c r="AW117">
        <f t="shared" si="1"/>
        <v>1</v>
      </c>
    </row>
    <row r="118" spans="2:49" ht="58.5" customHeight="1">
      <c r="B118" s="54">
        <v>102</v>
      </c>
      <c r="C118" s="55" t="str">
        <f>Hoja1!AU106</f>
        <v>area 102</v>
      </c>
      <c r="D118" s="55" t="str">
        <f>Hoja1!AV106</f>
        <v>puesto 102</v>
      </c>
      <c r="E118" s="55" t="str">
        <f>Hoja1!AW106</f>
        <v>tarea 102</v>
      </c>
      <c r="F118" s="55">
        <f>Hoja1!AX106</f>
        <v>0</v>
      </c>
      <c r="G118" s="55">
        <f>Hoja1!AY106</f>
        <v>0</v>
      </c>
      <c r="H118" s="55">
        <f>Hoja1!AZ106</f>
        <v>0</v>
      </c>
      <c r="I118" s="55">
        <f>Hoja1!BA106</f>
        <v>0</v>
      </c>
      <c r="J118" s="55">
        <f>Hoja1!BB106</f>
        <v>0</v>
      </c>
      <c r="K118" s="53"/>
      <c r="L118" s="53"/>
      <c r="M118" s="53"/>
      <c r="N118" s="53"/>
      <c r="O118" s="53"/>
      <c r="P118" s="53"/>
      <c r="Q118" s="53"/>
      <c r="R118" s="53"/>
      <c r="S118" s="53"/>
      <c r="T118" s="53"/>
      <c r="U118" s="53"/>
      <c r="V118" s="53"/>
      <c r="W118" s="53"/>
      <c r="X118" s="53"/>
      <c r="Y118" s="79" t="str" cm="1">
        <f t="array" ref="Y118">IF(OR(K118:S118="NO",T118="NO",U118="NO",V118="NO",W118="NO",X118="NO"),"No aceptable","Aceptable")</f>
        <v>Aceptable</v>
      </c>
      <c r="Z118" s="53" t="s">
        <v>57</v>
      </c>
      <c r="AA118" s="53" t="s">
        <v>57</v>
      </c>
      <c r="AB118" s="53" t="s">
        <v>57</v>
      </c>
      <c r="AC118" s="53" t="s">
        <v>57</v>
      </c>
      <c r="AD118" s="53" t="s">
        <v>57</v>
      </c>
      <c r="AE118" s="53" t="s">
        <v>57</v>
      </c>
      <c r="AF118" s="53" t="s">
        <v>57</v>
      </c>
      <c r="AG118" s="53" t="s">
        <v>57</v>
      </c>
      <c r="AH118" s="53" t="s">
        <v>57</v>
      </c>
      <c r="AI118" s="53" t="s">
        <v>57</v>
      </c>
      <c r="AJ118" s="53" t="s">
        <v>57</v>
      </c>
      <c r="AK118" s="53" t="s">
        <v>57</v>
      </c>
      <c r="AL118" s="53" t="s">
        <v>57</v>
      </c>
      <c r="AM118" s="53" t="s">
        <v>57</v>
      </c>
      <c r="AN118" s="53" t="s">
        <v>57</v>
      </c>
      <c r="AO118" s="85" t="str" cm="1">
        <f t="array" ref="AO118">IF(OR(Z118:AI118="SI",AJ118="SI",AK118="SI",AL118="SI",AM118="SI",AN118="SI"),"Crítico-Proceda a elaborar plan de acción","No crítico/Intermedio-Solicitar evaluación por parte del OAL")</f>
        <v>No crítico/Intermedio-Solicitar evaluación por parte del OAL</v>
      </c>
      <c r="AP118" s="86"/>
      <c r="AQ118" s="74"/>
      <c r="AR118" s="74"/>
      <c r="AS118" s="74"/>
      <c r="AT118" s="74"/>
      <c r="AU118" s="74"/>
      <c r="AW118">
        <f t="shared" si="1"/>
        <v>1</v>
      </c>
    </row>
    <row r="119" spans="2:49" ht="58.5" customHeight="1">
      <c r="B119" s="54">
        <v>103</v>
      </c>
      <c r="C119" s="55" t="str">
        <f>Hoja1!AU107</f>
        <v>area 103</v>
      </c>
      <c r="D119" s="55" t="str">
        <f>Hoja1!AV107</f>
        <v>puesto 103</v>
      </c>
      <c r="E119" s="55" t="str">
        <f>Hoja1!AW107</f>
        <v>tarea 103</v>
      </c>
      <c r="F119" s="55">
        <f>Hoja1!AX107</f>
        <v>0</v>
      </c>
      <c r="G119" s="55">
        <f>Hoja1!AY107</f>
        <v>0</v>
      </c>
      <c r="H119" s="55">
        <f>Hoja1!AZ107</f>
        <v>0</v>
      </c>
      <c r="I119" s="55">
        <f>Hoja1!BA107</f>
        <v>0</v>
      </c>
      <c r="J119" s="55">
        <f>Hoja1!BB107</f>
        <v>0</v>
      </c>
      <c r="K119" s="53"/>
      <c r="L119" s="53"/>
      <c r="M119" s="53"/>
      <c r="N119" s="53"/>
      <c r="O119" s="53"/>
      <c r="P119" s="53"/>
      <c r="Q119" s="53"/>
      <c r="R119" s="53"/>
      <c r="S119" s="53"/>
      <c r="T119" s="53"/>
      <c r="U119" s="53"/>
      <c r="V119" s="53"/>
      <c r="W119" s="53"/>
      <c r="X119" s="53"/>
      <c r="Y119" s="79" t="str" cm="1">
        <f t="array" ref="Y119">IF(OR(K119:S119="NO",T119="NO",U119="NO",V119="NO",W119="NO",X119="NO"),"No aceptable","Aceptable")</f>
        <v>Aceptable</v>
      </c>
      <c r="Z119" s="53" t="s">
        <v>57</v>
      </c>
      <c r="AA119" s="53" t="s">
        <v>57</v>
      </c>
      <c r="AB119" s="53" t="s">
        <v>57</v>
      </c>
      <c r="AC119" s="53" t="s">
        <v>57</v>
      </c>
      <c r="AD119" s="53" t="s">
        <v>57</v>
      </c>
      <c r="AE119" s="53" t="s">
        <v>57</v>
      </c>
      <c r="AF119" s="53" t="s">
        <v>57</v>
      </c>
      <c r="AG119" s="53" t="s">
        <v>57</v>
      </c>
      <c r="AH119" s="53" t="s">
        <v>57</v>
      </c>
      <c r="AI119" s="53" t="s">
        <v>57</v>
      </c>
      <c r="AJ119" s="53" t="s">
        <v>57</v>
      </c>
      <c r="AK119" s="53" t="s">
        <v>57</v>
      </c>
      <c r="AL119" s="53" t="s">
        <v>57</v>
      </c>
      <c r="AM119" s="53" t="s">
        <v>57</v>
      </c>
      <c r="AN119" s="53" t="s">
        <v>57</v>
      </c>
      <c r="AO119" s="85" t="str" cm="1">
        <f t="array" ref="AO119">IF(OR(Z119:AI119="SI",AJ119="SI",AK119="SI",AL119="SI",AM119="SI",AN119="SI"),"Crítico-Proceda a elaborar plan de acción","No crítico/Intermedio-Solicitar evaluación por parte del OAL")</f>
        <v>No crítico/Intermedio-Solicitar evaluación por parte del OAL</v>
      </c>
      <c r="AP119" s="86"/>
      <c r="AQ119" s="74"/>
      <c r="AR119" s="74"/>
      <c r="AS119" s="74"/>
      <c r="AT119" s="74"/>
      <c r="AU119" s="74"/>
      <c r="AW119">
        <f t="shared" si="1"/>
        <v>1</v>
      </c>
    </row>
    <row r="120" spans="2:49" ht="58.5" customHeight="1">
      <c r="B120" s="54">
        <v>104</v>
      </c>
      <c r="C120" s="55" t="str">
        <f>Hoja1!AU108</f>
        <v>area 104</v>
      </c>
      <c r="D120" s="55" t="str">
        <f>Hoja1!AV108</f>
        <v>puesto 104</v>
      </c>
      <c r="E120" s="55" t="str">
        <f>Hoja1!AW108</f>
        <v>tarea 104</v>
      </c>
      <c r="F120" s="55">
        <f>Hoja1!AX108</f>
        <v>0</v>
      </c>
      <c r="G120" s="55">
        <f>Hoja1!AY108</f>
        <v>0</v>
      </c>
      <c r="H120" s="55">
        <f>Hoja1!AZ108</f>
        <v>0</v>
      </c>
      <c r="I120" s="55">
        <f>Hoja1!BA108</f>
        <v>0</v>
      </c>
      <c r="J120" s="55">
        <f>Hoja1!BB108</f>
        <v>0</v>
      </c>
      <c r="K120" s="53"/>
      <c r="L120" s="53"/>
      <c r="M120" s="53"/>
      <c r="N120" s="53"/>
      <c r="O120" s="53"/>
      <c r="P120" s="53"/>
      <c r="Q120" s="53"/>
      <c r="R120" s="53"/>
      <c r="S120" s="53"/>
      <c r="T120" s="53"/>
      <c r="U120" s="53"/>
      <c r="V120" s="53"/>
      <c r="W120" s="53"/>
      <c r="X120" s="53"/>
      <c r="Y120" s="79" t="str" cm="1">
        <f t="array" ref="Y120">IF(OR(K120:S120="NO",T120="NO",U120="NO",V120="NO",W120="NO",X120="NO"),"No aceptable","Aceptable")</f>
        <v>Aceptable</v>
      </c>
      <c r="Z120" s="53" t="s">
        <v>57</v>
      </c>
      <c r="AA120" s="53" t="s">
        <v>57</v>
      </c>
      <c r="AB120" s="53" t="s">
        <v>57</v>
      </c>
      <c r="AC120" s="53" t="s">
        <v>57</v>
      </c>
      <c r="AD120" s="53" t="s">
        <v>57</v>
      </c>
      <c r="AE120" s="53" t="s">
        <v>57</v>
      </c>
      <c r="AF120" s="53" t="s">
        <v>57</v>
      </c>
      <c r="AG120" s="53" t="s">
        <v>57</v>
      </c>
      <c r="AH120" s="53" t="s">
        <v>57</v>
      </c>
      <c r="AI120" s="53" t="s">
        <v>57</v>
      </c>
      <c r="AJ120" s="53" t="s">
        <v>57</v>
      </c>
      <c r="AK120" s="53" t="s">
        <v>57</v>
      </c>
      <c r="AL120" s="53" t="s">
        <v>57</v>
      </c>
      <c r="AM120" s="53" t="s">
        <v>57</v>
      </c>
      <c r="AN120" s="53" t="s">
        <v>57</v>
      </c>
      <c r="AO120" s="85" t="str" cm="1">
        <f t="array" ref="AO120">IF(OR(Z120:AI120="SI",AJ120="SI",AK120="SI",AL120="SI",AM120="SI",AN120="SI"),"Crítico-Proceda a elaborar plan de acción","No crítico/Intermedio-Solicitar evaluación por parte del OAL")</f>
        <v>No crítico/Intermedio-Solicitar evaluación por parte del OAL</v>
      </c>
      <c r="AP120" s="86"/>
      <c r="AQ120" s="74"/>
      <c r="AR120" s="74"/>
      <c r="AS120" s="74"/>
      <c r="AT120" s="74"/>
      <c r="AU120" s="74"/>
      <c r="AW120">
        <f t="shared" si="1"/>
        <v>1</v>
      </c>
    </row>
    <row r="121" spans="2:49" ht="58.5" customHeight="1">
      <c r="B121" s="54">
        <v>105</v>
      </c>
      <c r="C121" s="55" t="str">
        <f>Hoja1!AU109</f>
        <v>area 105</v>
      </c>
      <c r="D121" s="55" t="str">
        <f>Hoja1!AV109</f>
        <v>puesto 105</v>
      </c>
      <c r="E121" s="55" t="str">
        <f>Hoja1!AW109</f>
        <v>tarea 105</v>
      </c>
      <c r="F121" s="55">
        <f>Hoja1!AX109</f>
        <v>0</v>
      </c>
      <c r="G121" s="55">
        <f>Hoja1!AY109</f>
        <v>0</v>
      </c>
      <c r="H121" s="55">
        <f>Hoja1!AZ109</f>
        <v>0</v>
      </c>
      <c r="I121" s="55">
        <f>Hoja1!BA109</f>
        <v>0</v>
      </c>
      <c r="J121" s="55">
        <f>Hoja1!BB109</f>
        <v>0</v>
      </c>
      <c r="K121" s="53"/>
      <c r="L121" s="53"/>
      <c r="M121" s="53"/>
      <c r="N121" s="53"/>
      <c r="O121" s="53"/>
      <c r="P121" s="53"/>
      <c r="Q121" s="53"/>
      <c r="R121" s="53"/>
      <c r="S121" s="53"/>
      <c r="T121" s="53"/>
      <c r="U121" s="53"/>
      <c r="V121" s="53"/>
      <c r="W121" s="53"/>
      <c r="X121" s="53"/>
      <c r="Y121" s="79" t="str" cm="1">
        <f t="array" ref="Y121">IF(OR(K121:S121="NO",T121="NO",U121="NO",V121="NO",W121="NO",X121="NO"),"No aceptable","Aceptable")</f>
        <v>Aceptable</v>
      </c>
      <c r="Z121" s="53" t="s">
        <v>57</v>
      </c>
      <c r="AA121" s="53" t="s">
        <v>57</v>
      </c>
      <c r="AB121" s="53" t="s">
        <v>57</v>
      </c>
      <c r="AC121" s="53" t="s">
        <v>57</v>
      </c>
      <c r="AD121" s="53" t="s">
        <v>57</v>
      </c>
      <c r="AE121" s="53" t="s">
        <v>57</v>
      </c>
      <c r="AF121" s="53" t="s">
        <v>57</v>
      </c>
      <c r="AG121" s="53" t="s">
        <v>57</v>
      </c>
      <c r="AH121" s="53" t="s">
        <v>57</v>
      </c>
      <c r="AI121" s="53" t="s">
        <v>57</v>
      </c>
      <c r="AJ121" s="53" t="s">
        <v>57</v>
      </c>
      <c r="AK121" s="53" t="s">
        <v>57</v>
      </c>
      <c r="AL121" s="53" t="s">
        <v>57</v>
      </c>
      <c r="AM121" s="53" t="s">
        <v>57</v>
      </c>
      <c r="AN121" s="53" t="s">
        <v>57</v>
      </c>
      <c r="AO121" s="85" t="str" cm="1">
        <f t="array" ref="AO121">IF(OR(Z121:AI121="SI",AJ121="SI",AK121="SI",AL121="SI",AM121="SI",AN121="SI"),"Crítico-Proceda a elaborar plan de acción","No crítico/Intermedio-Solicitar evaluación por parte del OAL")</f>
        <v>No crítico/Intermedio-Solicitar evaluación por parte del OAL</v>
      </c>
      <c r="AP121" s="86"/>
      <c r="AQ121" s="74"/>
      <c r="AR121" s="74"/>
      <c r="AS121" s="74"/>
      <c r="AT121" s="74"/>
      <c r="AU121" s="74"/>
      <c r="AW121">
        <f t="shared" si="1"/>
        <v>1</v>
      </c>
    </row>
    <row r="122" spans="2:49" ht="58.5" customHeight="1">
      <c r="B122" s="54">
        <v>106</v>
      </c>
      <c r="C122" s="55" t="str">
        <f>Hoja1!AU110</f>
        <v>area 106</v>
      </c>
      <c r="D122" s="55" t="str">
        <f>Hoja1!AV110</f>
        <v>puesto 106</v>
      </c>
      <c r="E122" s="55" t="str">
        <f>Hoja1!AW110</f>
        <v>tarea 106</v>
      </c>
      <c r="F122" s="55">
        <f>Hoja1!AX110</f>
        <v>0</v>
      </c>
      <c r="G122" s="55">
        <f>Hoja1!AY110</f>
        <v>0</v>
      </c>
      <c r="H122" s="55">
        <f>Hoja1!AZ110</f>
        <v>0</v>
      </c>
      <c r="I122" s="55">
        <f>Hoja1!BA110</f>
        <v>0</v>
      </c>
      <c r="J122" s="55">
        <f>Hoja1!BB110</f>
        <v>0</v>
      </c>
      <c r="K122" s="53"/>
      <c r="L122" s="53"/>
      <c r="M122" s="53"/>
      <c r="N122" s="53"/>
      <c r="O122" s="53"/>
      <c r="P122" s="53"/>
      <c r="Q122" s="53"/>
      <c r="R122" s="53"/>
      <c r="S122" s="53"/>
      <c r="T122" s="53"/>
      <c r="U122" s="53"/>
      <c r="V122" s="53"/>
      <c r="W122" s="53"/>
      <c r="X122" s="53"/>
      <c r="Y122" s="79" t="str" cm="1">
        <f t="array" ref="Y122">IF(OR(K122:S122="NO",T122="NO",U122="NO",V122="NO",W122="NO",X122="NO"),"No aceptable","Aceptable")</f>
        <v>Aceptable</v>
      </c>
      <c r="Z122" s="53" t="s">
        <v>57</v>
      </c>
      <c r="AA122" s="53" t="s">
        <v>57</v>
      </c>
      <c r="AB122" s="53" t="s">
        <v>57</v>
      </c>
      <c r="AC122" s="53" t="s">
        <v>57</v>
      </c>
      <c r="AD122" s="53" t="s">
        <v>57</v>
      </c>
      <c r="AE122" s="53" t="s">
        <v>57</v>
      </c>
      <c r="AF122" s="53" t="s">
        <v>57</v>
      </c>
      <c r="AG122" s="53" t="s">
        <v>57</v>
      </c>
      <c r="AH122" s="53" t="s">
        <v>57</v>
      </c>
      <c r="AI122" s="53" t="s">
        <v>57</v>
      </c>
      <c r="AJ122" s="53" t="s">
        <v>57</v>
      </c>
      <c r="AK122" s="53" t="s">
        <v>57</v>
      </c>
      <c r="AL122" s="53" t="s">
        <v>57</v>
      </c>
      <c r="AM122" s="53" t="s">
        <v>57</v>
      </c>
      <c r="AN122" s="53" t="s">
        <v>57</v>
      </c>
      <c r="AO122" s="85" t="str" cm="1">
        <f t="array" ref="AO122">IF(OR(Z122:AI122="SI",AJ122="SI",AK122="SI",AL122="SI",AM122="SI",AN122="SI"),"Crítico-Proceda a elaborar plan de acción","No crítico/Intermedio-Solicitar evaluación por parte del OAL")</f>
        <v>No crítico/Intermedio-Solicitar evaluación por parte del OAL</v>
      </c>
      <c r="AP122" s="86"/>
      <c r="AQ122" s="74"/>
      <c r="AR122" s="74"/>
      <c r="AS122" s="74"/>
      <c r="AT122" s="74"/>
      <c r="AU122" s="74"/>
      <c r="AW122">
        <f t="shared" si="1"/>
        <v>1</v>
      </c>
    </row>
    <row r="123" spans="2:49" ht="58.5" customHeight="1">
      <c r="B123" s="54">
        <v>107</v>
      </c>
      <c r="C123" s="55" t="str">
        <f>Hoja1!AU111</f>
        <v>area 107</v>
      </c>
      <c r="D123" s="55" t="str">
        <f>Hoja1!AV111</f>
        <v>puesto 107</v>
      </c>
      <c r="E123" s="55" t="str">
        <f>Hoja1!AW111</f>
        <v>tarea 107</v>
      </c>
      <c r="F123" s="55">
        <f>Hoja1!AX111</f>
        <v>0</v>
      </c>
      <c r="G123" s="55">
        <f>Hoja1!AY111</f>
        <v>0</v>
      </c>
      <c r="H123" s="55">
        <f>Hoja1!AZ111</f>
        <v>0</v>
      </c>
      <c r="I123" s="55">
        <f>Hoja1!BA111</f>
        <v>0</v>
      </c>
      <c r="J123" s="55">
        <f>Hoja1!BB111</f>
        <v>0</v>
      </c>
      <c r="K123" s="53"/>
      <c r="L123" s="53"/>
      <c r="M123" s="53"/>
      <c r="N123" s="53"/>
      <c r="O123" s="53"/>
      <c r="P123" s="53"/>
      <c r="Q123" s="53"/>
      <c r="R123" s="53"/>
      <c r="S123" s="53"/>
      <c r="T123" s="53"/>
      <c r="U123" s="53"/>
      <c r="V123" s="53"/>
      <c r="W123" s="53"/>
      <c r="X123" s="53"/>
      <c r="Y123" s="79" t="str" cm="1">
        <f t="array" ref="Y123">IF(OR(K123:S123="NO",T123="NO",U123="NO",V123="NO",W123="NO",X123="NO"),"No aceptable","Aceptable")</f>
        <v>Aceptable</v>
      </c>
      <c r="Z123" s="53" t="s">
        <v>57</v>
      </c>
      <c r="AA123" s="53" t="s">
        <v>57</v>
      </c>
      <c r="AB123" s="53" t="s">
        <v>57</v>
      </c>
      <c r="AC123" s="53" t="s">
        <v>57</v>
      </c>
      <c r="AD123" s="53" t="s">
        <v>57</v>
      </c>
      <c r="AE123" s="53" t="s">
        <v>57</v>
      </c>
      <c r="AF123" s="53" t="s">
        <v>57</v>
      </c>
      <c r="AG123" s="53" t="s">
        <v>57</v>
      </c>
      <c r="AH123" s="53" t="s">
        <v>57</v>
      </c>
      <c r="AI123" s="53" t="s">
        <v>57</v>
      </c>
      <c r="AJ123" s="53" t="s">
        <v>57</v>
      </c>
      <c r="AK123" s="53" t="s">
        <v>57</v>
      </c>
      <c r="AL123" s="53" t="s">
        <v>57</v>
      </c>
      <c r="AM123" s="53" t="s">
        <v>57</v>
      </c>
      <c r="AN123" s="53" t="s">
        <v>57</v>
      </c>
      <c r="AO123" s="85" t="str" cm="1">
        <f t="array" ref="AO123">IF(OR(Z123:AI123="SI",AJ123="SI",AK123="SI",AL123="SI",AM123="SI",AN123="SI"),"Crítico-Proceda a elaborar plan de acción","No crítico/Intermedio-Solicitar evaluación por parte del OAL")</f>
        <v>No crítico/Intermedio-Solicitar evaluación por parte del OAL</v>
      </c>
      <c r="AP123" s="86"/>
      <c r="AQ123" s="74"/>
      <c r="AR123" s="74"/>
      <c r="AS123" s="74"/>
      <c r="AT123" s="74"/>
      <c r="AU123" s="74"/>
      <c r="AW123">
        <f t="shared" si="1"/>
        <v>1</v>
      </c>
    </row>
    <row r="124" spans="2:49" ht="58.5" customHeight="1">
      <c r="B124" s="54">
        <v>108</v>
      </c>
      <c r="C124" s="55" t="str">
        <f>Hoja1!AU112</f>
        <v>area 108</v>
      </c>
      <c r="D124" s="55" t="str">
        <f>Hoja1!AV112</f>
        <v>puesto 108</v>
      </c>
      <c r="E124" s="55" t="str">
        <f>Hoja1!AW112</f>
        <v>tarea 108</v>
      </c>
      <c r="F124" s="55">
        <f>Hoja1!AX112</f>
        <v>0</v>
      </c>
      <c r="G124" s="55">
        <f>Hoja1!AY112</f>
        <v>0</v>
      </c>
      <c r="H124" s="55">
        <f>Hoja1!AZ112</f>
        <v>0</v>
      </c>
      <c r="I124" s="55">
        <f>Hoja1!BA112</f>
        <v>0</v>
      </c>
      <c r="J124" s="55">
        <f>Hoja1!BB112</f>
        <v>0</v>
      </c>
      <c r="K124" s="53"/>
      <c r="L124" s="53"/>
      <c r="M124" s="53"/>
      <c r="N124" s="53"/>
      <c r="O124" s="53"/>
      <c r="P124" s="53"/>
      <c r="Q124" s="53"/>
      <c r="R124" s="53"/>
      <c r="S124" s="53"/>
      <c r="T124" s="53"/>
      <c r="U124" s="53"/>
      <c r="V124" s="53"/>
      <c r="W124" s="53"/>
      <c r="X124" s="53"/>
      <c r="Y124" s="79" t="str" cm="1">
        <f t="array" ref="Y124">IF(OR(K124:S124="NO",T124="NO",U124="NO",V124="NO",W124="NO",X124="NO"),"No aceptable","Aceptable")</f>
        <v>Aceptable</v>
      </c>
      <c r="Z124" s="53" t="s">
        <v>57</v>
      </c>
      <c r="AA124" s="53" t="s">
        <v>57</v>
      </c>
      <c r="AB124" s="53" t="s">
        <v>57</v>
      </c>
      <c r="AC124" s="53" t="s">
        <v>57</v>
      </c>
      <c r="AD124" s="53" t="s">
        <v>57</v>
      </c>
      <c r="AE124" s="53" t="s">
        <v>57</v>
      </c>
      <c r="AF124" s="53" t="s">
        <v>57</v>
      </c>
      <c r="AG124" s="53" t="s">
        <v>57</v>
      </c>
      <c r="AH124" s="53" t="s">
        <v>57</v>
      </c>
      <c r="AI124" s="53" t="s">
        <v>57</v>
      </c>
      <c r="AJ124" s="53" t="s">
        <v>57</v>
      </c>
      <c r="AK124" s="53" t="s">
        <v>57</v>
      </c>
      <c r="AL124" s="53" t="s">
        <v>57</v>
      </c>
      <c r="AM124" s="53" t="s">
        <v>57</v>
      </c>
      <c r="AN124" s="53" t="s">
        <v>57</v>
      </c>
      <c r="AO124" s="85" t="str" cm="1">
        <f t="array" ref="AO124">IF(OR(Z124:AI124="SI",AJ124="SI",AK124="SI",AL124="SI",AM124="SI",AN124="SI"),"Crítico-Proceda a elaborar plan de acción","No crítico/Intermedio-Solicitar evaluación por parte del OAL")</f>
        <v>No crítico/Intermedio-Solicitar evaluación por parte del OAL</v>
      </c>
      <c r="AP124" s="86"/>
      <c r="AQ124" s="74"/>
      <c r="AR124" s="74"/>
      <c r="AS124" s="74"/>
      <c r="AT124" s="74"/>
      <c r="AU124" s="74"/>
      <c r="AW124">
        <f t="shared" si="1"/>
        <v>1</v>
      </c>
    </row>
    <row r="125" spans="2:49" ht="58.5" customHeight="1">
      <c r="B125" s="54">
        <v>109</v>
      </c>
      <c r="C125" s="55" t="str">
        <f>Hoja1!AU113</f>
        <v>area 109</v>
      </c>
      <c r="D125" s="55" t="str">
        <f>Hoja1!AV113</f>
        <v>puesto 109</v>
      </c>
      <c r="E125" s="55" t="str">
        <f>Hoja1!AW113</f>
        <v>tarea 109</v>
      </c>
      <c r="F125" s="55">
        <f>Hoja1!AX113</f>
        <v>0</v>
      </c>
      <c r="G125" s="55">
        <f>Hoja1!AY113</f>
        <v>0</v>
      </c>
      <c r="H125" s="55">
        <f>Hoja1!AZ113</f>
        <v>0</v>
      </c>
      <c r="I125" s="55">
        <f>Hoja1!BA113</f>
        <v>0</v>
      </c>
      <c r="J125" s="55">
        <f>Hoja1!BB113</f>
        <v>0</v>
      </c>
      <c r="K125" s="53"/>
      <c r="L125" s="53"/>
      <c r="M125" s="53"/>
      <c r="N125" s="53"/>
      <c r="O125" s="53"/>
      <c r="P125" s="53"/>
      <c r="Q125" s="53"/>
      <c r="R125" s="53"/>
      <c r="S125" s="53"/>
      <c r="T125" s="53"/>
      <c r="U125" s="53"/>
      <c r="V125" s="53"/>
      <c r="W125" s="53"/>
      <c r="X125" s="53"/>
      <c r="Y125" s="79" t="str" cm="1">
        <f t="array" ref="Y125">IF(OR(K125:S125="NO",T125="NO",U125="NO",V125="NO",W125="NO",X125="NO"),"No aceptable","Aceptable")</f>
        <v>Aceptable</v>
      </c>
      <c r="Z125" s="53" t="s">
        <v>57</v>
      </c>
      <c r="AA125" s="53" t="s">
        <v>57</v>
      </c>
      <c r="AB125" s="53" t="s">
        <v>57</v>
      </c>
      <c r="AC125" s="53" t="s">
        <v>57</v>
      </c>
      <c r="AD125" s="53" t="s">
        <v>57</v>
      </c>
      <c r="AE125" s="53" t="s">
        <v>57</v>
      </c>
      <c r="AF125" s="53" t="s">
        <v>57</v>
      </c>
      <c r="AG125" s="53" t="s">
        <v>57</v>
      </c>
      <c r="AH125" s="53" t="s">
        <v>57</v>
      </c>
      <c r="AI125" s="53" t="s">
        <v>57</v>
      </c>
      <c r="AJ125" s="53" t="s">
        <v>57</v>
      </c>
      <c r="AK125" s="53" t="s">
        <v>57</v>
      </c>
      <c r="AL125" s="53" t="s">
        <v>57</v>
      </c>
      <c r="AM125" s="53" t="s">
        <v>57</v>
      </c>
      <c r="AN125" s="53" t="s">
        <v>57</v>
      </c>
      <c r="AO125" s="85" t="str" cm="1">
        <f t="array" ref="AO125">IF(OR(Z125:AI125="SI",AJ125="SI",AK125="SI",AL125="SI",AM125="SI",AN125="SI"),"Crítico-Proceda a elaborar plan de acción","No crítico/Intermedio-Solicitar evaluación por parte del OAL")</f>
        <v>No crítico/Intermedio-Solicitar evaluación por parte del OAL</v>
      </c>
      <c r="AP125" s="86"/>
      <c r="AQ125" s="74"/>
      <c r="AR125" s="74"/>
      <c r="AS125" s="74"/>
      <c r="AT125" s="74"/>
      <c r="AU125" s="74"/>
      <c r="AW125">
        <f t="shared" si="1"/>
        <v>1</v>
      </c>
    </row>
    <row r="126" spans="2:49" ht="58.5" customHeight="1">
      <c r="B126" s="54">
        <v>110</v>
      </c>
      <c r="C126" s="55" t="str">
        <f>Hoja1!AU114</f>
        <v>area 110</v>
      </c>
      <c r="D126" s="55" t="str">
        <f>Hoja1!AV114</f>
        <v>puesto 110</v>
      </c>
      <c r="E126" s="55" t="str">
        <f>Hoja1!AW114</f>
        <v>tarea 110</v>
      </c>
      <c r="F126" s="55">
        <f>Hoja1!AX114</f>
        <v>0</v>
      </c>
      <c r="G126" s="55">
        <f>Hoja1!AY114</f>
        <v>0</v>
      </c>
      <c r="H126" s="55">
        <f>Hoja1!AZ114</f>
        <v>0</v>
      </c>
      <c r="I126" s="55">
        <f>Hoja1!BA114</f>
        <v>0</v>
      </c>
      <c r="J126" s="55">
        <f>Hoja1!BB114</f>
        <v>0</v>
      </c>
      <c r="K126" s="53"/>
      <c r="L126" s="53"/>
      <c r="M126" s="53"/>
      <c r="N126" s="53"/>
      <c r="O126" s="53"/>
      <c r="P126" s="53"/>
      <c r="Q126" s="53"/>
      <c r="R126" s="53"/>
      <c r="S126" s="53"/>
      <c r="T126" s="53"/>
      <c r="U126" s="53"/>
      <c r="V126" s="53"/>
      <c r="W126" s="53"/>
      <c r="X126" s="53"/>
      <c r="Y126" s="79" t="str" cm="1">
        <f t="array" ref="Y126">IF(OR(K126:S126="NO",T126="NO",U126="NO",V126="NO",W126="NO",X126="NO"),"No aceptable","Aceptable")</f>
        <v>Aceptable</v>
      </c>
      <c r="Z126" s="53" t="s">
        <v>57</v>
      </c>
      <c r="AA126" s="53" t="s">
        <v>57</v>
      </c>
      <c r="AB126" s="53" t="s">
        <v>57</v>
      </c>
      <c r="AC126" s="53" t="s">
        <v>57</v>
      </c>
      <c r="AD126" s="53" t="s">
        <v>57</v>
      </c>
      <c r="AE126" s="53" t="s">
        <v>57</v>
      </c>
      <c r="AF126" s="53" t="s">
        <v>57</v>
      </c>
      <c r="AG126" s="53" t="s">
        <v>57</v>
      </c>
      <c r="AH126" s="53" t="s">
        <v>57</v>
      </c>
      <c r="AI126" s="53" t="s">
        <v>57</v>
      </c>
      <c r="AJ126" s="53" t="s">
        <v>57</v>
      </c>
      <c r="AK126" s="53" t="s">
        <v>57</v>
      </c>
      <c r="AL126" s="53" t="s">
        <v>57</v>
      </c>
      <c r="AM126" s="53" t="s">
        <v>57</v>
      </c>
      <c r="AN126" s="53" t="s">
        <v>57</v>
      </c>
      <c r="AO126" s="85" t="str" cm="1">
        <f t="array" ref="AO126">IF(OR(Z126:AI126="SI",AJ126="SI",AK126="SI",AL126="SI",AM126="SI",AN126="SI"),"Crítico-Proceda a elaborar plan de acción","No crítico/Intermedio-Solicitar evaluación por parte del OAL")</f>
        <v>No crítico/Intermedio-Solicitar evaluación por parte del OAL</v>
      </c>
      <c r="AP126" s="86"/>
      <c r="AQ126" s="74"/>
      <c r="AR126" s="74"/>
      <c r="AS126" s="74"/>
      <c r="AT126" s="74"/>
      <c r="AU126" s="74"/>
      <c r="AW126">
        <f t="shared" si="1"/>
        <v>1</v>
      </c>
    </row>
    <row r="127" spans="2:49" ht="58.5" customHeight="1">
      <c r="B127" s="54">
        <v>111</v>
      </c>
      <c r="C127" s="55" t="str">
        <f>Hoja1!AU115</f>
        <v>area 111</v>
      </c>
      <c r="D127" s="55" t="str">
        <f>Hoja1!AV115</f>
        <v>puesto 111</v>
      </c>
      <c r="E127" s="55" t="str">
        <f>Hoja1!AW115</f>
        <v>tarea 111</v>
      </c>
      <c r="F127" s="55">
        <f>Hoja1!AX115</f>
        <v>0</v>
      </c>
      <c r="G127" s="55">
        <f>Hoja1!AY115</f>
        <v>0</v>
      </c>
      <c r="H127" s="55">
        <f>Hoja1!AZ115</f>
        <v>0</v>
      </c>
      <c r="I127" s="55">
        <f>Hoja1!BA115</f>
        <v>0</v>
      </c>
      <c r="J127" s="55">
        <f>Hoja1!BB115</f>
        <v>0</v>
      </c>
      <c r="K127" s="53"/>
      <c r="L127" s="53"/>
      <c r="M127" s="53"/>
      <c r="N127" s="53"/>
      <c r="O127" s="53"/>
      <c r="P127" s="53"/>
      <c r="Q127" s="53"/>
      <c r="R127" s="53"/>
      <c r="S127" s="53"/>
      <c r="T127" s="53"/>
      <c r="U127" s="53"/>
      <c r="V127" s="53"/>
      <c r="W127" s="53"/>
      <c r="X127" s="53"/>
      <c r="Y127" s="79" t="str" cm="1">
        <f t="array" ref="Y127">IF(OR(K127:S127="NO",T127="NO",U127="NO",V127="NO",W127="NO",X127="NO"),"No aceptable","Aceptable")</f>
        <v>Aceptable</v>
      </c>
      <c r="Z127" s="53" t="s">
        <v>57</v>
      </c>
      <c r="AA127" s="53" t="s">
        <v>57</v>
      </c>
      <c r="AB127" s="53" t="s">
        <v>57</v>
      </c>
      <c r="AC127" s="53" t="s">
        <v>57</v>
      </c>
      <c r="AD127" s="53" t="s">
        <v>57</v>
      </c>
      <c r="AE127" s="53" t="s">
        <v>57</v>
      </c>
      <c r="AF127" s="53" t="s">
        <v>57</v>
      </c>
      <c r="AG127" s="53" t="s">
        <v>57</v>
      </c>
      <c r="AH127" s="53" t="s">
        <v>57</v>
      </c>
      <c r="AI127" s="53" t="s">
        <v>57</v>
      </c>
      <c r="AJ127" s="53" t="s">
        <v>57</v>
      </c>
      <c r="AK127" s="53" t="s">
        <v>57</v>
      </c>
      <c r="AL127" s="53" t="s">
        <v>57</v>
      </c>
      <c r="AM127" s="53" t="s">
        <v>57</v>
      </c>
      <c r="AN127" s="53" t="s">
        <v>57</v>
      </c>
      <c r="AO127" s="85" t="str" cm="1">
        <f t="array" ref="AO127">IF(OR(Z127:AI127="SI",AJ127="SI",AK127="SI",AL127="SI",AM127="SI",AN127="SI"),"Crítico-Proceda a elaborar plan de acción","No crítico/Intermedio-Solicitar evaluación por parte del OAL")</f>
        <v>No crítico/Intermedio-Solicitar evaluación por parte del OAL</v>
      </c>
      <c r="AP127" s="86"/>
      <c r="AQ127" s="74"/>
      <c r="AR127" s="74"/>
      <c r="AS127" s="74"/>
      <c r="AT127" s="74"/>
      <c r="AU127" s="74"/>
      <c r="AW127">
        <f t="shared" si="1"/>
        <v>1</v>
      </c>
    </row>
    <row r="128" spans="2:49" ht="58.5" customHeight="1">
      <c r="B128" s="54">
        <v>112</v>
      </c>
      <c r="C128" s="55" t="str">
        <f>Hoja1!AU116</f>
        <v>area 112</v>
      </c>
      <c r="D128" s="55" t="str">
        <f>Hoja1!AV116</f>
        <v>puesto 112</v>
      </c>
      <c r="E128" s="55" t="str">
        <f>Hoja1!AW116</f>
        <v>tarea 112</v>
      </c>
      <c r="F128" s="55">
        <f>Hoja1!AX116</f>
        <v>0</v>
      </c>
      <c r="G128" s="55">
        <f>Hoja1!AY116</f>
        <v>0</v>
      </c>
      <c r="H128" s="55">
        <f>Hoja1!AZ116</f>
        <v>0</v>
      </c>
      <c r="I128" s="55">
        <f>Hoja1!BA116</f>
        <v>0</v>
      </c>
      <c r="J128" s="55">
        <f>Hoja1!BB116</f>
        <v>0</v>
      </c>
      <c r="K128" s="53"/>
      <c r="L128" s="53"/>
      <c r="M128" s="53"/>
      <c r="N128" s="53"/>
      <c r="O128" s="53"/>
      <c r="P128" s="53"/>
      <c r="Q128" s="53"/>
      <c r="R128" s="53"/>
      <c r="S128" s="53"/>
      <c r="T128" s="53"/>
      <c r="U128" s="53"/>
      <c r="V128" s="53"/>
      <c r="W128" s="53"/>
      <c r="X128" s="53"/>
      <c r="Y128" s="79" t="str" cm="1">
        <f t="array" ref="Y128">IF(OR(K128:S128="NO",T128="NO",U128="NO",V128="NO",W128="NO",X128="NO"),"No aceptable","Aceptable")</f>
        <v>Aceptable</v>
      </c>
      <c r="Z128" s="53" t="s">
        <v>57</v>
      </c>
      <c r="AA128" s="53" t="s">
        <v>57</v>
      </c>
      <c r="AB128" s="53" t="s">
        <v>57</v>
      </c>
      <c r="AC128" s="53" t="s">
        <v>57</v>
      </c>
      <c r="AD128" s="53" t="s">
        <v>57</v>
      </c>
      <c r="AE128" s="53" t="s">
        <v>57</v>
      </c>
      <c r="AF128" s="53" t="s">
        <v>57</v>
      </c>
      <c r="AG128" s="53" t="s">
        <v>57</v>
      </c>
      <c r="AH128" s="53" t="s">
        <v>57</v>
      </c>
      <c r="AI128" s="53" t="s">
        <v>57</v>
      </c>
      <c r="AJ128" s="53" t="s">
        <v>57</v>
      </c>
      <c r="AK128" s="53" t="s">
        <v>57</v>
      </c>
      <c r="AL128" s="53" t="s">
        <v>57</v>
      </c>
      <c r="AM128" s="53" t="s">
        <v>57</v>
      </c>
      <c r="AN128" s="53" t="s">
        <v>57</v>
      </c>
      <c r="AO128" s="85" t="str" cm="1">
        <f t="array" ref="AO128">IF(OR(Z128:AI128="SI",AJ128="SI",AK128="SI",AL128="SI",AM128="SI",AN128="SI"),"Crítico-Proceda a elaborar plan de acción","No crítico/Intermedio-Solicitar evaluación por parte del OAL")</f>
        <v>No crítico/Intermedio-Solicitar evaluación por parte del OAL</v>
      </c>
      <c r="AP128" s="86"/>
      <c r="AQ128" s="74"/>
      <c r="AR128" s="74"/>
      <c r="AS128" s="74"/>
      <c r="AT128" s="74"/>
      <c r="AU128" s="74"/>
      <c r="AW128">
        <f t="shared" si="1"/>
        <v>1</v>
      </c>
    </row>
    <row r="129" spans="2:49" ht="58.5" customHeight="1">
      <c r="B129" s="54">
        <v>113</v>
      </c>
      <c r="C129" s="55" t="str">
        <f>Hoja1!AU117</f>
        <v>area 113</v>
      </c>
      <c r="D129" s="55" t="str">
        <f>Hoja1!AV117</f>
        <v>puesto 113</v>
      </c>
      <c r="E129" s="55" t="str">
        <f>Hoja1!AW117</f>
        <v>tarea 113</v>
      </c>
      <c r="F129" s="55">
        <f>Hoja1!AX117</f>
        <v>0</v>
      </c>
      <c r="G129" s="55">
        <f>Hoja1!AY117</f>
        <v>0</v>
      </c>
      <c r="H129" s="55">
        <f>Hoja1!AZ117</f>
        <v>0</v>
      </c>
      <c r="I129" s="55">
        <f>Hoja1!BA117</f>
        <v>0</v>
      </c>
      <c r="J129" s="55">
        <f>Hoja1!BB117</f>
        <v>0</v>
      </c>
      <c r="K129" s="53"/>
      <c r="L129" s="53"/>
      <c r="M129" s="53"/>
      <c r="N129" s="53"/>
      <c r="O129" s="53"/>
      <c r="P129" s="53"/>
      <c r="Q129" s="53"/>
      <c r="R129" s="53"/>
      <c r="S129" s="53"/>
      <c r="T129" s="53"/>
      <c r="U129" s="53"/>
      <c r="V129" s="53"/>
      <c r="W129" s="53"/>
      <c r="X129" s="53"/>
      <c r="Y129" s="79" t="str" cm="1">
        <f t="array" ref="Y129">IF(OR(K129:S129="NO",T129="NO",U129="NO",V129="NO",W129="NO",X129="NO"),"No aceptable","Aceptable")</f>
        <v>Aceptable</v>
      </c>
      <c r="Z129" s="53" t="s">
        <v>57</v>
      </c>
      <c r="AA129" s="53" t="s">
        <v>57</v>
      </c>
      <c r="AB129" s="53" t="s">
        <v>57</v>
      </c>
      <c r="AC129" s="53" t="s">
        <v>57</v>
      </c>
      <c r="AD129" s="53" t="s">
        <v>57</v>
      </c>
      <c r="AE129" s="53" t="s">
        <v>57</v>
      </c>
      <c r="AF129" s="53" t="s">
        <v>57</v>
      </c>
      <c r="AG129" s="53" t="s">
        <v>57</v>
      </c>
      <c r="AH129" s="53" t="s">
        <v>57</v>
      </c>
      <c r="AI129" s="53" t="s">
        <v>57</v>
      </c>
      <c r="AJ129" s="53" t="s">
        <v>57</v>
      </c>
      <c r="AK129" s="53" t="s">
        <v>57</v>
      </c>
      <c r="AL129" s="53" t="s">
        <v>57</v>
      </c>
      <c r="AM129" s="53" t="s">
        <v>57</v>
      </c>
      <c r="AN129" s="53" t="s">
        <v>57</v>
      </c>
      <c r="AO129" s="85" t="str" cm="1">
        <f t="array" ref="AO129">IF(OR(Z129:AI129="SI",AJ129="SI",AK129="SI",AL129="SI",AM129="SI",AN129="SI"),"Crítico-Proceda a elaborar plan de acción","No crítico/Intermedio-Solicitar evaluación por parte del OAL")</f>
        <v>No crítico/Intermedio-Solicitar evaluación por parte del OAL</v>
      </c>
      <c r="AP129" s="86"/>
      <c r="AQ129" s="74"/>
      <c r="AR129" s="74"/>
      <c r="AS129" s="74"/>
      <c r="AT129" s="74"/>
      <c r="AU129" s="74"/>
      <c r="AW129">
        <f t="shared" si="1"/>
        <v>1</v>
      </c>
    </row>
    <row r="130" spans="2:49" ht="58.5" customHeight="1">
      <c r="B130" s="54">
        <v>114</v>
      </c>
      <c r="C130" s="55" t="str">
        <f>Hoja1!AU118</f>
        <v>area 114</v>
      </c>
      <c r="D130" s="55" t="str">
        <f>Hoja1!AV118</f>
        <v>puesto 114</v>
      </c>
      <c r="E130" s="55" t="str">
        <f>Hoja1!AW118</f>
        <v>tarea 114</v>
      </c>
      <c r="F130" s="55">
        <f>Hoja1!AX118</f>
        <v>0</v>
      </c>
      <c r="G130" s="55">
        <f>Hoja1!AY118</f>
        <v>0</v>
      </c>
      <c r="H130" s="55">
        <f>Hoja1!AZ118</f>
        <v>0</v>
      </c>
      <c r="I130" s="55">
        <f>Hoja1!BA118</f>
        <v>0</v>
      </c>
      <c r="J130" s="55">
        <f>Hoja1!BB118</f>
        <v>0</v>
      </c>
      <c r="K130" s="53"/>
      <c r="L130" s="53"/>
      <c r="M130" s="53"/>
      <c r="N130" s="53"/>
      <c r="O130" s="53"/>
      <c r="P130" s="53"/>
      <c r="Q130" s="53"/>
      <c r="R130" s="53"/>
      <c r="S130" s="53"/>
      <c r="T130" s="53"/>
      <c r="U130" s="53"/>
      <c r="V130" s="53"/>
      <c r="W130" s="53"/>
      <c r="X130" s="53"/>
      <c r="Y130" s="79" t="str" cm="1">
        <f t="array" ref="Y130">IF(OR(K130:S130="NO",T130="NO",U130="NO",V130="NO",W130="NO",X130="NO"),"No aceptable","Aceptable")</f>
        <v>Aceptable</v>
      </c>
      <c r="Z130" s="53" t="s">
        <v>57</v>
      </c>
      <c r="AA130" s="53" t="s">
        <v>57</v>
      </c>
      <c r="AB130" s="53" t="s">
        <v>57</v>
      </c>
      <c r="AC130" s="53" t="s">
        <v>57</v>
      </c>
      <c r="AD130" s="53" t="s">
        <v>57</v>
      </c>
      <c r="AE130" s="53" t="s">
        <v>57</v>
      </c>
      <c r="AF130" s="53" t="s">
        <v>57</v>
      </c>
      <c r="AG130" s="53" t="s">
        <v>57</v>
      </c>
      <c r="AH130" s="53" t="s">
        <v>57</v>
      </c>
      <c r="AI130" s="53" t="s">
        <v>57</v>
      </c>
      <c r="AJ130" s="53" t="s">
        <v>57</v>
      </c>
      <c r="AK130" s="53" t="s">
        <v>57</v>
      </c>
      <c r="AL130" s="53" t="s">
        <v>57</v>
      </c>
      <c r="AM130" s="53" t="s">
        <v>57</v>
      </c>
      <c r="AN130" s="53" t="s">
        <v>57</v>
      </c>
      <c r="AO130" s="85" t="str" cm="1">
        <f t="array" ref="AO130">IF(OR(Z130:AI130="SI",AJ130="SI",AK130="SI",AL130="SI",AM130="SI",AN130="SI"),"Crítico-Proceda a elaborar plan de acción","No crítico/Intermedio-Solicitar evaluación por parte del OAL")</f>
        <v>No crítico/Intermedio-Solicitar evaluación por parte del OAL</v>
      </c>
      <c r="AP130" s="86"/>
      <c r="AQ130" s="74"/>
      <c r="AR130" s="74"/>
      <c r="AS130" s="74"/>
      <c r="AT130" s="74"/>
      <c r="AU130" s="74"/>
      <c r="AW130">
        <f t="shared" si="1"/>
        <v>1</v>
      </c>
    </row>
    <row r="131" spans="2:49" ht="58.5" customHeight="1">
      <c r="B131" s="54">
        <v>115</v>
      </c>
      <c r="C131" s="55" t="str">
        <f>Hoja1!AU119</f>
        <v>area 115</v>
      </c>
      <c r="D131" s="55" t="str">
        <f>Hoja1!AV119</f>
        <v>puesto 115</v>
      </c>
      <c r="E131" s="55" t="str">
        <f>Hoja1!AW119</f>
        <v>tarea 115</v>
      </c>
      <c r="F131" s="55">
        <f>Hoja1!AX119</f>
        <v>0</v>
      </c>
      <c r="G131" s="55">
        <f>Hoja1!AY119</f>
        <v>0</v>
      </c>
      <c r="H131" s="55">
        <f>Hoja1!AZ119</f>
        <v>0</v>
      </c>
      <c r="I131" s="55">
        <f>Hoja1!BA119</f>
        <v>0</v>
      </c>
      <c r="J131" s="55">
        <f>Hoja1!BB119</f>
        <v>0</v>
      </c>
      <c r="K131" s="53"/>
      <c r="L131" s="53"/>
      <c r="M131" s="53"/>
      <c r="N131" s="53"/>
      <c r="O131" s="53"/>
      <c r="P131" s="53"/>
      <c r="Q131" s="53"/>
      <c r="R131" s="53"/>
      <c r="S131" s="53"/>
      <c r="T131" s="53"/>
      <c r="U131" s="53"/>
      <c r="V131" s="53"/>
      <c r="W131" s="53"/>
      <c r="X131" s="53"/>
      <c r="Y131" s="79" t="str" cm="1">
        <f t="array" ref="Y131">IF(OR(K131:S131="NO",T131="NO",U131="NO",V131="NO",W131="NO",X131="NO"),"No aceptable","Aceptable")</f>
        <v>Aceptable</v>
      </c>
      <c r="Z131" s="53" t="s">
        <v>57</v>
      </c>
      <c r="AA131" s="53" t="s">
        <v>57</v>
      </c>
      <c r="AB131" s="53" t="s">
        <v>57</v>
      </c>
      <c r="AC131" s="53" t="s">
        <v>57</v>
      </c>
      <c r="AD131" s="53" t="s">
        <v>57</v>
      </c>
      <c r="AE131" s="53" t="s">
        <v>57</v>
      </c>
      <c r="AF131" s="53" t="s">
        <v>57</v>
      </c>
      <c r="AG131" s="53" t="s">
        <v>57</v>
      </c>
      <c r="AH131" s="53" t="s">
        <v>57</v>
      </c>
      <c r="AI131" s="53" t="s">
        <v>57</v>
      </c>
      <c r="AJ131" s="53" t="s">
        <v>57</v>
      </c>
      <c r="AK131" s="53" t="s">
        <v>57</v>
      </c>
      <c r="AL131" s="53" t="s">
        <v>57</v>
      </c>
      <c r="AM131" s="53" t="s">
        <v>57</v>
      </c>
      <c r="AN131" s="53" t="s">
        <v>57</v>
      </c>
      <c r="AO131" s="85" t="str" cm="1">
        <f t="array" ref="AO131">IF(OR(Z131:AI131="SI",AJ131="SI",AK131="SI",AL131="SI",AM131="SI",AN131="SI"),"Crítico-Proceda a elaborar plan de acción","No crítico/Intermedio-Solicitar evaluación por parte del OAL")</f>
        <v>No crítico/Intermedio-Solicitar evaluación por parte del OAL</v>
      </c>
      <c r="AP131" s="86"/>
      <c r="AQ131" s="74"/>
      <c r="AR131" s="74"/>
      <c r="AS131" s="74"/>
      <c r="AT131" s="74"/>
      <c r="AU131" s="74"/>
      <c r="AW131">
        <f t="shared" si="1"/>
        <v>1</v>
      </c>
    </row>
    <row r="132" spans="2:49" ht="58.5" customHeight="1">
      <c r="B132" s="54">
        <v>116</v>
      </c>
      <c r="C132" s="55" t="str">
        <f>Hoja1!AU120</f>
        <v>area 116</v>
      </c>
      <c r="D132" s="55" t="str">
        <f>Hoja1!AV120</f>
        <v>puesto 116</v>
      </c>
      <c r="E132" s="55" t="str">
        <f>Hoja1!AW120</f>
        <v>tarea 116</v>
      </c>
      <c r="F132" s="55">
        <f>Hoja1!AX120</f>
        <v>0</v>
      </c>
      <c r="G132" s="55">
        <f>Hoja1!AY120</f>
        <v>0</v>
      </c>
      <c r="H132" s="55">
        <f>Hoja1!AZ120</f>
        <v>0</v>
      </c>
      <c r="I132" s="55">
        <f>Hoja1!BA120</f>
        <v>0</v>
      </c>
      <c r="J132" s="55">
        <f>Hoja1!BB120</f>
        <v>0</v>
      </c>
      <c r="K132" s="53"/>
      <c r="L132" s="53"/>
      <c r="M132" s="53"/>
      <c r="N132" s="53"/>
      <c r="O132" s="53"/>
      <c r="P132" s="53"/>
      <c r="Q132" s="53"/>
      <c r="R132" s="53"/>
      <c r="S132" s="53"/>
      <c r="T132" s="53"/>
      <c r="U132" s="53"/>
      <c r="V132" s="53"/>
      <c r="W132" s="53"/>
      <c r="X132" s="53"/>
      <c r="Y132" s="79" t="str" cm="1">
        <f t="array" ref="Y132">IF(OR(K132:S132="NO",T132="NO",U132="NO",V132="NO",W132="NO",X132="NO"),"No aceptable","Aceptable")</f>
        <v>Aceptable</v>
      </c>
      <c r="Z132" s="53" t="s">
        <v>57</v>
      </c>
      <c r="AA132" s="53" t="s">
        <v>57</v>
      </c>
      <c r="AB132" s="53" t="s">
        <v>57</v>
      </c>
      <c r="AC132" s="53" t="s">
        <v>57</v>
      </c>
      <c r="AD132" s="53" t="s">
        <v>57</v>
      </c>
      <c r="AE132" s="53" t="s">
        <v>57</v>
      </c>
      <c r="AF132" s="53" t="s">
        <v>57</v>
      </c>
      <c r="AG132" s="53" t="s">
        <v>57</v>
      </c>
      <c r="AH132" s="53" t="s">
        <v>57</v>
      </c>
      <c r="AI132" s="53" t="s">
        <v>57</v>
      </c>
      <c r="AJ132" s="53" t="s">
        <v>57</v>
      </c>
      <c r="AK132" s="53" t="s">
        <v>57</v>
      </c>
      <c r="AL132" s="53" t="s">
        <v>57</v>
      </c>
      <c r="AM132" s="53" t="s">
        <v>57</v>
      </c>
      <c r="AN132" s="53" t="s">
        <v>57</v>
      </c>
      <c r="AO132" s="85" t="str" cm="1">
        <f t="array" ref="AO132">IF(OR(Z132:AI132="SI",AJ132="SI",AK132="SI",AL132="SI",AM132="SI",AN132="SI"),"Crítico-Proceda a elaborar plan de acción","No crítico/Intermedio-Solicitar evaluación por parte del OAL")</f>
        <v>No crítico/Intermedio-Solicitar evaluación por parte del OAL</v>
      </c>
      <c r="AP132" s="86"/>
      <c r="AQ132" s="74"/>
      <c r="AR132" s="74"/>
      <c r="AS132" s="74"/>
      <c r="AT132" s="74"/>
      <c r="AU132" s="74"/>
      <c r="AW132">
        <f t="shared" si="1"/>
        <v>1</v>
      </c>
    </row>
    <row r="133" spans="2:49" ht="58.5" customHeight="1">
      <c r="B133" s="54">
        <v>117</v>
      </c>
      <c r="C133" s="55" t="str">
        <f>Hoja1!AU121</f>
        <v>area 117</v>
      </c>
      <c r="D133" s="55" t="str">
        <f>Hoja1!AV121</f>
        <v>puesto 117</v>
      </c>
      <c r="E133" s="55" t="str">
        <f>Hoja1!AW121</f>
        <v>tarea 117</v>
      </c>
      <c r="F133" s="55">
        <f>Hoja1!AX121</f>
        <v>0</v>
      </c>
      <c r="G133" s="55">
        <f>Hoja1!AY121</f>
        <v>0</v>
      </c>
      <c r="H133" s="55">
        <f>Hoja1!AZ121</f>
        <v>0</v>
      </c>
      <c r="I133" s="55">
        <f>Hoja1!BA121</f>
        <v>0</v>
      </c>
      <c r="J133" s="55">
        <f>Hoja1!BB121</f>
        <v>0</v>
      </c>
      <c r="K133" s="53"/>
      <c r="L133" s="53"/>
      <c r="M133" s="53"/>
      <c r="N133" s="53"/>
      <c r="O133" s="53"/>
      <c r="P133" s="53"/>
      <c r="Q133" s="53"/>
      <c r="R133" s="53"/>
      <c r="S133" s="53"/>
      <c r="T133" s="53"/>
      <c r="U133" s="53"/>
      <c r="V133" s="53"/>
      <c r="W133" s="53"/>
      <c r="X133" s="53"/>
      <c r="Y133" s="79" t="str" cm="1">
        <f t="array" ref="Y133">IF(OR(K133:S133="NO",T133="NO",U133="NO",V133="NO",W133="NO",X133="NO"),"No aceptable","Aceptable")</f>
        <v>Aceptable</v>
      </c>
      <c r="Z133" s="53" t="s">
        <v>57</v>
      </c>
      <c r="AA133" s="53" t="s">
        <v>57</v>
      </c>
      <c r="AB133" s="53" t="s">
        <v>57</v>
      </c>
      <c r="AC133" s="53" t="s">
        <v>57</v>
      </c>
      <c r="AD133" s="53" t="s">
        <v>57</v>
      </c>
      <c r="AE133" s="53" t="s">
        <v>57</v>
      </c>
      <c r="AF133" s="53" t="s">
        <v>57</v>
      </c>
      <c r="AG133" s="53" t="s">
        <v>57</v>
      </c>
      <c r="AH133" s="53" t="s">
        <v>57</v>
      </c>
      <c r="AI133" s="53" t="s">
        <v>57</v>
      </c>
      <c r="AJ133" s="53" t="s">
        <v>57</v>
      </c>
      <c r="AK133" s="53" t="s">
        <v>57</v>
      </c>
      <c r="AL133" s="53" t="s">
        <v>57</v>
      </c>
      <c r="AM133" s="53" t="s">
        <v>57</v>
      </c>
      <c r="AN133" s="53" t="s">
        <v>57</v>
      </c>
      <c r="AO133" s="85" t="str" cm="1">
        <f t="array" ref="AO133">IF(OR(Z133:AI133="SI",AJ133="SI",AK133="SI",AL133="SI",AM133="SI",AN133="SI"),"Crítico-Proceda a elaborar plan de acción","No crítico/Intermedio-Solicitar evaluación por parte del OAL")</f>
        <v>No crítico/Intermedio-Solicitar evaluación por parte del OAL</v>
      </c>
      <c r="AP133" s="86"/>
      <c r="AQ133" s="74"/>
      <c r="AR133" s="74"/>
      <c r="AS133" s="74"/>
      <c r="AT133" s="74"/>
      <c r="AU133" s="74"/>
      <c r="AW133">
        <f t="shared" si="1"/>
        <v>1</v>
      </c>
    </row>
    <row r="134" spans="2:49" ht="58.5" customHeight="1">
      <c r="B134" s="54">
        <v>118</v>
      </c>
      <c r="C134" s="55" t="str">
        <f>Hoja1!AU122</f>
        <v>area 118</v>
      </c>
      <c r="D134" s="55" t="str">
        <f>Hoja1!AV122</f>
        <v>puesto 118</v>
      </c>
      <c r="E134" s="55" t="str">
        <f>Hoja1!AW122</f>
        <v>tarea 118</v>
      </c>
      <c r="F134" s="55">
        <f>Hoja1!AX122</f>
        <v>0</v>
      </c>
      <c r="G134" s="55">
        <f>Hoja1!AY122</f>
        <v>0</v>
      </c>
      <c r="H134" s="55">
        <f>Hoja1!AZ122</f>
        <v>0</v>
      </c>
      <c r="I134" s="55">
        <f>Hoja1!BA122</f>
        <v>0</v>
      </c>
      <c r="J134" s="55">
        <f>Hoja1!BB122</f>
        <v>0</v>
      </c>
      <c r="K134" s="53"/>
      <c r="L134" s="53"/>
      <c r="M134" s="53"/>
      <c r="N134" s="53"/>
      <c r="O134" s="53"/>
      <c r="P134" s="53"/>
      <c r="Q134" s="53"/>
      <c r="R134" s="53"/>
      <c r="S134" s="53"/>
      <c r="T134" s="53"/>
      <c r="U134" s="53"/>
      <c r="V134" s="53"/>
      <c r="W134" s="53"/>
      <c r="X134" s="53"/>
      <c r="Y134" s="79" t="str" cm="1">
        <f t="array" ref="Y134">IF(OR(K134:S134="NO",T134="NO",U134="NO",V134="NO",W134="NO",X134="NO"),"No aceptable","Aceptable")</f>
        <v>Aceptable</v>
      </c>
      <c r="Z134" s="53" t="s">
        <v>57</v>
      </c>
      <c r="AA134" s="53" t="s">
        <v>57</v>
      </c>
      <c r="AB134" s="53" t="s">
        <v>57</v>
      </c>
      <c r="AC134" s="53" t="s">
        <v>57</v>
      </c>
      <c r="AD134" s="53" t="s">
        <v>57</v>
      </c>
      <c r="AE134" s="53" t="s">
        <v>57</v>
      </c>
      <c r="AF134" s="53" t="s">
        <v>57</v>
      </c>
      <c r="AG134" s="53" t="s">
        <v>57</v>
      </c>
      <c r="AH134" s="53" t="s">
        <v>57</v>
      </c>
      <c r="AI134" s="53" t="s">
        <v>57</v>
      </c>
      <c r="AJ134" s="53" t="s">
        <v>57</v>
      </c>
      <c r="AK134" s="53" t="s">
        <v>57</v>
      </c>
      <c r="AL134" s="53" t="s">
        <v>57</v>
      </c>
      <c r="AM134" s="53" t="s">
        <v>57</v>
      </c>
      <c r="AN134" s="53" t="s">
        <v>57</v>
      </c>
      <c r="AO134" s="85" t="str" cm="1">
        <f t="array" ref="AO134">IF(OR(Z134:AI134="SI",AJ134="SI",AK134="SI",AL134="SI",AM134="SI",AN134="SI"),"Crítico-Proceda a elaborar plan de acción","No crítico/Intermedio-Solicitar evaluación por parte del OAL")</f>
        <v>No crítico/Intermedio-Solicitar evaluación por parte del OAL</v>
      </c>
      <c r="AP134" s="86"/>
      <c r="AQ134" s="74"/>
      <c r="AR134" s="74"/>
      <c r="AS134" s="74"/>
      <c r="AT134" s="74"/>
      <c r="AU134" s="74"/>
      <c r="AW134">
        <f t="shared" si="1"/>
        <v>1</v>
      </c>
    </row>
    <row r="135" spans="2:49" ht="58.5" customHeight="1">
      <c r="B135" s="54">
        <v>119</v>
      </c>
      <c r="C135" s="55" t="str">
        <f>Hoja1!AU123</f>
        <v>area 119</v>
      </c>
      <c r="D135" s="55" t="str">
        <f>Hoja1!AV123</f>
        <v>puesto 119</v>
      </c>
      <c r="E135" s="55" t="str">
        <f>Hoja1!AW123</f>
        <v>tarea 119</v>
      </c>
      <c r="F135" s="55">
        <f>Hoja1!AX123</f>
        <v>0</v>
      </c>
      <c r="G135" s="55">
        <f>Hoja1!AY123</f>
        <v>0</v>
      </c>
      <c r="H135" s="55">
        <f>Hoja1!AZ123</f>
        <v>0</v>
      </c>
      <c r="I135" s="55">
        <f>Hoja1!BA123</f>
        <v>0</v>
      </c>
      <c r="J135" s="55">
        <f>Hoja1!BB123</f>
        <v>0</v>
      </c>
      <c r="K135" s="53"/>
      <c r="L135" s="53"/>
      <c r="M135" s="53"/>
      <c r="N135" s="53"/>
      <c r="O135" s="53"/>
      <c r="P135" s="53"/>
      <c r="Q135" s="53"/>
      <c r="R135" s="53"/>
      <c r="S135" s="53"/>
      <c r="T135" s="53"/>
      <c r="U135" s="53"/>
      <c r="V135" s="53"/>
      <c r="W135" s="53"/>
      <c r="X135" s="53"/>
      <c r="Y135" s="79" t="str" cm="1">
        <f t="array" ref="Y135">IF(OR(K135:S135="NO",T135="NO",U135="NO",V135="NO",W135="NO",X135="NO"),"No aceptable","Aceptable")</f>
        <v>Aceptable</v>
      </c>
      <c r="Z135" s="53" t="s">
        <v>57</v>
      </c>
      <c r="AA135" s="53" t="s">
        <v>57</v>
      </c>
      <c r="AB135" s="53" t="s">
        <v>57</v>
      </c>
      <c r="AC135" s="53" t="s">
        <v>57</v>
      </c>
      <c r="AD135" s="53" t="s">
        <v>57</v>
      </c>
      <c r="AE135" s="53" t="s">
        <v>57</v>
      </c>
      <c r="AF135" s="53" t="s">
        <v>57</v>
      </c>
      <c r="AG135" s="53" t="s">
        <v>57</v>
      </c>
      <c r="AH135" s="53" t="s">
        <v>57</v>
      </c>
      <c r="AI135" s="53" t="s">
        <v>57</v>
      </c>
      <c r="AJ135" s="53" t="s">
        <v>57</v>
      </c>
      <c r="AK135" s="53" t="s">
        <v>57</v>
      </c>
      <c r="AL135" s="53" t="s">
        <v>57</v>
      </c>
      <c r="AM135" s="53" t="s">
        <v>57</v>
      </c>
      <c r="AN135" s="53" t="s">
        <v>57</v>
      </c>
      <c r="AO135" s="85" t="str" cm="1">
        <f t="array" ref="AO135">IF(OR(Z135:AI135="SI",AJ135="SI",AK135="SI",AL135="SI",AM135="SI",AN135="SI"),"Crítico-Proceda a elaborar plan de acción","No crítico/Intermedio-Solicitar evaluación por parte del OAL")</f>
        <v>No crítico/Intermedio-Solicitar evaluación por parte del OAL</v>
      </c>
      <c r="AP135" s="86"/>
      <c r="AQ135" s="74"/>
      <c r="AR135" s="74"/>
      <c r="AS135" s="74"/>
      <c r="AT135" s="74"/>
      <c r="AU135" s="74"/>
      <c r="AW135">
        <f t="shared" si="1"/>
        <v>1</v>
      </c>
    </row>
    <row r="136" spans="2:49" ht="58.5" customHeight="1">
      <c r="B136" s="54">
        <v>120</v>
      </c>
      <c r="C136" s="55" t="str">
        <f>Hoja1!AU124</f>
        <v>area 120</v>
      </c>
      <c r="D136" s="55" t="str">
        <f>Hoja1!AV124</f>
        <v>puesto 120</v>
      </c>
      <c r="E136" s="55" t="str">
        <f>Hoja1!AW124</f>
        <v>tarea 120</v>
      </c>
      <c r="F136" s="55">
        <f>Hoja1!AX124</f>
        <v>0</v>
      </c>
      <c r="G136" s="55">
        <f>Hoja1!AY124</f>
        <v>0</v>
      </c>
      <c r="H136" s="55">
        <f>Hoja1!AZ124</f>
        <v>0</v>
      </c>
      <c r="I136" s="55">
        <f>Hoja1!BA124</f>
        <v>0</v>
      </c>
      <c r="J136" s="55">
        <f>Hoja1!BB124</f>
        <v>0</v>
      </c>
      <c r="K136" s="53"/>
      <c r="L136" s="53"/>
      <c r="M136" s="53"/>
      <c r="N136" s="53"/>
      <c r="O136" s="53"/>
      <c r="P136" s="53"/>
      <c r="Q136" s="53"/>
      <c r="R136" s="53"/>
      <c r="S136" s="53"/>
      <c r="T136" s="53"/>
      <c r="U136" s="53"/>
      <c r="V136" s="53"/>
      <c r="W136" s="53"/>
      <c r="X136" s="53"/>
      <c r="Y136" s="79" t="str" cm="1">
        <f t="array" ref="Y136">IF(OR(K136:S136="NO",T136="NO",U136="NO",V136="NO",W136="NO",X136="NO"),"No aceptable","Aceptable")</f>
        <v>Aceptable</v>
      </c>
      <c r="Z136" s="53" t="s">
        <v>57</v>
      </c>
      <c r="AA136" s="53" t="s">
        <v>57</v>
      </c>
      <c r="AB136" s="53" t="s">
        <v>57</v>
      </c>
      <c r="AC136" s="53" t="s">
        <v>57</v>
      </c>
      <c r="AD136" s="53" t="s">
        <v>57</v>
      </c>
      <c r="AE136" s="53" t="s">
        <v>57</v>
      </c>
      <c r="AF136" s="53" t="s">
        <v>57</v>
      </c>
      <c r="AG136" s="53" t="s">
        <v>57</v>
      </c>
      <c r="AH136" s="53" t="s">
        <v>57</v>
      </c>
      <c r="AI136" s="53" t="s">
        <v>57</v>
      </c>
      <c r="AJ136" s="53" t="s">
        <v>57</v>
      </c>
      <c r="AK136" s="53" t="s">
        <v>57</v>
      </c>
      <c r="AL136" s="53" t="s">
        <v>57</v>
      </c>
      <c r="AM136" s="53" t="s">
        <v>57</v>
      </c>
      <c r="AN136" s="53" t="s">
        <v>57</v>
      </c>
      <c r="AO136" s="85" t="str" cm="1">
        <f t="array" ref="AO136">IF(OR(Z136:AI136="SI",AJ136="SI",AK136="SI",AL136="SI",AM136="SI",AN136="SI"),"Crítico-Proceda a elaborar plan de acción","No crítico/Intermedio-Solicitar evaluación por parte del OAL")</f>
        <v>No crítico/Intermedio-Solicitar evaluación por parte del OAL</v>
      </c>
      <c r="AP136" s="86"/>
      <c r="AQ136" s="74"/>
      <c r="AR136" s="74"/>
      <c r="AS136" s="74"/>
      <c r="AT136" s="74"/>
      <c r="AU136" s="74"/>
      <c r="AW136">
        <f t="shared" si="1"/>
        <v>1</v>
      </c>
    </row>
    <row r="137" spans="2:49" ht="58.5" customHeight="1">
      <c r="B137" s="54">
        <v>121</v>
      </c>
      <c r="C137" s="55" t="str">
        <f>Hoja1!AU125</f>
        <v>area 121</v>
      </c>
      <c r="D137" s="55" t="str">
        <f>Hoja1!AV125</f>
        <v>puesto 121</v>
      </c>
      <c r="E137" s="55" t="str">
        <f>Hoja1!AW125</f>
        <v>tarea 121</v>
      </c>
      <c r="F137" s="55">
        <f>Hoja1!AX125</f>
        <v>0</v>
      </c>
      <c r="G137" s="55">
        <f>Hoja1!AY125</f>
        <v>0</v>
      </c>
      <c r="H137" s="55">
        <f>Hoja1!AZ125</f>
        <v>0</v>
      </c>
      <c r="I137" s="55">
        <f>Hoja1!BA125</f>
        <v>0</v>
      </c>
      <c r="J137" s="55">
        <f>Hoja1!BB125</f>
        <v>0</v>
      </c>
      <c r="K137" s="53"/>
      <c r="L137" s="53"/>
      <c r="M137" s="53"/>
      <c r="N137" s="53"/>
      <c r="O137" s="53"/>
      <c r="P137" s="53"/>
      <c r="Q137" s="53"/>
      <c r="R137" s="53"/>
      <c r="S137" s="53"/>
      <c r="T137" s="53"/>
      <c r="U137" s="53"/>
      <c r="V137" s="53"/>
      <c r="W137" s="53"/>
      <c r="X137" s="53"/>
      <c r="Y137" s="79" t="str" cm="1">
        <f t="array" ref="Y137">IF(OR(K137:S137="NO",T137="NO",U137="NO",V137="NO",W137="NO",X137="NO"),"No aceptable","Aceptable")</f>
        <v>Aceptable</v>
      </c>
      <c r="Z137" s="53" t="s">
        <v>57</v>
      </c>
      <c r="AA137" s="53" t="s">
        <v>57</v>
      </c>
      <c r="AB137" s="53" t="s">
        <v>57</v>
      </c>
      <c r="AC137" s="53" t="s">
        <v>57</v>
      </c>
      <c r="AD137" s="53" t="s">
        <v>57</v>
      </c>
      <c r="AE137" s="53" t="s">
        <v>57</v>
      </c>
      <c r="AF137" s="53" t="s">
        <v>57</v>
      </c>
      <c r="AG137" s="53" t="s">
        <v>57</v>
      </c>
      <c r="AH137" s="53" t="s">
        <v>57</v>
      </c>
      <c r="AI137" s="53" t="s">
        <v>57</v>
      </c>
      <c r="AJ137" s="53" t="s">
        <v>57</v>
      </c>
      <c r="AK137" s="53" t="s">
        <v>57</v>
      </c>
      <c r="AL137" s="53" t="s">
        <v>57</v>
      </c>
      <c r="AM137" s="53" t="s">
        <v>57</v>
      </c>
      <c r="AN137" s="53" t="s">
        <v>57</v>
      </c>
      <c r="AO137" s="85" t="str" cm="1">
        <f t="array" ref="AO137">IF(OR(Z137:AI137="SI",AJ137="SI",AK137="SI",AL137="SI",AM137="SI",AN137="SI"),"Crítico-Proceda a elaborar plan de acción","No crítico/Intermedio-Solicitar evaluación por parte del OAL")</f>
        <v>No crítico/Intermedio-Solicitar evaluación por parte del OAL</v>
      </c>
      <c r="AP137" s="86"/>
      <c r="AQ137" s="74"/>
      <c r="AR137" s="74"/>
      <c r="AS137" s="74"/>
      <c r="AT137" s="74"/>
      <c r="AU137" s="74"/>
      <c r="AW137">
        <f t="shared" si="1"/>
        <v>1</v>
      </c>
    </row>
    <row r="138" spans="2:49" ht="58.5" customHeight="1">
      <c r="B138" s="54">
        <v>122</v>
      </c>
      <c r="C138" s="55" t="str">
        <f>Hoja1!AU126</f>
        <v>area 122</v>
      </c>
      <c r="D138" s="55" t="str">
        <f>Hoja1!AV126</f>
        <v>puesto 122</v>
      </c>
      <c r="E138" s="55" t="str">
        <f>Hoja1!AW126</f>
        <v>tarea 122</v>
      </c>
      <c r="F138" s="55">
        <f>Hoja1!AX126</f>
        <v>0</v>
      </c>
      <c r="G138" s="55">
        <f>Hoja1!AY126</f>
        <v>0</v>
      </c>
      <c r="H138" s="55">
        <f>Hoja1!AZ126</f>
        <v>0</v>
      </c>
      <c r="I138" s="55">
        <f>Hoja1!BA126</f>
        <v>0</v>
      </c>
      <c r="J138" s="55">
        <f>Hoja1!BB126</f>
        <v>0</v>
      </c>
      <c r="K138" s="53"/>
      <c r="L138" s="53"/>
      <c r="M138" s="53"/>
      <c r="N138" s="53"/>
      <c r="O138" s="53"/>
      <c r="P138" s="53"/>
      <c r="Q138" s="53"/>
      <c r="R138" s="53"/>
      <c r="S138" s="53"/>
      <c r="T138" s="53"/>
      <c r="U138" s="53"/>
      <c r="V138" s="53"/>
      <c r="W138" s="53"/>
      <c r="X138" s="53"/>
      <c r="Y138" s="79" t="str" cm="1">
        <f t="array" ref="Y138">IF(OR(K138:S138="NO",T138="NO",U138="NO",V138="NO",W138="NO",X138="NO"),"No aceptable","Aceptable")</f>
        <v>Aceptable</v>
      </c>
      <c r="Z138" s="53" t="s">
        <v>57</v>
      </c>
      <c r="AA138" s="53" t="s">
        <v>57</v>
      </c>
      <c r="AB138" s="53" t="s">
        <v>57</v>
      </c>
      <c r="AC138" s="53" t="s">
        <v>57</v>
      </c>
      <c r="AD138" s="53" t="s">
        <v>57</v>
      </c>
      <c r="AE138" s="53" t="s">
        <v>57</v>
      </c>
      <c r="AF138" s="53" t="s">
        <v>57</v>
      </c>
      <c r="AG138" s="53" t="s">
        <v>57</v>
      </c>
      <c r="AH138" s="53" t="s">
        <v>57</v>
      </c>
      <c r="AI138" s="53" t="s">
        <v>57</v>
      </c>
      <c r="AJ138" s="53" t="s">
        <v>57</v>
      </c>
      <c r="AK138" s="53" t="s">
        <v>57</v>
      </c>
      <c r="AL138" s="53" t="s">
        <v>57</v>
      </c>
      <c r="AM138" s="53" t="s">
        <v>57</v>
      </c>
      <c r="AN138" s="53" t="s">
        <v>57</v>
      </c>
      <c r="AO138" s="85" t="str" cm="1">
        <f t="array" ref="AO138">IF(OR(Z138:AI138="SI",AJ138="SI",AK138="SI",AL138="SI",AM138="SI",AN138="SI"),"Crítico-Proceda a elaborar plan de acción","No crítico/Intermedio-Solicitar evaluación por parte del OAL")</f>
        <v>No crítico/Intermedio-Solicitar evaluación por parte del OAL</v>
      </c>
      <c r="AP138" s="86"/>
      <c r="AQ138" s="74"/>
      <c r="AR138" s="74"/>
      <c r="AS138" s="74"/>
      <c r="AT138" s="74"/>
      <c r="AU138" s="74"/>
      <c r="AW138">
        <f t="shared" si="1"/>
        <v>1</v>
      </c>
    </row>
    <row r="139" spans="2:49" ht="58.5" customHeight="1">
      <c r="B139" s="54">
        <v>123</v>
      </c>
      <c r="C139" s="55" t="str">
        <f>Hoja1!AU127</f>
        <v>area 123</v>
      </c>
      <c r="D139" s="55" t="str">
        <f>Hoja1!AV127</f>
        <v>puesto 123</v>
      </c>
      <c r="E139" s="55" t="str">
        <f>Hoja1!AW127</f>
        <v>tarea 123</v>
      </c>
      <c r="F139" s="55">
        <f>Hoja1!AX127</f>
        <v>0</v>
      </c>
      <c r="G139" s="55">
        <f>Hoja1!AY127</f>
        <v>0</v>
      </c>
      <c r="H139" s="55">
        <f>Hoja1!AZ127</f>
        <v>0</v>
      </c>
      <c r="I139" s="55">
        <f>Hoja1!BA127</f>
        <v>0</v>
      </c>
      <c r="J139" s="55">
        <f>Hoja1!BB127</f>
        <v>0</v>
      </c>
      <c r="K139" s="53"/>
      <c r="L139" s="53"/>
      <c r="M139" s="53"/>
      <c r="N139" s="53"/>
      <c r="O139" s="53"/>
      <c r="P139" s="53"/>
      <c r="Q139" s="53"/>
      <c r="R139" s="53"/>
      <c r="S139" s="53"/>
      <c r="T139" s="53"/>
      <c r="U139" s="53"/>
      <c r="V139" s="53"/>
      <c r="W139" s="53"/>
      <c r="X139" s="53"/>
      <c r="Y139" s="79" t="str" cm="1">
        <f t="array" ref="Y139">IF(OR(K139:S139="NO",T139="NO",U139="NO",V139="NO",W139="NO",X139="NO"),"No aceptable","Aceptable")</f>
        <v>Aceptable</v>
      </c>
      <c r="Z139" s="53" t="s">
        <v>57</v>
      </c>
      <c r="AA139" s="53" t="s">
        <v>57</v>
      </c>
      <c r="AB139" s="53" t="s">
        <v>57</v>
      </c>
      <c r="AC139" s="53" t="s">
        <v>57</v>
      </c>
      <c r="AD139" s="53" t="s">
        <v>57</v>
      </c>
      <c r="AE139" s="53" t="s">
        <v>57</v>
      </c>
      <c r="AF139" s="53" t="s">
        <v>57</v>
      </c>
      <c r="AG139" s="53" t="s">
        <v>57</v>
      </c>
      <c r="AH139" s="53" t="s">
        <v>57</v>
      </c>
      <c r="AI139" s="53" t="s">
        <v>57</v>
      </c>
      <c r="AJ139" s="53" t="s">
        <v>57</v>
      </c>
      <c r="AK139" s="53" t="s">
        <v>57</v>
      </c>
      <c r="AL139" s="53" t="s">
        <v>57</v>
      </c>
      <c r="AM139" s="53" t="s">
        <v>57</v>
      </c>
      <c r="AN139" s="53" t="s">
        <v>57</v>
      </c>
      <c r="AO139" s="85" t="str" cm="1">
        <f t="array" ref="AO139">IF(OR(Z139:AI139="SI",AJ139="SI",AK139="SI",AL139="SI",AM139="SI",AN139="SI"),"Crítico-Proceda a elaborar plan de acción","No crítico/Intermedio-Solicitar evaluación por parte del OAL")</f>
        <v>No crítico/Intermedio-Solicitar evaluación por parte del OAL</v>
      </c>
      <c r="AP139" s="86"/>
      <c r="AQ139" s="74"/>
      <c r="AR139" s="74"/>
      <c r="AS139" s="74"/>
      <c r="AT139" s="74"/>
      <c r="AU139" s="74"/>
      <c r="AW139">
        <f t="shared" si="1"/>
        <v>1</v>
      </c>
    </row>
    <row r="140" spans="2:49" ht="58.5" customHeight="1">
      <c r="B140" s="54">
        <v>124</v>
      </c>
      <c r="C140" s="55" t="str">
        <f>Hoja1!AU128</f>
        <v>area 124</v>
      </c>
      <c r="D140" s="55" t="str">
        <f>Hoja1!AV128</f>
        <v>puesto 124</v>
      </c>
      <c r="E140" s="55" t="str">
        <f>Hoja1!AW128</f>
        <v>tarea 124</v>
      </c>
      <c r="F140" s="55">
        <f>Hoja1!AX128</f>
        <v>0</v>
      </c>
      <c r="G140" s="55">
        <f>Hoja1!AY128</f>
        <v>0</v>
      </c>
      <c r="H140" s="55">
        <f>Hoja1!AZ128</f>
        <v>0</v>
      </c>
      <c r="I140" s="55">
        <f>Hoja1!BA128</f>
        <v>0</v>
      </c>
      <c r="J140" s="55">
        <f>Hoja1!BB128</f>
        <v>0</v>
      </c>
      <c r="K140" s="53"/>
      <c r="L140" s="53"/>
      <c r="M140" s="53"/>
      <c r="N140" s="53"/>
      <c r="O140" s="53"/>
      <c r="P140" s="53"/>
      <c r="Q140" s="53"/>
      <c r="R140" s="53"/>
      <c r="S140" s="53"/>
      <c r="T140" s="53"/>
      <c r="U140" s="53"/>
      <c r="V140" s="53"/>
      <c r="W140" s="53"/>
      <c r="X140" s="53"/>
      <c r="Y140" s="79" t="str" cm="1">
        <f t="array" ref="Y140">IF(OR(K140:S140="NO",T140="NO",U140="NO",V140="NO",W140="NO",X140="NO"),"No aceptable","Aceptable")</f>
        <v>Aceptable</v>
      </c>
      <c r="Z140" s="53" t="s">
        <v>57</v>
      </c>
      <c r="AA140" s="53" t="s">
        <v>57</v>
      </c>
      <c r="AB140" s="53" t="s">
        <v>57</v>
      </c>
      <c r="AC140" s="53" t="s">
        <v>57</v>
      </c>
      <c r="AD140" s="53" t="s">
        <v>57</v>
      </c>
      <c r="AE140" s="53" t="s">
        <v>57</v>
      </c>
      <c r="AF140" s="53" t="s">
        <v>57</v>
      </c>
      <c r="AG140" s="53" t="s">
        <v>57</v>
      </c>
      <c r="AH140" s="53" t="s">
        <v>57</v>
      </c>
      <c r="AI140" s="53" t="s">
        <v>57</v>
      </c>
      <c r="AJ140" s="53" t="s">
        <v>57</v>
      </c>
      <c r="AK140" s="53" t="s">
        <v>57</v>
      </c>
      <c r="AL140" s="53" t="s">
        <v>57</v>
      </c>
      <c r="AM140" s="53" t="s">
        <v>57</v>
      </c>
      <c r="AN140" s="53" t="s">
        <v>57</v>
      </c>
      <c r="AO140" s="85" t="str" cm="1">
        <f t="array" ref="AO140">IF(OR(Z140:AI140="SI",AJ140="SI",AK140="SI",AL140="SI",AM140="SI",AN140="SI"),"Crítico-Proceda a elaborar plan de acción","No crítico/Intermedio-Solicitar evaluación por parte del OAL")</f>
        <v>No crítico/Intermedio-Solicitar evaluación por parte del OAL</v>
      </c>
      <c r="AP140" s="86"/>
      <c r="AQ140" s="74"/>
      <c r="AR140" s="74"/>
      <c r="AS140" s="74"/>
      <c r="AT140" s="74"/>
      <c r="AU140" s="74"/>
      <c r="AW140">
        <f t="shared" si="1"/>
        <v>1</v>
      </c>
    </row>
    <row r="141" spans="2:49" ht="58.5" customHeight="1">
      <c r="B141" s="54">
        <v>125</v>
      </c>
      <c r="C141" s="55" t="str">
        <f>Hoja1!AU129</f>
        <v>area 125</v>
      </c>
      <c r="D141" s="55" t="str">
        <f>Hoja1!AV129</f>
        <v>puesto 125</v>
      </c>
      <c r="E141" s="55" t="str">
        <f>Hoja1!AW129</f>
        <v>tarea 125</v>
      </c>
      <c r="F141" s="55">
        <f>Hoja1!AX129</f>
        <v>0</v>
      </c>
      <c r="G141" s="55">
        <f>Hoja1!AY129</f>
        <v>0</v>
      </c>
      <c r="H141" s="55">
        <f>Hoja1!AZ129</f>
        <v>0</v>
      </c>
      <c r="I141" s="55">
        <f>Hoja1!BA129</f>
        <v>0</v>
      </c>
      <c r="J141" s="55">
        <f>Hoja1!BB129</f>
        <v>0</v>
      </c>
      <c r="K141" s="53"/>
      <c r="L141" s="53"/>
      <c r="M141" s="53"/>
      <c r="N141" s="53"/>
      <c r="O141" s="53"/>
      <c r="P141" s="53"/>
      <c r="Q141" s="53"/>
      <c r="R141" s="53"/>
      <c r="S141" s="53"/>
      <c r="T141" s="53"/>
      <c r="U141" s="53"/>
      <c r="V141" s="53"/>
      <c r="W141" s="53"/>
      <c r="X141" s="53"/>
      <c r="Y141" s="79" t="str" cm="1">
        <f t="array" ref="Y141">IF(OR(K141:S141="NO",T141="NO",U141="NO",V141="NO",W141="NO",X141="NO"),"No aceptable","Aceptable")</f>
        <v>Aceptable</v>
      </c>
      <c r="Z141" s="53" t="s">
        <v>57</v>
      </c>
      <c r="AA141" s="53" t="s">
        <v>57</v>
      </c>
      <c r="AB141" s="53" t="s">
        <v>57</v>
      </c>
      <c r="AC141" s="53" t="s">
        <v>57</v>
      </c>
      <c r="AD141" s="53" t="s">
        <v>57</v>
      </c>
      <c r="AE141" s="53" t="s">
        <v>57</v>
      </c>
      <c r="AF141" s="53" t="s">
        <v>57</v>
      </c>
      <c r="AG141" s="53" t="s">
        <v>57</v>
      </c>
      <c r="AH141" s="53" t="s">
        <v>57</v>
      </c>
      <c r="AI141" s="53" t="s">
        <v>57</v>
      </c>
      <c r="AJ141" s="53" t="s">
        <v>57</v>
      </c>
      <c r="AK141" s="53" t="s">
        <v>57</v>
      </c>
      <c r="AL141" s="53" t="s">
        <v>57</v>
      </c>
      <c r="AM141" s="53" t="s">
        <v>57</v>
      </c>
      <c r="AN141" s="53" t="s">
        <v>57</v>
      </c>
      <c r="AO141" s="85" t="str" cm="1">
        <f t="array" ref="AO141">IF(OR(Z141:AI141="SI",AJ141="SI",AK141="SI",AL141="SI",AM141="SI",AN141="SI"),"Crítico-Proceda a elaborar plan de acción","No crítico/Intermedio-Solicitar evaluación por parte del OAL")</f>
        <v>No crítico/Intermedio-Solicitar evaluación por parte del OAL</v>
      </c>
      <c r="AP141" s="86"/>
      <c r="AQ141" s="74"/>
      <c r="AR141" s="74"/>
      <c r="AS141" s="74"/>
      <c r="AT141" s="74"/>
      <c r="AU141" s="74"/>
      <c r="AW141">
        <f t="shared" si="1"/>
        <v>1</v>
      </c>
    </row>
    <row r="142" spans="2:49" ht="58.5" customHeight="1">
      <c r="B142" s="54">
        <v>126</v>
      </c>
      <c r="C142" s="55" t="str">
        <f>Hoja1!AU130</f>
        <v>area 126</v>
      </c>
      <c r="D142" s="55" t="str">
        <f>Hoja1!AV130</f>
        <v>puesto 126</v>
      </c>
      <c r="E142" s="55" t="str">
        <f>Hoja1!AW130</f>
        <v>tarea 126</v>
      </c>
      <c r="F142" s="55">
        <f>Hoja1!AX130</f>
        <v>0</v>
      </c>
      <c r="G142" s="55">
        <f>Hoja1!AY130</f>
        <v>0</v>
      </c>
      <c r="H142" s="55">
        <f>Hoja1!AZ130</f>
        <v>0</v>
      </c>
      <c r="I142" s="55">
        <f>Hoja1!BA130</f>
        <v>0</v>
      </c>
      <c r="J142" s="55">
        <f>Hoja1!BB130</f>
        <v>0</v>
      </c>
      <c r="K142" s="53"/>
      <c r="L142" s="53"/>
      <c r="M142" s="53"/>
      <c r="N142" s="53"/>
      <c r="O142" s="53"/>
      <c r="P142" s="53"/>
      <c r="Q142" s="53"/>
      <c r="R142" s="53"/>
      <c r="S142" s="53"/>
      <c r="T142" s="53"/>
      <c r="U142" s="53"/>
      <c r="V142" s="53"/>
      <c r="W142" s="53"/>
      <c r="X142" s="53"/>
      <c r="Y142" s="79" t="str" cm="1">
        <f t="array" ref="Y142">IF(OR(K142:S142="NO",T142="NO",U142="NO",V142="NO",W142="NO",X142="NO"),"No aceptable","Aceptable")</f>
        <v>Aceptable</v>
      </c>
      <c r="Z142" s="53" t="s">
        <v>57</v>
      </c>
      <c r="AA142" s="53" t="s">
        <v>57</v>
      </c>
      <c r="AB142" s="53" t="s">
        <v>57</v>
      </c>
      <c r="AC142" s="53" t="s">
        <v>57</v>
      </c>
      <c r="AD142" s="53" t="s">
        <v>57</v>
      </c>
      <c r="AE142" s="53" t="s">
        <v>57</v>
      </c>
      <c r="AF142" s="53" t="s">
        <v>57</v>
      </c>
      <c r="AG142" s="53" t="s">
        <v>57</v>
      </c>
      <c r="AH142" s="53" t="s">
        <v>57</v>
      </c>
      <c r="AI142" s="53" t="s">
        <v>57</v>
      </c>
      <c r="AJ142" s="53" t="s">
        <v>57</v>
      </c>
      <c r="AK142" s="53" t="s">
        <v>57</v>
      </c>
      <c r="AL142" s="53" t="s">
        <v>57</v>
      </c>
      <c r="AM142" s="53" t="s">
        <v>57</v>
      </c>
      <c r="AN142" s="53" t="s">
        <v>57</v>
      </c>
      <c r="AO142" s="85" t="str" cm="1">
        <f t="array" ref="AO142">IF(OR(Z142:AI142="SI",AJ142="SI",AK142="SI",AL142="SI",AM142="SI",AN142="SI"),"Crítico-Proceda a elaborar plan de acción","No crítico/Intermedio-Solicitar evaluación por parte del OAL")</f>
        <v>No crítico/Intermedio-Solicitar evaluación por parte del OAL</v>
      </c>
      <c r="AP142" s="86"/>
      <c r="AQ142" s="74"/>
      <c r="AR142" s="74"/>
      <c r="AS142" s="74"/>
      <c r="AT142" s="74"/>
      <c r="AU142" s="74"/>
      <c r="AW142">
        <f t="shared" si="1"/>
        <v>1</v>
      </c>
    </row>
    <row r="143" spans="2:49" ht="58.5" customHeight="1">
      <c r="B143" s="54">
        <v>127</v>
      </c>
      <c r="C143" s="55" t="str">
        <f>Hoja1!AU131</f>
        <v>area 127</v>
      </c>
      <c r="D143" s="55" t="str">
        <f>Hoja1!AV131</f>
        <v>puesto 127</v>
      </c>
      <c r="E143" s="55" t="str">
        <f>Hoja1!AW131</f>
        <v>tarea 127</v>
      </c>
      <c r="F143" s="55">
        <f>Hoja1!AX131</f>
        <v>0</v>
      </c>
      <c r="G143" s="55">
        <f>Hoja1!AY131</f>
        <v>0</v>
      </c>
      <c r="H143" s="55">
        <f>Hoja1!AZ131</f>
        <v>0</v>
      </c>
      <c r="I143" s="55">
        <f>Hoja1!BA131</f>
        <v>0</v>
      </c>
      <c r="J143" s="55">
        <f>Hoja1!BB131</f>
        <v>0</v>
      </c>
      <c r="K143" s="53"/>
      <c r="L143" s="53"/>
      <c r="M143" s="53"/>
      <c r="N143" s="53"/>
      <c r="O143" s="53"/>
      <c r="P143" s="53"/>
      <c r="Q143" s="53"/>
      <c r="R143" s="53"/>
      <c r="S143" s="53"/>
      <c r="T143" s="53"/>
      <c r="U143" s="53"/>
      <c r="V143" s="53"/>
      <c r="W143" s="53"/>
      <c r="X143" s="53"/>
      <c r="Y143" s="79" t="str" cm="1">
        <f t="array" ref="Y143">IF(OR(K143:S143="NO",T143="NO",U143="NO",V143="NO",W143="NO",X143="NO"),"No aceptable","Aceptable")</f>
        <v>Aceptable</v>
      </c>
      <c r="Z143" s="53" t="s">
        <v>57</v>
      </c>
      <c r="AA143" s="53" t="s">
        <v>57</v>
      </c>
      <c r="AB143" s="53" t="s">
        <v>57</v>
      </c>
      <c r="AC143" s="53" t="s">
        <v>57</v>
      </c>
      <c r="AD143" s="53" t="s">
        <v>57</v>
      </c>
      <c r="AE143" s="53" t="s">
        <v>57</v>
      </c>
      <c r="AF143" s="53" t="s">
        <v>57</v>
      </c>
      <c r="AG143" s="53" t="s">
        <v>57</v>
      </c>
      <c r="AH143" s="53" t="s">
        <v>57</v>
      </c>
      <c r="AI143" s="53" t="s">
        <v>57</v>
      </c>
      <c r="AJ143" s="53" t="s">
        <v>57</v>
      </c>
      <c r="AK143" s="53" t="s">
        <v>57</v>
      </c>
      <c r="AL143" s="53" t="s">
        <v>57</v>
      </c>
      <c r="AM143" s="53" t="s">
        <v>57</v>
      </c>
      <c r="AN143" s="53" t="s">
        <v>57</v>
      </c>
      <c r="AO143" s="85" t="str" cm="1">
        <f t="array" ref="AO143">IF(OR(Z143:AI143="SI",AJ143="SI",AK143="SI",AL143="SI",AM143="SI",AN143="SI"),"Crítico-Proceda a elaborar plan de acción","No crítico/Intermedio-Solicitar evaluación por parte del OAL")</f>
        <v>No crítico/Intermedio-Solicitar evaluación por parte del OAL</v>
      </c>
      <c r="AP143" s="86"/>
      <c r="AQ143" s="74"/>
      <c r="AR143" s="74"/>
      <c r="AS143" s="74"/>
      <c r="AT143" s="74"/>
      <c r="AU143" s="74"/>
      <c r="AW143">
        <f t="shared" si="1"/>
        <v>1</v>
      </c>
    </row>
    <row r="144" spans="2:49" ht="58.5" customHeight="1">
      <c r="B144" s="54">
        <v>128</v>
      </c>
      <c r="C144" s="55" t="str">
        <f>Hoja1!AU132</f>
        <v>area 128</v>
      </c>
      <c r="D144" s="55" t="str">
        <f>Hoja1!AV132</f>
        <v>puesto 128</v>
      </c>
      <c r="E144" s="55" t="str">
        <f>Hoja1!AW132</f>
        <v>tarea 128</v>
      </c>
      <c r="F144" s="55">
        <f>Hoja1!AX132</f>
        <v>0</v>
      </c>
      <c r="G144" s="55">
        <f>Hoja1!AY132</f>
        <v>0</v>
      </c>
      <c r="H144" s="55">
        <f>Hoja1!AZ132</f>
        <v>0</v>
      </c>
      <c r="I144" s="55">
        <f>Hoja1!BA132</f>
        <v>0</v>
      </c>
      <c r="J144" s="55">
        <f>Hoja1!BB132</f>
        <v>0</v>
      </c>
      <c r="K144" s="53"/>
      <c r="L144" s="53"/>
      <c r="M144" s="53"/>
      <c r="N144" s="53"/>
      <c r="O144" s="53"/>
      <c r="P144" s="53"/>
      <c r="Q144" s="53"/>
      <c r="R144" s="53"/>
      <c r="S144" s="53"/>
      <c r="T144" s="53"/>
      <c r="U144" s="53"/>
      <c r="V144" s="53"/>
      <c r="W144" s="53"/>
      <c r="X144" s="53"/>
      <c r="Y144" s="79" t="str" cm="1">
        <f t="array" ref="Y144">IF(OR(K144:S144="NO",T144="NO",U144="NO",V144="NO",W144="NO",X144="NO"),"No aceptable","Aceptable")</f>
        <v>Aceptable</v>
      </c>
      <c r="Z144" s="53" t="s">
        <v>57</v>
      </c>
      <c r="AA144" s="53" t="s">
        <v>57</v>
      </c>
      <c r="AB144" s="53" t="s">
        <v>57</v>
      </c>
      <c r="AC144" s="53" t="s">
        <v>57</v>
      </c>
      <c r="AD144" s="53" t="s">
        <v>57</v>
      </c>
      <c r="AE144" s="53" t="s">
        <v>57</v>
      </c>
      <c r="AF144" s="53" t="s">
        <v>57</v>
      </c>
      <c r="AG144" s="53" t="s">
        <v>57</v>
      </c>
      <c r="AH144" s="53" t="s">
        <v>57</v>
      </c>
      <c r="AI144" s="53" t="s">
        <v>57</v>
      </c>
      <c r="AJ144" s="53" t="s">
        <v>57</v>
      </c>
      <c r="AK144" s="53" t="s">
        <v>57</v>
      </c>
      <c r="AL144" s="53" t="s">
        <v>57</v>
      </c>
      <c r="AM144" s="53" t="s">
        <v>57</v>
      </c>
      <c r="AN144" s="53" t="s">
        <v>57</v>
      </c>
      <c r="AO144" s="85" t="str" cm="1">
        <f t="array" ref="AO144">IF(OR(Z144:AI144="SI",AJ144="SI",AK144="SI",AL144="SI",AM144="SI",AN144="SI"),"Crítico-Proceda a elaborar plan de acción","No crítico/Intermedio-Solicitar evaluación por parte del OAL")</f>
        <v>No crítico/Intermedio-Solicitar evaluación por parte del OAL</v>
      </c>
      <c r="AP144" s="86"/>
      <c r="AQ144" s="74"/>
      <c r="AR144" s="74"/>
      <c r="AS144" s="74"/>
      <c r="AT144" s="74"/>
      <c r="AU144" s="74"/>
      <c r="AW144">
        <f t="shared" si="1"/>
        <v>1</v>
      </c>
    </row>
    <row r="145" spans="2:49" ht="58.5" customHeight="1">
      <c r="B145" s="54">
        <v>129</v>
      </c>
      <c r="C145" s="55" t="str">
        <f>Hoja1!AU133</f>
        <v>area 129</v>
      </c>
      <c r="D145" s="55" t="str">
        <f>Hoja1!AV133</f>
        <v>puesto 129</v>
      </c>
      <c r="E145" s="55" t="str">
        <f>Hoja1!AW133</f>
        <v>tarea 129</v>
      </c>
      <c r="F145" s="55">
        <f>Hoja1!AX133</f>
        <v>0</v>
      </c>
      <c r="G145" s="55">
        <f>Hoja1!AY133</f>
        <v>0</v>
      </c>
      <c r="H145" s="55">
        <f>Hoja1!AZ133</f>
        <v>0</v>
      </c>
      <c r="I145" s="55">
        <f>Hoja1!BA133</f>
        <v>0</v>
      </c>
      <c r="J145" s="55">
        <f>Hoja1!BB133</f>
        <v>0</v>
      </c>
      <c r="K145" s="53"/>
      <c r="L145" s="53"/>
      <c r="M145" s="53"/>
      <c r="N145" s="53"/>
      <c r="O145" s="53"/>
      <c r="P145" s="53"/>
      <c r="Q145" s="53"/>
      <c r="R145" s="53"/>
      <c r="S145" s="53"/>
      <c r="T145" s="53"/>
      <c r="U145" s="53"/>
      <c r="V145" s="53"/>
      <c r="W145" s="53"/>
      <c r="X145" s="53"/>
      <c r="Y145" s="79" t="str" cm="1">
        <f t="array" ref="Y145">IF(OR(K145:S145="NO",T145="NO",U145="NO",V145="NO",W145="NO",X145="NO"),"No aceptable","Aceptable")</f>
        <v>Aceptable</v>
      </c>
      <c r="Z145" s="53" t="s">
        <v>57</v>
      </c>
      <c r="AA145" s="53" t="s">
        <v>57</v>
      </c>
      <c r="AB145" s="53" t="s">
        <v>57</v>
      </c>
      <c r="AC145" s="53" t="s">
        <v>57</v>
      </c>
      <c r="AD145" s="53" t="s">
        <v>57</v>
      </c>
      <c r="AE145" s="53" t="s">
        <v>57</v>
      </c>
      <c r="AF145" s="53" t="s">
        <v>57</v>
      </c>
      <c r="AG145" s="53" t="s">
        <v>57</v>
      </c>
      <c r="AH145" s="53" t="s">
        <v>57</v>
      </c>
      <c r="AI145" s="53" t="s">
        <v>57</v>
      </c>
      <c r="AJ145" s="53" t="s">
        <v>57</v>
      </c>
      <c r="AK145" s="53" t="s">
        <v>57</v>
      </c>
      <c r="AL145" s="53" t="s">
        <v>57</v>
      </c>
      <c r="AM145" s="53" t="s">
        <v>57</v>
      </c>
      <c r="AN145" s="53" t="s">
        <v>57</v>
      </c>
      <c r="AO145" s="85" t="str" cm="1">
        <f t="array" ref="AO145">IF(OR(Z145:AI145="SI",AJ145="SI",AK145="SI",AL145="SI",AM145="SI",AN145="SI"),"Crítico-Proceda a elaborar plan de acción","No crítico/Intermedio-Solicitar evaluación por parte del OAL")</f>
        <v>No crítico/Intermedio-Solicitar evaluación por parte del OAL</v>
      </c>
      <c r="AP145" s="86"/>
      <c r="AQ145" s="74"/>
      <c r="AR145" s="74"/>
      <c r="AS145" s="74"/>
      <c r="AT145" s="74"/>
      <c r="AU145" s="74"/>
      <c r="AW145">
        <f t="shared" si="1"/>
        <v>1</v>
      </c>
    </row>
    <row r="146" spans="2:49" ht="58.5" customHeight="1">
      <c r="B146" s="54">
        <v>130</v>
      </c>
      <c r="C146" s="55" t="str">
        <f>Hoja1!AU134</f>
        <v>area 130</v>
      </c>
      <c r="D146" s="55" t="str">
        <f>Hoja1!AV134</f>
        <v>puesto 130</v>
      </c>
      <c r="E146" s="55" t="str">
        <f>Hoja1!AW134</f>
        <v>tarea 130</v>
      </c>
      <c r="F146" s="55">
        <f>Hoja1!AX134</f>
        <v>0</v>
      </c>
      <c r="G146" s="55">
        <f>Hoja1!AY134</f>
        <v>0</v>
      </c>
      <c r="H146" s="55">
        <f>Hoja1!AZ134</f>
        <v>0</v>
      </c>
      <c r="I146" s="55">
        <f>Hoja1!BA134</f>
        <v>0</v>
      </c>
      <c r="J146" s="55">
        <f>Hoja1!BB134</f>
        <v>0</v>
      </c>
      <c r="K146" s="53"/>
      <c r="L146" s="53"/>
      <c r="M146" s="53"/>
      <c r="N146" s="53"/>
      <c r="O146" s="53"/>
      <c r="P146" s="53"/>
      <c r="Q146" s="53"/>
      <c r="R146" s="53"/>
      <c r="S146" s="53"/>
      <c r="T146" s="53"/>
      <c r="U146" s="53"/>
      <c r="V146" s="53"/>
      <c r="W146" s="53"/>
      <c r="X146" s="53"/>
      <c r="Y146" s="79" t="str" cm="1">
        <f t="array" ref="Y146">IF(OR(K146:S146="NO",T146="NO",U146="NO",V146="NO",W146="NO",X146="NO"),"No aceptable","Aceptable")</f>
        <v>Aceptable</v>
      </c>
      <c r="Z146" s="53" t="s">
        <v>57</v>
      </c>
      <c r="AA146" s="53" t="s">
        <v>57</v>
      </c>
      <c r="AB146" s="53" t="s">
        <v>57</v>
      </c>
      <c r="AC146" s="53" t="s">
        <v>57</v>
      </c>
      <c r="AD146" s="53" t="s">
        <v>57</v>
      </c>
      <c r="AE146" s="53" t="s">
        <v>57</v>
      </c>
      <c r="AF146" s="53" t="s">
        <v>57</v>
      </c>
      <c r="AG146" s="53" t="s">
        <v>57</v>
      </c>
      <c r="AH146" s="53" t="s">
        <v>57</v>
      </c>
      <c r="AI146" s="53" t="s">
        <v>57</v>
      </c>
      <c r="AJ146" s="53" t="s">
        <v>57</v>
      </c>
      <c r="AK146" s="53" t="s">
        <v>57</v>
      </c>
      <c r="AL146" s="53" t="s">
        <v>57</v>
      </c>
      <c r="AM146" s="53" t="s">
        <v>57</v>
      </c>
      <c r="AN146" s="53" t="s">
        <v>57</v>
      </c>
      <c r="AO146" s="85" t="str" cm="1">
        <f t="array" ref="AO146">IF(OR(Z146:AI146="SI",AJ146="SI",AK146="SI",AL146="SI",AM146="SI",AN146="SI"),"Crítico-Proceda a elaborar plan de acción","No crítico/Intermedio-Solicitar evaluación por parte del OAL")</f>
        <v>No crítico/Intermedio-Solicitar evaluación por parte del OAL</v>
      </c>
      <c r="AP146" s="86"/>
      <c r="AQ146" s="74"/>
      <c r="AR146" s="74"/>
      <c r="AS146" s="74"/>
      <c r="AT146" s="74"/>
      <c r="AU146" s="74"/>
      <c r="AW146">
        <f t="shared" ref="AW146:AW209" si="2">IF(Y146="Aceptable",1,0)</f>
        <v>1</v>
      </c>
    </row>
    <row r="147" spans="2:49" ht="58.5" customHeight="1">
      <c r="B147" s="54">
        <v>131</v>
      </c>
      <c r="C147" s="55" t="str">
        <f>Hoja1!AU135</f>
        <v>area 131</v>
      </c>
      <c r="D147" s="55" t="str">
        <f>Hoja1!AV135</f>
        <v>puesto 131</v>
      </c>
      <c r="E147" s="55" t="str">
        <f>Hoja1!AW135</f>
        <v>tarea 131</v>
      </c>
      <c r="F147" s="55">
        <f>Hoja1!AX135</f>
        <v>0</v>
      </c>
      <c r="G147" s="55">
        <f>Hoja1!AY135</f>
        <v>0</v>
      </c>
      <c r="H147" s="55">
        <f>Hoja1!AZ135</f>
        <v>0</v>
      </c>
      <c r="I147" s="55">
        <f>Hoja1!BA135</f>
        <v>0</v>
      </c>
      <c r="J147" s="55">
        <f>Hoja1!BB135</f>
        <v>0</v>
      </c>
      <c r="K147" s="53"/>
      <c r="L147" s="53"/>
      <c r="M147" s="53"/>
      <c r="N147" s="53"/>
      <c r="O147" s="53"/>
      <c r="P147" s="53"/>
      <c r="Q147" s="53"/>
      <c r="R147" s="53"/>
      <c r="S147" s="53"/>
      <c r="T147" s="53"/>
      <c r="U147" s="53"/>
      <c r="V147" s="53"/>
      <c r="W147" s="53"/>
      <c r="X147" s="53"/>
      <c r="Y147" s="79" t="str" cm="1">
        <f t="array" ref="Y147">IF(OR(K147:S147="NO",T147="NO",U147="NO",V147="NO",W147="NO",X147="NO"),"No aceptable","Aceptable")</f>
        <v>Aceptable</v>
      </c>
      <c r="Z147" s="53" t="s">
        <v>57</v>
      </c>
      <c r="AA147" s="53" t="s">
        <v>57</v>
      </c>
      <c r="AB147" s="53" t="s">
        <v>57</v>
      </c>
      <c r="AC147" s="53" t="s">
        <v>57</v>
      </c>
      <c r="AD147" s="53" t="s">
        <v>57</v>
      </c>
      <c r="AE147" s="53" t="s">
        <v>57</v>
      </c>
      <c r="AF147" s="53" t="s">
        <v>57</v>
      </c>
      <c r="AG147" s="53" t="s">
        <v>57</v>
      </c>
      <c r="AH147" s="53" t="s">
        <v>57</v>
      </c>
      <c r="AI147" s="53" t="s">
        <v>57</v>
      </c>
      <c r="AJ147" s="53" t="s">
        <v>57</v>
      </c>
      <c r="AK147" s="53" t="s">
        <v>57</v>
      </c>
      <c r="AL147" s="53" t="s">
        <v>57</v>
      </c>
      <c r="AM147" s="53" t="s">
        <v>57</v>
      </c>
      <c r="AN147" s="53" t="s">
        <v>57</v>
      </c>
      <c r="AO147" s="85" t="str" cm="1">
        <f t="array" ref="AO147">IF(OR(Z147:AI147="SI",AJ147="SI",AK147="SI",AL147="SI",AM147="SI",AN147="SI"),"Crítico-Proceda a elaborar plan de acción","No crítico/Intermedio-Solicitar evaluación por parte del OAL")</f>
        <v>No crítico/Intermedio-Solicitar evaluación por parte del OAL</v>
      </c>
      <c r="AP147" s="86"/>
      <c r="AQ147" s="74"/>
      <c r="AR147" s="74"/>
      <c r="AS147" s="74"/>
      <c r="AT147" s="74"/>
      <c r="AU147" s="74"/>
      <c r="AW147">
        <f t="shared" si="2"/>
        <v>1</v>
      </c>
    </row>
    <row r="148" spans="2:49" ht="58.5" customHeight="1">
      <c r="B148" s="54">
        <v>132</v>
      </c>
      <c r="C148" s="55" t="str">
        <f>Hoja1!AU136</f>
        <v>area 132</v>
      </c>
      <c r="D148" s="55" t="str">
        <f>Hoja1!AV136</f>
        <v>puesto 132</v>
      </c>
      <c r="E148" s="55" t="str">
        <f>Hoja1!AW136</f>
        <v>tarea 132</v>
      </c>
      <c r="F148" s="55">
        <f>Hoja1!AX136</f>
        <v>0</v>
      </c>
      <c r="G148" s="55">
        <f>Hoja1!AY136</f>
        <v>0</v>
      </c>
      <c r="H148" s="55">
        <f>Hoja1!AZ136</f>
        <v>0</v>
      </c>
      <c r="I148" s="55">
        <f>Hoja1!BA136</f>
        <v>0</v>
      </c>
      <c r="J148" s="55">
        <f>Hoja1!BB136</f>
        <v>0</v>
      </c>
      <c r="K148" s="53"/>
      <c r="L148" s="53"/>
      <c r="M148" s="53"/>
      <c r="N148" s="53"/>
      <c r="O148" s="53"/>
      <c r="P148" s="53"/>
      <c r="Q148" s="53"/>
      <c r="R148" s="53"/>
      <c r="S148" s="53"/>
      <c r="T148" s="53"/>
      <c r="U148" s="53"/>
      <c r="V148" s="53"/>
      <c r="W148" s="53"/>
      <c r="X148" s="53"/>
      <c r="Y148" s="79" t="str" cm="1">
        <f t="array" ref="Y148">IF(OR(K148:S148="NO",T148="NO",U148="NO",V148="NO",W148="NO",X148="NO"),"No aceptable","Aceptable")</f>
        <v>Aceptable</v>
      </c>
      <c r="Z148" s="53" t="s">
        <v>57</v>
      </c>
      <c r="AA148" s="53" t="s">
        <v>57</v>
      </c>
      <c r="AB148" s="53" t="s">
        <v>57</v>
      </c>
      <c r="AC148" s="53" t="s">
        <v>57</v>
      </c>
      <c r="AD148" s="53" t="s">
        <v>57</v>
      </c>
      <c r="AE148" s="53" t="s">
        <v>57</v>
      </c>
      <c r="AF148" s="53" t="s">
        <v>57</v>
      </c>
      <c r="AG148" s="53" t="s">
        <v>57</v>
      </c>
      <c r="AH148" s="53" t="s">
        <v>57</v>
      </c>
      <c r="AI148" s="53" t="s">
        <v>57</v>
      </c>
      <c r="AJ148" s="53" t="s">
        <v>57</v>
      </c>
      <c r="AK148" s="53" t="s">
        <v>57</v>
      </c>
      <c r="AL148" s="53" t="s">
        <v>57</v>
      </c>
      <c r="AM148" s="53" t="s">
        <v>57</v>
      </c>
      <c r="AN148" s="53" t="s">
        <v>57</v>
      </c>
      <c r="AO148" s="85" t="str" cm="1">
        <f t="array" ref="AO148">IF(OR(Z148:AI148="SI",AJ148="SI",AK148="SI",AL148="SI",AM148="SI",AN148="SI"),"Crítico-Proceda a elaborar plan de acción","No crítico/Intermedio-Solicitar evaluación por parte del OAL")</f>
        <v>No crítico/Intermedio-Solicitar evaluación por parte del OAL</v>
      </c>
      <c r="AP148" s="86"/>
      <c r="AQ148" s="74"/>
      <c r="AR148" s="74"/>
      <c r="AS148" s="74"/>
      <c r="AT148" s="74"/>
      <c r="AU148" s="74"/>
      <c r="AW148">
        <f t="shared" si="2"/>
        <v>1</v>
      </c>
    </row>
    <row r="149" spans="2:49" ht="58.5" customHeight="1">
      <c r="B149" s="54">
        <v>133</v>
      </c>
      <c r="C149" s="55" t="str">
        <f>Hoja1!AU137</f>
        <v>area 133</v>
      </c>
      <c r="D149" s="55" t="str">
        <f>Hoja1!AV137</f>
        <v>puesto 133</v>
      </c>
      <c r="E149" s="55" t="str">
        <f>Hoja1!AW137</f>
        <v>tarea 133</v>
      </c>
      <c r="F149" s="55">
        <f>Hoja1!AX137</f>
        <v>0</v>
      </c>
      <c r="G149" s="55">
        <f>Hoja1!AY137</f>
        <v>0</v>
      </c>
      <c r="H149" s="55">
        <f>Hoja1!AZ137</f>
        <v>0</v>
      </c>
      <c r="I149" s="55">
        <f>Hoja1!BA137</f>
        <v>0</v>
      </c>
      <c r="J149" s="55">
        <f>Hoja1!BB137</f>
        <v>0</v>
      </c>
      <c r="K149" s="53"/>
      <c r="L149" s="53"/>
      <c r="M149" s="53"/>
      <c r="N149" s="53"/>
      <c r="O149" s="53"/>
      <c r="P149" s="53"/>
      <c r="Q149" s="53"/>
      <c r="R149" s="53"/>
      <c r="S149" s="53"/>
      <c r="T149" s="53"/>
      <c r="U149" s="53"/>
      <c r="V149" s="53"/>
      <c r="W149" s="53"/>
      <c r="X149" s="53"/>
      <c r="Y149" s="79" t="str" cm="1">
        <f t="array" ref="Y149">IF(OR(K149:S149="NO",T149="NO",U149="NO",V149="NO",W149="NO",X149="NO"),"No aceptable","Aceptable")</f>
        <v>Aceptable</v>
      </c>
      <c r="Z149" s="53" t="s">
        <v>57</v>
      </c>
      <c r="AA149" s="53" t="s">
        <v>57</v>
      </c>
      <c r="AB149" s="53" t="s">
        <v>57</v>
      </c>
      <c r="AC149" s="53" t="s">
        <v>57</v>
      </c>
      <c r="AD149" s="53" t="s">
        <v>57</v>
      </c>
      <c r="AE149" s="53" t="s">
        <v>57</v>
      </c>
      <c r="AF149" s="53" t="s">
        <v>57</v>
      </c>
      <c r="AG149" s="53" t="s">
        <v>57</v>
      </c>
      <c r="AH149" s="53" t="s">
        <v>57</v>
      </c>
      <c r="AI149" s="53" t="s">
        <v>57</v>
      </c>
      <c r="AJ149" s="53" t="s">
        <v>57</v>
      </c>
      <c r="AK149" s="53" t="s">
        <v>57</v>
      </c>
      <c r="AL149" s="53" t="s">
        <v>57</v>
      </c>
      <c r="AM149" s="53" t="s">
        <v>57</v>
      </c>
      <c r="AN149" s="53" t="s">
        <v>57</v>
      </c>
      <c r="AO149" s="85" t="str" cm="1">
        <f t="array" ref="AO149">IF(OR(Z149:AI149="SI",AJ149="SI",AK149="SI",AL149="SI",AM149="SI",AN149="SI"),"Crítico-Proceda a elaborar plan de acción","No crítico/Intermedio-Solicitar evaluación por parte del OAL")</f>
        <v>No crítico/Intermedio-Solicitar evaluación por parte del OAL</v>
      </c>
      <c r="AP149" s="86"/>
      <c r="AQ149" s="74"/>
      <c r="AR149" s="74"/>
      <c r="AS149" s="74"/>
      <c r="AT149" s="74"/>
      <c r="AU149" s="74"/>
      <c r="AW149">
        <f t="shared" si="2"/>
        <v>1</v>
      </c>
    </row>
    <row r="150" spans="2:49" ht="58.5" customHeight="1">
      <c r="B150" s="54">
        <v>134</v>
      </c>
      <c r="C150" s="55" t="str">
        <f>Hoja1!AU138</f>
        <v>area 134</v>
      </c>
      <c r="D150" s="55" t="str">
        <f>Hoja1!AV138</f>
        <v>puesto 134</v>
      </c>
      <c r="E150" s="55" t="str">
        <f>Hoja1!AW138</f>
        <v>tarea 134</v>
      </c>
      <c r="F150" s="55">
        <f>Hoja1!AX138</f>
        <v>0</v>
      </c>
      <c r="G150" s="55">
        <f>Hoja1!AY138</f>
        <v>0</v>
      </c>
      <c r="H150" s="55">
        <f>Hoja1!AZ138</f>
        <v>0</v>
      </c>
      <c r="I150" s="55">
        <f>Hoja1!BA138</f>
        <v>0</v>
      </c>
      <c r="J150" s="55">
        <f>Hoja1!BB138</f>
        <v>0</v>
      </c>
      <c r="K150" s="53"/>
      <c r="L150" s="53"/>
      <c r="M150" s="53"/>
      <c r="N150" s="53"/>
      <c r="O150" s="53"/>
      <c r="P150" s="53"/>
      <c r="Q150" s="53"/>
      <c r="R150" s="53"/>
      <c r="S150" s="53"/>
      <c r="T150" s="53"/>
      <c r="U150" s="53"/>
      <c r="V150" s="53"/>
      <c r="W150" s="53"/>
      <c r="X150" s="53"/>
      <c r="Y150" s="79" t="str" cm="1">
        <f t="array" ref="Y150">IF(OR(K150:S150="NO",T150="NO",U150="NO",V150="NO",W150="NO",X150="NO"),"No aceptable","Aceptable")</f>
        <v>Aceptable</v>
      </c>
      <c r="Z150" s="53" t="s">
        <v>57</v>
      </c>
      <c r="AA150" s="53" t="s">
        <v>57</v>
      </c>
      <c r="AB150" s="53" t="s">
        <v>57</v>
      </c>
      <c r="AC150" s="53" t="s">
        <v>57</v>
      </c>
      <c r="AD150" s="53" t="s">
        <v>57</v>
      </c>
      <c r="AE150" s="53" t="s">
        <v>57</v>
      </c>
      <c r="AF150" s="53" t="s">
        <v>57</v>
      </c>
      <c r="AG150" s="53" t="s">
        <v>57</v>
      </c>
      <c r="AH150" s="53" t="s">
        <v>57</v>
      </c>
      <c r="AI150" s="53" t="s">
        <v>57</v>
      </c>
      <c r="AJ150" s="53" t="s">
        <v>57</v>
      </c>
      <c r="AK150" s="53" t="s">
        <v>57</v>
      </c>
      <c r="AL150" s="53" t="s">
        <v>57</v>
      </c>
      <c r="AM150" s="53" t="s">
        <v>57</v>
      </c>
      <c r="AN150" s="53" t="s">
        <v>57</v>
      </c>
      <c r="AO150" s="85" t="str" cm="1">
        <f t="array" ref="AO150">IF(OR(Z150:AI150="SI",AJ150="SI",AK150="SI",AL150="SI",AM150="SI",AN150="SI"),"Crítico-Proceda a elaborar plan de acción","No crítico/Intermedio-Solicitar evaluación por parte del OAL")</f>
        <v>No crítico/Intermedio-Solicitar evaluación por parte del OAL</v>
      </c>
      <c r="AP150" s="86"/>
      <c r="AQ150" s="74"/>
      <c r="AR150" s="74"/>
      <c r="AS150" s="74"/>
      <c r="AT150" s="74"/>
      <c r="AU150" s="74"/>
      <c r="AW150">
        <f t="shared" si="2"/>
        <v>1</v>
      </c>
    </row>
    <row r="151" spans="2:49" ht="58.5" customHeight="1">
      <c r="B151" s="54">
        <v>135</v>
      </c>
      <c r="C151" s="55" t="str">
        <f>Hoja1!AU139</f>
        <v>area 135</v>
      </c>
      <c r="D151" s="55" t="str">
        <f>Hoja1!AV139</f>
        <v>puesto 135</v>
      </c>
      <c r="E151" s="55" t="str">
        <f>Hoja1!AW139</f>
        <v>tarea 135</v>
      </c>
      <c r="F151" s="55">
        <f>Hoja1!AX139</f>
        <v>0</v>
      </c>
      <c r="G151" s="55">
        <f>Hoja1!AY139</f>
        <v>0</v>
      </c>
      <c r="H151" s="55">
        <f>Hoja1!AZ139</f>
        <v>0</v>
      </c>
      <c r="I151" s="55">
        <f>Hoja1!BA139</f>
        <v>0</v>
      </c>
      <c r="J151" s="55">
        <f>Hoja1!BB139</f>
        <v>0</v>
      </c>
      <c r="K151" s="53"/>
      <c r="L151" s="53"/>
      <c r="M151" s="53"/>
      <c r="N151" s="53"/>
      <c r="O151" s="53"/>
      <c r="P151" s="53"/>
      <c r="Q151" s="53"/>
      <c r="R151" s="53"/>
      <c r="S151" s="53"/>
      <c r="T151" s="53"/>
      <c r="U151" s="53"/>
      <c r="V151" s="53"/>
      <c r="W151" s="53"/>
      <c r="X151" s="53"/>
      <c r="Y151" s="79" t="str" cm="1">
        <f t="array" ref="Y151">IF(OR(K151:S151="NO",T151="NO",U151="NO",V151="NO",W151="NO",X151="NO"),"No aceptable","Aceptable")</f>
        <v>Aceptable</v>
      </c>
      <c r="Z151" s="53" t="s">
        <v>57</v>
      </c>
      <c r="AA151" s="53" t="s">
        <v>57</v>
      </c>
      <c r="AB151" s="53" t="s">
        <v>57</v>
      </c>
      <c r="AC151" s="53" t="s">
        <v>57</v>
      </c>
      <c r="AD151" s="53" t="s">
        <v>57</v>
      </c>
      <c r="AE151" s="53" t="s">
        <v>57</v>
      </c>
      <c r="AF151" s="53" t="s">
        <v>57</v>
      </c>
      <c r="AG151" s="53" t="s">
        <v>57</v>
      </c>
      <c r="AH151" s="53" t="s">
        <v>57</v>
      </c>
      <c r="AI151" s="53" t="s">
        <v>57</v>
      </c>
      <c r="AJ151" s="53" t="s">
        <v>57</v>
      </c>
      <c r="AK151" s="53" t="s">
        <v>57</v>
      </c>
      <c r="AL151" s="53" t="s">
        <v>57</v>
      </c>
      <c r="AM151" s="53" t="s">
        <v>57</v>
      </c>
      <c r="AN151" s="53" t="s">
        <v>57</v>
      </c>
      <c r="AO151" s="85" t="str" cm="1">
        <f t="array" ref="AO151">IF(OR(Z151:AI151="SI",AJ151="SI",AK151="SI",AL151="SI",AM151="SI",AN151="SI"),"Crítico-Proceda a elaborar plan de acción","No crítico/Intermedio-Solicitar evaluación por parte del OAL")</f>
        <v>No crítico/Intermedio-Solicitar evaluación por parte del OAL</v>
      </c>
      <c r="AP151" s="86"/>
      <c r="AQ151" s="74"/>
      <c r="AR151" s="74"/>
      <c r="AS151" s="74"/>
      <c r="AT151" s="74"/>
      <c r="AU151" s="74"/>
      <c r="AW151">
        <f t="shared" si="2"/>
        <v>1</v>
      </c>
    </row>
    <row r="152" spans="2:49" ht="58.5" customHeight="1">
      <c r="B152" s="54">
        <v>136</v>
      </c>
      <c r="C152" s="55" t="str">
        <f>Hoja1!AU140</f>
        <v>area 136</v>
      </c>
      <c r="D152" s="55" t="str">
        <f>Hoja1!AV140</f>
        <v>puesto 136</v>
      </c>
      <c r="E152" s="55" t="str">
        <f>Hoja1!AW140</f>
        <v>tarea 136</v>
      </c>
      <c r="F152" s="55">
        <f>Hoja1!AX140</f>
        <v>0</v>
      </c>
      <c r="G152" s="55">
        <f>Hoja1!AY140</f>
        <v>0</v>
      </c>
      <c r="H152" s="55">
        <f>Hoja1!AZ140</f>
        <v>0</v>
      </c>
      <c r="I152" s="55">
        <f>Hoja1!BA140</f>
        <v>0</v>
      </c>
      <c r="J152" s="55">
        <f>Hoja1!BB140</f>
        <v>0</v>
      </c>
      <c r="K152" s="53"/>
      <c r="L152" s="53"/>
      <c r="M152" s="53"/>
      <c r="N152" s="53"/>
      <c r="O152" s="53"/>
      <c r="P152" s="53"/>
      <c r="Q152" s="53"/>
      <c r="R152" s="53"/>
      <c r="S152" s="53"/>
      <c r="T152" s="53"/>
      <c r="U152" s="53"/>
      <c r="V152" s="53"/>
      <c r="W152" s="53"/>
      <c r="X152" s="53"/>
      <c r="Y152" s="79" t="str" cm="1">
        <f t="array" ref="Y152">IF(OR(K152:S152="NO",T152="NO",U152="NO",V152="NO",W152="NO",X152="NO"),"No aceptable","Aceptable")</f>
        <v>Aceptable</v>
      </c>
      <c r="Z152" s="53" t="s">
        <v>57</v>
      </c>
      <c r="AA152" s="53" t="s">
        <v>57</v>
      </c>
      <c r="AB152" s="53" t="s">
        <v>57</v>
      </c>
      <c r="AC152" s="53" t="s">
        <v>57</v>
      </c>
      <c r="AD152" s="53" t="s">
        <v>57</v>
      </c>
      <c r="AE152" s="53" t="s">
        <v>57</v>
      </c>
      <c r="AF152" s="53" t="s">
        <v>57</v>
      </c>
      <c r="AG152" s="53" t="s">
        <v>57</v>
      </c>
      <c r="AH152" s="53" t="s">
        <v>57</v>
      </c>
      <c r="AI152" s="53" t="s">
        <v>57</v>
      </c>
      <c r="AJ152" s="53" t="s">
        <v>57</v>
      </c>
      <c r="AK152" s="53" t="s">
        <v>57</v>
      </c>
      <c r="AL152" s="53" t="s">
        <v>57</v>
      </c>
      <c r="AM152" s="53" t="s">
        <v>57</v>
      </c>
      <c r="AN152" s="53" t="s">
        <v>57</v>
      </c>
      <c r="AO152" s="85" t="str" cm="1">
        <f t="array" ref="AO152">IF(OR(Z152:AI152="SI",AJ152="SI",AK152="SI",AL152="SI",AM152="SI",AN152="SI"),"Crítico-Proceda a elaborar plan de acción","No crítico/Intermedio-Solicitar evaluación por parte del OAL")</f>
        <v>No crítico/Intermedio-Solicitar evaluación por parte del OAL</v>
      </c>
      <c r="AP152" s="86"/>
      <c r="AQ152" s="74"/>
      <c r="AR152" s="74"/>
      <c r="AS152" s="74"/>
      <c r="AT152" s="74"/>
      <c r="AU152" s="74"/>
      <c r="AW152">
        <f t="shared" si="2"/>
        <v>1</v>
      </c>
    </row>
    <row r="153" spans="2:49" ht="58.5" customHeight="1">
      <c r="B153" s="54">
        <v>137</v>
      </c>
      <c r="C153" s="55" t="str">
        <f>Hoja1!AU141</f>
        <v>area 137</v>
      </c>
      <c r="D153" s="55" t="str">
        <f>Hoja1!AV141</f>
        <v>puesto 137</v>
      </c>
      <c r="E153" s="55" t="str">
        <f>Hoja1!AW141</f>
        <v>tarea 137</v>
      </c>
      <c r="F153" s="55">
        <f>Hoja1!AX141</f>
        <v>0</v>
      </c>
      <c r="G153" s="55">
        <f>Hoja1!AY141</f>
        <v>0</v>
      </c>
      <c r="H153" s="55">
        <f>Hoja1!AZ141</f>
        <v>0</v>
      </c>
      <c r="I153" s="55">
        <f>Hoja1!BA141</f>
        <v>0</v>
      </c>
      <c r="J153" s="55">
        <f>Hoja1!BB141</f>
        <v>0</v>
      </c>
      <c r="K153" s="53"/>
      <c r="L153" s="53"/>
      <c r="M153" s="53"/>
      <c r="N153" s="53"/>
      <c r="O153" s="53"/>
      <c r="P153" s="53"/>
      <c r="Q153" s="53"/>
      <c r="R153" s="53"/>
      <c r="S153" s="53"/>
      <c r="T153" s="53"/>
      <c r="U153" s="53"/>
      <c r="V153" s="53"/>
      <c r="W153" s="53"/>
      <c r="X153" s="53"/>
      <c r="Y153" s="79" t="str" cm="1">
        <f t="array" ref="Y153">IF(OR(K153:S153="NO",T153="NO",U153="NO",V153="NO",W153="NO",X153="NO"),"No aceptable","Aceptable")</f>
        <v>Aceptable</v>
      </c>
      <c r="Z153" s="53" t="s">
        <v>57</v>
      </c>
      <c r="AA153" s="53" t="s">
        <v>57</v>
      </c>
      <c r="AB153" s="53" t="s">
        <v>57</v>
      </c>
      <c r="AC153" s="53" t="s">
        <v>57</v>
      </c>
      <c r="AD153" s="53" t="s">
        <v>57</v>
      </c>
      <c r="AE153" s="53" t="s">
        <v>57</v>
      </c>
      <c r="AF153" s="53" t="s">
        <v>57</v>
      </c>
      <c r="AG153" s="53" t="s">
        <v>57</v>
      </c>
      <c r="AH153" s="53" t="s">
        <v>57</v>
      </c>
      <c r="AI153" s="53" t="s">
        <v>57</v>
      </c>
      <c r="AJ153" s="53" t="s">
        <v>57</v>
      </c>
      <c r="AK153" s="53" t="s">
        <v>57</v>
      </c>
      <c r="AL153" s="53" t="s">
        <v>57</v>
      </c>
      <c r="AM153" s="53" t="s">
        <v>57</v>
      </c>
      <c r="AN153" s="53" t="s">
        <v>57</v>
      </c>
      <c r="AO153" s="85" t="str" cm="1">
        <f t="array" ref="AO153">IF(OR(Z153:AI153="SI",AJ153="SI",AK153="SI",AL153="SI",AM153="SI",AN153="SI"),"Crítico-Proceda a elaborar plan de acción","No crítico/Intermedio-Solicitar evaluación por parte del OAL")</f>
        <v>No crítico/Intermedio-Solicitar evaluación por parte del OAL</v>
      </c>
      <c r="AP153" s="86"/>
      <c r="AQ153" s="74"/>
      <c r="AR153" s="74"/>
      <c r="AS153" s="74"/>
      <c r="AT153" s="74"/>
      <c r="AU153" s="74"/>
      <c r="AW153">
        <f t="shared" si="2"/>
        <v>1</v>
      </c>
    </row>
    <row r="154" spans="2:49" ht="58.5" customHeight="1">
      <c r="B154" s="54">
        <v>138</v>
      </c>
      <c r="C154" s="55" t="str">
        <f>Hoja1!AU142</f>
        <v>area 138</v>
      </c>
      <c r="D154" s="55" t="str">
        <f>Hoja1!AV142</f>
        <v>puesto 138</v>
      </c>
      <c r="E154" s="55" t="str">
        <f>Hoja1!AW142</f>
        <v>tarea 138</v>
      </c>
      <c r="F154" s="55">
        <f>Hoja1!AX142</f>
        <v>0</v>
      </c>
      <c r="G154" s="55">
        <f>Hoja1!AY142</f>
        <v>0</v>
      </c>
      <c r="H154" s="55">
        <f>Hoja1!AZ142</f>
        <v>0</v>
      </c>
      <c r="I154" s="55">
        <f>Hoja1!BA142</f>
        <v>0</v>
      </c>
      <c r="J154" s="55">
        <f>Hoja1!BB142</f>
        <v>0</v>
      </c>
      <c r="K154" s="53"/>
      <c r="L154" s="53"/>
      <c r="M154" s="53"/>
      <c r="N154" s="53"/>
      <c r="O154" s="53"/>
      <c r="P154" s="53"/>
      <c r="Q154" s="53"/>
      <c r="R154" s="53"/>
      <c r="S154" s="53"/>
      <c r="T154" s="53"/>
      <c r="U154" s="53"/>
      <c r="V154" s="53"/>
      <c r="W154" s="53"/>
      <c r="X154" s="53"/>
      <c r="Y154" s="79" t="str" cm="1">
        <f t="array" ref="Y154">IF(OR(K154:S154="NO",T154="NO",U154="NO",V154="NO",W154="NO",X154="NO"),"No aceptable","Aceptable")</f>
        <v>Aceptable</v>
      </c>
      <c r="Z154" s="53" t="s">
        <v>57</v>
      </c>
      <c r="AA154" s="53" t="s">
        <v>57</v>
      </c>
      <c r="AB154" s="53" t="s">
        <v>57</v>
      </c>
      <c r="AC154" s="53" t="s">
        <v>57</v>
      </c>
      <c r="AD154" s="53" t="s">
        <v>57</v>
      </c>
      <c r="AE154" s="53" t="s">
        <v>57</v>
      </c>
      <c r="AF154" s="53" t="s">
        <v>57</v>
      </c>
      <c r="AG154" s="53" t="s">
        <v>57</v>
      </c>
      <c r="AH154" s="53" t="s">
        <v>57</v>
      </c>
      <c r="AI154" s="53" t="s">
        <v>57</v>
      </c>
      <c r="AJ154" s="53" t="s">
        <v>57</v>
      </c>
      <c r="AK154" s="53" t="s">
        <v>57</v>
      </c>
      <c r="AL154" s="53" t="s">
        <v>57</v>
      </c>
      <c r="AM154" s="53" t="s">
        <v>57</v>
      </c>
      <c r="AN154" s="53" t="s">
        <v>57</v>
      </c>
      <c r="AO154" s="85" t="str" cm="1">
        <f t="array" ref="AO154">IF(OR(Z154:AI154="SI",AJ154="SI",AK154="SI",AL154="SI",AM154="SI",AN154="SI"),"Crítico-Proceda a elaborar plan de acción","No crítico/Intermedio-Solicitar evaluación por parte del OAL")</f>
        <v>No crítico/Intermedio-Solicitar evaluación por parte del OAL</v>
      </c>
      <c r="AP154" s="86"/>
      <c r="AQ154" s="74"/>
      <c r="AR154" s="74"/>
      <c r="AS154" s="74"/>
      <c r="AT154" s="74"/>
      <c r="AU154" s="74"/>
      <c r="AW154">
        <f t="shared" si="2"/>
        <v>1</v>
      </c>
    </row>
    <row r="155" spans="2:49" ht="58.5" customHeight="1">
      <c r="B155" s="54">
        <v>139</v>
      </c>
      <c r="C155" s="55" t="str">
        <f>Hoja1!AU143</f>
        <v>area 139</v>
      </c>
      <c r="D155" s="55" t="str">
        <f>Hoja1!AV143</f>
        <v>puesto 139</v>
      </c>
      <c r="E155" s="55" t="str">
        <f>Hoja1!AW143</f>
        <v>tarea 139</v>
      </c>
      <c r="F155" s="55">
        <f>Hoja1!AX143</f>
        <v>0</v>
      </c>
      <c r="G155" s="55">
        <f>Hoja1!AY143</f>
        <v>0</v>
      </c>
      <c r="H155" s="55">
        <f>Hoja1!AZ143</f>
        <v>0</v>
      </c>
      <c r="I155" s="55">
        <f>Hoja1!BA143</f>
        <v>0</v>
      </c>
      <c r="J155" s="55">
        <f>Hoja1!BB143</f>
        <v>0</v>
      </c>
      <c r="K155" s="53"/>
      <c r="L155" s="53"/>
      <c r="M155" s="53"/>
      <c r="N155" s="53"/>
      <c r="O155" s="53"/>
      <c r="P155" s="53"/>
      <c r="Q155" s="53"/>
      <c r="R155" s="53"/>
      <c r="S155" s="53"/>
      <c r="T155" s="53"/>
      <c r="U155" s="53"/>
      <c r="V155" s="53"/>
      <c r="W155" s="53"/>
      <c r="X155" s="53"/>
      <c r="Y155" s="79" t="str" cm="1">
        <f t="array" ref="Y155">IF(OR(K155:S155="NO",T155="NO",U155="NO",V155="NO",W155="NO",X155="NO"),"No aceptable","Aceptable")</f>
        <v>Aceptable</v>
      </c>
      <c r="Z155" s="53" t="s">
        <v>57</v>
      </c>
      <c r="AA155" s="53" t="s">
        <v>57</v>
      </c>
      <c r="AB155" s="53" t="s">
        <v>57</v>
      </c>
      <c r="AC155" s="53" t="s">
        <v>57</v>
      </c>
      <c r="AD155" s="53" t="s">
        <v>57</v>
      </c>
      <c r="AE155" s="53" t="s">
        <v>57</v>
      </c>
      <c r="AF155" s="53" t="s">
        <v>57</v>
      </c>
      <c r="AG155" s="53" t="s">
        <v>57</v>
      </c>
      <c r="AH155" s="53" t="s">
        <v>57</v>
      </c>
      <c r="AI155" s="53" t="s">
        <v>57</v>
      </c>
      <c r="AJ155" s="53" t="s">
        <v>57</v>
      </c>
      <c r="AK155" s="53" t="s">
        <v>57</v>
      </c>
      <c r="AL155" s="53" t="s">
        <v>57</v>
      </c>
      <c r="AM155" s="53" t="s">
        <v>57</v>
      </c>
      <c r="AN155" s="53" t="s">
        <v>57</v>
      </c>
      <c r="AO155" s="85" t="str" cm="1">
        <f t="array" ref="AO155">IF(OR(Z155:AI155="SI",AJ155="SI",AK155="SI",AL155="SI",AM155="SI",AN155="SI"),"Crítico-Proceda a elaborar plan de acción","No crítico/Intermedio-Solicitar evaluación por parte del OAL")</f>
        <v>No crítico/Intermedio-Solicitar evaluación por parte del OAL</v>
      </c>
      <c r="AP155" s="86"/>
      <c r="AQ155" s="74"/>
      <c r="AR155" s="74"/>
      <c r="AS155" s="74"/>
      <c r="AT155" s="74"/>
      <c r="AU155" s="74"/>
      <c r="AW155">
        <f t="shared" si="2"/>
        <v>1</v>
      </c>
    </row>
    <row r="156" spans="2:49" ht="58.5" customHeight="1">
      <c r="B156" s="54">
        <v>140</v>
      </c>
      <c r="C156" s="55" t="str">
        <f>Hoja1!AU144</f>
        <v>area 140</v>
      </c>
      <c r="D156" s="55" t="str">
        <f>Hoja1!AV144</f>
        <v>puesto 140</v>
      </c>
      <c r="E156" s="55" t="str">
        <f>Hoja1!AW144</f>
        <v>tarea 140</v>
      </c>
      <c r="F156" s="55">
        <f>Hoja1!AX144</f>
        <v>0</v>
      </c>
      <c r="G156" s="55">
        <f>Hoja1!AY144</f>
        <v>0</v>
      </c>
      <c r="H156" s="55">
        <f>Hoja1!AZ144</f>
        <v>0</v>
      </c>
      <c r="I156" s="55">
        <f>Hoja1!BA144</f>
        <v>0</v>
      </c>
      <c r="J156" s="55">
        <f>Hoja1!BB144</f>
        <v>0</v>
      </c>
      <c r="K156" s="53"/>
      <c r="L156" s="53"/>
      <c r="M156" s="53"/>
      <c r="N156" s="53"/>
      <c r="O156" s="53"/>
      <c r="P156" s="53"/>
      <c r="Q156" s="53"/>
      <c r="R156" s="53"/>
      <c r="S156" s="53"/>
      <c r="T156" s="53"/>
      <c r="U156" s="53"/>
      <c r="V156" s="53"/>
      <c r="W156" s="53"/>
      <c r="X156" s="53"/>
      <c r="Y156" s="79" t="str" cm="1">
        <f t="array" ref="Y156">IF(OR(K156:S156="NO",T156="NO",U156="NO",V156="NO",W156="NO",X156="NO"),"No aceptable","Aceptable")</f>
        <v>Aceptable</v>
      </c>
      <c r="Z156" s="53" t="s">
        <v>57</v>
      </c>
      <c r="AA156" s="53" t="s">
        <v>57</v>
      </c>
      <c r="AB156" s="53" t="s">
        <v>57</v>
      </c>
      <c r="AC156" s="53" t="s">
        <v>57</v>
      </c>
      <c r="AD156" s="53" t="s">
        <v>57</v>
      </c>
      <c r="AE156" s="53" t="s">
        <v>57</v>
      </c>
      <c r="AF156" s="53" t="s">
        <v>57</v>
      </c>
      <c r="AG156" s="53" t="s">
        <v>57</v>
      </c>
      <c r="AH156" s="53" t="s">
        <v>57</v>
      </c>
      <c r="AI156" s="53" t="s">
        <v>57</v>
      </c>
      <c r="AJ156" s="53" t="s">
        <v>57</v>
      </c>
      <c r="AK156" s="53" t="s">
        <v>57</v>
      </c>
      <c r="AL156" s="53" t="s">
        <v>57</v>
      </c>
      <c r="AM156" s="53" t="s">
        <v>57</v>
      </c>
      <c r="AN156" s="53" t="s">
        <v>57</v>
      </c>
      <c r="AO156" s="85" t="str" cm="1">
        <f t="array" ref="AO156">IF(OR(Z156:AI156="SI",AJ156="SI",AK156="SI",AL156="SI",AM156="SI",AN156="SI"),"Crítico-Proceda a elaborar plan de acción","No crítico/Intermedio-Solicitar evaluación por parte del OAL")</f>
        <v>No crítico/Intermedio-Solicitar evaluación por parte del OAL</v>
      </c>
      <c r="AP156" s="86"/>
      <c r="AQ156" s="74"/>
      <c r="AR156" s="74"/>
      <c r="AS156" s="74"/>
      <c r="AT156" s="74"/>
      <c r="AU156" s="74"/>
      <c r="AW156">
        <f t="shared" si="2"/>
        <v>1</v>
      </c>
    </row>
    <row r="157" spans="2:49" ht="58.5" customHeight="1">
      <c r="B157" s="54">
        <v>141</v>
      </c>
      <c r="C157" s="55" t="str">
        <f>Hoja1!AU145</f>
        <v>area 141</v>
      </c>
      <c r="D157" s="55" t="str">
        <f>Hoja1!AV145</f>
        <v>puesto 141</v>
      </c>
      <c r="E157" s="55" t="str">
        <f>Hoja1!AW145</f>
        <v>tarea 141</v>
      </c>
      <c r="F157" s="55">
        <f>Hoja1!AX145</f>
        <v>0</v>
      </c>
      <c r="G157" s="55">
        <f>Hoja1!AY145</f>
        <v>0</v>
      </c>
      <c r="H157" s="55">
        <f>Hoja1!AZ145</f>
        <v>0</v>
      </c>
      <c r="I157" s="55">
        <f>Hoja1!BA145</f>
        <v>0</v>
      </c>
      <c r="J157" s="55">
        <f>Hoja1!BB145</f>
        <v>0</v>
      </c>
      <c r="K157" s="53"/>
      <c r="L157" s="53"/>
      <c r="M157" s="53"/>
      <c r="N157" s="53"/>
      <c r="O157" s="53"/>
      <c r="P157" s="53"/>
      <c r="Q157" s="53"/>
      <c r="R157" s="53"/>
      <c r="S157" s="53"/>
      <c r="T157" s="53"/>
      <c r="U157" s="53"/>
      <c r="V157" s="53"/>
      <c r="W157" s="53"/>
      <c r="X157" s="53"/>
      <c r="Y157" s="79" t="str" cm="1">
        <f t="array" ref="Y157">IF(OR(K157:S157="NO",T157="NO",U157="NO",V157="NO",W157="NO",X157="NO"),"No aceptable","Aceptable")</f>
        <v>Aceptable</v>
      </c>
      <c r="Z157" s="53" t="s">
        <v>57</v>
      </c>
      <c r="AA157" s="53" t="s">
        <v>57</v>
      </c>
      <c r="AB157" s="53" t="s">
        <v>57</v>
      </c>
      <c r="AC157" s="53" t="s">
        <v>57</v>
      </c>
      <c r="AD157" s="53" t="s">
        <v>57</v>
      </c>
      <c r="AE157" s="53" t="s">
        <v>57</v>
      </c>
      <c r="AF157" s="53" t="s">
        <v>57</v>
      </c>
      <c r="AG157" s="53" t="s">
        <v>57</v>
      </c>
      <c r="AH157" s="53" t="s">
        <v>57</v>
      </c>
      <c r="AI157" s="53" t="s">
        <v>57</v>
      </c>
      <c r="AJ157" s="53" t="s">
        <v>57</v>
      </c>
      <c r="AK157" s="53" t="s">
        <v>57</v>
      </c>
      <c r="AL157" s="53" t="s">
        <v>57</v>
      </c>
      <c r="AM157" s="53" t="s">
        <v>57</v>
      </c>
      <c r="AN157" s="53" t="s">
        <v>57</v>
      </c>
      <c r="AO157" s="85" t="str" cm="1">
        <f t="array" ref="AO157">IF(OR(Z157:AI157="SI",AJ157="SI",AK157="SI",AL157="SI",AM157="SI",AN157="SI"),"Crítico-Proceda a elaborar plan de acción","No crítico/Intermedio-Solicitar evaluación por parte del OAL")</f>
        <v>No crítico/Intermedio-Solicitar evaluación por parte del OAL</v>
      </c>
      <c r="AP157" s="86"/>
      <c r="AQ157" s="74"/>
      <c r="AR157" s="74"/>
      <c r="AS157" s="74"/>
      <c r="AT157" s="74"/>
      <c r="AU157" s="74"/>
      <c r="AW157">
        <f t="shared" si="2"/>
        <v>1</v>
      </c>
    </row>
    <row r="158" spans="2:49" ht="58.5" customHeight="1">
      <c r="B158" s="54">
        <v>142</v>
      </c>
      <c r="C158" s="55" t="str">
        <f>Hoja1!AU146</f>
        <v>area 142</v>
      </c>
      <c r="D158" s="55" t="str">
        <f>Hoja1!AV146</f>
        <v>puesto 142</v>
      </c>
      <c r="E158" s="55" t="str">
        <f>Hoja1!AW146</f>
        <v>tarea 142</v>
      </c>
      <c r="F158" s="55">
        <f>Hoja1!AX146</f>
        <v>0</v>
      </c>
      <c r="G158" s="55">
        <f>Hoja1!AY146</f>
        <v>0</v>
      </c>
      <c r="H158" s="55">
        <f>Hoja1!AZ146</f>
        <v>0</v>
      </c>
      <c r="I158" s="55">
        <f>Hoja1!BA146</f>
        <v>0</v>
      </c>
      <c r="J158" s="55">
        <f>Hoja1!BB146</f>
        <v>0</v>
      </c>
      <c r="K158" s="53"/>
      <c r="L158" s="53"/>
      <c r="M158" s="53"/>
      <c r="N158" s="53"/>
      <c r="O158" s="53"/>
      <c r="P158" s="53"/>
      <c r="Q158" s="53"/>
      <c r="R158" s="53"/>
      <c r="S158" s="53"/>
      <c r="T158" s="53"/>
      <c r="U158" s="53"/>
      <c r="V158" s="53"/>
      <c r="W158" s="53"/>
      <c r="X158" s="53"/>
      <c r="Y158" s="79" t="str" cm="1">
        <f t="array" ref="Y158">IF(OR(K158:S158="NO",T158="NO",U158="NO",V158="NO",W158="NO",X158="NO"),"No aceptable","Aceptable")</f>
        <v>Aceptable</v>
      </c>
      <c r="Z158" s="53" t="s">
        <v>57</v>
      </c>
      <c r="AA158" s="53" t="s">
        <v>57</v>
      </c>
      <c r="AB158" s="53" t="s">
        <v>57</v>
      </c>
      <c r="AC158" s="53" t="s">
        <v>57</v>
      </c>
      <c r="AD158" s="53" t="s">
        <v>57</v>
      </c>
      <c r="AE158" s="53" t="s">
        <v>57</v>
      </c>
      <c r="AF158" s="53" t="s">
        <v>57</v>
      </c>
      <c r="AG158" s="53" t="s">
        <v>57</v>
      </c>
      <c r="AH158" s="53" t="s">
        <v>57</v>
      </c>
      <c r="AI158" s="53" t="s">
        <v>57</v>
      </c>
      <c r="AJ158" s="53" t="s">
        <v>57</v>
      </c>
      <c r="AK158" s="53" t="s">
        <v>57</v>
      </c>
      <c r="AL158" s="53" t="s">
        <v>57</v>
      </c>
      <c r="AM158" s="53" t="s">
        <v>57</v>
      </c>
      <c r="AN158" s="53" t="s">
        <v>57</v>
      </c>
      <c r="AO158" s="85" t="str" cm="1">
        <f t="array" ref="AO158">IF(OR(Z158:AI158="SI",AJ158="SI",AK158="SI",AL158="SI",AM158="SI",AN158="SI"),"Crítico-Proceda a elaborar plan de acción","No crítico/Intermedio-Solicitar evaluación por parte del OAL")</f>
        <v>No crítico/Intermedio-Solicitar evaluación por parte del OAL</v>
      </c>
      <c r="AP158" s="86"/>
      <c r="AQ158" s="74"/>
      <c r="AR158" s="74"/>
      <c r="AS158" s="74"/>
      <c r="AT158" s="74"/>
      <c r="AU158" s="74"/>
      <c r="AW158">
        <f t="shared" si="2"/>
        <v>1</v>
      </c>
    </row>
    <row r="159" spans="2:49" ht="58.5" customHeight="1">
      <c r="B159" s="54">
        <v>143</v>
      </c>
      <c r="C159" s="55" t="str">
        <f>Hoja1!AU147</f>
        <v>area 143</v>
      </c>
      <c r="D159" s="55" t="str">
        <f>Hoja1!AV147</f>
        <v>puesto 143</v>
      </c>
      <c r="E159" s="55" t="str">
        <f>Hoja1!AW147</f>
        <v>tarea 143</v>
      </c>
      <c r="F159" s="55">
        <f>Hoja1!AX147</f>
        <v>0</v>
      </c>
      <c r="G159" s="55">
        <f>Hoja1!AY147</f>
        <v>0</v>
      </c>
      <c r="H159" s="55">
        <f>Hoja1!AZ147</f>
        <v>0</v>
      </c>
      <c r="I159" s="55">
        <f>Hoja1!BA147</f>
        <v>0</v>
      </c>
      <c r="J159" s="55">
        <f>Hoja1!BB147</f>
        <v>0</v>
      </c>
      <c r="K159" s="53"/>
      <c r="L159" s="53"/>
      <c r="M159" s="53"/>
      <c r="N159" s="53"/>
      <c r="O159" s="53"/>
      <c r="P159" s="53"/>
      <c r="Q159" s="53"/>
      <c r="R159" s="53"/>
      <c r="S159" s="53"/>
      <c r="T159" s="53"/>
      <c r="U159" s="53"/>
      <c r="V159" s="53"/>
      <c r="W159" s="53"/>
      <c r="X159" s="53"/>
      <c r="Y159" s="79" t="str" cm="1">
        <f t="array" ref="Y159">IF(OR(K159:S159="NO",T159="NO",U159="NO",V159="NO",W159="NO",X159="NO"),"No aceptable","Aceptable")</f>
        <v>Aceptable</v>
      </c>
      <c r="Z159" s="53" t="s">
        <v>57</v>
      </c>
      <c r="AA159" s="53" t="s">
        <v>57</v>
      </c>
      <c r="AB159" s="53" t="s">
        <v>57</v>
      </c>
      <c r="AC159" s="53" t="s">
        <v>57</v>
      </c>
      <c r="AD159" s="53" t="s">
        <v>57</v>
      </c>
      <c r="AE159" s="53" t="s">
        <v>57</v>
      </c>
      <c r="AF159" s="53" t="s">
        <v>57</v>
      </c>
      <c r="AG159" s="53" t="s">
        <v>57</v>
      </c>
      <c r="AH159" s="53" t="s">
        <v>57</v>
      </c>
      <c r="AI159" s="53" t="s">
        <v>57</v>
      </c>
      <c r="AJ159" s="53" t="s">
        <v>57</v>
      </c>
      <c r="AK159" s="53" t="s">
        <v>57</v>
      </c>
      <c r="AL159" s="53" t="s">
        <v>57</v>
      </c>
      <c r="AM159" s="53" t="s">
        <v>57</v>
      </c>
      <c r="AN159" s="53" t="s">
        <v>57</v>
      </c>
      <c r="AO159" s="85" t="str" cm="1">
        <f t="array" ref="AO159">IF(OR(Z159:AI159="SI",AJ159="SI",AK159="SI",AL159="SI",AM159="SI",AN159="SI"),"Crítico-Proceda a elaborar plan de acción","No crítico/Intermedio-Solicitar evaluación por parte del OAL")</f>
        <v>No crítico/Intermedio-Solicitar evaluación por parte del OAL</v>
      </c>
      <c r="AP159" s="86"/>
      <c r="AQ159" s="74"/>
      <c r="AR159" s="74"/>
      <c r="AS159" s="74"/>
      <c r="AT159" s="74"/>
      <c r="AU159" s="74"/>
      <c r="AW159">
        <f t="shared" si="2"/>
        <v>1</v>
      </c>
    </row>
    <row r="160" spans="2:49" ht="58.5" customHeight="1">
      <c r="B160" s="54">
        <v>144</v>
      </c>
      <c r="C160" s="55" t="str">
        <f>Hoja1!AU148</f>
        <v>area 144</v>
      </c>
      <c r="D160" s="55" t="str">
        <f>Hoja1!AV148</f>
        <v>puesto 144</v>
      </c>
      <c r="E160" s="55" t="str">
        <f>Hoja1!AW148</f>
        <v>tarea 144</v>
      </c>
      <c r="F160" s="55">
        <f>Hoja1!AX148</f>
        <v>0</v>
      </c>
      <c r="G160" s="55">
        <f>Hoja1!AY148</f>
        <v>0</v>
      </c>
      <c r="H160" s="55">
        <f>Hoja1!AZ148</f>
        <v>0</v>
      </c>
      <c r="I160" s="55">
        <f>Hoja1!BA148</f>
        <v>0</v>
      </c>
      <c r="J160" s="55">
        <f>Hoja1!BB148</f>
        <v>0</v>
      </c>
      <c r="K160" s="53"/>
      <c r="L160" s="53"/>
      <c r="M160" s="53"/>
      <c r="N160" s="53"/>
      <c r="O160" s="53"/>
      <c r="P160" s="53"/>
      <c r="Q160" s="53"/>
      <c r="R160" s="53"/>
      <c r="S160" s="53"/>
      <c r="T160" s="53"/>
      <c r="U160" s="53"/>
      <c r="V160" s="53"/>
      <c r="W160" s="53"/>
      <c r="X160" s="53"/>
      <c r="Y160" s="79" t="str" cm="1">
        <f t="array" ref="Y160">IF(OR(K160:S160="NO",T160="NO",U160="NO",V160="NO",W160="NO",X160="NO"),"No aceptable","Aceptable")</f>
        <v>Aceptable</v>
      </c>
      <c r="Z160" s="53" t="s">
        <v>57</v>
      </c>
      <c r="AA160" s="53" t="s">
        <v>57</v>
      </c>
      <c r="AB160" s="53" t="s">
        <v>57</v>
      </c>
      <c r="AC160" s="53" t="s">
        <v>57</v>
      </c>
      <c r="AD160" s="53" t="s">
        <v>57</v>
      </c>
      <c r="AE160" s="53" t="s">
        <v>57</v>
      </c>
      <c r="AF160" s="53" t="s">
        <v>57</v>
      </c>
      <c r="AG160" s="53" t="s">
        <v>57</v>
      </c>
      <c r="AH160" s="53" t="s">
        <v>57</v>
      </c>
      <c r="AI160" s="53" t="s">
        <v>57</v>
      </c>
      <c r="AJ160" s="53" t="s">
        <v>57</v>
      </c>
      <c r="AK160" s="53" t="s">
        <v>57</v>
      </c>
      <c r="AL160" s="53" t="s">
        <v>57</v>
      </c>
      <c r="AM160" s="53" t="s">
        <v>57</v>
      </c>
      <c r="AN160" s="53" t="s">
        <v>57</v>
      </c>
      <c r="AO160" s="85" t="str" cm="1">
        <f t="array" ref="AO160">IF(OR(Z160:AI160="SI",AJ160="SI",AK160="SI",AL160="SI",AM160="SI",AN160="SI"),"Crítico-Proceda a elaborar plan de acción","No crítico/Intermedio-Solicitar evaluación por parte del OAL")</f>
        <v>No crítico/Intermedio-Solicitar evaluación por parte del OAL</v>
      </c>
      <c r="AP160" s="86"/>
      <c r="AQ160" s="74"/>
      <c r="AR160" s="74"/>
      <c r="AS160" s="74"/>
      <c r="AT160" s="74"/>
      <c r="AU160" s="74"/>
      <c r="AW160">
        <f t="shared" si="2"/>
        <v>1</v>
      </c>
    </row>
    <row r="161" spans="2:49" ht="58.5" customHeight="1">
      <c r="B161" s="54">
        <v>145</v>
      </c>
      <c r="C161" s="55" t="str">
        <f>Hoja1!AU149</f>
        <v>area 145</v>
      </c>
      <c r="D161" s="55" t="str">
        <f>Hoja1!AV149</f>
        <v>puesto 145</v>
      </c>
      <c r="E161" s="55" t="str">
        <f>Hoja1!AW149</f>
        <v>tarea 145</v>
      </c>
      <c r="F161" s="55">
        <f>Hoja1!AX149</f>
        <v>0</v>
      </c>
      <c r="G161" s="55">
        <f>Hoja1!AY149</f>
        <v>0</v>
      </c>
      <c r="H161" s="55">
        <f>Hoja1!AZ149</f>
        <v>0</v>
      </c>
      <c r="I161" s="55">
        <f>Hoja1!BA149</f>
        <v>0</v>
      </c>
      <c r="J161" s="55">
        <f>Hoja1!BB149</f>
        <v>0</v>
      </c>
      <c r="K161" s="53"/>
      <c r="L161" s="53"/>
      <c r="M161" s="53"/>
      <c r="N161" s="53"/>
      <c r="O161" s="53"/>
      <c r="P161" s="53"/>
      <c r="Q161" s="53"/>
      <c r="R161" s="53"/>
      <c r="S161" s="53"/>
      <c r="T161" s="53"/>
      <c r="U161" s="53"/>
      <c r="V161" s="53"/>
      <c r="W161" s="53"/>
      <c r="X161" s="53"/>
      <c r="Y161" s="79" t="str" cm="1">
        <f t="array" ref="Y161">IF(OR(K161:S161="NO",T161="NO",U161="NO",V161="NO",W161="NO",X161="NO"),"No aceptable","Aceptable")</f>
        <v>Aceptable</v>
      </c>
      <c r="Z161" s="53" t="s">
        <v>57</v>
      </c>
      <c r="AA161" s="53" t="s">
        <v>57</v>
      </c>
      <c r="AB161" s="53" t="s">
        <v>57</v>
      </c>
      <c r="AC161" s="53" t="s">
        <v>57</v>
      </c>
      <c r="AD161" s="53" t="s">
        <v>57</v>
      </c>
      <c r="AE161" s="53" t="s">
        <v>57</v>
      </c>
      <c r="AF161" s="53" t="s">
        <v>57</v>
      </c>
      <c r="AG161" s="53" t="s">
        <v>57</v>
      </c>
      <c r="AH161" s="53" t="s">
        <v>57</v>
      </c>
      <c r="AI161" s="53" t="s">
        <v>57</v>
      </c>
      <c r="AJ161" s="53" t="s">
        <v>57</v>
      </c>
      <c r="AK161" s="53" t="s">
        <v>57</v>
      </c>
      <c r="AL161" s="53" t="s">
        <v>57</v>
      </c>
      <c r="AM161" s="53" t="s">
        <v>57</v>
      </c>
      <c r="AN161" s="53" t="s">
        <v>57</v>
      </c>
      <c r="AO161" s="85" t="str" cm="1">
        <f t="array" ref="AO161">IF(OR(Z161:AI161="SI",AJ161="SI",AK161="SI",AL161="SI",AM161="SI",AN161="SI"),"Crítico-Proceda a elaborar plan de acción","No crítico/Intermedio-Solicitar evaluación por parte del OAL")</f>
        <v>No crítico/Intermedio-Solicitar evaluación por parte del OAL</v>
      </c>
      <c r="AP161" s="86"/>
      <c r="AQ161" s="74"/>
      <c r="AR161" s="74"/>
      <c r="AS161" s="74"/>
      <c r="AT161" s="74"/>
      <c r="AU161" s="74"/>
      <c r="AW161">
        <f t="shared" si="2"/>
        <v>1</v>
      </c>
    </row>
    <row r="162" spans="2:49" ht="58.5" customHeight="1">
      <c r="B162" s="54">
        <v>146</v>
      </c>
      <c r="C162" s="55" t="str">
        <f>Hoja1!AU150</f>
        <v>area 146</v>
      </c>
      <c r="D162" s="55" t="str">
        <f>Hoja1!AV150</f>
        <v>puesto 146</v>
      </c>
      <c r="E162" s="55" t="str">
        <f>Hoja1!AW150</f>
        <v>tarea 146</v>
      </c>
      <c r="F162" s="55">
        <f>Hoja1!AX150</f>
        <v>0</v>
      </c>
      <c r="G162" s="55">
        <f>Hoja1!AY150</f>
        <v>0</v>
      </c>
      <c r="H162" s="55">
        <f>Hoja1!AZ150</f>
        <v>0</v>
      </c>
      <c r="I162" s="55">
        <f>Hoja1!BA150</f>
        <v>0</v>
      </c>
      <c r="J162" s="55">
        <f>Hoja1!BB150</f>
        <v>0</v>
      </c>
      <c r="K162" s="53"/>
      <c r="L162" s="53"/>
      <c r="M162" s="53"/>
      <c r="N162" s="53"/>
      <c r="O162" s="53"/>
      <c r="P162" s="53"/>
      <c r="Q162" s="53"/>
      <c r="R162" s="53"/>
      <c r="S162" s="53"/>
      <c r="T162" s="53"/>
      <c r="U162" s="53"/>
      <c r="V162" s="53"/>
      <c r="W162" s="53"/>
      <c r="X162" s="53"/>
      <c r="Y162" s="79" t="str" cm="1">
        <f t="array" ref="Y162">IF(OR(K162:S162="NO",T162="NO",U162="NO",V162="NO",W162="NO",X162="NO"),"No aceptable","Aceptable")</f>
        <v>Aceptable</v>
      </c>
      <c r="Z162" s="53" t="s">
        <v>57</v>
      </c>
      <c r="AA162" s="53" t="s">
        <v>57</v>
      </c>
      <c r="AB162" s="53" t="s">
        <v>57</v>
      </c>
      <c r="AC162" s="53" t="s">
        <v>57</v>
      </c>
      <c r="AD162" s="53" t="s">
        <v>57</v>
      </c>
      <c r="AE162" s="53" t="s">
        <v>57</v>
      </c>
      <c r="AF162" s="53" t="s">
        <v>57</v>
      </c>
      <c r="AG162" s="53" t="s">
        <v>57</v>
      </c>
      <c r="AH162" s="53" t="s">
        <v>57</v>
      </c>
      <c r="AI162" s="53" t="s">
        <v>57</v>
      </c>
      <c r="AJ162" s="53" t="s">
        <v>57</v>
      </c>
      <c r="AK162" s="53" t="s">
        <v>57</v>
      </c>
      <c r="AL162" s="53" t="s">
        <v>57</v>
      </c>
      <c r="AM162" s="53" t="s">
        <v>57</v>
      </c>
      <c r="AN162" s="53" t="s">
        <v>57</v>
      </c>
      <c r="AO162" s="85" t="str" cm="1">
        <f t="array" ref="AO162">IF(OR(Z162:AI162="SI",AJ162="SI",AK162="SI",AL162="SI",AM162="SI",AN162="SI"),"Crítico-Proceda a elaborar plan de acción","No crítico/Intermedio-Solicitar evaluación por parte del OAL")</f>
        <v>No crítico/Intermedio-Solicitar evaluación por parte del OAL</v>
      </c>
      <c r="AP162" s="86"/>
      <c r="AQ162" s="74"/>
      <c r="AR162" s="74"/>
      <c r="AS162" s="74"/>
      <c r="AT162" s="74"/>
      <c r="AU162" s="74"/>
      <c r="AW162">
        <f t="shared" si="2"/>
        <v>1</v>
      </c>
    </row>
    <row r="163" spans="2:49" ht="58.5" customHeight="1">
      <c r="B163" s="54">
        <v>147</v>
      </c>
      <c r="C163" s="55" t="str">
        <f>Hoja1!AU151</f>
        <v>area 147</v>
      </c>
      <c r="D163" s="55" t="str">
        <f>Hoja1!AV151</f>
        <v>puesto 147</v>
      </c>
      <c r="E163" s="55" t="str">
        <f>Hoja1!AW151</f>
        <v>tarea 147</v>
      </c>
      <c r="F163" s="55">
        <f>Hoja1!AX151</f>
        <v>0</v>
      </c>
      <c r="G163" s="55">
        <f>Hoja1!AY151</f>
        <v>0</v>
      </c>
      <c r="H163" s="55">
        <f>Hoja1!AZ151</f>
        <v>0</v>
      </c>
      <c r="I163" s="55">
        <f>Hoja1!BA151</f>
        <v>0</v>
      </c>
      <c r="J163" s="55">
        <f>Hoja1!BB151</f>
        <v>0</v>
      </c>
      <c r="K163" s="53"/>
      <c r="L163" s="53"/>
      <c r="M163" s="53"/>
      <c r="N163" s="53"/>
      <c r="O163" s="53"/>
      <c r="P163" s="53"/>
      <c r="Q163" s="53"/>
      <c r="R163" s="53"/>
      <c r="S163" s="53"/>
      <c r="T163" s="53"/>
      <c r="U163" s="53"/>
      <c r="V163" s="53"/>
      <c r="W163" s="53"/>
      <c r="X163" s="53"/>
      <c r="Y163" s="79" t="str" cm="1">
        <f t="array" ref="Y163">IF(OR(K163:S163="NO",T163="NO",U163="NO",V163="NO",W163="NO",X163="NO"),"No aceptable","Aceptable")</f>
        <v>Aceptable</v>
      </c>
      <c r="Z163" s="53" t="s">
        <v>57</v>
      </c>
      <c r="AA163" s="53" t="s">
        <v>57</v>
      </c>
      <c r="AB163" s="53" t="s">
        <v>57</v>
      </c>
      <c r="AC163" s="53" t="s">
        <v>57</v>
      </c>
      <c r="AD163" s="53" t="s">
        <v>57</v>
      </c>
      <c r="AE163" s="53" t="s">
        <v>57</v>
      </c>
      <c r="AF163" s="53" t="s">
        <v>57</v>
      </c>
      <c r="AG163" s="53" t="s">
        <v>57</v>
      </c>
      <c r="AH163" s="53" t="s">
        <v>57</v>
      </c>
      <c r="AI163" s="53" t="s">
        <v>57</v>
      </c>
      <c r="AJ163" s="53" t="s">
        <v>57</v>
      </c>
      <c r="AK163" s="53" t="s">
        <v>57</v>
      </c>
      <c r="AL163" s="53" t="s">
        <v>57</v>
      </c>
      <c r="AM163" s="53" t="s">
        <v>57</v>
      </c>
      <c r="AN163" s="53" t="s">
        <v>57</v>
      </c>
      <c r="AO163" s="85" t="str" cm="1">
        <f t="array" ref="AO163">IF(OR(Z163:AI163="SI",AJ163="SI",AK163="SI",AL163="SI",AM163="SI",AN163="SI"),"Crítico-Proceda a elaborar plan de acción","No crítico/Intermedio-Solicitar evaluación por parte del OAL")</f>
        <v>No crítico/Intermedio-Solicitar evaluación por parte del OAL</v>
      </c>
      <c r="AP163" s="86"/>
      <c r="AQ163" s="74"/>
      <c r="AR163" s="74"/>
      <c r="AS163" s="74"/>
      <c r="AT163" s="74"/>
      <c r="AU163" s="74"/>
      <c r="AW163">
        <f t="shared" si="2"/>
        <v>1</v>
      </c>
    </row>
    <row r="164" spans="2:49" ht="58.5" customHeight="1">
      <c r="B164" s="54">
        <v>148</v>
      </c>
      <c r="C164" s="55" t="str">
        <f>Hoja1!AU152</f>
        <v>area 148</v>
      </c>
      <c r="D164" s="55" t="str">
        <f>Hoja1!AV152</f>
        <v>puesto 148</v>
      </c>
      <c r="E164" s="55" t="str">
        <f>Hoja1!AW152</f>
        <v>tarea 148</v>
      </c>
      <c r="F164" s="55">
        <f>Hoja1!AX152</f>
        <v>0</v>
      </c>
      <c r="G164" s="55">
        <f>Hoja1!AY152</f>
        <v>0</v>
      </c>
      <c r="H164" s="55">
        <f>Hoja1!AZ152</f>
        <v>0</v>
      </c>
      <c r="I164" s="55">
        <f>Hoja1!BA152</f>
        <v>0</v>
      </c>
      <c r="J164" s="55">
        <f>Hoja1!BB152</f>
        <v>0</v>
      </c>
      <c r="K164" s="53"/>
      <c r="L164" s="53"/>
      <c r="M164" s="53"/>
      <c r="N164" s="53"/>
      <c r="O164" s="53"/>
      <c r="P164" s="53"/>
      <c r="Q164" s="53"/>
      <c r="R164" s="53"/>
      <c r="S164" s="53"/>
      <c r="T164" s="53"/>
      <c r="U164" s="53"/>
      <c r="V164" s="53"/>
      <c r="W164" s="53"/>
      <c r="X164" s="53"/>
      <c r="Y164" s="79" t="str" cm="1">
        <f t="array" ref="Y164">IF(OR(K164:S164="NO",T164="NO",U164="NO",V164="NO",W164="NO",X164="NO"),"No aceptable","Aceptable")</f>
        <v>Aceptable</v>
      </c>
      <c r="Z164" s="53" t="s">
        <v>57</v>
      </c>
      <c r="AA164" s="53" t="s">
        <v>57</v>
      </c>
      <c r="AB164" s="53" t="s">
        <v>57</v>
      </c>
      <c r="AC164" s="53" t="s">
        <v>57</v>
      </c>
      <c r="AD164" s="53" t="s">
        <v>57</v>
      </c>
      <c r="AE164" s="53" t="s">
        <v>57</v>
      </c>
      <c r="AF164" s="53" t="s">
        <v>57</v>
      </c>
      <c r="AG164" s="53" t="s">
        <v>57</v>
      </c>
      <c r="AH164" s="53" t="s">
        <v>57</v>
      </c>
      <c r="AI164" s="53" t="s">
        <v>57</v>
      </c>
      <c r="AJ164" s="53" t="s">
        <v>57</v>
      </c>
      <c r="AK164" s="53" t="s">
        <v>57</v>
      </c>
      <c r="AL164" s="53" t="s">
        <v>57</v>
      </c>
      <c r="AM164" s="53" t="s">
        <v>57</v>
      </c>
      <c r="AN164" s="53" t="s">
        <v>57</v>
      </c>
      <c r="AO164" s="85" t="str" cm="1">
        <f t="array" ref="AO164">IF(OR(Z164:AI164="SI",AJ164="SI",AK164="SI",AL164="SI",AM164="SI",AN164="SI"),"Crítico-Proceda a elaborar plan de acción","No crítico/Intermedio-Solicitar evaluación por parte del OAL")</f>
        <v>No crítico/Intermedio-Solicitar evaluación por parte del OAL</v>
      </c>
      <c r="AP164" s="86"/>
      <c r="AQ164" s="74"/>
      <c r="AR164" s="74"/>
      <c r="AS164" s="74"/>
      <c r="AT164" s="74"/>
      <c r="AU164" s="74"/>
      <c r="AW164">
        <f t="shared" si="2"/>
        <v>1</v>
      </c>
    </row>
    <row r="165" spans="2:49" ht="58.5" customHeight="1">
      <c r="B165" s="54">
        <v>149</v>
      </c>
      <c r="C165" s="55" t="str">
        <f>Hoja1!AU153</f>
        <v>area 149</v>
      </c>
      <c r="D165" s="55" t="str">
        <f>Hoja1!AV153</f>
        <v>puesto 149</v>
      </c>
      <c r="E165" s="55" t="str">
        <f>Hoja1!AW153</f>
        <v>tarea 149</v>
      </c>
      <c r="F165" s="55">
        <f>Hoja1!AX153</f>
        <v>0</v>
      </c>
      <c r="G165" s="55">
        <f>Hoja1!AY153</f>
        <v>0</v>
      </c>
      <c r="H165" s="55">
        <f>Hoja1!AZ153</f>
        <v>0</v>
      </c>
      <c r="I165" s="55">
        <f>Hoja1!BA153</f>
        <v>0</v>
      </c>
      <c r="J165" s="55">
        <f>Hoja1!BB153</f>
        <v>0</v>
      </c>
      <c r="K165" s="53"/>
      <c r="L165" s="53"/>
      <c r="M165" s="53"/>
      <c r="N165" s="53"/>
      <c r="O165" s="53"/>
      <c r="P165" s="53"/>
      <c r="Q165" s="53"/>
      <c r="R165" s="53"/>
      <c r="S165" s="53"/>
      <c r="T165" s="53"/>
      <c r="U165" s="53"/>
      <c r="V165" s="53"/>
      <c r="W165" s="53"/>
      <c r="X165" s="53"/>
      <c r="Y165" s="79" t="str" cm="1">
        <f t="array" ref="Y165">IF(OR(K165:S165="NO",T165="NO",U165="NO",V165="NO",W165="NO",X165="NO"),"No aceptable","Aceptable")</f>
        <v>Aceptable</v>
      </c>
      <c r="Z165" s="53" t="s">
        <v>57</v>
      </c>
      <c r="AA165" s="53" t="s">
        <v>57</v>
      </c>
      <c r="AB165" s="53" t="s">
        <v>57</v>
      </c>
      <c r="AC165" s="53" t="s">
        <v>57</v>
      </c>
      <c r="AD165" s="53" t="s">
        <v>57</v>
      </c>
      <c r="AE165" s="53" t="s">
        <v>57</v>
      </c>
      <c r="AF165" s="53" t="s">
        <v>57</v>
      </c>
      <c r="AG165" s="53" t="s">
        <v>57</v>
      </c>
      <c r="AH165" s="53" t="s">
        <v>57</v>
      </c>
      <c r="AI165" s="53" t="s">
        <v>57</v>
      </c>
      <c r="AJ165" s="53" t="s">
        <v>57</v>
      </c>
      <c r="AK165" s="53" t="s">
        <v>57</v>
      </c>
      <c r="AL165" s="53" t="s">
        <v>57</v>
      </c>
      <c r="AM165" s="53" t="s">
        <v>57</v>
      </c>
      <c r="AN165" s="53" t="s">
        <v>57</v>
      </c>
      <c r="AO165" s="85" t="str" cm="1">
        <f t="array" ref="AO165">IF(OR(Z165:AI165="SI",AJ165="SI",AK165="SI",AL165="SI",AM165="SI",AN165="SI"),"Crítico-Proceda a elaborar plan de acción","No crítico/Intermedio-Solicitar evaluación por parte del OAL")</f>
        <v>No crítico/Intermedio-Solicitar evaluación por parte del OAL</v>
      </c>
      <c r="AP165" s="86"/>
      <c r="AQ165" s="74"/>
      <c r="AR165" s="74"/>
      <c r="AS165" s="74"/>
      <c r="AT165" s="74"/>
      <c r="AU165" s="74"/>
      <c r="AW165">
        <f t="shared" si="2"/>
        <v>1</v>
      </c>
    </row>
    <row r="166" spans="2:49" ht="58.5" customHeight="1">
      <c r="B166" s="54">
        <v>150</v>
      </c>
      <c r="C166" s="55" t="str">
        <f>Hoja1!AU154</f>
        <v>area 150</v>
      </c>
      <c r="D166" s="55" t="str">
        <f>Hoja1!AV154</f>
        <v>puesto 150</v>
      </c>
      <c r="E166" s="55" t="str">
        <f>Hoja1!AW154</f>
        <v>tarea 150</v>
      </c>
      <c r="F166" s="55">
        <f>Hoja1!AX154</f>
        <v>0</v>
      </c>
      <c r="G166" s="55">
        <f>Hoja1!AY154</f>
        <v>0</v>
      </c>
      <c r="H166" s="55">
        <f>Hoja1!AZ154</f>
        <v>0</v>
      </c>
      <c r="I166" s="55">
        <f>Hoja1!BA154</f>
        <v>0</v>
      </c>
      <c r="J166" s="55">
        <f>Hoja1!BB154</f>
        <v>0</v>
      </c>
      <c r="K166" s="53"/>
      <c r="L166" s="53"/>
      <c r="M166" s="53"/>
      <c r="N166" s="53"/>
      <c r="O166" s="53"/>
      <c r="P166" s="53"/>
      <c r="Q166" s="53"/>
      <c r="R166" s="53"/>
      <c r="S166" s="53"/>
      <c r="T166" s="53"/>
      <c r="U166" s="53"/>
      <c r="V166" s="53"/>
      <c r="W166" s="53"/>
      <c r="X166" s="53"/>
      <c r="Y166" s="79" t="str" cm="1">
        <f t="array" ref="Y166">IF(OR(K166:S166="NO",T166="NO",U166="NO",V166="NO",W166="NO",X166="NO"),"No aceptable","Aceptable")</f>
        <v>Aceptable</v>
      </c>
      <c r="Z166" s="53" t="s">
        <v>57</v>
      </c>
      <c r="AA166" s="53" t="s">
        <v>57</v>
      </c>
      <c r="AB166" s="53" t="s">
        <v>57</v>
      </c>
      <c r="AC166" s="53" t="s">
        <v>57</v>
      </c>
      <c r="AD166" s="53" t="s">
        <v>57</v>
      </c>
      <c r="AE166" s="53" t="s">
        <v>57</v>
      </c>
      <c r="AF166" s="53" t="s">
        <v>57</v>
      </c>
      <c r="AG166" s="53" t="s">
        <v>57</v>
      </c>
      <c r="AH166" s="53" t="s">
        <v>57</v>
      </c>
      <c r="AI166" s="53" t="s">
        <v>57</v>
      </c>
      <c r="AJ166" s="53" t="s">
        <v>57</v>
      </c>
      <c r="AK166" s="53" t="s">
        <v>57</v>
      </c>
      <c r="AL166" s="53" t="s">
        <v>57</v>
      </c>
      <c r="AM166" s="53" t="s">
        <v>57</v>
      </c>
      <c r="AN166" s="53" t="s">
        <v>57</v>
      </c>
      <c r="AO166" s="85" t="str" cm="1">
        <f t="array" ref="AO166">IF(OR(Z166:AI166="SI",AJ166="SI",AK166="SI",AL166="SI",AM166="SI",AN166="SI"),"Crítico-Proceda a elaborar plan de acción","No crítico/Intermedio-Solicitar evaluación por parte del OAL")</f>
        <v>No crítico/Intermedio-Solicitar evaluación por parte del OAL</v>
      </c>
      <c r="AP166" s="86"/>
      <c r="AQ166" s="74"/>
      <c r="AR166" s="74"/>
      <c r="AS166" s="74"/>
      <c r="AT166" s="74"/>
      <c r="AU166" s="74"/>
      <c r="AW166">
        <f t="shared" si="2"/>
        <v>1</v>
      </c>
    </row>
    <row r="167" spans="2:49" ht="58.5" customHeight="1">
      <c r="B167" s="54">
        <v>151</v>
      </c>
      <c r="C167" s="55" t="str">
        <f>Hoja1!AU155</f>
        <v xml:space="preserve"> </v>
      </c>
      <c r="D167" s="55" t="str">
        <f>Hoja1!AV155</f>
        <v xml:space="preserve"> </v>
      </c>
      <c r="E167" s="55" t="str">
        <f>Hoja1!AW155</f>
        <v xml:space="preserve"> </v>
      </c>
      <c r="F167" s="55" t="str">
        <f>Hoja1!AX155</f>
        <v xml:space="preserve"> </v>
      </c>
      <c r="G167" s="55" t="str">
        <f>Hoja1!AY155</f>
        <v xml:space="preserve"> </v>
      </c>
      <c r="H167" s="55" t="str">
        <f>Hoja1!AZ155</f>
        <v xml:space="preserve"> </v>
      </c>
      <c r="I167" s="55" t="str">
        <f>Hoja1!BA155</f>
        <v xml:space="preserve"> </v>
      </c>
      <c r="J167" s="55" t="str">
        <f>Hoja1!BB155</f>
        <v xml:space="preserve"> </v>
      </c>
      <c r="K167" s="53"/>
      <c r="L167" s="53"/>
      <c r="M167" s="53"/>
      <c r="N167" s="53"/>
      <c r="O167" s="53"/>
      <c r="P167" s="53"/>
      <c r="Q167" s="53"/>
      <c r="R167" s="53"/>
      <c r="S167" s="53"/>
      <c r="T167" s="53"/>
      <c r="U167" s="53"/>
      <c r="V167" s="53"/>
      <c r="W167" s="53"/>
      <c r="X167" s="53"/>
      <c r="Y167" s="79" t="str" cm="1">
        <f t="array" ref="Y167">IF(OR(K167:S167="NO",T167="NO",U167="NO",V167="NO",W167="NO",X167="NO"),"No aceptable","Aceptable")</f>
        <v>Aceptable</v>
      </c>
      <c r="Z167" s="53" t="s">
        <v>57</v>
      </c>
      <c r="AA167" s="53" t="s">
        <v>57</v>
      </c>
      <c r="AB167" s="53" t="s">
        <v>57</v>
      </c>
      <c r="AC167" s="53" t="s">
        <v>57</v>
      </c>
      <c r="AD167" s="53" t="s">
        <v>57</v>
      </c>
      <c r="AE167" s="53" t="s">
        <v>57</v>
      </c>
      <c r="AF167" s="53" t="s">
        <v>57</v>
      </c>
      <c r="AG167" s="53" t="s">
        <v>57</v>
      </c>
      <c r="AH167" s="53" t="s">
        <v>57</v>
      </c>
      <c r="AI167" s="53" t="s">
        <v>57</v>
      </c>
      <c r="AJ167" s="53" t="s">
        <v>57</v>
      </c>
      <c r="AK167" s="53" t="s">
        <v>57</v>
      </c>
      <c r="AL167" s="53" t="s">
        <v>57</v>
      </c>
      <c r="AM167" s="53" t="s">
        <v>57</v>
      </c>
      <c r="AN167" s="53" t="s">
        <v>57</v>
      </c>
      <c r="AO167" s="85" t="str" cm="1">
        <f t="array" ref="AO167">IF(OR(Z167:AI167="SI",AJ167="SI",AK167="SI",AL167="SI",AM167="SI",AN167="SI"),"Crítico-Proceda a elaborar plan de acción","No crítico/Intermedio-Solicitar evaluación por parte del OAL")</f>
        <v>No crítico/Intermedio-Solicitar evaluación por parte del OAL</v>
      </c>
      <c r="AP167" s="86"/>
      <c r="AQ167" s="74"/>
      <c r="AR167" s="74"/>
      <c r="AS167" s="74"/>
      <c r="AT167" s="74"/>
      <c r="AU167" s="74"/>
      <c r="AW167">
        <f t="shared" si="2"/>
        <v>1</v>
      </c>
    </row>
    <row r="168" spans="2:49" ht="58.5" customHeight="1">
      <c r="B168" s="54">
        <v>152</v>
      </c>
      <c r="C168" s="55" t="str">
        <f>Hoja1!AU156</f>
        <v xml:space="preserve"> </v>
      </c>
      <c r="D168" s="55" t="str">
        <f>Hoja1!AV156</f>
        <v xml:space="preserve"> </v>
      </c>
      <c r="E168" s="55" t="str">
        <f>Hoja1!AW156</f>
        <v xml:space="preserve"> </v>
      </c>
      <c r="F168" s="55" t="str">
        <f>Hoja1!AX156</f>
        <v xml:space="preserve"> </v>
      </c>
      <c r="G168" s="55" t="str">
        <f>Hoja1!AY156</f>
        <v xml:space="preserve"> </v>
      </c>
      <c r="H168" s="55" t="str">
        <f>Hoja1!AZ156</f>
        <v xml:space="preserve"> </v>
      </c>
      <c r="I168" s="55" t="str">
        <f>Hoja1!BA156</f>
        <v xml:space="preserve"> </v>
      </c>
      <c r="J168" s="55" t="str">
        <f>Hoja1!BB156</f>
        <v xml:space="preserve"> </v>
      </c>
      <c r="K168" s="53"/>
      <c r="L168" s="53"/>
      <c r="M168" s="53"/>
      <c r="N168" s="53"/>
      <c r="O168" s="53"/>
      <c r="P168" s="53"/>
      <c r="Q168" s="53"/>
      <c r="R168" s="53"/>
      <c r="S168" s="53"/>
      <c r="T168" s="53"/>
      <c r="U168" s="53"/>
      <c r="V168" s="53"/>
      <c r="W168" s="53"/>
      <c r="X168" s="53"/>
      <c r="Y168" s="79" t="str" cm="1">
        <f t="array" ref="Y168">IF(OR(K168:S168="NO",T168="NO",U168="NO",V168="NO",W168="NO",X168="NO"),"No aceptable","Aceptable")</f>
        <v>Aceptable</v>
      </c>
      <c r="Z168" s="53" t="s">
        <v>57</v>
      </c>
      <c r="AA168" s="53" t="s">
        <v>57</v>
      </c>
      <c r="AB168" s="53" t="s">
        <v>57</v>
      </c>
      <c r="AC168" s="53" t="s">
        <v>57</v>
      </c>
      <c r="AD168" s="53" t="s">
        <v>57</v>
      </c>
      <c r="AE168" s="53" t="s">
        <v>57</v>
      </c>
      <c r="AF168" s="53" t="s">
        <v>57</v>
      </c>
      <c r="AG168" s="53" t="s">
        <v>57</v>
      </c>
      <c r="AH168" s="53" t="s">
        <v>57</v>
      </c>
      <c r="AI168" s="53" t="s">
        <v>57</v>
      </c>
      <c r="AJ168" s="53" t="s">
        <v>57</v>
      </c>
      <c r="AK168" s="53" t="s">
        <v>57</v>
      </c>
      <c r="AL168" s="53" t="s">
        <v>57</v>
      </c>
      <c r="AM168" s="53" t="s">
        <v>57</v>
      </c>
      <c r="AN168" s="53" t="s">
        <v>57</v>
      </c>
      <c r="AO168" s="85" t="str" cm="1">
        <f t="array" ref="AO168">IF(OR(Z168:AI168="SI",AJ168="SI",AK168="SI",AL168="SI",AM168="SI",AN168="SI"),"Crítico-Proceda a elaborar plan de acción","No crítico/Intermedio-Solicitar evaluación por parte del OAL")</f>
        <v>No crítico/Intermedio-Solicitar evaluación por parte del OAL</v>
      </c>
      <c r="AP168" s="86"/>
      <c r="AQ168" s="74"/>
      <c r="AR168" s="74"/>
      <c r="AS168" s="74"/>
      <c r="AT168" s="74"/>
      <c r="AU168" s="74"/>
      <c r="AW168">
        <f t="shared" si="2"/>
        <v>1</v>
      </c>
    </row>
    <row r="169" spans="2:49" ht="58.5" customHeight="1">
      <c r="B169" s="54">
        <v>153</v>
      </c>
      <c r="C169" s="55" t="str">
        <f>Hoja1!AU157</f>
        <v xml:space="preserve"> </v>
      </c>
      <c r="D169" s="55" t="str">
        <f>Hoja1!AV157</f>
        <v xml:space="preserve"> </v>
      </c>
      <c r="E169" s="55" t="str">
        <f>Hoja1!AW157</f>
        <v xml:space="preserve"> </v>
      </c>
      <c r="F169" s="55" t="str">
        <f>Hoja1!AX157</f>
        <v xml:space="preserve"> </v>
      </c>
      <c r="G169" s="55" t="str">
        <f>Hoja1!AY157</f>
        <v xml:space="preserve"> </v>
      </c>
      <c r="H169" s="55" t="str">
        <f>Hoja1!AZ157</f>
        <v xml:space="preserve"> </v>
      </c>
      <c r="I169" s="55" t="str">
        <f>Hoja1!BA157</f>
        <v xml:space="preserve"> </v>
      </c>
      <c r="J169" s="55" t="str">
        <f>Hoja1!BB157</f>
        <v xml:space="preserve"> </v>
      </c>
      <c r="K169" s="53"/>
      <c r="L169" s="53"/>
      <c r="M169" s="53"/>
      <c r="N169" s="53"/>
      <c r="O169" s="53"/>
      <c r="P169" s="53"/>
      <c r="Q169" s="53"/>
      <c r="R169" s="53"/>
      <c r="S169" s="53"/>
      <c r="T169" s="53"/>
      <c r="U169" s="53"/>
      <c r="V169" s="53"/>
      <c r="W169" s="53"/>
      <c r="X169" s="53"/>
      <c r="Y169" s="79" t="str" cm="1">
        <f t="array" ref="Y169">IF(OR(K169:S169="NO",T169="NO",U169="NO",V169="NO",W169="NO",X169="NO"),"No aceptable","Aceptable")</f>
        <v>Aceptable</v>
      </c>
      <c r="Z169" s="53" t="s">
        <v>57</v>
      </c>
      <c r="AA169" s="53" t="s">
        <v>57</v>
      </c>
      <c r="AB169" s="53" t="s">
        <v>57</v>
      </c>
      <c r="AC169" s="53" t="s">
        <v>57</v>
      </c>
      <c r="AD169" s="53" t="s">
        <v>57</v>
      </c>
      <c r="AE169" s="53" t="s">
        <v>57</v>
      </c>
      <c r="AF169" s="53" t="s">
        <v>57</v>
      </c>
      <c r="AG169" s="53" t="s">
        <v>57</v>
      </c>
      <c r="AH169" s="53" t="s">
        <v>57</v>
      </c>
      <c r="AI169" s="53" t="s">
        <v>57</v>
      </c>
      <c r="AJ169" s="53" t="s">
        <v>57</v>
      </c>
      <c r="AK169" s="53" t="s">
        <v>57</v>
      </c>
      <c r="AL169" s="53" t="s">
        <v>57</v>
      </c>
      <c r="AM169" s="53" t="s">
        <v>57</v>
      </c>
      <c r="AN169" s="53" t="s">
        <v>57</v>
      </c>
      <c r="AO169" s="85" t="str" cm="1">
        <f t="array" ref="AO169">IF(OR(Z169:AI169="SI",AJ169="SI",AK169="SI",AL169="SI",AM169="SI",AN169="SI"),"Crítico-Proceda a elaborar plan de acción","No crítico/Intermedio-Solicitar evaluación por parte del OAL")</f>
        <v>No crítico/Intermedio-Solicitar evaluación por parte del OAL</v>
      </c>
      <c r="AP169" s="86"/>
      <c r="AQ169" s="74"/>
      <c r="AR169" s="74"/>
      <c r="AS169" s="74"/>
      <c r="AT169" s="74"/>
      <c r="AU169" s="74"/>
      <c r="AW169">
        <f t="shared" si="2"/>
        <v>1</v>
      </c>
    </row>
    <row r="170" spans="2:49" ht="58.5" customHeight="1">
      <c r="B170" s="54">
        <v>154</v>
      </c>
      <c r="C170" s="55" t="str">
        <f>Hoja1!AU158</f>
        <v xml:space="preserve"> </v>
      </c>
      <c r="D170" s="55" t="str">
        <f>Hoja1!AV158</f>
        <v xml:space="preserve"> </v>
      </c>
      <c r="E170" s="55" t="str">
        <f>Hoja1!AW158</f>
        <v xml:space="preserve"> </v>
      </c>
      <c r="F170" s="55" t="str">
        <f>Hoja1!AX158</f>
        <v xml:space="preserve"> </v>
      </c>
      <c r="G170" s="55" t="str">
        <f>Hoja1!AY158</f>
        <v xml:space="preserve"> </v>
      </c>
      <c r="H170" s="55" t="str">
        <f>Hoja1!AZ158</f>
        <v xml:space="preserve"> </v>
      </c>
      <c r="I170" s="55" t="str">
        <f>Hoja1!BA158</f>
        <v xml:space="preserve"> </v>
      </c>
      <c r="J170" s="55" t="str">
        <f>Hoja1!BB158</f>
        <v xml:space="preserve"> </v>
      </c>
      <c r="K170" s="53"/>
      <c r="L170" s="53"/>
      <c r="M170" s="53"/>
      <c r="N170" s="53"/>
      <c r="O170" s="53"/>
      <c r="P170" s="53"/>
      <c r="Q170" s="53"/>
      <c r="R170" s="53"/>
      <c r="S170" s="53"/>
      <c r="T170" s="53"/>
      <c r="U170" s="53"/>
      <c r="V170" s="53"/>
      <c r="W170" s="53"/>
      <c r="X170" s="53"/>
      <c r="Y170" s="79" t="str" cm="1">
        <f t="array" ref="Y170">IF(OR(K170:S170="NO",T170="NO",U170="NO",V170="NO",W170="NO",X170="NO"),"No aceptable","Aceptable")</f>
        <v>Aceptable</v>
      </c>
      <c r="Z170" s="53" t="s">
        <v>57</v>
      </c>
      <c r="AA170" s="53" t="s">
        <v>57</v>
      </c>
      <c r="AB170" s="53" t="s">
        <v>57</v>
      </c>
      <c r="AC170" s="53" t="s">
        <v>57</v>
      </c>
      <c r="AD170" s="53" t="s">
        <v>57</v>
      </c>
      <c r="AE170" s="53" t="s">
        <v>57</v>
      </c>
      <c r="AF170" s="53" t="s">
        <v>57</v>
      </c>
      <c r="AG170" s="53" t="s">
        <v>57</v>
      </c>
      <c r="AH170" s="53" t="s">
        <v>57</v>
      </c>
      <c r="AI170" s="53" t="s">
        <v>57</v>
      </c>
      <c r="AJ170" s="53" t="s">
        <v>57</v>
      </c>
      <c r="AK170" s="53" t="s">
        <v>57</v>
      </c>
      <c r="AL170" s="53" t="s">
        <v>57</v>
      </c>
      <c r="AM170" s="53" t="s">
        <v>57</v>
      </c>
      <c r="AN170" s="53" t="s">
        <v>57</v>
      </c>
      <c r="AO170" s="85" t="str" cm="1">
        <f t="array" ref="AO170">IF(OR(Z170:AI170="SI",AJ170="SI",AK170="SI",AL170="SI",AM170="SI",AN170="SI"),"Crítico-Proceda a elaborar plan de acción","No crítico/Intermedio-Solicitar evaluación por parte del OAL")</f>
        <v>No crítico/Intermedio-Solicitar evaluación por parte del OAL</v>
      </c>
      <c r="AP170" s="86"/>
      <c r="AQ170" s="74"/>
      <c r="AR170" s="74"/>
      <c r="AS170" s="74"/>
      <c r="AT170" s="74"/>
      <c r="AU170" s="74"/>
      <c r="AW170">
        <f t="shared" si="2"/>
        <v>1</v>
      </c>
    </row>
    <row r="171" spans="2:49" ht="58.5" customHeight="1">
      <c r="B171" s="54">
        <v>155</v>
      </c>
      <c r="C171" s="55" t="str">
        <f>Hoja1!AU159</f>
        <v xml:space="preserve"> </v>
      </c>
      <c r="D171" s="55" t="str">
        <f>Hoja1!AV159</f>
        <v xml:space="preserve"> </v>
      </c>
      <c r="E171" s="55" t="str">
        <f>Hoja1!AW159</f>
        <v xml:space="preserve"> </v>
      </c>
      <c r="F171" s="55" t="str">
        <f>Hoja1!AX159</f>
        <v xml:space="preserve"> </v>
      </c>
      <c r="G171" s="55" t="str">
        <f>Hoja1!AY159</f>
        <v xml:space="preserve"> </v>
      </c>
      <c r="H171" s="55" t="str">
        <f>Hoja1!AZ159</f>
        <v xml:space="preserve"> </v>
      </c>
      <c r="I171" s="55" t="str">
        <f>Hoja1!BA159</f>
        <v xml:space="preserve"> </v>
      </c>
      <c r="J171" s="55" t="str">
        <f>Hoja1!BB159</f>
        <v xml:space="preserve"> </v>
      </c>
      <c r="K171" s="53"/>
      <c r="L171" s="53"/>
      <c r="M171" s="53"/>
      <c r="N171" s="53"/>
      <c r="O171" s="53"/>
      <c r="P171" s="53"/>
      <c r="Q171" s="53"/>
      <c r="R171" s="53"/>
      <c r="S171" s="53"/>
      <c r="T171" s="53"/>
      <c r="U171" s="53"/>
      <c r="V171" s="53"/>
      <c r="W171" s="53"/>
      <c r="X171" s="53"/>
      <c r="Y171" s="79" t="str" cm="1">
        <f t="array" ref="Y171">IF(OR(K171:S171="NO",T171="NO",U171="NO",V171="NO",W171="NO",X171="NO"),"No aceptable","Aceptable")</f>
        <v>Aceptable</v>
      </c>
      <c r="Z171" s="53" t="s">
        <v>57</v>
      </c>
      <c r="AA171" s="53" t="s">
        <v>57</v>
      </c>
      <c r="AB171" s="53" t="s">
        <v>57</v>
      </c>
      <c r="AC171" s="53" t="s">
        <v>57</v>
      </c>
      <c r="AD171" s="53" t="s">
        <v>57</v>
      </c>
      <c r="AE171" s="53" t="s">
        <v>57</v>
      </c>
      <c r="AF171" s="53" t="s">
        <v>57</v>
      </c>
      <c r="AG171" s="53" t="s">
        <v>57</v>
      </c>
      <c r="AH171" s="53" t="s">
        <v>57</v>
      </c>
      <c r="AI171" s="53" t="s">
        <v>57</v>
      </c>
      <c r="AJ171" s="53" t="s">
        <v>57</v>
      </c>
      <c r="AK171" s="53" t="s">
        <v>57</v>
      </c>
      <c r="AL171" s="53" t="s">
        <v>57</v>
      </c>
      <c r="AM171" s="53" t="s">
        <v>57</v>
      </c>
      <c r="AN171" s="53" t="s">
        <v>57</v>
      </c>
      <c r="AO171" s="85" t="str" cm="1">
        <f t="array" ref="AO171">IF(OR(Z171:AI171="SI",AJ171="SI",AK171="SI",AL171="SI",AM171="SI",AN171="SI"),"Crítico-Proceda a elaborar plan de acción","No crítico/Intermedio-Solicitar evaluación por parte del OAL")</f>
        <v>No crítico/Intermedio-Solicitar evaluación por parte del OAL</v>
      </c>
      <c r="AP171" s="86"/>
      <c r="AQ171" s="74"/>
      <c r="AR171" s="74"/>
      <c r="AS171" s="74"/>
      <c r="AT171" s="74"/>
      <c r="AU171" s="74"/>
      <c r="AW171">
        <f t="shared" si="2"/>
        <v>1</v>
      </c>
    </row>
    <row r="172" spans="2:49" ht="58.5" customHeight="1">
      <c r="B172" s="54">
        <v>156</v>
      </c>
      <c r="C172" s="55" t="str">
        <f>Hoja1!AU160</f>
        <v xml:space="preserve"> </v>
      </c>
      <c r="D172" s="55" t="str">
        <f>Hoja1!AV160</f>
        <v xml:space="preserve"> </v>
      </c>
      <c r="E172" s="55" t="str">
        <f>Hoja1!AW160</f>
        <v xml:space="preserve"> </v>
      </c>
      <c r="F172" s="55" t="str">
        <f>Hoja1!AX160</f>
        <v xml:space="preserve"> </v>
      </c>
      <c r="G172" s="55" t="str">
        <f>Hoja1!AY160</f>
        <v xml:space="preserve"> </v>
      </c>
      <c r="H172" s="55" t="str">
        <f>Hoja1!AZ160</f>
        <v xml:space="preserve"> </v>
      </c>
      <c r="I172" s="55" t="str">
        <f>Hoja1!BA160</f>
        <v xml:space="preserve"> </v>
      </c>
      <c r="J172" s="55" t="str">
        <f>Hoja1!BB160</f>
        <v xml:space="preserve"> </v>
      </c>
      <c r="K172" s="53"/>
      <c r="L172" s="53"/>
      <c r="M172" s="53"/>
      <c r="N172" s="53"/>
      <c r="O172" s="53"/>
      <c r="P172" s="53"/>
      <c r="Q172" s="53"/>
      <c r="R172" s="53"/>
      <c r="S172" s="53"/>
      <c r="T172" s="53"/>
      <c r="U172" s="53"/>
      <c r="V172" s="53"/>
      <c r="W172" s="53"/>
      <c r="X172" s="53"/>
      <c r="Y172" s="79" t="str" cm="1">
        <f t="array" ref="Y172">IF(OR(K172:S172="NO",T172="NO",U172="NO",V172="NO",W172="NO",X172="NO"),"No aceptable","Aceptable")</f>
        <v>Aceptable</v>
      </c>
      <c r="Z172" s="53" t="s">
        <v>57</v>
      </c>
      <c r="AA172" s="53" t="s">
        <v>57</v>
      </c>
      <c r="AB172" s="53" t="s">
        <v>57</v>
      </c>
      <c r="AC172" s="53" t="s">
        <v>57</v>
      </c>
      <c r="AD172" s="53" t="s">
        <v>57</v>
      </c>
      <c r="AE172" s="53" t="s">
        <v>57</v>
      </c>
      <c r="AF172" s="53" t="s">
        <v>57</v>
      </c>
      <c r="AG172" s="53" t="s">
        <v>57</v>
      </c>
      <c r="AH172" s="53" t="s">
        <v>57</v>
      </c>
      <c r="AI172" s="53" t="s">
        <v>57</v>
      </c>
      <c r="AJ172" s="53" t="s">
        <v>57</v>
      </c>
      <c r="AK172" s="53" t="s">
        <v>57</v>
      </c>
      <c r="AL172" s="53" t="s">
        <v>57</v>
      </c>
      <c r="AM172" s="53" t="s">
        <v>57</v>
      </c>
      <c r="AN172" s="53" t="s">
        <v>57</v>
      </c>
      <c r="AO172" s="85" t="str" cm="1">
        <f t="array" ref="AO172">IF(OR(Z172:AI172="SI",AJ172="SI",AK172="SI",AL172="SI",AM172="SI",AN172="SI"),"Crítico-Proceda a elaborar plan de acción","No crítico/Intermedio-Solicitar evaluación por parte del OAL")</f>
        <v>No crítico/Intermedio-Solicitar evaluación por parte del OAL</v>
      </c>
      <c r="AP172" s="86"/>
      <c r="AQ172" s="74"/>
      <c r="AR172" s="74"/>
      <c r="AS172" s="74"/>
      <c r="AT172" s="74"/>
      <c r="AU172" s="74"/>
      <c r="AW172">
        <f t="shared" si="2"/>
        <v>1</v>
      </c>
    </row>
    <row r="173" spans="2:49" ht="58.5" customHeight="1">
      <c r="B173" s="54">
        <v>157</v>
      </c>
      <c r="C173" s="55" t="str">
        <f>Hoja1!AU161</f>
        <v xml:space="preserve"> </v>
      </c>
      <c r="D173" s="55" t="str">
        <f>Hoja1!AV161</f>
        <v xml:space="preserve"> </v>
      </c>
      <c r="E173" s="55" t="str">
        <f>Hoja1!AW161</f>
        <v xml:space="preserve"> </v>
      </c>
      <c r="F173" s="55" t="str">
        <f>Hoja1!AX161</f>
        <v xml:space="preserve"> </v>
      </c>
      <c r="G173" s="55" t="str">
        <f>Hoja1!AY161</f>
        <v xml:space="preserve"> </v>
      </c>
      <c r="H173" s="55" t="str">
        <f>Hoja1!AZ161</f>
        <v xml:space="preserve"> </v>
      </c>
      <c r="I173" s="55" t="str">
        <f>Hoja1!BA161</f>
        <v xml:space="preserve"> </v>
      </c>
      <c r="J173" s="55" t="str">
        <f>Hoja1!BB161</f>
        <v xml:space="preserve"> </v>
      </c>
      <c r="K173" s="53"/>
      <c r="L173" s="53"/>
      <c r="M173" s="53"/>
      <c r="N173" s="53"/>
      <c r="O173" s="53"/>
      <c r="P173" s="53"/>
      <c r="Q173" s="53"/>
      <c r="R173" s="53"/>
      <c r="S173" s="53"/>
      <c r="T173" s="53"/>
      <c r="U173" s="53"/>
      <c r="V173" s="53"/>
      <c r="W173" s="53"/>
      <c r="X173" s="53"/>
      <c r="Y173" s="79" t="str" cm="1">
        <f t="array" ref="Y173">IF(OR(K173:S173="NO",T173="NO",U173="NO",V173="NO",W173="NO",X173="NO"),"No aceptable","Aceptable")</f>
        <v>Aceptable</v>
      </c>
      <c r="Z173" s="53" t="s">
        <v>57</v>
      </c>
      <c r="AA173" s="53" t="s">
        <v>57</v>
      </c>
      <c r="AB173" s="53" t="s">
        <v>57</v>
      </c>
      <c r="AC173" s="53" t="s">
        <v>57</v>
      </c>
      <c r="AD173" s="53" t="s">
        <v>57</v>
      </c>
      <c r="AE173" s="53" t="s">
        <v>57</v>
      </c>
      <c r="AF173" s="53" t="s">
        <v>57</v>
      </c>
      <c r="AG173" s="53" t="s">
        <v>57</v>
      </c>
      <c r="AH173" s="53" t="s">
        <v>57</v>
      </c>
      <c r="AI173" s="53" t="s">
        <v>57</v>
      </c>
      <c r="AJ173" s="53" t="s">
        <v>57</v>
      </c>
      <c r="AK173" s="53" t="s">
        <v>57</v>
      </c>
      <c r="AL173" s="53" t="s">
        <v>57</v>
      </c>
      <c r="AM173" s="53" t="s">
        <v>57</v>
      </c>
      <c r="AN173" s="53" t="s">
        <v>57</v>
      </c>
      <c r="AO173" s="85" t="str" cm="1">
        <f t="array" ref="AO173">IF(OR(Z173:AI173="SI",AJ173="SI",AK173="SI",AL173="SI",AM173="SI",AN173="SI"),"Crítico-Proceda a elaborar plan de acción","No crítico/Intermedio-Solicitar evaluación por parte del OAL")</f>
        <v>No crítico/Intermedio-Solicitar evaluación por parte del OAL</v>
      </c>
      <c r="AP173" s="86"/>
      <c r="AQ173" s="74"/>
      <c r="AR173" s="74"/>
      <c r="AS173" s="74"/>
      <c r="AT173" s="74"/>
      <c r="AU173" s="74"/>
      <c r="AW173">
        <f t="shared" si="2"/>
        <v>1</v>
      </c>
    </row>
    <row r="174" spans="2:49" ht="58.5" customHeight="1">
      <c r="B174" s="54">
        <v>158</v>
      </c>
      <c r="C174" s="55" t="str">
        <f>Hoja1!AU162</f>
        <v xml:space="preserve"> </v>
      </c>
      <c r="D174" s="55" t="str">
        <f>Hoja1!AV162</f>
        <v xml:space="preserve"> </v>
      </c>
      <c r="E174" s="55" t="str">
        <f>Hoja1!AW162</f>
        <v xml:space="preserve"> </v>
      </c>
      <c r="F174" s="55" t="str">
        <f>Hoja1!AX162</f>
        <v xml:space="preserve"> </v>
      </c>
      <c r="G174" s="55" t="str">
        <f>Hoja1!AY162</f>
        <v xml:space="preserve"> </v>
      </c>
      <c r="H174" s="55" t="str">
        <f>Hoja1!AZ162</f>
        <v xml:space="preserve"> </v>
      </c>
      <c r="I174" s="55" t="str">
        <f>Hoja1!BA162</f>
        <v xml:space="preserve"> </v>
      </c>
      <c r="J174" s="55" t="str">
        <f>Hoja1!BB162</f>
        <v xml:space="preserve"> </v>
      </c>
      <c r="K174" s="53"/>
      <c r="L174" s="53"/>
      <c r="M174" s="53"/>
      <c r="N174" s="53"/>
      <c r="O174" s="53"/>
      <c r="P174" s="53"/>
      <c r="Q174" s="53"/>
      <c r="R174" s="53"/>
      <c r="S174" s="53"/>
      <c r="T174" s="53"/>
      <c r="U174" s="53"/>
      <c r="V174" s="53"/>
      <c r="W174" s="53"/>
      <c r="X174" s="53"/>
      <c r="Y174" s="79" t="str" cm="1">
        <f t="array" ref="Y174">IF(OR(K174:S174="NO",T174="NO",U174="NO",V174="NO",W174="NO",X174="NO"),"No aceptable","Aceptable")</f>
        <v>Aceptable</v>
      </c>
      <c r="Z174" s="53" t="s">
        <v>57</v>
      </c>
      <c r="AA174" s="53" t="s">
        <v>57</v>
      </c>
      <c r="AB174" s="53" t="s">
        <v>57</v>
      </c>
      <c r="AC174" s="53" t="s">
        <v>57</v>
      </c>
      <c r="AD174" s="53" t="s">
        <v>57</v>
      </c>
      <c r="AE174" s="53" t="s">
        <v>57</v>
      </c>
      <c r="AF174" s="53" t="s">
        <v>57</v>
      </c>
      <c r="AG174" s="53" t="s">
        <v>57</v>
      </c>
      <c r="AH174" s="53" t="s">
        <v>57</v>
      </c>
      <c r="AI174" s="53" t="s">
        <v>57</v>
      </c>
      <c r="AJ174" s="53" t="s">
        <v>57</v>
      </c>
      <c r="AK174" s="53" t="s">
        <v>57</v>
      </c>
      <c r="AL174" s="53" t="s">
        <v>57</v>
      </c>
      <c r="AM174" s="53" t="s">
        <v>57</v>
      </c>
      <c r="AN174" s="53" t="s">
        <v>57</v>
      </c>
      <c r="AO174" s="85" t="str" cm="1">
        <f t="array" ref="AO174">IF(OR(Z174:AI174="SI",AJ174="SI",AK174="SI",AL174="SI",AM174="SI",AN174="SI"),"Crítico-Proceda a elaborar plan de acción","No crítico/Intermedio-Solicitar evaluación por parte del OAL")</f>
        <v>No crítico/Intermedio-Solicitar evaluación por parte del OAL</v>
      </c>
      <c r="AP174" s="86"/>
      <c r="AQ174" s="74"/>
      <c r="AR174" s="74"/>
      <c r="AS174" s="74"/>
      <c r="AT174" s="74"/>
      <c r="AU174" s="74"/>
      <c r="AW174">
        <f t="shared" si="2"/>
        <v>1</v>
      </c>
    </row>
    <row r="175" spans="2:49" ht="58.5" customHeight="1">
      <c r="B175" s="54">
        <v>159</v>
      </c>
      <c r="C175" s="55" t="str">
        <f>Hoja1!AU163</f>
        <v xml:space="preserve"> </v>
      </c>
      <c r="D175" s="55" t="str">
        <f>Hoja1!AV163</f>
        <v xml:space="preserve"> </v>
      </c>
      <c r="E175" s="55" t="str">
        <f>Hoja1!AW163</f>
        <v xml:space="preserve"> </v>
      </c>
      <c r="F175" s="55" t="str">
        <f>Hoja1!AX163</f>
        <v xml:space="preserve"> </v>
      </c>
      <c r="G175" s="55" t="str">
        <f>Hoja1!AY163</f>
        <v xml:space="preserve"> </v>
      </c>
      <c r="H175" s="55" t="str">
        <f>Hoja1!AZ163</f>
        <v xml:space="preserve"> </v>
      </c>
      <c r="I175" s="55" t="str">
        <f>Hoja1!BA163</f>
        <v xml:space="preserve"> </v>
      </c>
      <c r="J175" s="55" t="str">
        <f>Hoja1!BB163</f>
        <v xml:space="preserve"> </v>
      </c>
      <c r="K175" s="53"/>
      <c r="L175" s="53"/>
      <c r="M175" s="53"/>
      <c r="N175" s="53"/>
      <c r="O175" s="53"/>
      <c r="P175" s="53"/>
      <c r="Q175" s="53"/>
      <c r="R175" s="53"/>
      <c r="S175" s="53"/>
      <c r="T175" s="53"/>
      <c r="U175" s="53"/>
      <c r="V175" s="53"/>
      <c r="W175" s="53"/>
      <c r="X175" s="53"/>
      <c r="Y175" s="79" t="str" cm="1">
        <f t="array" ref="Y175">IF(OR(K175:S175="NO",T175="NO",U175="NO",V175="NO",W175="NO",X175="NO"),"No aceptable","Aceptable")</f>
        <v>Aceptable</v>
      </c>
      <c r="Z175" s="53" t="s">
        <v>57</v>
      </c>
      <c r="AA175" s="53" t="s">
        <v>57</v>
      </c>
      <c r="AB175" s="53" t="s">
        <v>57</v>
      </c>
      <c r="AC175" s="53" t="s">
        <v>57</v>
      </c>
      <c r="AD175" s="53" t="s">
        <v>57</v>
      </c>
      <c r="AE175" s="53" t="s">
        <v>57</v>
      </c>
      <c r="AF175" s="53" t="s">
        <v>57</v>
      </c>
      <c r="AG175" s="53" t="s">
        <v>57</v>
      </c>
      <c r="AH175" s="53" t="s">
        <v>57</v>
      </c>
      <c r="AI175" s="53" t="s">
        <v>57</v>
      </c>
      <c r="AJ175" s="53" t="s">
        <v>57</v>
      </c>
      <c r="AK175" s="53" t="s">
        <v>57</v>
      </c>
      <c r="AL175" s="53" t="s">
        <v>57</v>
      </c>
      <c r="AM175" s="53" t="s">
        <v>57</v>
      </c>
      <c r="AN175" s="53" t="s">
        <v>57</v>
      </c>
      <c r="AO175" s="85" t="str" cm="1">
        <f t="array" ref="AO175">IF(OR(Z175:AI175="SI",AJ175="SI",AK175="SI",AL175="SI",AM175="SI",AN175="SI"),"Crítico-Proceda a elaborar plan de acción","No crítico/Intermedio-Solicitar evaluación por parte del OAL")</f>
        <v>No crítico/Intermedio-Solicitar evaluación por parte del OAL</v>
      </c>
      <c r="AP175" s="86"/>
      <c r="AQ175" s="74"/>
      <c r="AR175" s="74"/>
      <c r="AS175" s="74"/>
      <c r="AT175" s="74"/>
      <c r="AU175" s="74"/>
      <c r="AW175">
        <f t="shared" si="2"/>
        <v>1</v>
      </c>
    </row>
    <row r="176" spans="2:49" ht="58.5" customHeight="1">
      <c r="B176" s="54">
        <v>160</v>
      </c>
      <c r="C176" s="55" t="str">
        <f>Hoja1!AU164</f>
        <v xml:space="preserve"> </v>
      </c>
      <c r="D176" s="55" t="str">
        <f>Hoja1!AV164</f>
        <v xml:space="preserve"> </v>
      </c>
      <c r="E176" s="55" t="str">
        <f>Hoja1!AW164</f>
        <v xml:space="preserve"> </v>
      </c>
      <c r="F176" s="55" t="str">
        <f>Hoja1!AX164</f>
        <v xml:space="preserve"> </v>
      </c>
      <c r="G176" s="55" t="str">
        <f>Hoja1!AY164</f>
        <v xml:space="preserve"> </v>
      </c>
      <c r="H176" s="55" t="str">
        <f>Hoja1!AZ164</f>
        <v xml:space="preserve"> </v>
      </c>
      <c r="I176" s="55" t="str">
        <f>Hoja1!BA164</f>
        <v xml:space="preserve"> </v>
      </c>
      <c r="J176" s="55" t="str">
        <f>Hoja1!BB164</f>
        <v xml:space="preserve"> </v>
      </c>
      <c r="K176" s="53"/>
      <c r="L176" s="53"/>
      <c r="M176" s="53"/>
      <c r="N176" s="53"/>
      <c r="O176" s="53"/>
      <c r="P176" s="53"/>
      <c r="Q176" s="53"/>
      <c r="R176" s="53"/>
      <c r="S176" s="53"/>
      <c r="T176" s="53"/>
      <c r="U176" s="53"/>
      <c r="V176" s="53"/>
      <c r="W176" s="53"/>
      <c r="X176" s="53"/>
      <c r="Y176" s="79" t="str" cm="1">
        <f t="array" ref="Y176">IF(OR(K176:S176="NO",T176="NO",U176="NO",V176="NO",W176="NO",X176="NO"),"No aceptable","Aceptable")</f>
        <v>Aceptable</v>
      </c>
      <c r="Z176" s="53" t="s">
        <v>57</v>
      </c>
      <c r="AA176" s="53" t="s">
        <v>57</v>
      </c>
      <c r="AB176" s="53" t="s">
        <v>57</v>
      </c>
      <c r="AC176" s="53" t="s">
        <v>57</v>
      </c>
      <c r="AD176" s="53" t="s">
        <v>57</v>
      </c>
      <c r="AE176" s="53" t="s">
        <v>57</v>
      </c>
      <c r="AF176" s="53" t="s">
        <v>57</v>
      </c>
      <c r="AG176" s="53" t="s">
        <v>57</v>
      </c>
      <c r="AH176" s="53" t="s">
        <v>57</v>
      </c>
      <c r="AI176" s="53" t="s">
        <v>57</v>
      </c>
      <c r="AJ176" s="53" t="s">
        <v>57</v>
      </c>
      <c r="AK176" s="53" t="s">
        <v>57</v>
      </c>
      <c r="AL176" s="53" t="s">
        <v>57</v>
      </c>
      <c r="AM176" s="53" t="s">
        <v>57</v>
      </c>
      <c r="AN176" s="53" t="s">
        <v>57</v>
      </c>
      <c r="AO176" s="85" t="str" cm="1">
        <f t="array" ref="AO176">IF(OR(Z176:AI176="SI",AJ176="SI",AK176="SI",AL176="SI",AM176="SI",AN176="SI"),"Crítico-Proceda a elaborar plan de acción","No crítico/Intermedio-Solicitar evaluación por parte del OAL")</f>
        <v>No crítico/Intermedio-Solicitar evaluación por parte del OAL</v>
      </c>
      <c r="AP176" s="86"/>
      <c r="AQ176" s="74"/>
      <c r="AR176" s="74"/>
      <c r="AS176" s="74"/>
      <c r="AT176" s="74"/>
      <c r="AU176" s="74"/>
      <c r="AW176">
        <f t="shared" si="2"/>
        <v>1</v>
      </c>
    </row>
    <row r="177" spans="2:49" ht="58.5" customHeight="1">
      <c r="B177" s="54">
        <v>161</v>
      </c>
      <c r="C177" s="55" t="str">
        <f>Hoja1!AU165</f>
        <v xml:space="preserve"> </v>
      </c>
      <c r="D177" s="55" t="str">
        <f>Hoja1!AV165</f>
        <v xml:space="preserve"> </v>
      </c>
      <c r="E177" s="55" t="str">
        <f>Hoja1!AW165</f>
        <v xml:space="preserve"> </v>
      </c>
      <c r="F177" s="55" t="str">
        <f>Hoja1!AX165</f>
        <v xml:space="preserve"> </v>
      </c>
      <c r="G177" s="55" t="str">
        <f>Hoja1!AY165</f>
        <v xml:space="preserve"> </v>
      </c>
      <c r="H177" s="55" t="str">
        <f>Hoja1!AZ165</f>
        <v xml:space="preserve"> </v>
      </c>
      <c r="I177" s="55" t="str">
        <f>Hoja1!BA165</f>
        <v xml:space="preserve"> </v>
      </c>
      <c r="J177" s="55" t="str">
        <f>Hoja1!BB165</f>
        <v xml:space="preserve"> </v>
      </c>
      <c r="K177" s="53"/>
      <c r="L177" s="53"/>
      <c r="M177" s="53"/>
      <c r="N177" s="53"/>
      <c r="O177" s="53"/>
      <c r="P177" s="53"/>
      <c r="Q177" s="53"/>
      <c r="R177" s="53"/>
      <c r="S177" s="53"/>
      <c r="T177" s="53"/>
      <c r="U177" s="53"/>
      <c r="V177" s="53"/>
      <c r="W177" s="53"/>
      <c r="X177" s="53"/>
      <c r="Y177" s="79" t="str" cm="1">
        <f t="array" ref="Y177">IF(OR(K177:S177="NO",T177="NO",U177="NO",V177="NO",W177="NO",X177="NO"),"No aceptable","Aceptable")</f>
        <v>Aceptable</v>
      </c>
      <c r="Z177" s="53" t="s">
        <v>57</v>
      </c>
      <c r="AA177" s="53" t="s">
        <v>57</v>
      </c>
      <c r="AB177" s="53" t="s">
        <v>57</v>
      </c>
      <c r="AC177" s="53" t="s">
        <v>57</v>
      </c>
      <c r="AD177" s="53" t="s">
        <v>57</v>
      </c>
      <c r="AE177" s="53" t="s">
        <v>57</v>
      </c>
      <c r="AF177" s="53" t="s">
        <v>57</v>
      </c>
      <c r="AG177" s="53" t="s">
        <v>57</v>
      </c>
      <c r="AH177" s="53" t="s">
        <v>57</v>
      </c>
      <c r="AI177" s="53" t="s">
        <v>57</v>
      </c>
      <c r="AJ177" s="53" t="s">
        <v>57</v>
      </c>
      <c r="AK177" s="53" t="s">
        <v>57</v>
      </c>
      <c r="AL177" s="53" t="s">
        <v>57</v>
      </c>
      <c r="AM177" s="53" t="s">
        <v>57</v>
      </c>
      <c r="AN177" s="53" t="s">
        <v>57</v>
      </c>
      <c r="AO177" s="85" t="str" cm="1">
        <f t="array" ref="AO177">IF(OR(Z177:AI177="SI",AJ177="SI",AK177="SI",AL177="SI",AM177="SI",AN177="SI"),"Crítico-Proceda a elaborar plan de acción","No crítico/Intermedio-Solicitar evaluación por parte del OAL")</f>
        <v>No crítico/Intermedio-Solicitar evaluación por parte del OAL</v>
      </c>
      <c r="AP177" s="86"/>
      <c r="AQ177" s="74"/>
      <c r="AR177" s="74"/>
      <c r="AS177" s="74"/>
      <c r="AT177" s="74"/>
      <c r="AU177" s="74"/>
      <c r="AW177">
        <f t="shared" si="2"/>
        <v>1</v>
      </c>
    </row>
    <row r="178" spans="2:49" ht="58.5" customHeight="1">
      <c r="B178" s="54">
        <v>162</v>
      </c>
      <c r="C178" s="55" t="str">
        <f>Hoja1!AU166</f>
        <v xml:space="preserve"> </v>
      </c>
      <c r="D178" s="55" t="str">
        <f>Hoja1!AV166</f>
        <v xml:space="preserve"> </v>
      </c>
      <c r="E178" s="55" t="str">
        <f>Hoja1!AW166</f>
        <v xml:space="preserve"> </v>
      </c>
      <c r="F178" s="55" t="str">
        <f>Hoja1!AX166</f>
        <v xml:space="preserve"> </v>
      </c>
      <c r="G178" s="55" t="str">
        <f>Hoja1!AY166</f>
        <v xml:space="preserve"> </v>
      </c>
      <c r="H178" s="55" t="str">
        <f>Hoja1!AZ166</f>
        <v xml:space="preserve"> </v>
      </c>
      <c r="I178" s="55" t="str">
        <f>Hoja1!BA166</f>
        <v xml:space="preserve"> </v>
      </c>
      <c r="J178" s="55" t="str">
        <f>Hoja1!BB166</f>
        <v xml:space="preserve"> </v>
      </c>
      <c r="K178" s="53"/>
      <c r="L178" s="53"/>
      <c r="M178" s="53"/>
      <c r="N178" s="53"/>
      <c r="O178" s="53"/>
      <c r="P178" s="53"/>
      <c r="Q178" s="53"/>
      <c r="R178" s="53"/>
      <c r="S178" s="53"/>
      <c r="T178" s="53"/>
      <c r="U178" s="53"/>
      <c r="V178" s="53"/>
      <c r="W178" s="53"/>
      <c r="X178" s="53"/>
      <c r="Y178" s="79" t="str" cm="1">
        <f t="array" ref="Y178">IF(OR(K178:S178="NO",T178="NO",U178="NO",V178="NO",W178="NO",X178="NO"),"No aceptable","Aceptable")</f>
        <v>Aceptable</v>
      </c>
      <c r="Z178" s="53" t="s">
        <v>57</v>
      </c>
      <c r="AA178" s="53" t="s">
        <v>57</v>
      </c>
      <c r="AB178" s="53" t="s">
        <v>57</v>
      </c>
      <c r="AC178" s="53" t="s">
        <v>57</v>
      </c>
      <c r="AD178" s="53" t="s">
        <v>57</v>
      </c>
      <c r="AE178" s="53" t="s">
        <v>57</v>
      </c>
      <c r="AF178" s="53" t="s">
        <v>57</v>
      </c>
      <c r="AG178" s="53" t="s">
        <v>57</v>
      </c>
      <c r="AH178" s="53" t="s">
        <v>57</v>
      </c>
      <c r="AI178" s="53" t="s">
        <v>57</v>
      </c>
      <c r="AJ178" s="53" t="s">
        <v>57</v>
      </c>
      <c r="AK178" s="53" t="s">
        <v>57</v>
      </c>
      <c r="AL178" s="53" t="s">
        <v>57</v>
      </c>
      <c r="AM178" s="53" t="s">
        <v>57</v>
      </c>
      <c r="AN178" s="53" t="s">
        <v>57</v>
      </c>
      <c r="AO178" s="85" t="str" cm="1">
        <f t="array" ref="AO178">IF(OR(Z178:AI178="SI",AJ178="SI",AK178="SI",AL178="SI",AM178="SI",AN178="SI"),"Crítico-Proceda a elaborar plan de acción","No crítico/Intermedio-Solicitar evaluación por parte del OAL")</f>
        <v>No crítico/Intermedio-Solicitar evaluación por parte del OAL</v>
      </c>
      <c r="AP178" s="86"/>
      <c r="AQ178" s="74"/>
      <c r="AR178" s="74"/>
      <c r="AS178" s="74"/>
      <c r="AT178" s="74"/>
      <c r="AU178" s="74"/>
      <c r="AW178">
        <f t="shared" si="2"/>
        <v>1</v>
      </c>
    </row>
    <row r="179" spans="2:49" ht="58.5" customHeight="1">
      <c r="B179" s="54">
        <v>163</v>
      </c>
      <c r="C179" s="55" t="str">
        <f>Hoja1!AU167</f>
        <v xml:space="preserve"> </v>
      </c>
      <c r="D179" s="55" t="str">
        <f>Hoja1!AV167</f>
        <v xml:space="preserve"> </v>
      </c>
      <c r="E179" s="55" t="str">
        <f>Hoja1!AW167</f>
        <v xml:space="preserve"> </v>
      </c>
      <c r="F179" s="55" t="str">
        <f>Hoja1!AX167</f>
        <v xml:space="preserve"> </v>
      </c>
      <c r="G179" s="55" t="str">
        <f>Hoja1!AY167</f>
        <v xml:space="preserve"> </v>
      </c>
      <c r="H179" s="55" t="str">
        <f>Hoja1!AZ167</f>
        <v xml:space="preserve"> </v>
      </c>
      <c r="I179" s="55" t="str">
        <f>Hoja1!BA167</f>
        <v xml:space="preserve"> </v>
      </c>
      <c r="J179" s="55" t="str">
        <f>Hoja1!BB167</f>
        <v xml:space="preserve"> </v>
      </c>
      <c r="K179" s="53"/>
      <c r="L179" s="53"/>
      <c r="M179" s="53"/>
      <c r="N179" s="53"/>
      <c r="O179" s="53"/>
      <c r="P179" s="53"/>
      <c r="Q179" s="53"/>
      <c r="R179" s="53"/>
      <c r="S179" s="53"/>
      <c r="T179" s="53"/>
      <c r="U179" s="53"/>
      <c r="V179" s="53"/>
      <c r="W179" s="53"/>
      <c r="X179" s="53"/>
      <c r="Y179" s="79" t="str" cm="1">
        <f t="array" ref="Y179">IF(OR(K179:S179="NO",T179="NO",U179="NO",V179="NO",W179="NO",X179="NO"),"No aceptable","Aceptable")</f>
        <v>Aceptable</v>
      </c>
      <c r="Z179" s="53" t="s">
        <v>57</v>
      </c>
      <c r="AA179" s="53" t="s">
        <v>57</v>
      </c>
      <c r="AB179" s="53" t="s">
        <v>57</v>
      </c>
      <c r="AC179" s="53" t="s">
        <v>57</v>
      </c>
      <c r="AD179" s="53" t="s">
        <v>57</v>
      </c>
      <c r="AE179" s="53" t="s">
        <v>57</v>
      </c>
      <c r="AF179" s="53" t="s">
        <v>57</v>
      </c>
      <c r="AG179" s="53" t="s">
        <v>57</v>
      </c>
      <c r="AH179" s="53" t="s">
        <v>57</v>
      </c>
      <c r="AI179" s="53" t="s">
        <v>57</v>
      </c>
      <c r="AJ179" s="53" t="s">
        <v>57</v>
      </c>
      <c r="AK179" s="53" t="s">
        <v>57</v>
      </c>
      <c r="AL179" s="53" t="s">
        <v>57</v>
      </c>
      <c r="AM179" s="53" t="s">
        <v>57</v>
      </c>
      <c r="AN179" s="53" t="s">
        <v>57</v>
      </c>
      <c r="AO179" s="85" t="str" cm="1">
        <f t="array" ref="AO179">IF(OR(Z179:AI179="SI",AJ179="SI",AK179="SI",AL179="SI",AM179="SI",AN179="SI"),"Crítico-Proceda a elaborar plan de acción","No crítico/Intermedio-Solicitar evaluación por parte del OAL")</f>
        <v>No crítico/Intermedio-Solicitar evaluación por parte del OAL</v>
      </c>
      <c r="AP179" s="86"/>
      <c r="AQ179" s="74"/>
      <c r="AR179" s="74"/>
      <c r="AS179" s="74"/>
      <c r="AT179" s="74"/>
      <c r="AU179" s="74"/>
      <c r="AW179">
        <f t="shared" si="2"/>
        <v>1</v>
      </c>
    </row>
    <row r="180" spans="2:49" ht="58.5" customHeight="1">
      <c r="B180" s="54">
        <v>164</v>
      </c>
      <c r="C180" s="55" t="str">
        <f>Hoja1!AU168</f>
        <v xml:space="preserve"> </v>
      </c>
      <c r="D180" s="55" t="str">
        <f>Hoja1!AV168</f>
        <v xml:space="preserve"> </v>
      </c>
      <c r="E180" s="55" t="str">
        <f>Hoja1!AW168</f>
        <v xml:space="preserve"> </v>
      </c>
      <c r="F180" s="55" t="str">
        <f>Hoja1!AX168</f>
        <v xml:space="preserve"> </v>
      </c>
      <c r="G180" s="55" t="str">
        <f>Hoja1!AY168</f>
        <v xml:space="preserve"> </v>
      </c>
      <c r="H180" s="55" t="str">
        <f>Hoja1!AZ168</f>
        <v xml:space="preserve"> </v>
      </c>
      <c r="I180" s="55" t="str">
        <f>Hoja1!BA168</f>
        <v xml:space="preserve"> </v>
      </c>
      <c r="J180" s="55" t="str">
        <f>Hoja1!BB168</f>
        <v xml:space="preserve"> </v>
      </c>
      <c r="K180" s="53"/>
      <c r="L180" s="53"/>
      <c r="M180" s="53"/>
      <c r="N180" s="53"/>
      <c r="O180" s="53"/>
      <c r="P180" s="53"/>
      <c r="Q180" s="53"/>
      <c r="R180" s="53"/>
      <c r="S180" s="53"/>
      <c r="T180" s="53"/>
      <c r="U180" s="53"/>
      <c r="V180" s="53"/>
      <c r="W180" s="53"/>
      <c r="X180" s="53"/>
      <c r="Y180" s="79" t="str" cm="1">
        <f t="array" ref="Y180">IF(OR(K180:S180="NO",T180="NO",U180="NO",V180="NO",W180="NO",X180="NO"),"No aceptable","Aceptable")</f>
        <v>Aceptable</v>
      </c>
      <c r="Z180" s="53" t="s">
        <v>57</v>
      </c>
      <c r="AA180" s="53" t="s">
        <v>57</v>
      </c>
      <c r="AB180" s="53" t="s">
        <v>57</v>
      </c>
      <c r="AC180" s="53" t="s">
        <v>57</v>
      </c>
      <c r="AD180" s="53" t="s">
        <v>57</v>
      </c>
      <c r="AE180" s="53" t="s">
        <v>57</v>
      </c>
      <c r="AF180" s="53" t="s">
        <v>57</v>
      </c>
      <c r="AG180" s="53" t="s">
        <v>57</v>
      </c>
      <c r="AH180" s="53" t="s">
        <v>57</v>
      </c>
      <c r="AI180" s="53" t="s">
        <v>57</v>
      </c>
      <c r="AJ180" s="53" t="s">
        <v>57</v>
      </c>
      <c r="AK180" s="53" t="s">
        <v>57</v>
      </c>
      <c r="AL180" s="53" t="s">
        <v>57</v>
      </c>
      <c r="AM180" s="53" t="s">
        <v>57</v>
      </c>
      <c r="AN180" s="53" t="s">
        <v>57</v>
      </c>
      <c r="AO180" s="85" t="str" cm="1">
        <f t="array" ref="AO180">IF(OR(Z180:AI180="SI",AJ180="SI",AK180="SI",AL180="SI",AM180="SI",AN180="SI"),"Crítico-Proceda a elaborar plan de acción","No crítico/Intermedio-Solicitar evaluación por parte del OAL")</f>
        <v>No crítico/Intermedio-Solicitar evaluación por parte del OAL</v>
      </c>
      <c r="AP180" s="86"/>
      <c r="AQ180" s="74"/>
      <c r="AR180" s="74"/>
      <c r="AS180" s="74"/>
      <c r="AT180" s="74"/>
      <c r="AU180" s="74"/>
      <c r="AW180">
        <f t="shared" si="2"/>
        <v>1</v>
      </c>
    </row>
    <row r="181" spans="2:49" ht="58.5" customHeight="1">
      <c r="B181" s="54">
        <v>165</v>
      </c>
      <c r="C181" s="55" t="str">
        <f>Hoja1!AU169</f>
        <v xml:space="preserve"> </v>
      </c>
      <c r="D181" s="55" t="str">
        <f>Hoja1!AV169</f>
        <v xml:space="preserve"> </v>
      </c>
      <c r="E181" s="55" t="str">
        <f>Hoja1!AW169</f>
        <v xml:space="preserve"> </v>
      </c>
      <c r="F181" s="55" t="str">
        <f>Hoja1!AX169</f>
        <v xml:space="preserve"> </v>
      </c>
      <c r="G181" s="55" t="str">
        <f>Hoja1!AY169</f>
        <v xml:space="preserve"> </v>
      </c>
      <c r="H181" s="55" t="str">
        <f>Hoja1!AZ169</f>
        <v xml:space="preserve"> </v>
      </c>
      <c r="I181" s="55" t="str">
        <f>Hoja1!BA169</f>
        <v xml:space="preserve"> </v>
      </c>
      <c r="J181" s="55" t="str">
        <f>Hoja1!BB169</f>
        <v xml:space="preserve"> </v>
      </c>
      <c r="K181" s="53"/>
      <c r="L181" s="53"/>
      <c r="M181" s="53"/>
      <c r="N181" s="53"/>
      <c r="O181" s="53"/>
      <c r="P181" s="53"/>
      <c r="Q181" s="53"/>
      <c r="R181" s="53"/>
      <c r="S181" s="53"/>
      <c r="T181" s="53"/>
      <c r="U181" s="53"/>
      <c r="V181" s="53"/>
      <c r="W181" s="53"/>
      <c r="X181" s="53"/>
      <c r="Y181" s="79" t="str" cm="1">
        <f t="array" ref="Y181">IF(OR(K181:S181="NO",T181="NO",U181="NO",V181="NO",W181="NO",X181="NO"),"No aceptable","Aceptable")</f>
        <v>Aceptable</v>
      </c>
      <c r="Z181" s="53" t="s">
        <v>57</v>
      </c>
      <c r="AA181" s="53" t="s">
        <v>57</v>
      </c>
      <c r="AB181" s="53" t="s">
        <v>57</v>
      </c>
      <c r="AC181" s="53" t="s">
        <v>57</v>
      </c>
      <c r="AD181" s="53" t="s">
        <v>57</v>
      </c>
      <c r="AE181" s="53" t="s">
        <v>57</v>
      </c>
      <c r="AF181" s="53" t="s">
        <v>57</v>
      </c>
      <c r="AG181" s="53" t="s">
        <v>57</v>
      </c>
      <c r="AH181" s="53" t="s">
        <v>57</v>
      </c>
      <c r="AI181" s="53" t="s">
        <v>57</v>
      </c>
      <c r="AJ181" s="53" t="s">
        <v>57</v>
      </c>
      <c r="AK181" s="53" t="s">
        <v>57</v>
      </c>
      <c r="AL181" s="53" t="s">
        <v>57</v>
      </c>
      <c r="AM181" s="53" t="s">
        <v>57</v>
      </c>
      <c r="AN181" s="53" t="s">
        <v>57</v>
      </c>
      <c r="AO181" s="85" t="str" cm="1">
        <f t="array" ref="AO181">IF(OR(Z181:AI181="SI",AJ181="SI",AK181="SI",AL181="SI",AM181="SI",AN181="SI"),"Crítico-Proceda a elaborar plan de acción","No crítico/Intermedio-Solicitar evaluación por parte del OAL")</f>
        <v>No crítico/Intermedio-Solicitar evaluación por parte del OAL</v>
      </c>
      <c r="AP181" s="86"/>
      <c r="AQ181" s="74"/>
      <c r="AR181" s="74"/>
      <c r="AS181" s="74"/>
      <c r="AT181" s="74"/>
      <c r="AU181" s="74"/>
      <c r="AW181">
        <f t="shared" si="2"/>
        <v>1</v>
      </c>
    </row>
    <row r="182" spans="2:49" ht="58.5" customHeight="1">
      <c r="B182" s="54">
        <v>166</v>
      </c>
      <c r="C182" s="55" t="str">
        <f>Hoja1!AU170</f>
        <v xml:space="preserve"> </v>
      </c>
      <c r="D182" s="55" t="str">
        <f>Hoja1!AV170</f>
        <v xml:space="preserve"> </v>
      </c>
      <c r="E182" s="55" t="str">
        <f>Hoja1!AW170</f>
        <v xml:space="preserve"> </v>
      </c>
      <c r="F182" s="55" t="str">
        <f>Hoja1!AX170</f>
        <v xml:space="preserve"> </v>
      </c>
      <c r="G182" s="55" t="str">
        <f>Hoja1!AY170</f>
        <v xml:space="preserve"> </v>
      </c>
      <c r="H182" s="55" t="str">
        <f>Hoja1!AZ170</f>
        <v xml:space="preserve"> </v>
      </c>
      <c r="I182" s="55" t="str">
        <f>Hoja1!BA170</f>
        <v xml:space="preserve"> </v>
      </c>
      <c r="J182" s="55" t="str">
        <f>Hoja1!BB170</f>
        <v xml:space="preserve"> </v>
      </c>
      <c r="K182" s="53"/>
      <c r="L182" s="53"/>
      <c r="M182" s="53"/>
      <c r="N182" s="53"/>
      <c r="O182" s="53"/>
      <c r="P182" s="53"/>
      <c r="Q182" s="53"/>
      <c r="R182" s="53"/>
      <c r="S182" s="53"/>
      <c r="T182" s="53"/>
      <c r="U182" s="53"/>
      <c r="V182" s="53"/>
      <c r="W182" s="53"/>
      <c r="X182" s="53"/>
      <c r="Y182" s="79" t="str" cm="1">
        <f t="array" ref="Y182">IF(OR(K182:S182="NO",T182="NO",U182="NO",V182="NO",W182="NO",X182="NO"),"No aceptable","Aceptable")</f>
        <v>Aceptable</v>
      </c>
      <c r="Z182" s="53" t="s">
        <v>57</v>
      </c>
      <c r="AA182" s="53" t="s">
        <v>57</v>
      </c>
      <c r="AB182" s="53" t="s">
        <v>57</v>
      </c>
      <c r="AC182" s="53" t="s">
        <v>57</v>
      </c>
      <c r="AD182" s="53" t="s">
        <v>57</v>
      </c>
      <c r="AE182" s="53" t="s">
        <v>57</v>
      </c>
      <c r="AF182" s="53" t="s">
        <v>57</v>
      </c>
      <c r="AG182" s="53" t="s">
        <v>57</v>
      </c>
      <c r="AH182" s="53" t="s">
        <v>57</v>
      </c>
      <c r="AI182" s="53" t="s">
        <v>57</v>
      </c>
      <c r="AJ182" s="53" t="s">
        <v>57</v>
      </c>
      <c r="AK182" s="53" t="s">
        <v>57</v>
      </c>
      <c r="AL182" s="53" t="s">
        <v>57</v>
      </c>
      <c r="AM182" s="53" t="s">
        <v>57</v>
      </c>
      <c r="AN182" s="53" t="s">
        <v>57</v>
      </c>
      <c r="AO182" s="85" t="str" cm="1">
        <f t="array" ref="AO182">IF(OR(Z182:AI182="SI",AJ182="SI",AK182="SI",AL182="SI",AM182="SI",AN182="SI"),"Crítico-Proceda a elaborar plan de acción","No crítico/Intermedio-Solicitar evaluación por parte del OAL")</f>
        <v>No crítico/Intermedio-Solicitar evaluación por parte del OAL</v>
      </c>
      <c r="AP182" s="86"/>
      <c r="AQ182" s="74"/>
      <c r="AR182" s="74"/>
      <c r="AS182" s="74"/>
      <c r="AT182" s="74"/>
      <c r="AU182" s="74"/>
      <c r="AW182">
        <f t="shared" si="2"/>
        <v>1</v>
      </c>
    </row>
    <row r="183" spans="2:49" ht="58.5" customHeight="1">
      <c r="B183" s="54">
        <v>167</v>
      </c>
      <c r="C183" s="55" t="str">
        <f>Hoja1!AU171</f>
        <v xml:space="preserve"> </v>
      </c>
      <c r="D183" s="55" t="str">
        <f>Hoja1!AV171</f>
        <v xml:space="preserve"> </v>
      </c>
      <c r="E183" s="55" t="str">
        <f>Hoja1!AW171</f>
        <v xml:space="preserve"> </v>
      </c>
      <c r="F183" s="55" t="str">
        <f>Hoja1!AX171</f>
        <v xml:space="preserve"> </v>
      </c>
      <c r="G183" s="55" t="str">
        <f>Hoja1!AY171</f>
        <v xml:space="preserve"> </v>
      </c>
      <c r="H183" s="55" t="str">
        <f>Hoja1!AZ171</f>
        <v xml:space="preserve"> </v>
      </c>
      <c r="I183" s="55" t="str">
        <f>Hoja1!BA171</f>
        <v xml:space="preserve"> </v>
      </c>
      <c r="J183" s="55" t="str">
        <f>Hoja1!BB171</f>
        <v xml:space="preserve"> </v>
      </c>
      <c r="K183" s="53"/>
      <c r="L183" s="53"/>
      <c r="M183" s="53"/>
      <c r="N183" s="53"/>
      <c r="O183" s="53"/>
      <c r="P183" s="53"/>
      <c r="Q183" s="53"/>
      <c r="R183" s="53"/>
      <c r="S183" s="53"/>
      <c r="T183" s="53"/>
      <c r="U183" s="53"/>
      <c r="V183" s="53"/>
      <c r="W183" s="53"/>
      <c r="X183" s="53"/>
      <c r="Y183" s="79" t="str" cm="1">
        <f t="array" ref="Y183">IF(OR(K183:S183="NO",T183="NO",U183="NO",V183="NO",W183="NO",X183="NO"),"No aceptable","Aceptable")</f>
        <v>Aceptable</v>
      </c>
      <c r="Z183" s="53" t="s">
        <v>57</v>
      </c>
      <c r="AA183" s="53" t="s">
        <v>57</v>
      </c>
      <c r="AB183" s="53" t="s">
        <v>57</v>
      </c>
      <c r="AC183" s="53" t="s">
        <v>57</v>
      </c>
      <c r="AD183" s="53" t="s">
        <v>57</v>
      </c>
      <c r="AE183" s="53" t="s">
        <v>57</v>
      </c>
      <c r="AF183" s="53" t="s">
        <v>57</v>
      </c>
      <c r="AG183" s="53" t="s">
        <v>57</v>
      </c>
      <c r="AH183" s="53" t="s">
        <v>57</v>
      </c>
      <c r="AI183" s="53" t="s">
        <v>57</v>
      </c>
      <c r="AJ183" s="53" t="s">
        <v>57</v>
      </c>
      <c r="AK183" s="53" t="s">
        <v>57</v>
      </c>
      <c r="AL183" s="53" t="s">
        <v>57</v>
      </c>
      <c r="AM183" s="53" t="s">
        <v>57</v>
      </c>
      <c r="AN183" s="53" t="s">
        <v>57</v>
      </c>
      <c r="AO183" s="85" t="str" cm="1">
        <f t="array" ref="AO183">IF(OR(Z183:AI183="SI",AJ183="SI",AK183="SI",AL183="SI",AM183="SI",AN183="SI"),"Crítico-Proceda a elaborar plan de acción","No crítico/Intermedio-Solicitar evaluación por parte del OAL")</f>
        <v>No crítico/Intermedio-Solicitar evaluación por parte del OAL</v>
      </c>
      <c r="AP183" s="86"/>
      <c r="AQ183" s="74"/>
      <c r="AR183" s="74"/>
      <c r="AS183" s="74"/>
      <c r="AT183" s="74"/>
      <c r="AU183" s="74"/>
      <c r="AW183">
        <f t="shared" si="2"/>
        <v>1</v>
      </c>
    </row>
    <row r="184" spans="2:49" ht="58.5" customHeight="1">
      <c r="B184" s="54">
        <v>168</v>
      </c>
      <c r="C184" s="55" t="str">
        <f>Hoja1!AU172</f>
        <v xml:space="preserve"> </v>
      </c>
      <c r="D184" s="55" t="str">
        <f>Hoja1!AV172</f>
        <v xml:space="preserve"> </v>
      </c>
      <c r="E184" s="55" t="str">
        <f>Hoja1!AW172</f>
        <v xml:space="preserve"> </v>
      </c>
      <c r="F184" s="55" t="str">
        <f>Hoja1!AX172</f>
        <v xml:space="preserve"> </v>
      </c>
      <c r="G184" s="55" t="str">
        <f>Hoja1!AY172</f>
        <v xml:space="preserve"> </v>
      </c>
      <c r="H184" s="55" t="str">
        <f>Hoja1!AZ172</f>
        <v xml:space="preserve"> </v>
      </c>
      <c r="I184" s="55" t="str">
        <f>Hoja1!BA172</f>
        <v xml:space="preserve"> </v>
      </c>
      <c r="J184" s="55" t="str">
        <f>Hoja1!BB172</f>
        <v xml:space="preserve"> </v>
      </c>
      <c r="K184" s="53"/>
      <c r="L184" s="53"/>
      <c r="M184" s="53"/>
      <c r="N184" s="53"/>
      <c r="O184" s="53"/>
      <c r="P184" s="53"/>
      <c r="Q184" s="53"/>
      <c r="R184" s="53"/>
      <c r="S184" s="53"/>
      <c r="T184" s="53"/>
      <c r="U184" s="53"/>
      <c r="V184" s="53"/>
      <c r="W184" s="53"/>
      <c r="X184" s="53"/>
      <c r="Y184" s="79" t="str" cm="1">
        <f t="array" ref="Y184">IF(OR(K184:S184="NO",T184="NO",U184="NO",V184="NO",W184="NO",X184="NO"),"No aceptable","Aceptable")</f>
        <v>Aceptable</v>
      </c>
      <c r="Z184" s="53" t="s">
        <v>57</v>
      </c>
      <c r="AA184" s="53" t="s">
        <v>57</v>
      </c>
      <c r="AB184" s="53" t="s">
        <v>57</v>
      </c>
      <c r="AC184" s="53" t="s">
        <v>57</v>
      </c>
      <c r="AD184" s="53" t="s">
        <v>57</v>
      </c>
      <c r="AE184" s="53" t="s">
        <v>57</v>
      </c>
      <c r="AF184" s="53" t="s">
        <v>57</v>
      </c>
      <c r="AG184" s="53" t="s">
        <v>57</v>
      </c>
      <c r="AH184" s="53" t="s">
        <v>57</v>
      </c>
      <c r="AI184" s="53" t="s">
        <v>57</v>
      </c>
      <c r="AJ184" s="53" t="s">
        <v>57</v>
      </c>
      <c r="AK184" s="53" t="s">
        <v>57</v>
      </c>
      <c r="AL184" s="53" t="s">
        <v>57</v>
      </c>
      <c r="AM184" s="53" t="s">
        <v>57</v>
      </c>
      <c r="AN184" s="53" t="s">
        <v>57</v>
      </c>
      <c r="AO184" s="85" t="str" cm="1">
        <f t="array" ref="AO184">IF(OR(Z184:AI184="SI",AJ184="SI",AK184="SI",AL184="SI",AM184="SI",AN184="SI"),"Crítico-Proceda a elaborar plan de acción","No crítico/Intermedio-Solicitar evaluación por parte del OAL")</f>
        <v>No crítico/Intermedio-Solicitar evaluación por parte del OAL</v>
      </c>
      <c r="AP184" s="86"/>
      <c r="AQ184" s="74"/>
      <c r="AR184" s="74"/>
      <c r="AS184" s="74"/>
      <c r="AT184" s="74"/>
      <c r="AU184" s="74"/>
      <c r="AW184">
        <f t="shared" si="2"/>
        <v>1</v>
      </c>
    </row>
    <row r="185" spans="2:49" ht="58.5" customHeight="1">
      <c r="B185" s="54">
        <v>169</v>
      </c>
      <c r="C185" s="55" t="str">
        <f>Hoja1!AU173</f>
        <v xml:space="preserve"> </v>
      </c>
      <c r="D185" s="55" t="str">
        <f>Hoja1!AV173</f>
        <v xml:space="preserve"> </v>
      </c>
      <c r="E185" s="55" t="str">
        <f>Hoja1!AW173</f>
        <v xml:space="preserve"> </v>
      </c>
      <c r="F185" s="55" t="str">
        <f>Hoja1!AX173</f>
        <v xml:space="preserve"> </v>
      </c>
      <c r="G185" s="55" t="str">
        <f>Hoja1!AY173</f>
        <v xml:space="preserve"> </v>
      </c>
      <c r="H185" s="55" t="str">
        <f>Hoja1!AZ173</f>
        <v xml:space="preserve"> </v>
      </c>
      <c r="I185" s="55" t="str">
        <f>Hoja1!BA173</f>
        <v xml:space="preserve"> </v>
      </c>
      <c r="J185" s="55" t="str">
        <f>Hoja1!BB173</f>
        <v xml:space="preserve"> </v>
      </c>
      <c r="K185" s="53"/>
      <c r="L185" s="53"/>
      <c r="M185" s="53"/>
      <c r="N185" s="53"/>
      <c r="O185" s="53"/>
      <c r="P185" s="53"/>
      <c r="Q185" s="53"/>
      <c r="R185" s="53"/>
      <c r="S185" s="53"/>
      <c r="T185" s="53"/>
      <c r="U185" s="53"/>
      <c r="V185" s="53"/>
      <c r="W185" s="53"/>
      <c r="X185" s="53"/>
      <c r="Y185" s="79" t="str" cm="1">
        <f t="array" ref="Y185">IF(OR(K185:S185="NO",T185="NO",U185="NO",V185="NO",W185="NO",X185="NO"),"No aceptable","Aceptable")</f>
        <v>Aceptable</v>
      </c>
      <c r="Z185" s="53" t="s">
        <v>57</v>
      </c>
      <c r="AA185" s="53" t="s">
        <v>57</v>
      </c>
      <c r="AB185" s="53" t="s">
        <v>57</v>
      </c>
      <c r="AC185" s="53" t="s">
        <v>57</v>
      </c>
      <c r="AD185" s="53" t="s">
        <v>57</v>
      </c>
      <c r="AE185" s="53" t="s">
        <v>57</v>
      </c>
      <c r="AF185" s="53" t="s">
        <v>57</v>
      </c>
      <c r="AG185" s="53" t="s">
        <v>57</v>
      </c>
      <c r="AH185" s="53" t="s">
        <v>57</v>
      </c>
      <c r="AI185" s="53" t="s">
        <v>57</v>
      </c>
      <c r="AJ185" s="53" t="s">
        <v>57</v>
      </c>
      <c r="AK185" s="53" t="s">
        <v>57</v>
      </c>
      <c r="AL185" s="53" t="s">
        <v>57</v>
      </c>
      <c r="AM185" s="53" t="s">
        <v>57</v>
      </c>
      <c r="AN185" s="53" t="s">
        <v>57</v>
      </c>
      <c r="AO185" s="85" t="str" cm="1">
        <f t="array" ref="AO185">IF(OR(Z185:AI185="SI",AJ185="SI",AK185="SI",AL185="SI",AM185="SI",AN185="SI"),"Crítico-Proceda a elaborar plan de acción","No crítico/Intermedio-Solicitar evaluación por parte del OAL")</f>
        <v>No crítico/Intermedio-Solicitar evaluación por parte del OAL</v>
      </c>
      <c r="AP185" s="86"/>
      <c r="AQ185" s="74"/>
      <c r="AR185" s="74"/>
      <c r="AS185" s="74"/>
      <c r="AT185" s="74"/>
      <c r="AU185" s="74"/>
      <c r="AW185">
        <f t="shared" si="2"/>
        <v>1</v>
      </c>
    </row>
    <row r="186" spans="2:49" ht="58.5" customHeight="1">
      <c r="B186" s="54">
        <v>170</v>
      </c>
      <c r="C186" s="55" t="str">
        <f>Hoja1!AU174</f>
        <v xml:space="preserve"> </v>
      </c>
      <c r="D186" s="55" t="str">
        <f>Hoja1!AV174</f>
        <v xml:space="preserve"> </v>
      </c>
      <c r="E186" s="55" t="str">
        <f>Hoja1!AW174</f>
        <v xml:space="preserve"> </v>
      </c>
      <c r="F186" s="55" t="str">
        <f>Hoja1!AX174</f>
        <v xml:space="preserve"> </v>
      </c>
      <c r="G186" s="55" t="str">
        <f>Hoja1!AY174</f>
        <v xml:space="preserve"> </v>
      </c>
      <c r="H186" s="55" t="str">
        <f>Hoja1!AZ174</f>
        <v xml:space="preserve"> </v>
      </c>
      <c r="I186" s="55" t="str">
        <f>Hoja1!BA174</f>
        <v xml:space="preserve"> </v>
      </c>
      <c r="J186" s="55" t="str">
        <f>Hoja1!BB174</f>
        <v xml:space="preserve"> </v>
      </c>
      <c r="K186" s="53"/>
      <c r="L186" s="53"/>
      <c r="M186" s="53"/>
      <c r="N186" s="53"/>
      <c r="O186" s="53"/>
      <c r="P186" s="53"/>
      <c r="Q186" s="53"/>
      <c r="R186" s="53"/>
      <c r="S186" s="53"/>
      <c r="T186" s="53"/>
      <c r="U186" s="53"/>
      <c r="V186" s="53"/>
      <c r="W186" s="53"/>
      <c r="X186" s="53"/>
      <c r="Y186" s="79" t="str" cm="1">
        <f t="array" ref="Y186">IF(OR(K186:S186="NO",T186="NO",U186="NO",V186="NO",W186="NO",X186="NO"),"No aceptable","Aceptable")</f>
        <v>Aceptable</v>
      </c>
      <c r="Z186" s="53" t="s">
        <v>57</v>
      </c>
      <c r="AA186" s="53" t="s">
        <v>57</v>
      </c>
      <c r="AB186" s="53" t="s">
        <v>57</v>
      </c>
      <c r="AC186" s="53" t="s">
        <v>57</v>
      </c>
      <c r="AD186" s="53" t="s">
        <v>57</v>
      </c>
      <c r="AE186" s="53" t="s">
        <v>57</v>
      </c>
      <c r="AF186" s="53" t="s">
        <v>57</v>
      </c>
      <c r="AG186" s="53" t="s">
        <v>57</v>
      </c>
      <c r="AH186" s="53" t="s">
        <v>57</v>
      </c>
      <c r="AI186" s="53" t="s">
        <v>57</v>
      </c>
      <c r="AJ186" s="53" t="s">
        <v>57</v>
      </c>
      <c r="AK186" s="53" t="s">
        <v>57</v>
      </c>
      <c r="AL186" s="53" t="s">
        <v>57</v>
      </c>
      <c r="AM186" s="53" t="s">
        <v>57</v>
      </c>
      <c r="AN186" s="53" t="s">
        <v>57</v>
      </c>
      <c r="AO186" s="85" t="str" cm="1">
        <f t="array" ref="AO186">IF(OR(Z186:AI186="SI",AJ186="SI",AK186="SI",AL186="SI",AM186="SI",AN186="SI"),"Crítico-Proceda a elaborar plan de acción","No crítico/Intermedio-Solicitar evaluación por parte del OAL")</f>
        <v>No crítico/Intermedio-Solicitar evaluación por parte del OAL</v>
      </c>
      <c r="AP186" s="86"/>
      <c r="AQ186" s="74"/>
      <c r="AR186" s="74"/>
      <c r="AS186" s="74"/>
      <c r="AT186" s="74"/>
      <c r="AU186" s="74"/>
      <c r="AW186">
        <f t="shared" si="2"/>
        <v>1</v>
      </c>
    </row>
    <row r="187" spans="2:49" ht="58.5" customHeight="1">
      <c r="B187" s="54">
        <v>171</v>
      </c>
      <c r="C187" s="55" t="str">
        <f>Hoja1!AU175</f>
        <v xml:space="preserve"> </v>
      </c>
      <c r="D187" s="55" t="str">
        <f>Hoja1!AV175</f>
        <v xml:space="preserve"> </v>
      </c>
      <c r="E187" s="55" t="str">
        <f>Hoja1!AW175</f>
        <v xml:space="preserve"> </v>
      </c>
      <c r="F187" s="55" t="str">
        <f>Hoja1!AX175</f>
        <v xml:space="preserve"> </v>
      </c>
      <c r="G187" s="55" t="str">
        <f>Hoja1!AY175</f>
        <v xml:space="preserve"> </v>
      </c>
      <c r="H187" s="55" t="str">
        <f>Hoja1!AZ175</f>
        <v xml:space="preserve"> </v>
      </c>
      <c r="I187" s="55" t="str">
        <f>Hoja1!BA175</f>
        <v xml:space="preserve"> </v>
      </c>
      <c r="J187" s="55" t="str">
        <f>Hoja1!BB175</f>
        <v xml:space="preserve"> </v>
      </c>
      <c r="K187" s="53"/>
      <c r="L187" s="53"/>
      <c r="M187" s="53"/>
      <c r="N187" s="53"/>
      <c r="O187" s="53"/>
      <c r="P187" s="53"/>
      <c r="Q187" s="53"/>
      <c r="R187" s="53"/>
      <c r="S187" s="53"/>
      <c r="T187" s="53"/>
      <c r="U187" s="53"/>
      <c r="V187" s="53"/>
      <c r="W187" s="53"/>
      <c r="X187" s="53"/>
      <c r="Y187" s="79" t="str" cm="1">
        <f t="array" ref="Y187">IF(OR(K187:S187="NO",T187="NO",U187="NO",V187="NO",W187="NO",X187="NO"),"No aceptable","Aceptable")</f>
        <v>Aceptable</v>
      </c>
      <c r="Z187" s="53" t="s">
        <v>57</v>
      </c>
      <c r="AA187" s="53" t="s">
        <v>57</v>
      </c>
      <c r="AB187" s="53" t="s">
        <v>57</v>
      </c>
      <c r="AC187" s="53" t="s">
        <v>57</v>
      </c>
      <c r="AD187" s="53" t="s">
        <v>57</v>
      </c>
      <c r="AE187" s="53" t="s">
        <v>57</v>
      </c>
      <c r="AF187" s="53" t="s">
        <v>57</v>
      </c>
      <c r="AG187" s="53" t="s">
        <v>57</v>
      </c>
      <c r="AH187" s="53" t="s">
        <v>57</v>
      </c>
      <c r="AI187" s="53" t="s">
        <v>57</v>
      </c>
      <c r="AJ187" s="53" t="s">
        <v>57</v>
      </c>
      <c r="AK187" s="53" t="s">
        <v>57</v>
      </c>
      <c r="AL187" s="53" t="s">
        <v>57</v>
      </c>
      <c r="AM187" s="53" t="s">
        <v>57</v>
      </c>
      <c r="AN187" s="53" t="s">
        <v>57</v>
      </c>
      <c r="AO187" s="85" t="str" cm="1">
        <f t="array" ref="AO187">IF(OR(Z187:AI187="SI",AJ187="SI",AK187="SI",AL187="SI",AM187="SI",AN187="SI"),"Crítico-Proceda a elaborar plan de acción","No crítico/Intermedio-Solicitar evaluación por parte del OAL")</f>
        <v>No crítico/Intermedio-Solicitar evaluación por parte del OAL</v>
      </c>
      <c r="AP187" s="86"/>
      <c r="AQ187" s="74"/>
      <c r="AR187" s="74"/>
      <c r="AS187" s="74"/>
      <c r="AT187" s="74"/>
      <c r="AU187" s="74"/>
      <c r="AW187">
        <f t="shared" si="2"/>
        <v>1</v>
      </c>
    </row>
    <row r="188" spans="2:49" ht="58.5" customHeight="1">
      <c r="B188" s="54">
        <v>172</v>
      </c>
      <c r="C188" s="55" t="str">
        <f>Hoja1!AU176</f>
        <v xml:space="preserve"> </v>
      </c>
      <c r="D188" s="55" t="str">
        <f>Hoja1!AV176</f>
        <v xml:space="preserve"> </v>
      </c>
      <c r="E188" s="55" t="str">
        <f>Hoja1!AW176</f>
        <v xml:space="preserve"> </v>
      </c>
      <c r="F188" s="55" t="str">
        <f>Hoja1!AX176</f>
        <v xml:space="preserve"> </v>
      </c>
      <c r="G188" s="55" t="str">
        <f>Hoja1!AY176</f>
        <v xml:space="preserve"> </v>
      </c>
      <c r="H188" s="55" t="str">
        <f>Hoja1!AZ176</f>
        <v xml:space="preserve"> </v>
      </c>
      <c r="I188" s="55" t="str">
        <f>Hoja1!BA176</f>
        <v xml:space="preserve"> </v>
      </c>
      <c r="J188" s="55" t="str">
        <f>Hoja1!BB176</f>
        <v xml:space="preserve"> </v>
      </c>
      <c r="K188" s="53"/>
      <c r="L188" s="53"/>
      <c r="M188" s="53"/>
      <c r="N188" s="53"/>
      <c r="O188" s="53"/>
      <c r="P188" s="53"/>
      <c r="Q188" s="53"/>
      <c r="R188" s="53"/>
      <c r="S188" s="53"/>
      <c r="T188" s="53"/>
      <c r="U188" s="53"/>
      <c r="V188" s="53"/>
      <c r="W188" s="53"/>
      <c r="X188" s="53"/>
      <c r="Y188" s="79" t="str" cm="1">
        <f t="array" ref="Y188">IF(OR(K188:S188="NO",T188="NO",U188="NO",V188="NO",W188="NO",X188="NO"),"No aceptable","Aceptable")</f>
        <v>Aceptable</v>
      </c>
      <c r="Z188" s="53" t="s">
        <v>57</v>
      </c>
      <c r="AA188" s="53" t="s">
        <v>57</v>
      </c>
      <c r="AB188" s="53" t="s">
        <v>57</v>
      </c>
      <c r="AC188" s="53" t="s">
        <v>57</v>
      </c>
      <c r="AD188" s="53" t="s">
        <v>57</v>
      </c>
      <c r="AE188" s="53" t="s">
        <v>57</v>
      </c>
      <c r="AF188" s="53" t="s">
        <v>57</v>
      </c>
      <c r="AG188" s="53" t="s">
        <v>57</v>
      </c>
      <c r="AH188" s="53" t="s">
        <v>57</v>
      </c>
      <c r="AI188" s="53" t="s">
        <v>57</v>
      </c>
      <c r="AJ188" s="53" t="s">
        <v>57</v>
      </c>
      <c r="AK188" s="53" t="s">
        <v>57</v>
      </c>
      <c r="AL188" s="53" t="s">
        <v>57</v>
      </c>
      <c r="AM188" s="53" t="s">
        <v>57</v>
      </c>
      <c r="AN188" s="53" t="s">
        <v>57</v>
      </c>
      <c r="AO188" s="85" t="str" cm="1">
        <f t="array" ref="AO188">IF(OR(Z188:AI188="SI",AJ188="SI",AK188="SI",AL188="SI",AM188="SI",AN188="SI"),"Crítico-Proceda a elaborar plan de acción","No crítico/Intermedio-Solicitar evaluación por parte del OAL")</f>
        <v>No crítico/Intermedio-Solicitar evaluación por parte del OAL</v>
      </c>
      <c r="AP188" s="86"/>
      <c r="AQ188" s="74"/>
      <c r="AR188" s="74"/>
      <c r="AS188" s="74"/>
      <c r="AT188" s="74"/>
      <c r="AU188" s="74"/>
      <c r="AW188">
        <f t="shared" si="2"/>
        <v>1</v>
      </c>
    </row>
    <row r="189" spans="2:49" ht="58.5" customHeight="1">
      <c r="B189" s="54">
        <v>173</v>
      </c>
      <c r="C189" s="55" t="str">
        <f>Hoja1!AU177</f>
        <v xml:space="preserve"> </v>
      </c>
      <c r="D189" s="55" t="str">
        <f>Hoja1!AV177</f>
        <v xml:space="preserve"> </v>
      </c>
      <c r="E189" s="55" t="str">
        <f>Hoja1!AW177</f>
        <v xml:space="preserve"> </v>
      </c>
      <c r="F189" s="55" t="str">
        <f>Hoja1!AX177</f>
        <v xml:space="preserve"> </v>
      </c>
      <c r="G189" s="55" t="str">
        <f>Hoja1!AY177</f>
        <v xml:space="preserve"> </v>
      </c>
      <c r="H189" s="55" t="str">
        <f>Hoja1!AZ177</f>
        <v xml:space="preserve"> </v>
      </c>
      <c r="I189" s="55" t="str">
        <f>Hoja1!BA177</f>
        <v xml:space="preserve"> </v>
      </c>
      <c r="J189" s="55" t="str">
        <f>Hoja1!BB177</f>
        <v xml:space="preserve"> </v>
      </c>
      <c r="K189" s="53"/>
      <c r="L189" s="53"/>
      <c r="M189" s="53"/>
      <c r="N189" s="53"/>
      <c r="O189" s="53"/>
      <c r="P189" s="53"/>
      <c r="Q189" s="53"/>
      <c r="R189" s="53"/>
      <c r="S189" s="53"/>
      <c r="T189" s="53"/>
      <c r="U189" s="53"/>
      <c r="V189" s="53"/>
      <c r="W189" s="53"/>
      <c r="X189" s="53"/>
      <c r="Y189" s="79" t="str" cm="1">
        <f t="array" ref="Y189">IF(OR(K189:S189="NO",T189="NO",U189="NO",V189="NO",W189="NO",X189="NO"),"No aceptable","Aceptable")</f>
        <v>Aceptable</v>
      </c>
      <c r="Z189" s="53" t="s">
        <v>57</v>
      </c>
      <c r="AA189" s="53" t="s">
        <v>57</v>
      </c>
      <c r="AB189" s="53" t="s">
        <v>57</v>
      </c>
      <c r="AC189" s="53" t="s">
        <v>57</v>
      </c>
      <c r="AD189" s="53" t="s">
        <v>57</v>
      </c>
      <c r="AE189" s="53" t="s">
        <v>57</v>
      </c>
      <c r="AF189" s="53" t="s">
        <v>57</v>
      </c>
      <c r="AG189" s="53" t="s">
        <v>57</v>
      </c>
      <c r="AH189" s="53" t="s">
        <v>57</v>
      </c>
      <c r="AI189" s="53" t="s">
        <v>57</v>
      </c>
      <c r="AJ189" s="53" t="s">
        <v>57</v>
      </c>
      <c r="AK189" s="53" t="s">
        <v>57</v>
      </c>
      <c r="AL189" s="53" t="s">
        <v>57</v>
      </c>
      <c r="AM189" s="53" t="s">
        <v>57</v>
      </c>
      <c r="AN189" s="53" t="s">
        <v>57</v>
      </c>
      <c r="AO189" s="85" t="str" cm="1">
        <f t="array" ref="AO189">IF(OR(Z189:AI189="SI",AJ189="SI",AK189="SI",AL189="SI",AM189="SI",AN189="SI"),"Crítico-Proceda a elaborar plan de acción","No crítico/Intermedio-Solicitar evaluación por parte del OAL")</f>
        <v>No crítico/Intermedio-Solicitar evaluación por parte del OAL</v>
      </c>
      <c r="AP189" s="86"/>
      <c r="AQ189" s="74"/>
      <c r="AR189" s="74"/>
      <c r="AS189" s="74"/>
      <c r="AT189" s="74"/>
      <c r="AU189" s="74"/>
      <c r="AW189">
        <f t="shared" si="2"/>
        <v>1</v>
      </c>
    </row>
    <row r="190" spans="2:49" ht="58.5" customHeight="1">
      <c r="B190" s="54">
        <v>174</v>
      </c>
      <c r="C190" s="55" t="str">
        <f>Hoja1!AU178</f>
        <v xml:space="preserve"> </v>
      </c>
      <c r="D190" s="55" t="str">
        <f>Hoja1!AV178</f>
        <v xml:space="preserve"> </v>
      </c>
      <c r="E190" s="55" t="str">
        <f>Hoja1!AW178</f>
        <v xml:space="preserve"> </v>
      </c>
      <c r="F190" s="55" t="str">
        <f>Hoja1!AX178</f>
        <v xml:space="preserve"> </v>
      </c>
      <c r="G190" s="55" t="str">
        <f>Hoja1!AY178</f>
        <v xml:space="preserve"> </v>
      </c>
      <c r="H190" s="55" t="str">
        <f>Hoja1!AZ178</f>
        <v xml:space="preserve"> </v>
      </c>
      <c r="I190" s="55" t="str">
        <f>Hoja1!BA178</f>
        <v xml:space="preserve"> </v>
      </c>
      <c r="J190" s="55" t="str">
        <f>Hoja1!BB178</f>
        <v xml:space="preserve"> </v>
      </c>
      <c r="K190" s="53"/>
      <c r="L190" s="53"/>
      <c r="M190" s="53"/>
      <c r="N190" s="53"/>
      <c r="O190" s="53"/>
      <c r="P190" s="53"/>
      <c r="Q190" s="53"/>
      <c r="R190" s="53"/>
      <c r="S190" s="53"/>
      <c r="T190" s="53"/>
      <c r="U190" s="53"/>
      <c r="V190" s="53"/>
      <c r="W190" s="53"/>
      <c r="X190" s="53"/>
      <c r="Y190" s="79" t="str" cm="1">
        <f t="array" ref="Y190">IF(OR(K190:S190="NO",T190="NO",U190="NO",V190="NO",W190="NO",X190="NO"),"No aceptable","Aceptable")</f>
        <v>Aceptable</v>
      </c>
      <c r="Z190" s="53" t="s">
        <v>57</v>
      </c>
      <c r="AA190" s="53" t="s">
        <v>57</v>
      </c>
      <c r="AB190" s="53" t="s">
        <v>57</v>
      </c>
      <c r="AC190" s="53" t="s">
        <v>57</v>
      </c>
      <c r="AD190" s="53" t="s">
        <v>57</v>
      </c>
      <c r="AE190" s="53" t="s">
        <v>57</v>
      </c>
      <c r="AF190" s="53" t="s">
        <v>57</v>
      </c>
      <c r="AG190" s="53" t="s">
        <v>57</v>
      </c>
      <c r="AH190" s="53" t="s">
        <v>57</v>
      </c>
      <c r="AI190" s="53" t="s">
        <v>57</v>
      </c>
      <c r="AJ190" s="53" t="s">
        <v>57</v>
      </c>
      <c r="AK190" s="53" t="s">
        <v>57</v>
      </c>
      <c r="AL190" s="53" t="s">
        <v>57</v>
      </c>
      <c r="AM190" s="53" t="s">
        <v>57</v>
      </c>
      <c r="AN190" s="53" t="s">
        <v>57</v>
      </c>
      <c r="AO190" s="85" t="str" cm="1">
        <f t="array" ref="AO190">IF(OR(Z190:AI190="SI",AJ190="SI",AK190="SI",AL190="SI",AM190="SI",AN190="SI"),"Crítico-Proceda a elaborar plan de acción","No crítico/Intermedio-Solicitar evaluación por parte del OAL")</f>
        <v>No crítico/Intermedio-Solicitar evaluación por parte del OAL</v>
      </c>
      <c r="AP190" s="86"/>
      <c r="AQ190" s="74"/>
      <c r="AR190" s="74"/>
      <c r="AS190" s="74"/>
      <c r="AT190" s="74"/>
      <c r="AU190" s="74"/>
      <c r="AW190">
        <f t="shared" si="2"/>
        <v>1</v>
      </c>
    </row>
    <row r="191" spans="2:49" ht="58.5" customHeight="1">
      <c r="B191" s="54">
        <v>175</v>
      </c>
      <c r="C191" s="55" t="str">
        <f>Hoja1!AU179</f>
        <v xml:space="preserve"> </v>
      </c>
      <c r="D191" s="55" t="str">
        <f>Hoja1!AV179</f>
        <v xml:space="preserve"> </v>
      </c>
      <c r="E191" s="55" t="str">
        <f>Hoja1!AW179</f>
        <v xml:space="preserve"> </v>
      </c>
      <c r="F191" s="55" t="str">
        <f>Hoja1!AX179</f>
        <v xml:space="preserve"> </v>
      </c>
      <c r="G191" s="55" t="str">
        <f>Hoja1!AY179</f>
        <v xml:space="preserve"> </v>
      </c>
      <c r="H191" s="55" t="str">
        <f>Hoja1!AZ179</f>
        <v xml:space="preserve"> </v>
      </c>
      <c r="I191" s="55" t="str">
        <f>Hoja1!BA179</f>
        <v xml:space="preserve"> </v>
      </c>
      <c r="J191" s="55" t="str">
        <f>Hoja1!BB179</f>
        <v xml:space="preserve"> </v>
      </c>
      <c r="K191" s="53"/>
      <c r="L191" s="53"/>
      <c r="M191" s="53"/>
      <c r="N191" s="53"/>
      <c r="O191" s="53"/>
      <c r="P191" s="53"/>
      <c r="Q191" s="53"/>
      <c r="R191" s="53"/>
      <c r="S191" s="53"/>
      <c r="T191" s="53"/>
      <c r="U191" s="53"/>
      <c r="V191" s="53"/>
      <c r="W191" s="53"/>
      <c r="X191" s="53"/>
      <c r="Y191" s="79" t="str" cm="1">
        <f t="array" ref="Y191">IF(OR(K191:S191="NO",T191="NO",U191="NO",V191="NO",W191="NO",X191="NO"),"No aceptable","Aceptable")</f>
        <v>Aceptable</v>
      </c>
      <c r="Z191" s="53" t="s">
        <v>57</v>
      </c>
      <c r="AA191" s="53" t="s">
        <v>57</v>
      </c>
      <c r="AB191" s="53" t="s">
        <v>57</v>
      </c>
      <c r="AC191" s="53" t="s">
        <v>57</v>
      </c>
      <c r="AD191" s="53" t="s">
        <v>57</v>
      </c>
      <c r="AE191" s="53" t="s">
        <v>57</v>
      </c>
      <c r="AF191" s="53" t="s">
        <v>57</v>
      </c>
      <c r="AG191" s="53" t="s">
        <v>57</v>
      </c>
      <c r="AH191" s="53" t="s">
        <v>57</v>
      </c>
      <c r="AI191" s="53" t="s">
        <v>57</v>
      </c>
      <c r="AJ191" s="53" t="s">
        <v>57</v>
      </c>
      <c r="AK191" s="53" t="s">
        <v>57</v>
      </c>
      <c r="AL191" s="53" t="s">
        <v>57</v>
      </c>
      <c r="AM191" s="53" t="s">
        <v>57</v>
      </c>
      <c r="AN191" s="53" t="s">
        <v>57</v>
      </c>
      <c r="AO191" s="85" t="str" cm="1">
        <f t="array" ref="AO191">IF(OR(Z191:AI191="SI",AJ191="SI",AK191="SI",AL191="SI",AM191="SI",AN191="SI"),"Crítico-Proceda a elaborar plan de acción","No crítico/Intermedio-Solicitar evaluación por parte del OAL")</f>
        <v>No crítico/Intermedio-Solicitar evaluación por parte del OAL</v>
      </c>
      <c r="AP191" s="86"/>
      <c r="AQ191" s="74"/>
      <c r="AR191" s="74"/>
      <c r="AS191" s="74"/>
      <c r="AT191" s="74"/>
      <c r="AU191" s="74"/>
      <c r="AW191">
        <f t="shared" si="2"/>
        <v>1</v>
      </c>
    </row>
    <row r="192" spans="2:49" ht="58.5" customHeight="1">
      <c r="B192" s="54">
        <v>176</v>
      </c>
      <c r="C192" s="55" t="str">
        <f>Hoja1!AU180</f>
        <v xml:space="preserve"> </v>
      </c>
      <c r="D192" s="55" t="str">
        <f>Hoja1!AV180</f>
        <v xml:space="preserve"> </v>
      </c>
      <c r="E192" s="55" t="str">
        <f>Hoja1!AW180</f>
        <v xml:space="preserve"> </v>
      </c>
      <c r="F192" s="55" t="str">
        <f>Hoja1!AX180</f>
        <v xml:space="preserve"> </v>
      </c>
      <c r="G192" s="55" t="str">
        <f>Hoja1!AY180</f>
        <v xml:space="preserve"> </v>
      </c>
      <c r="H192" s="55" t="str">
        <f>Hoja1!AZ180</f>
        <v xml:space="preserve"> </v>
      </c>
      <c r="I192" s="55" t="str">
        <f>Hoja1!BA180</f>
        <v xml:space="preserve"> </v>
      </c>
      <c r="J192" s="55" t="str">
        <f>Hoja1!BB180</f>
        <v xml:space="preserve"> </v>
      </c>
      <c r="K192" s="53"/>
      <c r="L192" s="53"/>
      <c r="M192" s="53"/>
      <c r="N192" s="53"/>
      <c r="O192" s="53"/>
      <c r="P192" s="53"/>
      <c r="Q192" s="53"/>
      <c r="R192" s="53"/>
      <c r="S192" s="53"/>
      <c r="T192" s="53"/>
      <c r="U192" s="53"/>
      <c r="V192" s="53"/>
      <c r="W192" s="53"/>
      <c r="X192" s="53"/>
      <c r="Y192" s="79" t="str" cm="1">
        <f t="array" ref="Y192">IF(OR(K192:S192="NO",T192="NO",U192="NO",V192="NO",W192="NO",X192="NO"),"No aceptable","Aceptable")</f>
        <v>Aceptable</v>
      </c>
      <c r="Z192" s="53" t="s">
        <v>57</v>
      </c>
      <c r="AA192" s="53" t="s">
        <v>57</v>
      </c>
      <c r="AB192" s="53" t="s">
        <v>57</v>
      </c>
      <c r="AC192" s="53" t="s">
        <v>57</v>
      </c>
      <c r="AD192" s="53" t="s">
        <v>57</v>
      </c>
      <c r="AE192" s="53" t="s">
        <v>57</v>
      </c>
      <c r="AF192" s="53" t="s">
        <v>57</v>
      </c>
      <c r="AG192" s="53" t="s">
        <v>57</v>
      </c>
      <c r="AH192" s="53" t="s">
        <v>57</v>
      </c>
      <c r="AI192" s="53" t="s">
        <v>57</v>
      </c>
      <c r="AJ192" s="53" t="s">
        <v>57</v>
      </c>
      <c r="AK192" s="53" t="s">
        <v>57</v>
      </c>
      <c r="AL192" s="53" t="s">
        <v>57</v>
      </c>
      <c r="AM192" s="53" t="s">
        <v>57</v>
      </c>
      <c r="AN192" s="53" t="s">
        <v>57</v>
      </c>
      <c r="AO192" s="85" t="str" cm="1">
        <f t="array" ref="AO192">IF(OR(Z192:AI192="SI",AJ192="SI",AK192="SI",AL192="SI",AM192="SI",AN192="SI"),"Crítico-Proceda a elaborar plan de acción","No crítico/Intermedio-Solicitar evaluación por parte del OAL")</f>
        <v>No crítico/Intermedio-Solicitar evaluación por parte del OAL</v>
      </c>
      <c r="AP192" s="86"/>
      <c r="AQ192" s="74"/>
      <c r="AR192" s="74"/>
      <c r="AS192" s="74"/>
      <c r="AT192" s="74"/>
      <c r="AU192" s="74"/>
      <c r="AW192">
        <f t="shared" si="2"/>
        <v>1</v>
      </c>
    </row>
    <row r="193" spans="2:49" ht="58.5" customHeight="1">
      <c r="B193" s="54">
        <v>177</v>
      </c>
      <c r="C193" s="55" t="str">
        <f>Hoja1!AU181</f>
        <v xml:space="preserve"> </v>
      </c>
      <c r="D193" s="55" t="str">
        <f>Hoja1!AV181</f>
        <v xml:space="preserve"> </v>
      </c>
      <c r="E193" s="55" t="str">
        <f>Hoja1!AW181</f>
        <v xml:space="preserve"> </v>
      </c>
      <c r="F193" s="55" t="str">
        <f>Hoja1!AX181</f>
        <v xml:space="preserve"> </v>
      </c>
      <c r="G193" s="55" t="str">
        <f>Hoja1!AY181</f>
        <v xml:space="preserve"> </v>
      </c>
      <c r="H193" s="55" t="str">
        <f>Hoja1!AZ181</f>
        <v xml:space="preserve"> </v>
      </c>
      <c r="I193" s="55" t="str">
        <f>Hoja1!BA181</f>
        <v xml:space="preserve"> </v>
      </c>
      <c r="J193" s="55" t="str">
        <f>Hoja1!BB181</f>
        <v xml:space="preserve"> </v>
      </c>
      <c r="K193" s="53"/>
      <c r="L193" s="53"/>
      <c r="M193" s="53"/>
      <c r="N193" s="53"/>
      <c r="O193" s="53"/>
      <c r="P193" s="53"/>
      <c r="Q193" s="53"/>
      <c r="R193" s="53"/>
      <c r="S193" s="53"/>
      <c r="T193" s="53"/>
      <c r="U193" s="53"/>
      <c r="V193" s="53"/>
      <c r="W193" s="53"/>
      <c r="X193" s="53"/>
      <c r="Y193" s="79" t="str" cm="1">
        <f t="array" ref="Y193">IF(OR(K193:S193="NO",T193="NO",U193="NO",V193="NO",W193="NO",X193="NO"),"No aceptable","Aceptable")</f>
        <v>Aceptable</v>
      </c>
      <c r="Z193" s="53" t="s">
        <v>57</v>
      </c>
      <c r="AA193" s="53" t="s">
        <v>57</v>
      </c>
      <c r="AB193" s="53" t="s">
        <v>57</v>
      </c>
      <c r="AC193" s="53" t="s">
        <v>57</v>
      </c>
      <c r="AD193" s="53" t="s">
        <v>57</v>
      </c>
      <c r="AE193" s="53" t="s">
        <v>57</v>
      </c>
      <c r="AF193" s="53" t="s">
        <v>57</v>
      </c>
      <c r="AG193" s="53" t="s">
        <v>57</v>
      </c>
      <c r="AH193" s="53" t="s">
        <v>57</v>
      </c>
      <c r="AI193" s="53" t="s">
        <v>57</v>
      </c>
      <c r="AJ193" s="53" t="s">
        <v>57</v>
      </c>
      <c r="AK193" s="53" t="s">
        <v>57</v>
      </c>
      <c r="AL193" s="53" t="s">
        <v>57</v>
      </c>
      <c r="AM193" s="53" t="s">
        <v>57</v>
      </c>
      <c r="AN193" s="53" t="s">
        <v>57</v>
      </c>
      <c r="AO193" s="85" t="str" cm="1">
        <f t="array" ref="AO193">IF(OR(Z193:AI193="SI",AJ193="SI",AK193="SI",AL193="SI",AM193="SI",AN193="SI"),"Crítico-Proceda a elaborar plan de acción","No crítico/Intermedio-Solicitar evaluación por parte del OAL")</f>
        <v>No crítico/Intermedio-Solicitar evaluación por parte del OAL</v>
      </c>
      <c r="AP193" s="86"/>
      <c r="AQ193" s="74"/>
      <c r="AR193" s="74"/>
      <c r="AS193" s="74"/>
      <c r="AT193" s="74"/>
      <c r="AU193" s="74"/>
      <c r="AW193">
        <f t="shared" si="2"/>
        <v>1</v>
      </c>
    </row>
    <row r="194" spans="2:49" ht="58.5" customHeight="1">
      <c r="B194" s="54">
        <v>178</v>
      </c>
      <c r="C194" s="55" t="str">
        <f>Hoja1!AU182</f>
        <v xml:space="preserve"> </v>
      </c>
      <c r="D194" s="55" t="str">
        <f>Hoja1!AV182</f>
        <v xml:space="preserve"> </v>
      </c>
      <c r="E194" s="55" t="str">
        <f>Hoja1!AW182</f>
        <v xml:space="preserve"> </v>
      </c>
      <c r="F194" s="55" t="str">
        <f>Hoja1!AX182</f>
        <v xml:space="preserve"> </v>
      </c>
      <c r="G194" s="55" t="str">
        <f>Hoja1!AY182</f>
        <v xml:space="preserve"> </v>
      </c>
      <c r="H194" s="55" t="str">
        <f>Hoja1!AZ182</f>
        <v xml:space="preserve"> </v>
      </c>
      <c r="I194" s="55" t="str">
        <f>Hoja1!BA182</f>
        <v xml:space="preserve"> </v>
      </c>
      <c r="J194" s="55" t="str">
        <f>Hoja1!BB182</f>
        <v xml:space="preserve"> </v>
      </c>
      <c r="K194" s="53"/>
      <c r="L194" s="53"/>
      <c r="M194" s="53"/>
      <c r="N194" s="53"/>
      <c r="O194" s="53"/>
      <c r="P194" s="53"/>
      <c r="Q194" s="53"/>
      <c r="R194" s="53"/>
      <c r="S194" s="53"/>
      <c r="T194" s="53"/>
      <c r="U194" s="53"/>
      <c r="V194" s="53"/>
      <c r="W194" s="53"/>
      <c r="X194" s="53"/>
      <c r="Y194" s="79" t="str" cm="1">
        <f t="array" ref="Y194">IF(OR(K194:S194="NO",T194="NO",U194="NO",V194="NO",W194="NO",X194="NO"),"No aceptable","Aceptable")</f>
        <v>Aceptable</v>
      </c>
      <c r="Z194" s="53" t="s">
        <v>57</v>
      </c>
      <c r="AA194" s="53" t="s">
        <v>57</v>
      </c>
      <c r="AB194" s="53" t="s">
        <v>57</v>
      </c>
      <c r="AC194" s="53" t="s">
        <v>57</v>
      </c>
      <c r="AD194" s="53" t="s">
        <v>57</v>
      </c>
      <c r="AE194" s="53" t="s">
        <v>57</v>
      </c>
      <c r="AF194" s="53" t="s">
        <v>57</v>
      </c>
      <c r="AG194" s="53" t="s">
        <v>57</v>
      </c>
      <c r="AH194" s="53" t="s">
        <v>57</v>
      </c>
      <c r="AI194" s="53" t="s">
        <v>57</v>
      </c>
      <c r="AJ194" s="53" t="s">
        <v>57</v>
      </c>
      <c r="AK194" s="53" t="s">
        <v>57</v>
      </c>
      <c r="AL194" s="53" t="s">
        <v>57</v>
      </c>
      <c r="AM194" s="53" t="s">
        <v>57</v>
      </c>
      <c r="AN194" s="53" t="s">
        <v>57</v>
      </c>
      <c r="AO194" s="85" t="str" cm="1">
        <f t="array" ref="AO194">IF(OR(Z194:AI194="SI",AJ194="SI",AK194="SI",AL194="SI",AM194="SI",AN194="SI"),"Crítico-Proceda a elaborar plan de acción","No crítico/Intermedio-Solicitar evaluación por parte del OAL")</f>
        <v>No crítico/Intermedio-Solicitar evaluación por parte del OAL</v>
      </c>
      <c r="AP194" s="86"/>
      <c r="AQ194" s="74"/>
      <c r="AR194" s="74"/>
      <c r="AS194" s="74"/>
      <c r="AT194" s="74"/>
      <c r="AU194" s="74"/>
      <c r="AW194">
        <f t="shared" si="2"/>
        <v>1</v>
      </c>
    </row>
    <row r="195" spans="2:49" ht="58.5" customHeight="1">
      <c r="B195" s="54">
        <v>179</v>
      </c>
      <c r="C195" s="55" t="str">
        <f>Hoja1!AU183</f>
        <v xml:space="preserve"> </v>
      </c>
      <c r="D195" s="55" t="str">
        <f>Hoja1!AV183</f>
        <v xml:space="preserve"> </v>
      </c>
      <c r="E195" s="55" t="str">
        <f>Hoja1!AW183</f>
        <v xml:space="preserve"> </v>
      </c>
      <c r="F195" s="55" t="str">
        <f>Hoja1!AX183</f>
        <v xml:space="preserve"> </v>
      </c>
      <c r="G195" s="55" t="str">
        <f>Hoja1!AY183</f>
        <v xml:space="preserve"> </v>
      </c>
      <c r="H195" s="55" t="str">
        <f>Hoja1!AZ183</f>
        <v xml:space="preserve"> </v>
      </c>
      <c r="I195" s="55" t="str">
        <f>Hoja1!BA183</f>
        <v xml:space="preserve"> </v>
      </c>
      <c r="J195" s="55" t="str">
        <f>Hoja1!BB183</f>
        <v xml:space="preserve"> </v>
      </c>
      <c r="K195" s="53"/>
      <c r="L195" s="53"/>
      <c r="M195" s="53"/>
      <c r="N195" s="53"/>
      <c r="O195" s="53"/>
      <c r="P195" s="53"/>
      <c r="Q195" s="53"/>
      <c r="R195" s="53"/>
      <c r="S195" s="53"/>
      <c r="T195" s="53"/>
      <c r="U195" s="53"/>
      <c r="V195" s="53"/>
      <c r="W195" s="53"/>
      <c r="X195" s="53"/>
      <c r="Y195" s="79" t="str" cm="1">
        <f t="array" ref="Y195">IF(OR(K195:S195="NO",T195="NO",U195="NO",V195="NO",W195="NO",X195="NO"),"No aceptable","Aceptable")</f>
        <v>Aceptable</v>
      </c>
      <c r="Z195" s="53" t="s">
        <v>57</v>
      </c>
      <c r="AA195" s="53" t="s">
        <v>57</v>
      </c>
      <c r="AB195" s="53" t="s">
        <v>57</v>
      </c>
      <c r="AC195" s="53" t="s">
        <v>57</v>
      </c>
      <c r="AD195" s="53" t="s">
        <v>57</v>
      </c>
      <c r="AE195" s="53" t="s">
        <v>57</v>
      </c>
      <c r="AF195" s="53" t="s">
        <v>57</v>
      </c>
      <c r="AG195" s="53" t="s">
        <v>57</v>
      </c>
      <c r="AH195" s="53" t="s">
        <v>57</v>
      </c>
      <c r="AI195" s="53" t="s">
        <v>57</v>
      </c>
      <c r="AJ195" s="53" t="s">
        <v>57</v>
      </c>
      <c r="AK195" s="53" t="s">
        <v>57</v>
      </c>
      <c r="AL195" s="53" t="s">
        <v>57</v>
      </c>
      <c r="AM195" s="53" t="s">
        <v>57</v>
      </c>
      <c r="AN195" s="53" t="s">
        <v>57</v>
      </c>
      <c r="AO195" s="85" t="str" cm="1">
        <f t="array" ref="AO195">IF(OR(Z195:AI195="SI",AJ195="SI",AK195="SI",AL195="SI",AM195="SI",AN195="SI"),"Crítico-Proceda a elaborar plan de acción","No crítico/Intermedio-Solicitar evaluación por parte del OAL")</f>
        <v>No crítico/Intermedio-Solicitar evaluación por parte del OAL</v>
      </c>
      <c r="AP195" s="86"/>
      <c r="AQ195" s="74"/>
      <c r="AR195" s="74"/>
      <c r="AS195" s="74"/>
      <c r="AT195" s="74"/>
      <c r="AU195" s="74"/>
      <c r="AW195">
        <f t="shared" si="2"/>
        <v>1</v>
      </c>
    </row>
    <row r="196" spans="2:49" ht="58.5" customHeight="1">
      <c r="B196" s="54">
        <v>180</v>
      </c>
      <c r="C196" s="55" t="str">
        <f>Hoja1!AU184</f>
        <v xml:space="preserve"> </v>
      </c>
      <c r="D196" s="55" t="str">
        <f>Hoja1!AV184</f>
        <v xml:space="preserve"> </v>
      </c>
      <c r="E196" s="55" t="str">
        <f>Hoja1!AW184</f>
        <v xml:space="preserve"> </v>
      </c>
      <c r="F196" s="55" t="str">
        <f>Hoja1!AX184</f>
        <v xml:space="preserve"> </v>
      </c>
      <c r="G196" s="55" t="str">
        <f>Hoja1!AY184</f>
        <v xml:space="preserve"> </v>
      </c>
      <c r="H196" s="55" t="str">
        <f>Hoja1!AZ184</f>
        <v xml:space="preserve"> </v>
      </c>
      <c r="I196" s="55" t="str">
        <f>Hoja1!BA184</f>
        <v xml:space="preserve"> </v>
      </c>
      <c r="J196" s="55" t="str">
        <f>Hoja1!BB184</f>
        <v xml:space="preserve"> </v>
      </c>
      <c r="K196" s="53"/>
      <c r="L196" s="53"/>
      <c r="M196" s="53"/>
      <c r="N196" s="53"/>
      <c r="O196" s="53"/>
      <c r="P196" s="53"/>
      <c r="Q196" s="53"/>
      <c r="R196" s="53"/>
      <c r="S196" s="53"/>
      <c r="T196" s="53"/>
      <c r="U196" s="53"/>
      <c r="V196" s="53"/>
      <c r="W196" s="53"/>
      <c r="X196" s="53"/>
      <c r="Y196" s="79" t="str" cm="1">
        <f t="array" ref="Y196">IF(OR(K196:S196="NO",T196="NO",U196="NO",V196="NO",W196="NO",X196="NO"),"No aceptable","Aceptable")</f>
        <v>Aceptable</v>
      </c>
      <c r="Z196" s="53" t="s">
        <v>57</v>
      </c>
      <c r="AA196" s="53" t="s">
        <v>57</v>
      </c>
      <c r="AB196" s="53" t="s">
        <v>57</v>
      </c>
      <c r="AC196" s="53" t="s">
        <v>57</v>
      </c>
      <c r="AD196" s="53" t="s">
        <v>57</v>
      </c>
      <c r="AE196" s="53" t="s">
        <v>57</v>
      </c>
      <c r="AF196" s="53" t="s">
        <v>57</v>
      </c>
      <c r="AG196" s="53" t="s">
        <v>57</v>
      </c>
      <c r="AH196" s="53" t="s">
        <v>57</v>
      </c>
      <c r="AI196" s="53" t="s">
        <v>57</v>
      </c>
      <c r="AJ196" s="53" t="s">
        <v>57</v>
      </c>
      <c r="AK196" s="53" t="s">
        <v>57</v>
      </c>
      <c r="AL196" s="53" t="s">
        <v>57</v>
      </c>
      <c r="AM196" s="53" t="s">
        <v>57</v>
      </c>
      <c r="AN196" s="53" t="s">
        <v>57</v>
      </c>
      <c r="AO196" s="85" t="str" cm="1">
        <f t="array" ref="AO196">IF(OR(Z196:AI196="SI",AJ196="SI",AK196="SI",AL196="SI",AM196="SI",AN196="SI"),"Crítico-Proceda a elaborar plan de acción","No crítico/Intermedio-Solicitar evaluación por parte del OAL")</f>
        <v>No crítico/Intermedio-Solicitar evaluación por parte del OAL</v>
      </c>
      <c r="AP196" s="86"/>
      <c r="AQ196" s="74"/>
      <c r="AR196" s="74"/>
      <c r="AS196" s="74"/>
      <c r="AT196" s="74"/>
      <c r="AU196" s="74"/>
      <c r="AW196">
        <f t="shared" si="2"/>
        <v>1</v>
      </c>
    </row>
    <row r="197" spans="2:49" ht="58.5" customHeight="1">
      <c r="B197" s="54">
        <v>181</v>
      </c>
      <c r="C197" s="55" t="str">
        <f>Hoja1!AU185</f>
        <v xml:space="preserve"> </v>
      </c>
      <c r="D197" s="55" t="str">
        <f>Hoja1!AV185</f>
        <v xml:space="preserve"> </v>
      </c>
      <c r="E197" s="55" t="str">
        <f>Hoja1!AW185</f>
        <v xml:space="preserve"> </v>
      </c>
      <c r="F197" s="55" t="str">
        <f>Hoja1!AX185</f>
        <v xml:space="preserve"> </v>
      </c>
      <c r="G197" s="55" t="str">
        <f>Hoja1!AY185</f>
        <v xml:space="preserve"> </v>
      </c>
      <c r="H197" s="55" t="str">
        <f>Hoja1!AZ185</f>
        <v xml:space="preserve"> </v>
      </c>
      <c r="I197" s="55" t="str">
        <f>Hoja1!BA185</f>
        <v xml:space="preserve"> </v>
      </c>
      <c r="J197" s="55" t="str">
        <f>Hoja1!BB185</f>
        <v xml:space="preserve"> </v>
      </c>
      <c r="K197" s="53"/>
      <c r="L197" s="53"/>
      <c r="M197" s="53"/>
      <c r="N197" s="53"/>
      <c r="O197" s="53"/>
      <c r="P197" s="53"/>
      <c r="Q197" s="53"/>
      <c r="R197" s="53"/>
      <c r="S197" s="53"/>
      <c r="T197" s="53"/>
      <c r="U197" s="53"/>
      <c r="V197" s="53"/>
      <c r="W197" s="53"/>
      <c r="X197" s="53"/>
      <c r="Y197" s="79" t="str" cm="1">
        <f t="array" ref="Y197">IF(OR(K197:S197="NO",T197="NO",U197="NO",V197="NO",W197="NO",X197="NO"),"No aceptable","Aceptable")</f>
        <v>Aceptable</v>
      </c>
      <c r="Z197" s="53" t="s">
        <v>57</v>
      </c>
      <c r="AA197" s="53" t="s">
        <v>57</v>
      </c>
      <c r="AB197" s="53" t="s">
        <v>57</v>
      </c>
      <c r="AC197" s="53" t="s">
        <v>57</v>
      </c>
      <c r="AD197" s="53" t="s">
        <v>57</v>
      </c>
      <c r="AE197" s="53" t="s">
        <v>57</v>
      </c>
      <c r="AF197" s="53" t="s">
        <v>57</v>
      </c>
      <c r="AG197" s="53" t="s">
        <v>57</v>
      </c>
      <c r="AH197" s="53" t="s">
        <v>57</v>
      </c>
      <c r="AI197" s="53" t="s">
        <v>57</v>
      </c>
      <c r="AJ197" s="53" t="s">
        <v>57</v>
      </c>
      <c r="AK197" s="53" t="s">
        <v>57</v>
      </c>
      <c r="AL197" s="53" t="s">
        <v>57</v>
      </c>
      <c r="AM197" s="53" t="s">
        <v>57</v>
      </c>
      <c r="AN197" s="53" t="s">
        <v>57</v>
      </c>
      <c r="AO197" s="85" t="str" cm="1">
        <f t="array" ref="AO197">IF(OR(Z197:AI197="SI",AJ197="SI",AK197="SI",AL197="SI",AM197="SI",AN197="SI"),"Crítico-Proceda a elaborar plan de acción","No crítico/Intermedio-Solicitar evaluación por parte del OAL")</f>
        <v>No crítico/Intermedio-Solicitar evaluación por parte del OAL</v>
      </c>
      <c r="AP197" s="86"/>
      <c r="AQ197" s="74"/>
      <c r="AR197" s="74"/>
      <c r="AS197" s="74"/>
      <c r="AT197" s="74"/>
      <c r="AU197" s="74"/>
      <c r="AW197">
        <f t="shared" si="2"/>
        <v>1</v>
      </c>
    </row>
    <row r="198" spans="2:49" ht="58.5" customHeight="1">
      <c r="B198" s="54">
        <v>182</v>
      </c>
      <c r="C198" s="55" t="str">
        <f>Hoja1!AU186</f>
        <v xml:space="preserve"> </v>
      </c>
      <c r="D198" s="55" t="str">
        <f>Hoja1!AV186</f>
        <v xml:space="preserve"> </v>
      </c>
      <c r="E198" s="55" t="str">
        <f>Hoja1!AW186</f>
        <v xml:space="preserve"> </v>
      </c>
      <c r="F198" s="55" t="str">
        <f>Hoja1!AX186</f>
        <v xml:space="preserve"> </v>
      </c>
      <c r="G198" s="55" t="str">
        <f>Hoja1!AY186</f>
        <v xml:space="preserve"> </v>
      </c>
      <c r="H198" s="55" t="str">
        <f>Hoja1!AZ186</f>
        <v xml:space="preserve"> </v>
      </c>
      <c r="I198" s="55" t="str">
        <f>Hoja1!BA186</f>
        <v xml:space="preserve"> </v>
      </c>
      <c r="J198" s="55" t="str">
        <f>Hoja1!BB186</f>
        <v xml:space="preserve"> </v>
      </c>
      <c r="K198" s="53"/>
      <c r="L198" s="53"/>
      <c r="M198" s="53"/>
      <c r="N198" s="53"/>
      <c r="O198" s="53"/>
      <c r="P198" s="53"/>
      <c r="Q198" s="53"/>
      <c r="R198" s="53"/>
      <c r="S198" s="53"/>
      <c r="T198" s="53"/>
      <c r="U198" s="53"/>
      <c r="V198" s="53"/>
      <c r="W198" s="53"/>
      <c r="X198" s="53"/>
      <c r="Y198" s="79" t="str" cm="1">
        <f t="array" ref="Y198">IF(OR(K198:S198="NO",T198="NO",U198="NO",V198="NO",W198="NO",X198="NO"),"No aceptable","Aceptable")</f>
        <v>Aceptable</v>
      </c>
      <c r="Z198" s="53" t="s">
        <v>57</v>
      </c>
      <c r="AA198" s="53" t="s">
        <v>57</v>
      </c>
      <c r="AB198" s="53" t="s">
        <v>57</v>
      </c>
      <c r="AC198" s="53" t="s">
        <v>57</v>
      </c>
      <c r="AD198" s="53" t="s">
        <v>57</v>
      </c>
      <c r="AE198" s="53" t="s">
        <v>57</v>
      </c>
      <c r="AF198" s="53" t="s">
        <v>57</v>
      </c>
      <c r="AG198" s="53" t="s">
        <v>57</v>
      </c>
      <c r="AH198" s="53" t="s">
        <v>57</v>
      </c>
      <c r="AI198" s="53" t="s">
        <v>57</v>
      </c>
      <c r="AJ198" s="53" t="s">
        <v>57</v>
      </c>
      <c r="AK198" s="53" t="s">
        <v>57</v>
      </c>
      <c r="AL198" s="53" t="s">
        <v>57</v>
      </c>
      <c r="AM198" s="53" t="s">
        <v>57</v>
      </c>
      <c r="AN198" s="53" t="s">
        <v>57</v>
      </c>
      <c r="AO198" s="85" t="str" cm="1">
        <f t="array" ref="AO198">IF(OR(Z198:AI198="SI",AJ198="SI",AK198="SI",AL198="SI",AM198="SI",AN198="SI"),"Crítico-Proceda a elaborar plan de acción","No crítico/Intermedio-Solicitar evaluación por parte del OAL")</f>
        <v>No crítico/Intermedio-Solicitar evaluación por parte del OAL</v>
      </c>
      <c r="AP198" s="86"/>
      <c r="AQ198" s="74"/>
      <c r="AR198" s="74"/>
      <c r="AS198" s="74"/>
      <c r="AT198" s="74"/>
      <c r="AU198" s="74"/>
      <c r="AW198">
        <f t="shared" si="2"/>
        <v>1</v>
      </c>
    </row>
    <row r="199" spans="2:49" ht="58.5" customHeight="1">
      <c r="B199" s="54">
        <v>183</v>
      </c>
      <c r="C199" s="55" t="str">
        <f>Hoja1!AU187</f>
        <v xml:space="preserve"> </v>
      </c>
      <c r="D199" s="55" t="str">
        <f>Hoja1!AV187</f>
        <v xml:space="preserve"> </v>
      </c>
      <c r="E199" s="55" t="str">
        <f>Hoja1!AW187</f>
        <v xml:space="preserve"> </v>
      </c>
      <c r="F199" s="55" t="str">
        <f>Hoja1!AX187</f>
        <v xml:space="preserve"> </v>
      </c>
      <c r="G199" s="55" t="str">
        <f>Hoja1!AY187</f>
        <v xml:space="preserve"> </v>
      </c>
      <c r="H199" s="55" t="str">
        <f>Hoja1!AZ187</f>
        <v xml:space="preserve"> </v>
      </c>
      <c r="I199" s="55" t="str">
        <f>Hoja1!BA187</f>
        <v xml:space="preserve"> </v>
      </c>
      <c r="J199" s="55" t="str">
        <f>Hoja1!BB187</f>
        <v xml:space="preserve"> </v>
      </c>
      <c r="K199" s="53"/>
      <c r="L199" s="53"/>
      <c r="M199" s="53"/>
      <c r="N199" s="53"/>
      <c r="O199" s="53"/>
      <c r="P199" s="53"/>
      <c r="Q199" s="53"/>
      <c r="R199" s="53"/>
      <c r="S199" s="53"/>
      <c r="T199" s="53"/>
      <c r="U199" s="53"/>
      <c r="V199" s="53"/>
      <c r="W199" s="53"/>
      <c r="X199" s="53"/>
      <c r="Y199" s="79" t="str" cm="1">
        <f t="array" ref="Y199">IF(OR(K199:S199="NO",T199="NO",U199="NO",V199="NO",W199="NO",X199="NO"),"No aceptable","Aceptable")</f>
        <v>Aceptable</v>
      </c>
      <c r="Z199" s="53" t="s">
        <v>57</v>
      </c>
      <c r="AA199" s="53" t="s">
        <v>57</v>
      </c>
      <c r="AB199" s="53" t="s">
        <v>57</v>
      </c>
      <c r="AC199" s="53" t="s">
        <v>57</v>
      </c>
      <c r="AD199" s="53" t="s">
        <v>57</v>
      </c>
      <c r="AE199" s="53" t="s">
        <v>57</v>
      </c>
      <c r="AF199" s="53" t="s">
        <v>57</v>
      </c>
      <c r="AG199" s="53" t="s">
        <v>57</v>
      </c>
      <c r="AH199" s="53" t="s">
        <v>57</v>
      </c>
      <c r="AI199" s="53" t="s">
        <v>57</v>
      </c>
      <c r="AJ199" s="53" t="s">
        <v>57</v>
      </c>
      <c r="AK199" s="53" t="s">
        <v>57</v>
      </c>
      <c r="AL199" s="53" t="s">
        <v>57</v>
      </c>
      <c r="AM199" s="53" t="s">
        <v>57</v>
      </c>
      <c r="AN199" s="53" t="s">
        <v>57</v>
      </c>
      <c r="AO199" s="85" t="str" cm="1">
        <f t="array" ref="AO199">IF(OR(Z199:AI199="SI",AJ199="SI",AK199="SI",AL199="SI",AM199="SI",AN199="SI"),"Crítico-Proceda a elaborar plan de acción","No crítico/Intermedio-Solicitar evaluación por parte del OAL")</f>
        <v>No crítico/Intermedio-Solicitar evaluación por parte del OAL</v>
      </c>
      <c r="AP199" s="86"/>
      <c r="AQ199" s="74"/>
      <c r="AR199" s="74"/>
      <c r="AS199" s="74"/>
      <c r="AT199" s="74"/>
      <c r="AU199" s="74"/>
      <c r="AW199">
        <f t="shared" si="2"/>
        <v>1</v>
      </c>
    </row>
    <row r="200" spans="2:49" ht="58.5" customHeight="1">
      <c r="B200" s="54">
        <v>184</v>
      </c>
      <c r="C200" s="55" t="str">
        <f>Hoja1!AU188</f>
        <v xml:space="preserve"> </v>
      </c>
      <c r="D200" s="55" t="str">
        <f>Hoja1!AV188</f>
        <v xml:space="preserve"> </v>
      </c>
      <c r="E200" s="55" t="str">
        <f>Hoja1!AW188</f>
        <v xml:space="preserve"> </v>
      </c>
      <c r="F200" s="55" t="str">
        <f>Hoja1!AX188</f>
        <v xml:space="preserve"> </v>
      </c>
      <c r="G200" s="55" t="str">
        <f>Hoja1!AY188</f>
        <v xml:space="preserve"> </v>
      </c>
      <c r="H200" s="55" t="str">
        <f>Hoja1!AZ188</f>
        <v xml:space="preserve"> </v>
      </c>
      <c r="I200" s="55" t="str">
        <f>Hoja1!BA188</f>
        <v xml:space="preserve"> </v>
      </c>
      <c r="J200" s="55" t="str">
        <f>Hoja1!BB188</f>
        <v xml:space="preserve"> </v>
      </c>
      <c r="K200" s="53"/>
      <c r="L200" s="53"/>
      <c r="M200" s="53"/>
      <c r="N200" s="53"/>
      <c r="O200" s="53"/>
      <c r="P200" s="53"/>
      <c r="Q200" s="53"/>
      <c r="R200" s="53"/>
      <c r="S200" s="53"/>
      <c r="T200" s="53"/>
      <c r="U200" s="53"/>
      <c r="V200" s="53"/>
      <c r="W200" s="53"/>
      <c r="X200" s="53"/>
      <c r="Y200" s="79" t="str" cm="1">
        <f t="array" ref="Y200">IF(OR(K200:S200="NO",T200="NO",U200="NO",V200="NO",W200="NO",X200="NO"),"No aceptable","Aceptable")</f>
        <v>Aceptable</v>
      </c>
      <c r="Z200" s="53" t="s">
        <v>57</v>
      </c>
      <c r="AA200" s="53" t="s">
        <v>57</v>
      </c>
      <c r="AB200" s="53" t="s">
        <v>57</v>
      </c>
      <c r="AC200" s="53" t="s">
        <v>57</v>
      </c>
      <c r="AD200" s="53" t="s">
        <v>57</v>
      </c>
      <c r="AE200" s="53" t="s">
        <v>57</v>
      </c>
      <c r="AF200" s="53" t="s">
        <v>57</v>
      </c>
      <c r="AG200" s="53" t="s">
        <v>57</v>
      </c>
      <c r="AH200" s="53" t="s">
        <v>57</v>
      </c>
      <c r="AI200" s="53" t="s">
        <v>57</v>
      </c>
      <c r="AJ200" s="53" t="s">
        <v>57</v>
      </c>
      <c r="AK200" s="53" t="s">
        <v>57</v>
      </c>
      <c r="AL200" s="53" t="s">
        <v>57</v>
      </c>
      <c r="AM200" s="53" t="s">
        <v>57</v>
      </c>
      <c r="AN200" s="53" t="s">
        <v>57</v>
      </c>
      <c r="AO200" s="85" t="str" cm="1">
        <f t="array" ref="AO200">IF(OR(Z200:AI200="SI",AJ200="SI",AK200="SI",AL200="SI",AM200="SI",AN200="SI"),"Crítico-Proceda a elaborar plan de acción","No crítico/Intermedio-Solicitar evaluación por parte del OAL")</f>
        <v>No crítico/Intermedio-Solicitar evaluación por parte del OAL</v>
      </c>
      <c r="AP200" s="86"/>
      <c r="AQ200" s="74"/>
      <c r="AR200" s="74"/>
      <c r="AS200" s="74"/>
      <c r="AT200" s="74"/>
      <c r="AU200" s="74"/>
      <c r="AW200">
        <f t="shared" si="2"/>
        <v>1</v>
      </c>
    </row>
    <row r="201" spans="2:49" ht="58.5" customHeight="1">
      <c r="B201" s="54">
        <v>185</v>
      </c>
      <c r="C201" s="55" t="str">
        <f>Hoja1!AU189</f>
        <v xml:space="preserve"> </v>
      </c>
      <c r="D201" s="55" t="str">
        <f>Hoja1!AV189</f>
        <v xml:space="preserve"> </v>
      </c>
      <c r="E201" s="55" t="str">
        <f>Hoja1!AW189</f>
        <v xml:space="preserve"> </v>
      </c>
      <c r="F201" s="55" t="str">
        <f>Hoja1!AX189</f>
        <v xml:space="preserve"> </v>
      </c>
      <c r="G201" s="55" t="str">
        <f>Hoja1!AY189</f>
        <v xml:space="preserve"> </v>
      </c>
      <c r="H201" s="55" t="str">
        <f>Hoja1!AZ189</f>
        <v xml:space="preserve"> </v>
      </c>
      <c r="I201" s="55" t="str">
        <f>Hoja1!BA189</f>
        <v xml:space="preserve"> </v>
      </c>
      <c r="J201" s="55" t="str">
        <f>Hoja1!BB189</f>
        <v xml:space="preserve"> </v>
      </c>
      <c r="K201" s="53"/>
      <c r="L201" s="53"/>
      <c r="M201" s="53"/>
      <c r="N201" s="53"/>
      <c r="O201" s="53"/>
      <c r="P201" s="53"/>
      <c r="Q201" s="53"/>
      <c r="R201" s="53"/>
      <c r="S201" s="53"/>
      <c r="T201" s="53"/>
      <c r="U201" s="53"/>
      <c r="V201" s="53"/>
      <c r="W201" s="53"/>
      <c r="X201" s="53"/>
      <c r="Y201" s="79" t="str" cm="1">
        <f t="array" ref="Y201">IF(OR(K201:S201="NO",T201="NO",U201="NO",V201="NO",W201="NO",X201="NO"),"No aceptable","Aceptable")</f>
        <v>Aceptable</v>
      </c>
      <c r="Z201" s="53" t="s">
        <v>57</v>
      </c>
      <c r="AA201" s="53" t="s">
        <v>57</v>
      </c>
      <c r="AB201" s="53" t="s">
        <v>57</v>
      </c>
      <c r="AC201" s="53" t="s">
        <v>57</v>
      </c>
      <c r="AD201" s="53" t="s">
        <v>57</v>
      </c>
      <c r="AE201" s="53" t="s">
        <v>57</v>
      </c>
      <c r="AF201" s="53" t="s">
        <v>57</v>
      </c>
      <c r="AG201" s="53" t="s">
        <v>57</v>
      </c>
      <c r="AH201" s="53" t="s">
        <v>57</v>
      </c>
      <c r="AI201" s="53" t="s">
        <v>57</v>
      </c>
      <c r="AJ201" s="53" t="s">
        <v>57</v>
      </c>
      <c r="AK201" s="53" t="s">
        <v>57</v>
      </c>
      <c r="AL201" s="53" t="s">
        <v>57</v>
      </c>
      <c r="AM201" s="53" t="s">
        <v>57</v>
      </c>
      <c r="AN201" s="53" t="s">
        <v>57</v>
      </c>
      <c r="AO201" s="85" t="str" cm="1">
        <f t="array" ref="AO201">IF(OR(Z201:AI201="SI",AJ201="SI",AK201="SI",AL201="SI",AM201="SI",AN201="SI"),"Crítico-Proceda a elaborar plan de acción","No crítico/Intermedio-Solicitar evaluación por parte del OAL")</f>
        <v>No crítico/Intermedio-Solicitar evaluación por parte del OAL</v>
      </c>
      <c r="AP201" s="86"/>
      <c r="AQ201" s="74"/>
      <c r="AR201" s="74"/>
      <c r="AS201" s="74"/>
      <c r="AT201" s="74"/>
      <c r="AU201" s="74"/>
      <c r="AW201">
        <f t="shared" si="2"/>
        <v>1</v>
      </c>
    </row>
    <row r="202" spans="2:49" ht="58.5" customHeight="1">
      <c r="B202" s="54">
        <v>186</v>
      </c>
      <c r="C202" s="55" t="str">
        <f>Hoja1!AU190</f>
        <v xml:space="preserve"> </v>
      </c>
      <c r="D202" s="55" t="str">
        <f>Hoja1!AV190</f>
        <v xml:space="preserve"> </v>
      </c>
      <c r="E202" s="55" t="str">
        <f>Hoja1!AW190</f>
        <v xml:space="preserve"> </v>
      </c>
      <c r="F202" s="55" t="str">
        <f>Hoja1!AX190</f>
        <v xml:space="preserve"> </v>
      </c>
      <c r="G202" s="55" t="str">
        <f>Hoja1!AY190</f>
        <v xml:space="preserve"> </v>
      </c>
      <c r="H202" s="55" t="str">
        <f>Hoja1!AZ190</f>
        <v xml:space="preserve"> </v>
      </c>
      <c r="I202" s="55" t="str">
        <f>Hoja1!BA190</f>
        <v xml:space="preserve"> </v>
      </c>
      <c r="J202" s="55" t="str">
        <f>Hoja1!BB190</f>
        <v xml:space="preserve"> </v>
      </c>
      <c r="K202" s="53"/>
      <c r="L202" s="53"/>
      <c r="M202" s="53"/>
      <c r="N202" s="53"/>
      <c r="O202" s="53"/>
      <c r="P202" s="53"/>
      <c r="Q202" s="53"/>
      <c r="R202" s="53"/>
      <c r="S202" s="53"/>
      <c r="T202" s="53"/>
      <c r="U202" s="53"/>
      <c r="V202" s="53"/>
      <c r="W202" s="53"/>
      <c r="X202" s="53"/>
      <c r="Y202" s="79" t="str" cm="1">
        <f t="array" ref="Y202">IF(OR(K202:S202="NO",T202="NO",U202="NO",V202="NO",W202="NO",X202="NO"),"No aceptable","Aceptable")</f>
        <v>Aceptable</v>
      </c>
      <c r="Z202" s="53" t="s">
        <v>57</v>
      </c>
      <c r="AA202" s="53" t="s">
        <v>57</v>
      </c>
      <c r="AB202" s="53" t="s">
        <v>57</v>
      </c>
      <c r="AC202" s="53" t="s">
        <v>57</v>
      </c>
      <c r="AD202" s="53" t="s">
        <v>57</v>
      </c>
      <c r="AE202" s="53" t="s">
        <v>57</v>
      </c>
      <c r="AF202" s="53" t="s">
        <v>57</v>
      </c>
      <c r="AG202" s="53" t="s">
        <v>57</v>
      </c>
      <c r="AH202" s="53" t="s">
        <v>57</v>
      </c>
      <c r="AI202" s="53" t="s">
        <v>57</v>
      </c>
      <c r="AJ202" s="53" t="s">
        <v>57</v>
      </c>
      <c r="AK202" s="53" t="s">
        <v>57</v>
      </c>
      <c r="AL202" s="53" t="s">
        <v>57</v>
      </c>
      <c r="AM202" s="53" t="s">
        <v>57</v>
      </c>
      <c r="AN202" s="53" t="s">
        <v>57</v>
      </c>
      <c r="AO202" s="85" t="str" cm="1">
        <f t="array" ref="AO202">IF(OR(Z202:AI202="SI",AJ202="SI",AK202="SI",AL202="SI",AM202="SI",AN202="SI"),"Crítico-Proceda a elaborar plan de acción","No crítico/Intermedio-Solicitar evaluación por parte del OAL")</f>
        <v>No crítico/Intermedio-Solicitar evaluación por parte del OAL</v>
      </c>
      <c r="AP202" s="86"/>
      <c r="AQ202" s="74"/>
      <c r="AR202" s="74"/>
      <c r="AS202" s="74"/>
      <c r="AT202" s="74"/>
      <c r="AU202" s="74"/>
      <c r="AW202">
        <f t="shared" si="2"/>
        <v>1</v>
      </c>
    </row>
    <row r="203" spans="2:49" ht="58.5" customHeight="1">
      <c r="B203" s="54">
        <v>187</v>
      </c>
      <c r="C203" s="55" t="str">
        <f>Hoja1!AU191</f>
        <v xml:space="preserve"> </v>
      </c>
      <c r="D203" s="55" t="str">
        <f>Hoja1!AV191</f>
        <v xml:space="preserve"> </v>
      </c>
      <c r="E203" s="55" t="str">
        <f>Hoja1!AW191</f>
        <v xml:space="preserve"> </v>
      </c>
      <c r="F203" s="55" t="str">
        <f>Hoja1!AX191</f>
        <v xml:space="preserve"> </v>
      </c>
      <c r="G203" s="55" t="str">
        <f>Hoja1!AY191</f>
        <v xml:space="preserve"> </v>
      </c>
      <c r="H203" s="55" t="str">
        <f>Hoja1!AZ191</f>
        <v xml:space="preserve"> </v>
      </c>
      <c r="I203" s="55" t="str">
        <f>Hoja1!BA191</f>
        <v xml:space="preserve"> </v>
      </c>
      <c r="J203" s="55" t="str">
        <f>Hoja1!BB191</f>
        <v xml:space="preserve"> </v>
      </c>
      <c r="K203" s="53"/>
      <c r="L203" s="53"/>
      <c r="M203" s="53"/>
      <c r="N203" s="53"/>
      <c r="O203" s="53"/>
      <c r="P203" s="53"/>
      <c r="Q203" s="53"/>
      <c r="R203" s="53"/>
      <c r="S203" s="53"/>
      <c r="T203" s="53"/>
      <c r="U203" s="53"/>
      <c r="V203" s="53"/>
      <c r="W203" s="53"/>
      <c r="X203" s="53"/>
      <c r="Y203" s="79" t="str" cm="1">
        <f t="array" ref="Y203">IF(OR(K203:S203="NO",T203="NO",U203="NO",V203="NO",W203="NO",X203="NO"),"No aceptable","Aceptable")</f>
        <v>Aceptable</v>
      </c>
      <c r="Z203" s="53" t="s">
        <v>57</v>
      </c>
      <c r="AA203" s="53" t="s">
        <v>57</v>
      </c>
      <c r="AB203" s="53" t="s">
        <v>57</v>
      </c>
      <c r="AC203" s="53" t="s">
        <v>57</v>
      </c>
      <c r="AD203" s="53" t="s">
        <v>57</v>
      </c>
      <c r="AE203" s="53" t="s">
        <v>57</v>
      </c>
      <c r="AF203" s="53" t="s">
        <v>57</v>
      </c>
      <c r="AG203" s="53" t="s">
        <v>57</v>
      </c>
      <c r="AH203" s="53" t="s">
        <v>57</v>
      </c>
      <c r="AI203" s="53" t="s">
        <v>57</v>
      </c>
      <c r="AJ203" s="53" t="s">
        <v>57</v>
      </c>
      <c r="AK203" s="53" t="s">
        <v>57</v>
      </c>
      <c r="AL203" s="53" t="s">
        <v>57</v>
      </c>
      <c r="AM203" s="53" t="s">
        <v>57</v>
      </c>
      <c r="AN203" s="53" t="s">
        <v>57</v>
      </c>
      <c r="AO203" s="85" t="str" cm="1">
        <f t="array" ref="AO203">IF(OR(Z203:AI203="SI",AJ203="SI",AK203="SI",AL203="SI",AM203="SI",AN203="SI"),"Crítico-Proceda a elaborar plan de acción","No crítico/Intermedio-Solicitar evaluación por parte del OAL")</f>
        <v>No crítico/Intermedio-Solicitar evaluación por parte del OAL</v>
      </c>
      <c r="AP203" s="86"/>
      <c r="AQ203" s="74"/>
      <c r="AR203" s="74"/>
      <c r="AS203" s="74"/>
      <c r="AT203" s="74"/>
      <c r="AU203" s="74"/>
      <c r="AW203">
        <f t="shared" si="2"/>
        <v>1</v>
      </c>
    </row>
    <row r="204" spans="2:49" ht="58.5" customHeight="1">
      <c r="B204" s="54">
        <v>188</v>
      </c>
      <c r="C204" s="55" t="str">
        <f>Hoja1!AU192</f>
        <v xml:space="preserve"> </v>
      </c>
      <c r="D204" s="55" t="str">
        <f>Hoja1!AV192</f>
        <v xml:space="preserve"> </v>
      </c>
      <c r="E204" s="55" t="str">
        <f>Hoja1!AW192</f>
        <v xml:space="preserve"> </v>
      </c>
      <c r="F204" s="55" t="str">
        <f>Hoja1!AX192</f>
        <v xml:space="preserve"> </v>
      </c>
      <c r="G204" s="55" t="str">
        <f>Hoja1!AY192</f>
        <v xml:space="preserve"> </v>
      </c>
      <c r="H204" s="55" t="str">
        <f>Hoja1!AZ192</f>
        <v xml:space="preserve"> </v>
      </c>
      <c r="I204" s="55" t="str">
        <f>Hoja1!BA192</f>
        <v xml:space="preserve"> </v>
      </c>
      <c r="J204" s="55" t="str">
        <f>Hoja1!BB192</f>
        <v xml:space="preserve"> </v>
      </c>
      <c r="K204" s="53"/>
      <c r="L204" s="53"/>
      <c r="M204" s="53"/>
      <c r="N204" s="53"/>
      <c r="O204" s="53"/>
      <c r="P204" s="53"/>
      <c r="Q204" s="53"/>
      <c r="R204" s="53"/>
      <c r="S204" s="53"/>
      <c r="T204" s="53"/>
      <c r="U204" s="53"/>
      <c r="V204" s="53"/>
      <c r="W204" s="53"/>
      <c r="X204" s="53"/>
      <c r="Y204" s="79" t="str" cm="1">
        <f t="array" ref="Y204">IF(OR(K204:S204="NO",T204="NO",U204="NO",V204="NO",W204="NO",X204="NO"),"No aceptable","Aceptable")</f>
        <v>Aceptable</v>
      </c>
      <c r="Z204" s="53" t="s">
        <v>57</v>
      </c>
      <c r="AA204" s="53" t="s">
        <v>57</v>
      </c>
      <c r="AB204" s="53" t="s">
        <v>57</v>
      </c>
      <c r="AC204" s="53" t="s">
        <v>57</v>
      </c>
      <c r="AD204" s="53" t="s">
        <v>57</v>
      </c>
      <c r="AE204" s="53" t="s">
        <v>57</v>
      </c>
      <c r="AF204" s="53" t="s">
        <v>57</v>
      </c>
      <c r="AG204" s="53" t="s">
        <v>57</v>
      </c>
      <c r="AH204" s="53" t="s">
        <v>57</v>
      </c>
      <c r="AI204" s="53" t="s">
        <v>57</v>
      </c>
      <c r="AJ204" s="53" t="s">
        <v>57</v>
      </c>
      <c r="AK204" s="53" t="s">
        <v>57</v>
      </c>
      <c r="AL204" s="53" t="s">
        <v>57</v>
      </c>
      <c r="AM204" s="53" t="s">
        <v>57</v>
      </c>
      <c r="AN204" s="53" t="s">
        <v>57</v>
      </c>
      <c r="AO204" s="85" t="str" cm="1">
        <f t="array" ref="AO204">IF(OR(Z204:AI204="SI",AJ204="SI",AK204="SI",AL204="SI",AM204="SI",AN204="SI"),"Crítico-Proceda a elaborar plan de acción","No crítico/Intermedio-Solicitar evaluación por parte del OAL")</f>
        <v>No crítico/Intermedio-Solicitar evaluación por parte del OAL</v>
      </c>
      <c r="AP204" s="86"/>
      <c r="AQ204" s="74"/>
      <c r="AR204" s="74"/>
      <c r="AS204" s="74"/>
      <c r="AT204" s="74"/>
      <c r="AU204" s="74"/>
      <c r="AW204">
        <f t="shared" si="2"/>
        <v>1</v>
      </c>
    </row>
    <row r="205" spans="2:49" ht="58.5" customHeight="1">
      <c r="B205" s="54">
        <v>189</v>
      </c>
      <c r="C205" s="55" t="str">
        <f>Hoja1!AU193</f>
        <v xml:space="preserve"> </v>
      </c>
      <c r="D205" s="55" t="str">
        <f>Hoja1!AV193</f>
        <v xml:space="preserve"> </v>
      </c>
      <c r="E205" s="55" t="str">
        <f>Hoja1!AW193</f>
        <v xml:space="preserve"> </v>
      </c>
      <c r="F205" s="55" t="str">
        <f>Hoja1!AX193</f>
        <v xml:space="preserve"> </v>
      </c>
      <c r="G205" s="55" t="str">
        <f>Hoja1!AY193</f>
        <v xml:space="preserve"> </v>
      </c>
      <c r="H205" s="55" t="str">
        <f>Hoja1!AZ193</f>
        <v xml:space="preserve"> </v>
      </c>
      <c r="I205" s="55" t="str">
        <f>Hoja1!BA193</f>
        <v xml:space="preserve"> </v>
      </c>
      <c r="J205" s="55" t="str">
        <f>Hoja1!BB193</f>
        <v xml:space="preserve"> </v>
      </c>
      <c r="K205" s="53"/>
      <c r="L205" s="53"/>
      <c r="M205" s="53"/>
      <c r="N205" s="53"/>
      <c r="O205" s="53"/>
      <c r="P205" s="53"/>
      <c r="Q205" s="53"/>
      <c r="R205" s="53"/>
      <c r="S205" s="53"/>
      <c r="T205" s="53"/>
      <c r="U205" s="53"/>
      <c r="V205" s="53"/>
      <c r="W205" s="53"/>
      <c r="X205" s="53"/>
      <c r="Y205" s="79" t="str" cm="1">
        <f t="array" ref="Y205">IF(OR(K205:S205="NO",T205="NO",U205="NO",V205="NO",W205="NO",X205="NO"),"No aceptable","Aceptable")</f>
        <v>Aceptable</v>
      </c>
      <c r="Z205" s="53" t="s">
        <v>57</v>
      </c>
      <c r="AA205" s="53" t="s">
        <v>57</v>
      </c>
      <c r="AB205" s="53" t="s">
        <v>57</v>
      </c>
      <c r="AC205" s="53" t="s">
        <v>57</v>
      </c>
      <c r="AD205" s="53" t="s">
        <v>57</v>
      </c>
      <c r="AE205" s="53" t="s">
        <v>57</v>
      </c>
      <c r="AF205" s="53" t="s">
        <v>57</v>
      </c>
      <c r="AG205" s="53" t="s">
        <v>57</v>
      </c>
      <c r="AH205" s="53" t="s">
        <v>57</v>
      </c>
      <c r="AI205" s="53" t="s">
        <v>57</v>
      </c>
      <c r="AJ205" s="53" t="s">
        <v>57</v>
      </c>
      <c r="AK205" s="53" t="s">
        <v>57</v>
      </c>
      <c r="AL205" s="53" t="s">
        <v>57</v>
      </c>
      <c r="AM205" s="53" t="s">
        <v>57</v>
      </c>
      <c r="AN205" s="53" t="s">
        <v>57</v>
      </c>
      <c r="AO205" s="85" t="str" cm="1">
        <f t="array" ref="AO205">IF(OR(Z205:AI205="SI",AJ205="SI",AK205="SI",AL205="SI",AM205="SI",AN205="SI"),"Crítico-Proceda a elaborar plan de acción","No crítico/Intermedio-Solicitar evaluación por parte del OAL")</f>
        <v>No crítico/Intermedio-Solicitar evaluación por parte del OAL</v>
      </c>
      <c r="AP205" s="86"/>
      <c r="AQ205" s="74"/>
      <c r="AR205" s="74"/>
      <c r="AS205" s="74"/>
      <c r="AT205" s="74"/>
      <c r="AU205" s="74"/>
      <c r="AW205">
        <f t="shared" si="2"/>
        <v>1</v>
      </c>
    </row>
    <row r="206" spans="2:49" ht="58.5" customHeight="1">
      <c r="B206" s="54">
        <v>190</v>
      </c>
      <c r="C206" s="55" t="str">
        <f>Hoja1!AU194</f>
        <v xml:space="preserve"> </v>
      </c>
      <c r="D206" s="55" t="str">
        <f>Hoja1!AV194</f>
        <v xml:space="preserve"> </v>
      </c>
      <c r="E206" s="55" t="str">
        <f>Hoja1!AW194</f>
        <v xml:space="preserve"> </v>
      </c>
      <c r="F206" s="55" t="str">
        <f>Hoja1!AX194</f>
        <v xml:space="preserve"> </v>
      </c>
      <c r="G206" s="55" t="str">
        <f>Hoja1!AY194</f>
        <v xml:space="preserve"> </v>
      </c>
      <c r="H206" s="55" t="str">
        <f>Hoja1!AZ194</f>
        <v xml:space="preserve"> </v>
      </c>
      <c r="I206" s="55" t="str">
        <f>Hoja1!BA194</f>
        <v xml:space="preserve"> </v>
      </c>
      <c r="J206" s="55" t="str">
        <f>Hoja1!BB194</f>
        <v xml:space="preserve"> </v>
      </c>
      <c r="K206" s="53"/>
      <c r="L206" s="53"/>
      <c r="M206" s="53"/>
      <c r="N206" s="53"/>
      <c r="O206" s="53"/>
      <c r="P206" s="53"/>
      <c r="Q206" s="53"/>
      <c r="R206" s="53"/>
      <c r="S206" s="53"/>
      <c r="T206" s="53"/>
      <c r="U206" s="53"/>
      <c r="V206" s="53"/>
      <c r="W206" s="53"/>
      <c r="X206" s="53"/>
      <c r="Y206" s="79" t="str" cm="1">
        <f t="array" ref="Y206">IF(OR(K206:S206="NO",T206="NO",U206="NO",V206="NO",W206="NO",X206="NO"),"No aceptable","Aceptable")</f>
        <v>Aceptable</v>
      </c>
      <c r="Z206" s="53" t="s">
        <v>57</v>
      </c>
      <c r="AA206" s="53" t="s">
        <v>57</v>
      </c>
      <c r="AB206" s="53" t="s">
        <v>57</v>
      </c>
      <c r="AC206" s="53" t="s">
        <v>57</v>
      </c>
      <c r="AD206" s="53" t="s">
        <v>57</v>
      </c>
      <c r="AE206" s="53" t="s">
        <v>57</v>
      </c>
      <c r="AF206" s="53" t="s">
        <v>57</v>
      </c>
      <c r="AG206" s="53" t="s">
        <v>57</v>
      </c>
      <c r="AH206" s="53" t="s">
        <v>57</v>
      </c>
      <c r="AI206" s="53" t="s">
        <v>57</v>
      </c>
      <c r="AJ206" s="53" t="s">
        <v>57</v>
      </c>
      <c r="AK206" s="53" t="s">
        <v>57</v>
      </c>
      <c r="AL206" s="53" t="s">
        <v>57</v>
      </c>
      <c r="AM206" s="53" t="s">
        <v>57</v>
      </c>
      <c r="AN206" s="53" t="s">
        <v>57</v>
      </c>
      <c r="AO206" s="85" t="str" cm="1">
        <f t="array" ref="AO206">IF(OR(Z206:AI206="SI",AJ206="SI",AK206="SI",AL206="SI",AM206="SI",AN206="SI"),"Crítico-Proceda a elaborar plan de acción","No crítico/Intermedio-Solicitar evaluación por parte del OAL")</f>
        <v>No crítico/Intermedio-Solicitar evaluación por parte del OAL</v>
      </c>
      <c r="AP206" s="86"/>
      <c r="AQ206" s="74"/>
      <c r="AR206" s="74"/>
      <c r="AS206" s="74"/>
      <c r="AT206" s="74"/>
      <c r="AU206" s="74"/>
      <c r="AW206">
        <f t="shared" si="2"/>
        <v>1</v>
      </c>
    </row>
    <row r="207" spans="2:49" ht="58.5" customHeight="1">
      <c r="B207" s="54">
        <v>191</v>
      </c>
      <c r="C207" s="55" t="str">
        <f>Hoja1!AU195</f>
        <v xml:space="preserve"> </v>
      </c>
      <c r="D207" s="55" t="str">
        <f>Hoja1!AV195</f>
        <v xml:space="preserve"> </v>
      </c>
      <c r="E207" s="55" t="str">
        <f>Hoja1!AW195</f>
        <v xml:space="preserve"> </v>
      </c>
      <c r="F207" s="55" t="str">
        <f>Hoja1!AX195</f>
        <v xml:space="preserve"> </v>
      </c>
      <c r="G207" s="55" t="str">
        <f>Hoja1!AY195</f>
        <v xml:space="preserve"> </v>
      </c>
      <c r="H207" s="55" t="str">
        <f>Hoja1!AZ195</f>
        <v xml:space="preserve"> </v>
      </c>
      <c r="I207" s="55" t="str">
        <f>Hoja1!BA195</f>
        <v xml:space="preserve"> </v>
      </c>
      <c r="J207" s="55" t="str">
        <f>Hoja1!BB195</f>
        <v xml:space="preserve"> </v>
      </c>
      <c r="K207" s="53"/>
      <c r="L207" s="53"/>
      <c r="M207" s="53"/>
      <c r="N207" s="53"/>
      <c r="O207" s="53"/>
      <c r="P207" s="53"/>
      <c r="Q207" s="53"/>
      <c r="R207" s="53"/>
      <c r="S207" s="53"/>
      <c r="T207" s="53"/>
      <c r="U207" s="53"/>
      <c r="V207" s="53"/>
      <c r="W207" s="53"/>
      <c r="X207" s="53"/>
      <c r="Y207" s="79" t="str" cm="1">
        <f t="array" ref="Y207">IF(OR(K207:S207="NO",T207="NO",U207="NO",V207="NO",W207="NO",X207="NO"),"No aceptable","Aceptable")</f>
        <v>Aceptable</v>
      </c>
      <c r="Z207" s="53" t="s">
        <v>57</v>
      </c>
      <c r="AA207" s="53" t="s">
        <v>57</v>
      </c>
      <c r="AB207" s="53" t="s">
        <v>57</v>
      </c>
      <c r="AC207" s="53" t="s">
        <v>57</v>
      </c>
      <c r="AD207" s="53" t="s">
        <v>57</v>
      </c>
      <c r="AE207" s="53" t="s">
        <v>57</v>
      </c>
      <c r="AF207" s="53" t="s">
        <v>57</v>
      </c>
      <c r="AG207" s="53" t="s">
        <v>57</v>
      </c>
      <c r="AH207" s="53" t="s">
        <v>57</v>
      </c>
      <c r="AI207" s="53" t="s">
        <v>57</v>
      </c>
      <c r="AJ207" s="53" t="s">
        <v>57</v>
      </c>
      <c r="AK207" s="53" t="s">
        <v>57</v>
      </c>
      <c r="AL207" s="53" t="s">
        <v>57</v>
      </c>
      <c r="AM207" s="53" t="s">
        <v>57</v>
      </c>
      <c r="AN207" s="53" t="s">
        <v>57</v>
      </c>
      <c r="AO207" s="85" t="str" cm="1">
        <f t="array" ref="AO207">IF(OR(Z207:AI207="SI",AJ207="SI",AK207="SI",AL207="SI",AM207="SI",AN207="SI"),"Crítico-Proceda a elaborar plan de acción","No crítico/Intermedio-Solicitar evaluación por parte del OAL")</f>
        <v>No crítico/Intermedio-Solicitar evaluación por parte del OAL</v>
      </c>
      <c r="AP207" s="86"/>
      <c r="AQ207" s="74"/>
      <c r="AR207" s="74"/>
      <c r="AS207" s="74"/>
      <c r="AT207" s="74"/>
      <c r="AU207" s="74"/>
      <c r="AW207">
        <f t="shared" si="2"/>
        <v>1</v>
      </c>
    </row>
    <row r="208" spans="2:49" ht="58.5" customHeight="1">
      <c r="B208" s="54">
        <v>192</v>
      </c>
      <c r="C208" s="55" t="str">
        <f>Hoja1!AU196</f>
        <v xml:space="preserve"> </v>
      </c>
      <c r="D208" s="55" t="str">
        <f>Hoja1!AV196</f>
        <v xml:space="preserve"> </v>
      </c>
      <c r="E208" s="55" t="str">
        <f>Hoja1!AW196</f>
        <v xml:space="preserve"> </v>
      </c>
      <c r="F208" s="55" t="str">
        <f>Hoja1!AX196</f>
        <v xml:space="preserve"> </v>
      </c>
      <c r="G208" s="55" t="str">
        <f>Hoja1!AY196</f>
        <v xml:space="preserve"> </v>
      </c>
      <c r="H208" s="55" t="str">
        <f>Hoja1!AZ196</f>
        <v xml:space="preserve"> </v>
      </c>
      <c r="I208" s="55" t="str">
        <f>Hoja1!BA196</f>
        <v xml:space="preserve"> </v>
      </c>
      <c r="J208" s="55" t="str">
        <f>Hoja1!BB196</f>
        <v xml:space="preserve"> </v>
      </c>
      <c r="K208" s="53"/>
      <c r="L208" s="53"/>
      <c r="M208" s="53"/>
      <c r="N208" s="53"/>
      <c r="O208" s="53"/>
      <c r="P208" s="53"/>
      <c r="Q208" s="53"/>
      <c r="R208" s="53"/>
      <c r="S208" s="53"/>
      <c r="T208" s="53"/>
      <c r="U208" s="53"/>
      <c r="V208" s="53"/>
      <c r="W208" s="53"/>
      <c r="X208" s="53"/>
      <c r="Y208" s="79" t="str" cm="1">
        <f t="array" ref="Y208">IF(OR(K208:S208="NO",T208="NO",U208="NO",V208="NO",W208="NO",X208="NO"),"No aceptable","Aceptable")</f>
        <v>Aceptable</v>
      </c>
      <c r="Z208" s="53" t="s">
        <v>57</v>
      </c>
      <c r="AA208" s="53" t="s">
        <v>57</v>
      </c>
      <c r="AB208" s="53" t="s">
        <v>57</v>
      </c>
      <c r="AC208" s="53" t="s">
        <v>57</v>
      </c>
      <c r="AD208" s="53" t="s">
        <v>57</v>
      </c>
      <c r="AE208" s="53" t="s">
        <v>57</v>
      </c>
      <c r="AF208" s="53" t="s">
        <v>57</v>
      </c>
      <c r="AG208" s="53" t="s">
        <v>57</v>
      </c>
      <c r="AH208" s="53" t="s">
        <v>57</v>
      </c>
      <c r="AI208" s="53" t="s">
        <v>57</v>
      </c>
      <c r="AJ208" s="53" t="s">
        <v>57</v>
      </c>
      <c r="AK208" s="53" t="s">
        <v>57</v>
      </c>
      <c r="AL208" s="53" t="s">
        <v>57</v>
      </c>
      <c r="AM208" s="53" t="s">
        <v>57</v>
      </c>
      <c r="AN208" s="53" t="s">
        <v>57</v>
      </c>
      <c r="AO208" s="85" t="str" cm="1">
        <f t="array" ref="AO208">IF(OR(Z208:AI208="SI",AJ208="SI",AK208="SI",AL208="SI",AM208="SI",AN208="SI"),"Crítico-Proceda a elaborar plan de acción","No crítico/Intermedio-Solicitar evaluación por parte del OAL")</f>
        <v>No crítico/Intermedio-Solicitar evaluación por parte del OAL</v>
      </c>
      <c r="AP208" s="86"/>
      <c r="AQ208" s="74"/>
      <c r="AR208" s="74"/>
      <c r="AS208" s="74"/>
      <c r="AT208" s="74"/>
      <c r="AU208" s="74"/>
      <c r="AW208">
        <f t="shared" si="2"/>
        <v>1</v>
      </c>
    </row>
    <row r="209" spans="2:49" ht="58.5" customHeight="1">
      <c r="B209" s="54">
        <v>193</v>
      </c>
      <c r="C209" s="55" t="str">
        <f>Hoja1!AU197</f>
        <v xml:space="preserve"> </v>
      </c>
      <c r="D209" s="55" t="str">
        <f>Hoja1!AV197</f>
        <v xml:space="preserve"> </v>
      </c>
      <c r="E209" s="55" t="str">
        <f>Hoja1!AW197</f>
        <v xml:space="preserve"> </v>
      </c>
      <c r="F209" s="55" t="str">
        <f>Hoja1!AX197</f>
        <v xml:space="preserve"> </v>
      </c>
      <c r="G209" s="55" t="str">
        <f>Hoja1!AY197</f>
        <v xml:space="preserve"> </v>
      </c>
      <c r="H209" s="55" t="str">
        <f>Hoja1!AZ197</f>
        <v xml:space="preserve"> </v>
      </c>
      <c r="I209" s="55" t="str">
        <f>Hoja1!BA197</f>
        <v xml:space="preserve"> </v>
      </c>
      <c r="J209" s="55" t="str">
        <f>Hoja1!BB197</f>
        <v xml:space="preserve"> </v>
      </c>
      <c r="K209" s="53"/>
      <c r="L209" s="53"/>
      <c r="M209" s="53"/>
      <c r="N209" s="53"/>
      <c r="O209" s="53"/>
      <c r="P209" s="53"/>
      <c r="Q209" s="53"/>
      <c r="R209" s="53"/>
      <c r="S209" s="53"/>
      <c r="T209" s="53"/>
      <c r="U209" s="53"/>
      <c r="V209" s="53"/>
      <c r="W209" s="53"/>
      <c r="X209" s="53"/>
      <c r="Y209" s="79" t="str" cm="1">
        <f t="array" ref="Y209">IF(OR(K209:S209="NO",T209="NO",U209="NO",V209="NO",W209="NO",X209="NO"),"No aceptable","Aceptable")</f>
        <v>Aceptable</v>
      </c>
      <c r="Z209" s="53" t="s">
        <v>57</v>
      </c>
      <c r="AA209" s="53" t="s">
        <v>57</v>
      </c>
      <c r="AB209" s="53" t="s">
        <v>57</v>
      </c>
      <c r="AC209" s="53" t="s">
        <v>57</v>
      </c>
      <c r="AD209" s="53" t="s">
        <v>57</v>
      </c>
      <c r="AE209" s="53" t="s">
        <v>57</v>
      </c>
      <c r="AF209" s="53" t="s">
        <v>57</v>
      </c>
      <c r="AG209" s="53" t="s">
        <v>57</v>
      </c>
      <c r="AH209" s="53" t="s">
        <v>57</v>
      </c>
      <c r="AI209" s="53" t="s">
        <v>57</v>
      </c>
      <c r="AJ209" s="53" t="s">
        <v>57</v>
      </c>
      <c r="AK209" s="53" t="s">
        <v>57</v>
      </c>
      <c r="AL209" s="53" t="s">
        <v>57</v>
      </c>
      <c r="AM209" s="53" t="s">
        <v>57</v>
      </c>
      <c r="AN209" s="53" t="s">
        <v>57</v>
      </c>
      <c r="AO209" s="85" t="str" cm="1">
        <f t="array" ref="AO209">IF(OR(Z209:AI209="SI",AJ209="SI",AK209="SI",AL209="SI",AM209="SI",AN209="SI"),"Crítico-Proceda a elaborar plan de acción","No crítico/Intermedio-Solicitar evaluación por parte del OAL")</f>
        <v>No crítico/Intermedio-Solicitar evaluación por parte del OAL</v>
      </c>
      <c r="AP209" s="86"/>
      <c r="AQ209" s="74"/>
      <c r="AR209" s="74"/>
      <c r="AS209" s="74"/>
      <c r="AT209" s="74"/>
      <c r="AU209" s="74"/>
      <c r="AW209">
        <f t="shared" si="2"/>
        <v>1</v>
      </c>
    </row>
    <row r="210" spans="2:49" ht="58.5" customHeight="1">
      <c r="B210" s="54">
        <v>194</v>
      </c>
      <c r="C210" s="55" t="str">
        <f>Hoja1!AU198</f>
        <v xml:space="preserve"> </v>
      </c>
      <c r="D210" s="55" t="str">
        <f>Hoja1!AV198</f>
        <v xml:space="preserve"> </v>
      </c>
      <c r="E210" s="55" t="str">
        <f>Hoja1!AW198</f>
        <v xml:space="preserve"> </v>
      </c>
      <c r="F210" s="55" t="str">
        <f>Hoja1!AX198</f>
        <v xml:space="preserve"> </v>
      </c>
      <c r="G210" s="55" t="str">
        <f>Hoja1!AY198</f>
        <v xml:space="preserve"> </v>
      </c>
      <c r="H210" s="55" t="str">
        <f>Hoja1!AZ198</f>
        <v xml:space="preserve"> </v>
      </c>
      <c r="I210" s="55" t="str">
        <f>Hoja1!BA198</f>
        <v xml:space="preserve"> </v>
      </c>
      <c r="J210" s="55" t="str">
        <f>Hoja1!BB198</f>
        <v xml:space="preserve"> </v>
      </c>
      <c r="K210" s="53"/>
      <c r="L210" s="53"/>
      <c r="M210" s="53"/>
      <c r="N210" s="53"/>
      <c r="O210" s="53"/>
      <c r="P210" s="53"/>
      <c r="Q210" s="53"/>
      <c r="R210" s="53"/>
      <c r="S210" s="53"/>
      <c r="T210" s="53"/>
      <c r="U210" s="53"/>
      <c r="V210" s="53"/>
      <c r="W210" s="53"/>
      <c r="X210" s="53"/>
      <c r="Y210" s="79" t="str" cm="1">
        <f t="array" ref="Y210">IF(OR(K210:S210="NO",T210="NO",U210="NO",V210="NO",W210="NO",X210="NO"),"No aceptable","Aceptable")</f>
        <v>Aceptable</v>
      </c>
      <c r="Z210" s="53" t="s">
        <v>57</v>
      </c>
      <c r="AA210" s="53" t="s">
        <v>57</v>
      </c>
      <c r="AB210" s="53" t="s">
        <v>57</v>
      </c>
      <c r="AC210" s="53" t="s">
        <v>57</v>
      </c>
      <c r="AD210" s="53" t="s">
        <v>57</v>
      </c>
      <c r="AE210" s="53" t="s">
        <v>57</v>
      </c>
      <c r="AF210" s="53" t="s">
        <v>57</v>
      </c>
      <c r="AG210" s="53" t="s">
        <v>57</v>
      </c>
      <c r="AH210" s="53" t="s">
        <v>57</v>
      </c>
      <c r="AI210" s="53" t="s">
        <v>57</v>
      </c>
      <c r="AJ210" s="53" t="s">
        <v>57</v>
      </c>
      <c r="AK210" s="53" t="s">
        <v>57</v>
      </c>
      <c r="AL210" s="53" t="s">
        <v>57</v>
      </c>
      <c r="AM210" s="53" t="s">
        <v>57</v>
      </c>
      <c r="AN210" s="53" t="s">
        <v>57</v>
      </c>
      <c r="AO210" s="85" t="str" cm="1">
        <f t="array" ref="AO210">IF(OR(Z210:AI210="SI",AJ210="SI",AK210="SI",AL210="SI",AM210="SI",AN210="SI"),"Crítico-Proceda a elaborar plan de acción","No crítico/Intermedio-Solicitar evaluación por parte del OAL")</f>
        <v>No crítico/Intermedio-Solicitar evaluación por parte del OAL</v>
      </c>
      <c r="AP210" s="86"/>
      <c r="AQ210" s="74"/>
      <c r="AR210" s="74"/>
      <c r="AS210" s="74"/>
      <c r="AT210" s="74"/>
      <c r="AU210" s="74"/>
      <c r="AW210">
        <f t="shared" ref="AW210:AW216" si="3">IF(Y210="Aceptable",1,0)</f>
        <v>1</v>
      </c>
    </row>
    <row r="211" spans="2:49" ht="58.5" customHeight="1">
      <c r="B211" s="54">
        <v>195</v>
      </c>
      <c r="C211" s="55" t="str">
        <f>Hoja1!AU199</f>
        <v xml:space="preserve"> </v>
      </c>
      <c r="D211" s="55" t="str">
        <f>Hoja1!AV199</f>
        <v xml:space="preserve"> </v>
      </c>
      <c r="E211" s="55" t="str">
        <f>Hoja1!AW199</f>
        <v xml:space="preserve"> </v>
      </c>
      <c r="F211" s="55" t="str">
        <f>Hoja1!AX199</f>
        <v xml:space="preserve"> </v>
      </c>
      <c r="G211" s="55" t="str">
        <f>Hoja1!AY199</f>
        <v xml:space="preserve"> </v>
      </c>
      <c r="H211" s="55" t="str">
        <f>Hoja1!AZ199</f>
        <v xml:space="preserve"> </v>
      </c>
      <c r="I211" s="55" t="str">
        <f>Hoja1!BA199</f>
        <v xml:space="preserve"> </v>
      </c>
      <c r="J211" s="55" t="str">
        <f>Hoja1!BB199</f>
        <v xml:space="preserve"> </v>
      </c>
      <c r="K211" s="53"/>
      <c r="L211" s="53"/>
      <c r="M211" s="53"/>
      <c r="N211" s="53"/>
      <c r="O211" s="53"/>
      <c r="P211" s="53"/>
      <c r="Q211" s="53"/>
      <c r="R211" s="53"/>
      <c r="S211" s="53"/>
      <c r="T211" s="53"/>
      <c r="U211" s="53"/>
      <c r="V211" s="53"/>
      <c r="W211" s="53"/>
      <c r="X211" s="53"/>
      <c r="Y211" s="79" t="str" cm="1">
        <f t="array" ref="Y211">IF(OR(K211:S211="NO",T211="NO",U211="NO",V211="NO",W211="NO",X211="NO"),"No aceptable","Aceptable")</f>
        <v>Aceptable</v>
      </c>
      <c r="Z211" s="53" t="s">
        <v>57</v>
      </c>
      <c r="AA211" s="53" t="s">
        <v>57</v>
      </c>
      <c r="AB211" s="53" t="s">
        <v>57</v>
      </c>
      <c r="AC211" s="53" t="s">
        <v>57</v>
      </c>
      <c r="AD211" s="53" t="s">
        <v>57</v>
      </c>
      <c r="AE211" s="53" t="s">
        <v>57</v>
      </c>
      <c r="AF211" s="53" t="s">
        <v>57</v>
      </c>
      <c r="AG211" s="53" t="s">
        <v>57</v>
      </c>
      <c r="AH211" s="53" t="s">
        <v>57</v>
      </c>
      <c r="AI211" s="53" t="s">
        <v>57</v>
      </c>
      <c r="AJ211" s="53" t="s">
        <v>57</v>
      </c>
      <c r="AK211" s="53" t="s">
        <v>57</v>
      </c>
      <c r="AL211" s="53" t="s">
        <v>57</v>
      </c>
      <c r="AM211" s="53" t="s">
        <v>57</v>
      </c>
      <c r="AN211" s="53" t="s">
        <v>57</v>
      </c>
      <c r="AO211" s="85" t="str" cm="1">
        <f t="array" ref="AO211">IF(OR(Z211:AI211="SI",AJ211="SI",AK211="SI",AL211="SI",AM211="SI",AN211="SI"),"Crítico-Proceda a elaborar plan de acción","No crítico/Intermedio-Solicitar evaluación por parte del OAL")</f>
        <v>No crítico/Intermedio-Solicitar evaluación por parte del OAL</v>
      </c>
      <c r="AP211" s="86"/>
      <c r="AQ211" s="74"/>
      <c r="AR211" s="74"/>
      <c r="AS211" s="74"/>
      <c r="AT211" s="74"/>
      <c r="AU211" s="74"/>
      <c r="AW211">
        <f t="shared" si="3"/>
        <v>1</v>
      </c>
    </row>
    <row r="212" spans="2:49" ht="58.5" customHeight="1">
      <c r="B212" s="54">
        <v>196</v>
      </c>
      <c r="C212" s="55" t="str">
        <f>Hoja1!AU200</f>
        <v xml:space="preserve"> </v>
      </c>
      <c r="D212" s="55" t="str">
        <f>Hoja1!AV200</f>
        <v xml:space="preserve"> </v>
      </c>
      <c r="E212" s="55" t="str">
        <f>Hoja1!AW200</f>
        <v xml:space="preserve"> </v>
      </c>
      <c r="F212" s="55" t="str">
        <f>Hoja1!AX200</f>
        <v xml:space="preserve"> </v>
      </c>
      <c r="G212" s="55" t="str">
        <f>Hoja1!AY200</f>
        <v xml:space="preserve"> </v>
      </c>
      <c r="H212" s="55" t="str">
        <f>Hoja1!AZ200</f>
        <v xml:space="preserve"> </v>
      </c>
      <c r="I212" s="55" t="str">
        <f>Hoja1!BA200</f>
        <v xml:space="preserve"> </v>
      </c>
      <c r="J212" s="55" t="str">
        <f>Hoja1!BB200</f>
        <v xml:space="preserve"> </v>
      </c>
      <c r="K212" s="53"/>
      <c r="L212" s="53"/>
      <c r="M212" s="53"/>
      <c r="N212" s="53"/>
      <c r="O212" s="53"/>
      <c r="P212" s="53"/>
      <c r="Q212" s="53"/>
      <c r="R212" s="53"/>
      <c r="S212" s="53"/>
      <c r="T212" s="53"/>
      <c r="U212" s="53"/>
      <c r="V212" s="53"/>
      <c r="W212" s="53"/>
      <c r="X212" s="53"/>
      <c r="Y212" s="79" t="str" cm="1">
        <f t="array" ref="Y212">IF(OR(K212:S212="NO",T212="NO",U212="NO",V212="NO",W212="NO",X212="NO"),"No aceptable","Aceptable")</f>
        <v>Aceptable</v>
      </c>
      <c r="Z212" s="53" t="s">
        <v>57</v>
      </c>
      <c r="AA212" s="53" t="s">
        <v>57</v>
      </c>
      <c r="AB212" s="53" t="s">
        <v>57</v>
      </c>
      <c r="AC212" s="53" t="s">
        <v>57</v>
      </c>
      <c r="AD212" s="53" t="s">
        <v>57</v>
      </c>
      <c r="AE212" s="53" t="s">
        <v>57</v>
      </c>
      <c r="AF212" s="53" t="s">
        <v>57</v>
      </c>
      <c r="AG212" s="53" t="s">
        <v>57</v>
      </c>
      <c r="AH212" s="53" t="s">
        <v>57</v>
      </c>
      <c r="AI212" s="53" t="s">
        <v>57</v>
      </c>
      <c r="AJ212" s="53" t="s">
        <v>57</v>
      </c>
      <c r="AK212" s="53" t="s">
        <v>57</v>
      </c>
      <c r="AL212" s="53" t="s">
        <v>57</v>
      </c>
      <c r="AM212" s="53" t="s">
        <v>57</v>
      </c>
      <c r="AN212" s="53" t="s">
        <v>57</v>
      </c>
      <c r="AO212" s="85" t="str" cm="1">
        <f t="array" ref="AO212">IF(OR(Z212:AI212="SI",AJ212="SI",AK212="SI",AL212="SI",AM212="SI",AN212="SI"),"Crítico-Proceda a elaborar plan de acción","No crítico/Intermedio-Solicitar evaluación por parte del OAL")</f>
        <v>No crítico/Intermedio-Solicitar evaluación por parte del OAL</v>
      </c>
      <c r="AP212" s="86"/>
      <c r="AQ212" s="74"/>
      <c r="AR212" s="74"/>
      <c r="AS212" s="74"/>
      <c r="AT212" s="74"/>
      <c r="AU212" s="74"/>
      <c r="AW212">
        <f t="shared" si="3"/>
        <v>1</v>
      </c>
    </row>
    <row r="213" spans="2:49" ht="58.5" customHeight="1">
      <c r="B213" s="54">
        <v>197</v>
      </c>
      <c r="C213" s="55" t="str">
        <f>Hoja1!AU201</f>
        <v xml:space="preserve"> </v>
      </c>
      <c r="D213" s="55" t="str">
        <f>Hoja1!AV201</f>
        <v xml:space="preserve"> </v>
      </c>
      <c r="E213" s="55" t="str">
        <f>Hoja1!AW201</f>
        <v xml:space="preserve"> </v>
      </c>
      <c r="F213" s="55" t="str">
        <f>Hoja1!AX201</f>
        <v xml:space="preserve"> </v>
      </c>
      <c r="G213" s="55" t="str">
        <f>Hoja1!AY201</f>
        <v xml:space="preserve"> </v>
      </c>
      <c r="H213" s="55" t="str">
        <f>Hoja1!AZ201</f>
        <v xml:space="preserve"> </v>
      </c>
      <c r="I213" s="55" t="str">
        <f>Hoja1!BA201</f>
        <v xml:space="preserve"> </v>
      </c>
      <c r="J213" s="55" t="str">
        <f>Hoja1!BB201</f>
        <v xml:space="preserve"> </v>
      </c>
      <c r="K213" s="53"/>
      <c r="L213" s="53"/>
      <c r="M213" s="53"/>
      <c r="N213" s="53"/>
      <c r="O213" s="53"/>
      <c r="P213" s="53"/>
      <c r="Q213" s="53"/>
      <c r="R213" s="53"/>
      <c r="S213" s="53"/>
      <c r="T213" s="53"/>
      <c r="U213" s="53"/>
      <c r="V213" s="53"/>
      <c r="W213" s="53"/>
      <c r="X213" s="53"/>
      <c r="Y213" s="79" t="str" cm="1">
        <f t="array" ref="Y213">IF(OR(K213:S213="NO",T213="NO",U213="NO",V213="NO",W213="NO",X213="NO"),"No aceptable","Aceptable")</f>
        <v>Aceptable</v>
      </c>
      <c r="Z213" s="53" t="s">
        <v>57</v>
      </c>
      <c r="AA213" s="53" t="s">
        <v>57</v>
      </c>
      <c r="AB213" s="53" t="s">
        <v>57</v>
      </c>
      <c r="AC213" s="53" t="s">
        <v>57</v>
      </c>
      <c r="AD213" s="53" t="s">
        <v>57</v>
      </c>
      <c r="AE213" s="53" t="s">
        <v>57</v>
      </c>
      <c r="AF213" s="53" t="s">
        <v>57</v>
      </c>
      <c r="AG213" s="53" t="s">
        <v>57</v>
      </c>
      <c r="AH213" s="53" t="s">
        <v>57</v>
      </c>
      <c r="AI213" s="53" t="s">
        <v>57</v>
      </c>
      <c r="AJ213" s="53" t="s">
        <v>57</v>
      </c>
      <c r="AK213" s="53" t="s">
        <v>57</v>
      </c>
      <c r="AL213" s="53" t="s">
        <v>57</v>
      </c>
      <c r="AM213" s="53" t="s">
        <v>57</v>
      </c>
      <c r="AN213" s="53" t="s">
        <v>57</v>
      </c>
      <c r="AO213" s="85" t="str" cm="1">
        <f t="array" ref="AO213">IF(OR(Z213:AI213="SI",AJ213="SI",AK213="SI",AL213="SI",AM213="SI",AN213="SI"),"Crítico-Proceda a elaborar plan de acción","No crítico/Intermedio-Solicitar evaluación por parte del OAL")</f>
        <v>No crítico/Intermedio-Solicitar evaluación por parte del OAL</v>
      </c>
      <c r="AP213" s="86"/>
      <c r="AQ213" s="74"/>
      <c r="AR213" s="74"/>
      <c r="AS213" s="74"/>
      <c r="AT213" s="74"/>
      <c r="AU213" s="74"/>
      <c r="AW213">
        <f t="shared" si="3"/>
        <v>1</v>
      </c>
    </row>
    <row r="214" spans="2:49" ht="58.5" customHeight="1">
      <c r="B214" s="54">
        <v>198</v>
      </c>
      <c r="C214" s="55" t="str">
        <f>Hoja1!AU202</f>
        <v xml:space="preserve"> </v>
      </c>
      <c r="D214" s="55" t="str">
        <f>Hoja1!AV202</f>
        <v xml:space="preserve"> </v>
      </c>
      <c r="E214" s="55" t="str">
        <f>Hoja1!AW202</f>
        <v xml:space="preserve"> </v>
      </c>
      <c r="F214" s="55" t="str">
        <f>Hoja1!AX202</f>
        <v xml:space="preserve"> </v>
      </c>
      <c r="G214" s="55" t="str">
        <f>Hoja1!AY202</f>
        <v xml:space="preserve"> </v>
      </c>
      <c r="H214" s="55" t="str">
        <f>Hoja1!AZ202</f>
        <v xml:space="preserve"> </v>
      </c>
      <c r="I214" s="55" t="str">
        <f>Hoja1!BA202</f>
        <v xml:space="preserve"> </v>
      </c>
      <c r="J214" s="55" t="str">
        <f>Hoja1!BB202</f>
        <v xml:space="preserve"> </v>
      </c>
      <c r="K214" s="53"/>
      <c r="L214" s="53"/>
      <c r="M214" s="53"/>
      <c r="N214" s="53"/>
      <c r="O214" s="53"/>
      <c r="P214" s="53"/>
      <c r="Q214" s="53"/>
      <c r="R214" s="53"/>
      <c r="S214" s="53"/>
      <c r="T214" s="53"/>
      <c r="U214" s="53"/>
      <c r="V214" s="53"/>
      <c r="W214" s="53"/>
      <c r="X214" s="53"/>
      <c r="Y214" s="79" t="str" cm="1">
        <f t="array" ref="Y214">IF(OR(K214:S214="NO",T214="NO",U214="NO",V214="NO",W214="NO",X214="NO"),"No aceptable","Aceptable")</f>
        <v>Aceptable</v>
      </c>
      <c r="Z214" s="53" t="s">
        <v>57</v>
      </c>
      <c r="AA214" s="53" t="s">
        <v>57</v>
      </c>
      <c r="AB214" s="53" t="s">
        <v>57</v>
      </c>
      <c r="AC214" s="53" t="s">
        <v>57</v>
      </c>
      <c r="AD214" s="53" t="s">
        <v>57</v>
      </c>
      <c r="AE214" s="53" t="s">
        <v>57</v>
      </c>
      <c r="AF214" s="53" t="s">
        <v>57</v>
      </c>
      <c r="AG214" s="53" t="s">
        <v>57</v>
      </c>
      <c r="AH214" s="53" t="s">
        <v>57</v>
      </c>
      <c r="AI214" s="53" t="s">
        <v>57</v>
      </c>
      <c r="AJ214" s="53" t="s">
        <v>57</v>
      </c>
      <c r="AK214" s="53" t="s">
        <v>57</v>
      </c>
      <c r="AL214" s="53" t="s">
        <v>57</v>
      </c>
      <c r="AM214" s="53" t="s">
        <v>57</v>
      </c>
      <c r="AN214" s="53" t="s">
        <v>57</v>
      </c>
      <c r="AO214" s="85" t="str" cm="1">
        <f t="array" ref="AO214">IF(OR(Z214:AI214="SI",AJ214="SI",AK214="SI",AL214="SI",AM214="SI",AN214="SI"),"Crítico-Proceda a elaborar plan de acción","No crítico/Intermedio-Solicitar evaluación por parte del OAL")</f>
        <v>No crítico/Intermedio-Solicitar evaluación por parte del OAL</v>
      </c>
      <c r="AP214" s="86"/>
      <c r="AQ214" s="74"/>
      <c r="AR214" s="74"/>
      <c r="AS214" s="74"/>
      <c r="AT214" s="74"/>
      <c r="AU214" s="74"/>
      <c r="AW214">
        <f t="shared" si="3"/>
        <v>1</v>
      </c>
    </row>
    <row r="215" spans="2:49" ht="58.5" customHeight="1">
      <c r="B215" s="54">
        <v>199</v>
      </c>
      <c r="C215" s="55" t="str">
        <f>Hoja1!AU203</f>
        <v xml:space="preserve"> </v>
      </c>
      <c r="D215" s="55" t="str">
        <f>Hoja1!AV203</f>
        <v xml:space="preserve"> </v>
      </c>
      <c r="E215" s="55" t="str">
        <f>Hoja1!AW203</f>
        <v xml:space="preserve"> </v>
      </c>
      <c r="F215" s="55" t="str">
        <f>Hoja1!AX203</f>
        <v xml:space="preserve"> </v>
      </c>
      <c r="G215" s="55" t="str">
        <f>Hoja1!AY203</f>
        <v xml:space="preserve"> </v>
      </c>
      <c r="H215" s="55" t="str">
        <f>Hoja1!AZ203</f>
        <v xml:space="preserve"> </v>
      </c>
      <c r="I215" s="55" t="str">
        <f>Hoja1!BA203</f>
        <v xml:space="preserve"> </v>
      </c>
      <c r="J215" s="55" t="str">
        <f>Hoja1!BB203</f>
        <v xml:space="preserve"> </v>
      </c>
      <c r="K215" s="53"/>
      <c r="L215" s="53"/>
      <c r="M215" s="53"/>
      <c r="N215" s="53"/>
      <c r="O215" s="53"/>
      <c r="P215" s="53"/>
      <c r="Q215" s="53"/>
      <c r="R215" s="53"/>
      <c r="S215" s="53"/>
      <c r="T215" s="53"/>
      <c r="U215" s="53"/>
      <c r="V215" s="53"/>
      <c r="W215" s="53"/>
      <c r="X215" s="53"/>
      <c r="Y215" s="79" t="str" cm="1">
        <f t="array" ref="Y215">IF(OR(K215:S215="NO",T215="NO",U215="NO",V215="NO",W215="NO",X215="NO"),"No aceptable","Aceptable")</f>
        <v>Aceptable</v>
      </c>
      <c r="Z215" s="53" t="s">
        <v>57</v>
      </c>
      <c r="AA215" s="53" t="s">
        <v>57</v>
      </c>
      <c r="AB215" s="53" t="s">
        <v>57</v>
      </c>
      <c r="AC215" s="53" t="s">
        <v>57</v>
      </c>
      <c r="AD215" s="53" t="s">
        <v>57</v>
      </c>
      <c r="AE215" s="53" t="s">
        <v>57</v>
      </c>
      <c r="AF215" s="53" t="s">
        <v>57</v>
      </c>
      <c r="AG215" s="53" t="s">
        <v>57</v>
      </c>
      <c r="AH215" s="53" t="s">
        <v>57</v>
      </c>
      <c r="AI215" s="53" t="s">
        <v>57</v>
      </c>
      <c r="AJ215" s="53" t="s">
        <v>57</v>
      </c>
      <c r="AK215" s="53" t="s">
        <v>57</v>
      </c>
      <c r="AL215" s="53" t="s">
        <v>57</v>
      </c>
      <c r="AM215" s="53" t="s">
        <v>57</v>
      </c>
      <c r="AN215" s="53" t="s">
        <v>57</v>
      </c>
      <c r="AO215" s="85" t="str" cm="1">
        <f t="array" ref="AO215">IF(OR(Z215:AI215="SI",AJ215="SI",AK215="SI",AL215="SI",AM215="SI",AN215="SI"),"Crítico-Proceda a elaborar plan de acción","No crítico/Intermedio-Solicitar evaluación por parte del OAL")</f>
        <v>No crítico/Intermedio-Solicitar evaluación por parte del OAL</v>
      </c>
      <c r="AP215" s="86"/>
      <c r="AQ215" s="74"/>
      <c r="AR215" s="74"/>
      <c r="AS215" s="74"/>
      <c r="AT215" s="74"/>
      <c r="AU215" s="74"/>
      <c r="AW215">
        <f t="shared" si="3"/>
        <v>1</v>
      </c>
    </row>
    <row r="216" spans="2:49" ht="58.5" customHeight="1">
      <c r="B216" s="54">
        <v>200</v>
      </c>
      <c r="C216" s="55">
        <f>Hoja1!AU204</f>
        <v>0</v>
      </c>
      <c r="D216" s="55">
        <f>Hoja1!AV204</f>
        <v>0</v>
      </c>
      <c r="E216" s="55">
        <f>Hoja1!AW204</f>
        <v>0</v>
      </c>
      <c r="F216" s="55">
        <f>Hoja1!AX204</f>
        <v>0</v>
      </c>
      <c r="G216" s="55">
        <f>Hoja1!AY204</f>
        <v>0</v>
      </c>
      <c r="H216" s="55">
        <f>Hoja1!AZ204</f>
        <v>0</v>
      </c>
      <c r="I216" s="55">
        <f>Hoja1!BA204</f>
        <v>0</v>
      </c>
      <c r="J216" s="55">
        <f>Hoja1!BB204</f>
        <v>0</v>
      </c>
      <c r="K216" s="53"/>
      <c r="L216" s="53"/>
      <c r="M216" s="53"/>
      <c r="N216" s="53"/>
      <c r="O216" s="53"/>
      <c r="P216" s="53"/>
      <c r="Q216" s="53"/>
      <c r="R216" s="53"/>
      <c r="S216" s="53"/>
      <c r="T216" s="53"/>
      <c r="U216" s="53"/>
      <c r="V216" s="53"/>
      <c r="W216" s="53"/>
      <c r="X216" s="53"/>
      <c r="Y216" s="79" t="str" cm="1">
        <f t="array" ref="Y216">IF(OR(K216:S216="NO",T216="NO",U216="NO",V216="NO",W216="NO",X216="NO"),"No aceptable","Aceptable")</f>
        <v>Aceptable</v>
      </c>
      <c r="Z216" s="53" t="s">
        <v>57</v>
      </c>
      <c r="AA216" s="53" t="s">
        <v>57</v>
      </c>
      <c r="AB216" s="53" t="s">
        <v>57</v>
      </c>
      <c r="AC216" s="53" t="s">
        <v>57</v>
      </c>
      <c r="AD216" s="53" t="s">
        <v>57</v>
      </c>
      <c r="AE216" s="53" t="s">
        <v>57</v>
      </c>
      <c r="AF216" s="53" t="s">
        <v>57</v>
      </c>
      <c r="AG216" s="53" t="s">
        <v>57</v>
      </c>
      <c r="AH216" s="53" t="s">
        <v>57</v>
      </c>
      <c r="AI216" s="53" t="s">
        <v>57</v>
      </c>
      <c r="AJ216" s="53" t="s">
        <v>57</v>
      </c>
      <c r="AK216" s="53" t="s">
        <v>57</v>
      </c>
      <c r="AL216" s="53" t="s">
        <v>57</v>
      </c>
      <c r="AM216" s="53" t="s">
        <v>57</v>
      </c>
      <c r="AN216" s="53" t="s">
        <v>57</v>
      </c>
      <c r="AO216" s="85" t="str" cm="1">
        <f t="array" ref="AO216">IF(OR(Z216:AI216="SI",AJ216="SI",AK216="SI",AL216="SI",AM216="SI",AN216="SI"),"Crítico-Proceda a elaborar plan de acción","No crítico/Intermedio-Solicitar evaluación por parte del OAL")</f>
        <v>No crítico/Intermedio-Solicitar evaluación por parte del OAL</v>
      </c>
      <c r="AP216" s="86"/>
      <c r="AQ216" s="74"/>
      <c r="AR216" s="74"/>
      <c r="AS216" s="74"/>
      <c r="AT216" s="74"/>
      <c r="AU216" s="74"/>
      <c r="AW216">
        <f t="shared" si="3"/>
        <v>1</v>
      </c>
    </row>
  </sheetData>
  <sheetProtection formatCells="0" formatRows="0" insertRows="0" deleteRows="0"/>
  <autoFilter ref="B16:AW216" xr:uid="{00000000-0001-0000-0A00-000000000000}"/>
  <mergeCells count="57">
    <mergeCell ref="AP13:AU13"/>
    <mergeCell ref="AP14:AP15"/>
    <mergeCell ref="AR14:AR15"/>
    <mergeCell ref="AS14:AS15"/>
    <mergeCell ref="AT14:AT15"/>
    <mergeCell ref="AU14:AU15"/>
    <mergeCell ref="AQ14:AQ15"/>
    <mergeCell ref="AO13:AO15"/>
    <mergeCell ref="B7:N7"/>
    <mergeCell ref="K12:Y12"/>
    <mergeCell ref="Z12:AO12"/>
    <mergeCell ref="O14:O15"/>
    <mergeCell ref="B14:B15"/>
    <mergeCell ref="C14:C15"/>
    <mergeCell ref="D14:D15"/>
    <mergeCell ref="F14:F15"/>
    <mergeCell ref="G14:H14"/>
    <mergeCell ref="I14:J14"/>
    <mergeCell ref="K14:K15"/>
    <mergeCell ref="L14:L15"/>
    <mergeCell ref="M14:M15"/>
    <mergeCell ref="N14:N15"/>
    <mergeCell ref="D13:E13"/>
    <mergeCell ref="V14:V15"/>
    <mergeCell ref="W14:W15"/>
    <mergeCell ref="X14:X15"/>
    <mergeCell ref="P14:P15"/>
    <mergeCell ref="Q14:Q15"/>
    <mergeCell ref="R14:R15"/>
    <mergeCell ref="S14:S15"/>
    <mergeCell ref="T14:T15"/>
    <mergeCell ref="U14:U15"/>
    <mergeCell ref="AD14:AD15"/>
    <mergeCell ref="AN14:AN15"/>
    <mergeCell ref="AF14:AF15"/>
    <mergeCell ref="AG14:AG15"/>
    <mergeCell ref="AH14:AH15"/>
    <mergeCell ref="AI14:AI15"/>
    <mergeCell ref="AJ14:AJ15"/>
    <mergeCell ref="AK14:AK15"/>
    <mergeCell ref="AE14:AE15"/>
    <mergeCell ref="E14:E15"/>
    <mergeCell ref="AD13:AG13"/>
    <mergeCell ref="AH13:AJ13"/>
    <mergeCell ref="AK13:AM13"/>
    <mergeCell ref="K13:N13"/>
    <mergeCell ref="O13:Q13"/>
    <mergeCell ref="R13:T13"/>
    <mergeCell ref="U13:W13"/>
    <mergeCell ref="Y13:Y15"/>
    <mergeCell ref="Z13:AC13"/>
    <mergeCell ref="AL14:AL15"/>
    <mergeCell ref="AM14:AM15"/>
    <mergeCell ref="Z14:Z15"/>
    <mergeCell ref="AA14:AA15"/>
    <mergeCell ref="AB14:AB15"/>
    <mergeCell ref="AC14:AC15"/>
  </mergeCells>
  <conditionalFormatting sqref="K17:X216">
    <cfRule type="cellIs" dxfId="21" priority="9" operator="equal">
      <formula>"NO"</formula>
    </cfRule>
    <cfRule type="cellIs" dxfId="20" priority="10" operator="equal">
      <formula>"SI"</formula>
    </cfRule>
  </conditionalFormatting>
  <conditionalFormatting sqref="Y17:Y216">
    <cfRule type="cellIs" dxfId="19" priority="7" operator="equal">
      <formula>"No aceptable"</formula>
    </cfRule>
    <cfRule type="cellIs" dxfId="18" priority="8" operator="equal">
      <formula>"Aceptable"</formula>
    </cfRule>
  </conditionalFormatting>
  <conditionalFormatting sqref="Z17:AN216">
    <cfRule type="cellIs" dxfId="17" priority="5" operator="equal">
      <formula>"NO"</formula>
    </cfRule>
    <cfRule type="cellIs" dxfId="16" priority="6" operator="equal">
      <formula>"SI"</formula>
    </cfRule>
  </conditionalFormatting>
  <conditionalFormatting sqref="Z17:AO216">
    <cfRule type="expression" dxfId="15" priority="1">
      <formula>$AW17=1</formula>
    </cfRule>
  </conditionalFormatting>
  <conditionalFormatting sqref="AO17:AO216">
    <cfRule type="cellIs" dxfId="14" priority="2" operator="equal">
      <formula>"Crítico-Proceda a elaborar plan de acción"</formula>
    </cfRule>
    <cfRule type="cellIs" dxfId="13" priority="3" operator="equal">
      <formula>"No crítico/Intermedio-Solicitar evaluación por parte del OAL"</formula>
    </cfRule>
  </conditionalFormatting>
  <dataValidations count="12">
    <dataValidation allowBlank="1" showInputMessage="1" showErrorMessage="1" prompt="Lugar donde se ejecutan las tareas, en interacción de la persona con el equipo, el espacio y el medioambiente de trabajo." sqref="D14" xr:uid="{00000000-0002-0000-0A00-000000000000}"/>
    <dataValidation allowBlank="1" showInputMessage="1" showErrorMessage="1" prompt="Se debe declarar si es fija o variable, si existe pago de bonos individuales o colectivos por producción, por no ausentarse al trabajo, etc." sqref="Z14" xr:uid="{00000000-0002-0000-0A00-000001000000}"/>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C14:AC16" xr:uid="{00000000-0002-0000-0A00-000002000000}"/>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D14:AG16" xr:uid="{00000000-0002-0000-0A00-000003000000}"/>
    <dataValidation allowBlank="1" showInputMessage="1" showErrorMessage="1" prompt="Indicar el número de trabajadores pertenecientes al puesto de trabajo que desempeñan la tarea en el centro de trabajo evaluado, separados por género masculino y femenino." sqref="I14" xr:uid="{00000000-0002-0000-0A00-000004000000}"/>
    <dataValidation type="list" allowBlank="1" showInputMessage="1" showErrorMessage="1" sqref="K17:X216 Z17:AN216" xr:uid="{D19731B3-C0EA-41C5-B92A-360630F686B7}">
      <formula1>"SI,NO"</formula1>
    </dataValidation>
    <dataValidation allowBlank="1" showInputMessage="1" showErrorMessage="1" prompt="Conjunto de acciones técnicas utilizadas para cumplir un objetivo dentro de un proceso productivo o la obtención de un producto determinado dentro del mismo." sqref="I14:J14 AA14:AB14 E14" xr:uid="{00000000-0002-0000-0A00-000006000000}"/>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Y13" xr:uid="{00000000-0002-0000-0A00-000007000000}"/>
    <dataValidation allowBlank="1" showInputMessage="1" showErrorMessage="1" prompt="Distribución de tiempo de trabajo a lo largo de un periodo de tiempo." sqref="F14:F15" xr:uid="{7B44821F-C68F-409C-ADA4-75B51F1ADF84}"/>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4:H14" xr:uid="{1890CDCE-7775-4272-A959-0782DCFCD0D7}"/>
    <dataValidation allowBlank="1" showInputMessage="1" showErrorMessage="1" prompt="Indicar el numero de trabajadores pertenecientes al puesto de trabajo que desempeñan la tarea en el centro de trabajo evaluado, separados por género masculino y femenino." sqref="I14:J14" xr:uid="{072CC4D4-7C23-4306-8A4B-A3E7791611F9}"/>
    <dataValidation type="date" allowBlank="1" showInputMessage="1" showErrorMessage="1" error="Debes ingresar fecha formato dd/mm/aaaa" sqref="AP17:AP216" xr:uid="{5161D608-2D04-4D74-9984-730FA6888655}">
      <formula1>45406</formula1>
      <formula2>47848</formula2>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B1:Y215"/>
  <sheetViews>
    <sheetView showGridLines="0" topLeftCell="J1" zoomScale="85" zoomScaleNormal="85" workbookViewId="0">
      <selection activeCell="Q17" sqref="Q17"/>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16" width="15.54296875" customWidth="1"/>
    <col min="17" max="17" width="18.81640625" customWidth="1"/>
    <col min="18" max="19" width="15.54296875" customWidth="1"/>
    <col min="20" max="25" width="21.1796875" customWidth="1"/>
  </cols>
  <sheetData>
    <row r="1" spans="2:25" s="3" customFormat="1"/>
    <row r="2" spans="2:25" s="3" customFormat="1"/>
    <row r="3" spans="2:25" s="3" customFormat="1"/>
    <row r="4" spans="2:25" s="3" customFormat="1"/>
    <row r="5" spans="2:25" s="3" customFormat="1"/>
    <row r="6" spans="2:25" s="3" customFormat="1" ht="33.65" customHeight="1"/>
    <row r="7" spans="2:25" s="3" customFormat="1" ht="16.5">
      <c r="B7" s="151"/>
      <c r="C7" s="151"/>
      <c r="D7" s="151"/>
      <c r="E7" s="151"/>
      <c r="F7" s="151"/>
      <c r="G7" s="151"/>
      <c r="H7" s="151"/>
      <c r="I7" s="151"/>
      <c r="J7" s="151"/>
      <c r="K7" s="151"/>
      <c r="L7" s="151"/>
      <c r="M7" s="151"/>
      <c r="N7" s="151"/>
    </row>
    <row r="8" spans="2:25" ht="17.149999999999999" customHeight="1"/>
    <row r="9" spans="2:25" ht="17.149999999999999" customHeight="1"/>
    <row r="10" spans="2:25" ht="5.15" customHeight="1">
      <c r="B10" s="14"/>
      <c r="C10" s="14"/>
      <c r="D10" s="14"/>
      <c r="E10" s="14"/>
      <c r="F10" s="14"/>
      <c r="G10" s="14"/>
      <c r="H10" s="14"/>
      <c r="I10" s="14"/>
      <c r="J10" s="14"/>
      <c r="K10" s="14"/>
      <c r="L10" s="14"/>
      <c r="M10" s="14"/>
      <c r="N10" s="14"/>
      <c r="O10" s="14"/>
      <c r="P10" s="14"/>
      <c r="Q10" s="14"/>
      <c r="R10" s="14"/>
      <c r="S10" s="14"/>
    </row>
    <row r="11" spans="2:25" ht="5.15" customHeight="1">
      <c r="B11" s="6"/>
      <c r="C11" s="6"/>
      <c r="D11" s="6"/>
      <c r="E11" s="6"/>
      <c r="F11" s="6"/>
      <c r="G11" s="6"/>
      <c r="H11" s="6"/>
      <c r="I11" s="6"/>
      <c r="J11" s="6"/>
      <c r="K11" s="6"/>
      <c r="L11" s="6"/>
      <c r="M11" s="6"/>
      <c r="N11" s="6"/>
      <c r="O11" s="6"/>
      <c r="P11" s="6"/>
      <c r="Q11" s="6"/>
      <c r="R11" s="6"/>
    </row>
    <row r="12" spans="2:25" s="2" customFormat="1" ht="24.65" customHeight="1">
      <c r="B12" s="60"/>
      <c r="C12" s="61"/>
      <c r="D12" s="212"/>
      <c r="E12" s="212"/>
      <c r="F12" s="212"/>
      <c r="G12" s="61"/>
      <c r="H12" s="61"/>
      <c r="I12" s="61"/>
      <c r="J12" s="61"/>
      <c r="K12" s="254" t="s">
        <v>309</v>
      </c>
      <c r="L12" s="255"/>
      <c r="M12" s="255"/>
      <c r="N12" s="255"/>
      <c r="O12" s="255"/>
      <c r="P12" s="255"/>
      <c r="Q12" s="255"/>
      <c r="R12" s="255"/>
      <c r="S12" s="256"/>
      <c r="T12" s="264" t="s">
        <v>103</v>
      </c>
      <c r="U12" s="259"/>
      <c r="V12" s="259"/>
      <c r="W12" s="259"/>
      <c r="X12" s="259"/>
      <c r="Y12" s="260"/>
    </row>
    <row r="13" spans="2:25" ht="93.65" customHeight="1">
      <c r="B13" s="247" t="s">
        <v>28</v>
      </c>
      <c r="C13" s="247" t="s">
        <v>29</v>
      </c>
      <c r="D13" s="247" t="s">
        <v>30</v>
      </c>
      <c r="E13" s="247" t="s">
        <v>31</v>
      </c>
      <c r="F13" s="247" t="s">
        <v>33</v>
      </c>
      <c r="G13" s="256" t="s">
        <v>34</v>
      </c>
      <c r="H13" s="247"/>
      <c r="I13" s="247" t="s">
        <v>35</v>
      </c>
      <c r="J13" s="254"/>
      <c r="K13" s="252" t="s">
        <v>310</v>
      </c>
      <c r="L13" s="252" t="s">
        <v>311</v>
      </c>
      <c r="M13" s="252" t="s">
        <v>312</v>
      </c>
      <c r="N13" s="252" t="s">
        <v>313</v>
      </c>
      <c r="O13" s="252" t="s">
        <v>314</v>
      </c>
      <c r="P13" s="252" t="s">
        <v>315</v>
      </c>
      <c r="Q13" s="252" t="s">
        <v>316</v>
      </c>
      <c r="R13" s="252" t="s">
        <v>317</v>
      </c>
      <c r="S13" s="247" t="s">
        <v>110</v>
      </c>
      <c r="T13" s="252" t="s">
        <v>118</v>
      </c>
      <c r="U13" s="241" t="s">
        <v>119</v>
      </c>
      <c r="V13" s="252" t="s">
        <v>120</v>
      </c>
      <c r="W13" s="252" t="s">
        <v>121</v>
      </c>
      <c r="X13" s="252" t="s">
        <v>122</v>
      </c>
      <c r="Y13" s="252" t="s">
        <v>123</v>
      </c>
    </row>
    <row r="14" spans="2:25" ht="153.65" customHeight="1">
      <c r="B14" s="248"/>
      <c r="C14" s="248"/>
      <c r="D14" s="248"/>
      <c r="E14" s="248"/>
      <c r="F14" s="248"/>
      <c r="G14" s="78" t="s">
        <v>45</v>
      </c>
      <c r="H14" s="72" t="s">
        <v>46</v>
      </c>
      <c r="I14" s="72" t="s">
        <v>47</v>
      </c>
      <c r="J14" s="72" t="s">
        <v>48</v>
      </c>
      <c r="K14" s="242"/>
      <c r="L14" s="253"/>
      <c r="M14" s="253"/>
      <c r="N14" s="253"/>
      <c r="O14" s="253"/>
      <c r="P14" s="253"/>
      <c r="Q14" s="253"/>
      <c r="R14" s="253"/>
      <c r="S14" s="248"/>
      <c r="T14" s="253"/>
      <c r="U14" s="242"/>
      <c r="V14" s="253"/>
      <c r="W14" s="253"/>
      <c r="X14" s="253"/>
      <c r="Y14" s="253"/>
    </row>
    <row r="15" spans="2:25" ht="29.5" customHeight="1">
      <c r="B15" s="58"/>
      <c r="C15" s="58"/>
      <c r="D15" s="58"/>
      <c r="E15" s="58"/>
      <c r="F15" s="58"/>
      <c r="G15" s="88"/>
      <c r="H15" s="58"/>
      <c r="I15" s="58"/>
      <c r="J15" s="58"/>
      <c r="K15" s="82"/>
      <c r="L15" s="59"/>
      <c r="M15" s="59"/>
      <c r="N15" s="59"/>
      <c r="O15" s="59"/>
      <c r="P15" s="59"/>
      <c r="Q15" s="59"/>
      <c r="R15" s="59"/>
      <c r="S15" s="58"/>
      <c r="T15" s="87"/>
      <c r="U15" s="87"/>
      <c r="V15" s="86"/>
      <c r="W15" s="86"/>
      <c r="X15" s="86"/>
      <c r="Y15" s="86"/>
    </row>
    <row r="16" spans="2:25" ht="58.5" customHeight="1">
      <c r="B16" s="81">
        <v>1</v>
      </c>
      <c r="C16" s="83" t="str">
        <f>Hoja1!BK5</f>
        <v xml:space="preserve"> </v>
      </c>
      <c r="D16" s="83" t="str">
        <f>Hoja1!BL5</f>
        <v xml:space="preserve"> </v>
      </c>
      <c r="E16" s="83" t="str">
        <f>Hoja1!BM5</f>
        <v xml:space="preserve"> </v>
      </c>
      <c r="F16" s="83" t="str">
        <f>Hoja1!BN5</f>
        <v xml:space="preserve"> </v>
      </c>
      <c r="G16" s="83" t="str">
        <f>Hoja1!BO5</f>
        <v xml:space="preserve"> </v>
      </c>
      <c r="H16" s="83" t="str">
        <f>Hoja1!BP5</f>
        <v xml:space="preserve"> </v>
      </c>
      <c r="I16" s="83" t="str">
        <f>Hoja1!BQ5</f>
        <v xml:space="preserve"> </v>
      </c>
      <c r="J16" s="83" t="str">
        <f>Hoja1!BR5</f>
        <v xml:space="preserve"> </v>
      </c>
      <c r="K16" s="77" t="s">
        <v>57</v>
      </c>
      <c r="L16" s="77" t="s">
        <v>57</v>
      </c>
      <c r="M16" s="77" t="s">
        <v>57</v>
      </c>
      <c r="N16" s="77" t="s">
        <v>57</v>
      </c>
      <c r="O16" s="77" t="s">
        <v>57</v>
      </c>
      <c r="P16" s="77" t="s">
        <v>57</v>
      </c>
      <c r="Q16" s="77" t="s">
        <v>57</v>
      </c>
      <c r="R16" s="77" t="s">
        <v>57</v>
      </c>
      <c r="S16" s="79" t="str">
        <f>IF(OR(K16="SI",L16="SI",M16="SI",N16="SI",O16="SI",P16="SI",Q16="SI",R16="SI"),"No aceptable","Aceptable")</f>
        <v>Aceptable</v>
      </c>
      <c r="T16" s="86"/>
      <c r="U16" s="74"/>
      <c r="V16" s="74"/>
      <c r="W16" s="74"/>
      <c r="X16" s="74"/>
      <c r="Y16" s="74"/>
    </row>
    <row r="17" spans="2:25" ht="58.5" customHeight="1">
      <c r="B17" s="54">
        <v>2</v>
      </c>
      <c r="C17" s="55" t="str">
        <f>Hoja1!BK6</f>
        <v xml:space="preserve">Faena </v>
      </c>
      <c r="D17" s="55" t="str">
        <f>Hoja1!BL6</f>
        <v>Operador excavadora</v>
      </c>
      <c r="E17" s="55" t="str">
        <f>Hoja1!BM6</f>
        <v>carga de camión</v>
      </c>
      <c r="F17" s="55" t="str">
        <f>Hoja1!BN6</f>
        <v>8:00 a 18:00</v>
      </c>
      <c r="G17" s="55">
        <f>Hoja1!BO6</f>
        <v>2</v>
      </c>
      <c r="H17" s="55">
        <f>Hoja1!BP6</f>
        <v>10</v>
      </c>
      <c r="I17" s="55">
        <f>Hoja1!BQ6</f>
        <v>1</v>
      </c>
      <c r="J17" s="55">
        <f>Hoja1!BR6</f>
        <v>0</v>
      </c>
      <c r="K17" s="53"/>
      <c r="L17" s="53" t="s">
        <v>86</v>
      </c>
      <c r="M17" s="53"/>
      <c r="N17" s="53"/>
      <c r="O17" s="53"/>
      <c r="P17" s="53"/>
      <c r="Q17" s="53"/>
      <c r="R17" s="53"/>
      <c r="S17" s="79" t="str">
        <f t="shared" ref="S17:S80" si="0">IF(OR(K17="SI",L17="SI",M17="SI",N17="SI",O17="SI",P17="SI",Q17="SI",R17="SI"),"No aceptable","Aceptable")</f>
        <v>No aceptable</v>
      </c>
      <c r="T17" s="86"/>
      <c r="U17" s="74"/>
      <c r="V17" s="74"/>
      <c r="W17" s="74"/>
      <c r="X17" s="74"/>
      <c r="Y17" s="74"/>
    </row>
    <row r="18" spans="2:25" ht="58.5" customHeight="1">
      <c r="B18" s="54">
        <v>3</v>
      </c>
      <c r="C18" s="55" t="str">
        <f>Hoja1!BK7</f>
        <v>area 3</v>
      </c>
      <c r="D18" s="55" t="str">
        <f>Hoja1!BL7</f>
        <v>puesto 3</v>
      </c>
      <c r="E18" s="55" t="str">
        <f>Hoja1!BM7</f>
        <v>tarea 3</v>
      </c>
      <c r="F18" s="55">
        <f>Hoja1!BN7</f>
        <v>0</v>
      </c>
      <c r="G18" s="55">
        <f>Hoja1!BO7</f>
        <v>0</v>
      </c>
      <c r="H18" s="55">
        <f>Hoja1!BP7</f>
        <v>0</v>
      </c>
      <c r="I18" s="55">
        <f>Hoja1!BQ7</f>
        <v>0</v>
      </c>
      <c r="J18" s="55">
        <f>Hoja1!BR7</f>
        <v>0</v>
      </c>
      <c r="K18" s="53"/>
      <c r="L18" s="53"/>
      <c r="M18" s="53" t="s">
        <v>86</v>
      </c>
      <c r="N18" s="53"/>
      <c r="O18" s="53"/>
      <c r="P18" s="53"/>
      <c r="Q18" s="53"/>
      <c r="R18" s="53"/>
      <c r="S18" s="79" t="str">
        <f t="shared" si="0"/>
        <v>No aceptable</v>
      </c>
      <c r="T18" s="86"/>
      <c r="U18" s="74"/>
      <c r="V18" s="74"/>
      <c r="W18" s="74"/>
      <c r="X18" s="74"/>
      <c r="Y18" s="74"/>
    </row>
    <row r="19" spans="2:25" ht="58.5" customHeight="1">
      <c r="B19" s="54">
        <v>4</v>
      </c>
      <c r="C19" s="55" t="str">
        <f>Hoja1!BK8</f>
        <v>area 4</v>
      </c>
      <c r="D19" s="55" t="str">
        <f>Hoja1!BL8</f>
        <v>puesto 4</v>
      </c>
      <c r="E19" s="55" t="str">
        <f>Hoja1!BM8</f>
        <v>tarea 4</v>
      </c>
      <c r="F19" s="55">
        <f>Hoja1!BN8</f>
        <v>0</v>
      </c>
      <c r="G19" s="55">
        <f>Hoja1!BO8</f>
        <v>0</v>
      </c>
      <c r="H19" s="55">
        <f>Hoja1!BP8</f>
        <v>0</v>
      </c>
      <c r="I19" s="55">
        <f>Hoja1!BQ8</f>
        <v>0</v>
      </c>
      <c r="J19" s="55">
        <f>Hoja1!BR8</f>
        <v>0</v>
      </c>
      <c r="K19" s="53"/>
      <c r="L19" s="53"/>
      <c r="M19" s="53"/>
      <c r="N19" s="53" t="s">
        <v>86</v>
      </c>
      <c r="O19" s="53"/>
      <c r="P19" s="53"/>
      <c r="Q19" s="53"/>
      <c r="R19" s="53"/>
      <c r="S19" s="79" t="str">
        <f t="shared" si="0"/>
        <v>No aceptable</v>
      </c>
      <c r="T19" s="86"/>
      <c r="U19" s="74"/>
      <c r="V19" s="74"/>
      <c r="W19" s="74"/>
      <c r="X19" s="74"/>
      <c r="Y19" s="74"/>
    </row>
    <row r="20" spans="2:25" ht="58.5" customHeight="1">
      <c r="B20" s="54">
        <v>5</v>
      </c>
      <c r="C20" s="55" t="str">
        <f>Hoja1!BK9</f>
        <v>area 5</v>
      </c>
      <c r="D20" s="55" t="str">
        <f>Hoja1!BL9</f>
        <v>puesto 5</v>
      </c>
      <c r="E20" s="55" t="str">
        <f>Hoja1!BM9</f>
        <v>tarea 5</v>
      </c>
      <c r="F20" s="55">
        <f>Hoja1!BN9</f>
        <v>0</v>
      </c>
      <c r="G20" s="55">
        <f>Hoja1!BO9</f>
        <v>0</v>
      </c>
      <c r="H20" s="55">
        <f>Hoja1!BP9</f>
        <v>0</v>
      </c>
      <c r="I20" s="55">
        <f>Hoja1!BQ9</f>
        <v>0</v>
      </c>
      <c r="J20" s="55">
        <f>Hoja1!BR9</f>
        <v>0</v>
      </c>
      <c r="K20" s="53"/>
      <c r="L20" s="53"/>
      <c r="M20" s="53"/>
      <c r="N20" s="53"/>
      <c r="O20" s="53" t="s">
        <v>86</v>
      </c>
      <c r="P20" s="53"/>
      <c r="Q20" s="53"/>
      <c r="R20" s="53"/>
      <c r="S20" s="79" t="str">
        <f t="shared" si="0"/>
        <v>No aceptable</v>
      </c>
      <c r="T20" s="86"/>
      <c r="U20" s="74"/>
      <c r="V20" s="74"/>
      <c r="W20" s="74"/>
      <c r="X20" s="74"/>
      <c r="Y20" s="74"/>
    </row>
    <row r="21" spans="2:25" ht="58.5" customHeight="1">
      <c r="B21" s="54">
        <v>6</v>
      </c>
      <c r="C21" s="55" t="str">
        <f>Hoja1!BK10</f>
        <v>area 6</v>
      </c>
      <c r="D21" s="55" t="str">
        <f>Hoja1!BL10</f>
        <v>puesto 6</v>
      </c>
      <c r="E21" s="55" t="str">
        <f>Hoja1!BM10</f>
        <v>tarea 6</v>
      </c>
      <c r="F21" s="55">
        <f>Hoja1!BN10</f>
        <v>0</v>
      </c>
      <c r="G21" s="55">
        <f>Hoja1!BO10</f>
        <v>0</v>
      </c>
      <c r="H21" s="55">
        <f>Hoja1!BP10</f>
        <v>0</v>
      </c>
      <c r="I21" s="55">
        <f>Hoja1!BQ10</f>
        <v>0</v>
      </c>
      <c r="J21" s="55">
        <f>Hoja1!BR10</f>
        <v>0</v>
      </c>
      <c r="K21" s="53"/>
      <c r="L21" s="53"/>
      <c r="M21" s="53"/>
      <c r="N21" s="53"/>
      <c r="O21" s="53"/>
      <c r="P21" s="53" t="s">
        <v>86</v>
      </c>
      <c r="Q21" s="53"/>
      <c r="R21" s="53"/>
      <c r="S21" s="79" t="str">
        <f t="shared" si="0"/>
        <v>No aceptable</v>
      </c>
      <c r="T21" s="86"/>
      <c r="U21" s="74"/>
      <c r="V21" s="74"/>
      <c r="W21" s="74"/>
      <c r="X21" s="74"/>
      <c r="Y21" s="74"/>
    </row>
    <row r="22" spans="2:25" ht="58.5" customHeight="1">
      <c r="B22" s="54">
        <v>7</v>
      </c>
      <c r="C22" s="55" t="str">
        <f>Hoja1!BK11</f>
        <v>area 7</v>
      </c>
      <c r="D22" s="55" t="str">
        <f>Hoja1!BL11</f>
        <v>puesto 7</v>
      </c>
      <c r="E22" s="55" t="str">
        <f>Hoja1!BM11</f>
        <v>tarea 7</v>
      </c>
      <c r="F22" s="55">
        <f>Hoja1!BN11</f>
        <v>0</v>
      </c>
      <c r="G22" s="55">
        <f>Hoja1!BO11</f>
        <v>0</v>
      </c>
      <c r="H22" s="55">
        <f>Hoja1!BP11</f>
        <v>0</v>
      </c>
      <c r="I22" s="55">
        <f>Hoja1!BQ11</f>
        <v>0</v>
      </c>
      <c r="J22" s="55">
        <f>Hoja1!BR11</f>
        <v>0</v>
      </c>
      <c r="K22" s="53"/>
      <c r="L22" s="53"/>
      <c r="M22" s="53"/>
      <c r="N22" s="53"/>
      <c r="O22" s="53"/>
      <c r="P22" s="53"/>
      <c r="Q22" s="53" t="s">
        <v>86</v>
      </c>
      <c r="R22" s="53"/>
      <c r="S22" s="79" t="str">
        <f t="shared" si="0"/>
        <v>No aceptable</v>
      </c>
      <c r="T22" s="86"/>
      <c r="U22" s="74"/>
      <c r="V22" s="74"/>
      <c r="W22" s="74"/>
      <c r="X22" s="74"/>
      <c r="Y22" s="74"/>
    </row>
    <row r="23" spans="2:25" ht="58.5" customHeight="1">
      <c r="B23" s="54">
        <v>8</v>
      </c>
      <c r="C23" s="55" t="str">
        <f>Hoja1!BK12</f>
        <v>area 8</v>
      </c>
      <c r="D23" s="55" t="str">
        <f>Hoja1!BL12</f>
        <v>puesto 8</v>
      </c>
      <c r="E23" s="55" t="str">
        <f>Hoja1!BM12</f>
        <v>tarea 8</v>
      </c>
      <c r="F23" s="55">
        <f>Hoja1!BN12</f>
        <v>0</v>
      </c>
      <c r="G23" s="55">
        <f>Hoja1!BO12</f>
        <v>0</v>
      </c>
      <c r="H23" s="55">
        <f>Hoja1!BP12</f>
        <v>0</v>
      </c>
      <c r="I23" s="55">
        <f>Hoja1!BQ12</f>
        <v>0</v>
      </c>
      <c r="J23" s="55">
        <f>Hoja1!BR12</f>
        <v>0</v>
      </c>
      <c r="K23" s="53"/>
      <c r="L23" s="53"/>
      <c r="M23" s="53"/>
      <c r="N23" s="53"/>
      <c r="O23" s="53"/>
      <c r="P23" s="53"/>
      <c r="Q23" s="53"/>
      <c r="R23" s="53" t="s">
        <v>57</v>
      </c>
      <c r="S23" s="79" t="str">
        <f t="shared" si="0"/>
        <v>Aceptable</v>
      </c>
      <c r="T23" s="86"/>
      <c r="U23" s="74"/>
      <c r="V23" s="74"/>
      <c r="W23" s="74"/>
      <c r="X23" s="74"/>
      <c r="Y23" s="74"/>
    </row>
    <row r="24" spans="2:25" ht="58.5" customHeight="1">
      <c r="B24" s="54">
        <v>9</v>
      </c>
      <c r="C24" s="55" t="str">
        <f>Hoja1!BK13</f>
        <v>area 9</v>
      </c>
      <c r="D24" s="55" t="str">
        <f>Hoja1!BL13</f>
        <v>puesto 9</v>
      </c>
      <c r="E24" s="55" t="str">
        <f>Hoja1!BM13</f>
        <v>tarea 9</v>
      </c>
      <c r="F24" s="55">
        <f>Hoja1!BN13</f>
        <v>0</v>
      </c>
      <c r="G24" s="55">
        <f>Hoja1!BO13</f>
        <v>0</v>
      </c>
      <c r="H24" s="55">
        <f>Hoja1!BP13</f>
        <v>0</v>
      </c>
      <c r="I24" s="55">
        <f>Hoja1!BQ13</f>
        <v>0</v>
      </c>
      <c r="J24" s="55">
        <f>Hoja1!BR13</f>
        <v>0</v>
      </c>
      <c r="K24" s="53"/>
      <c r="L24" s="53"/>
      <c r="M24" s="53"/>
      <c r="N24" s="53"/>
      <c r="O24" s="53"/>
      <c r="P24" s="53"/>
      <c r="Q24" s="53" t="s">
        <v>86</v>
      </c>
      <c r="R24" s="53"/>
      <c r="S24" s="79" t="str">
        <f t="shared" si="0"/>
        <v>No aceptable</v>
      </c>
      <c r="T24" s="86"/>
      <c r="U24" s="74"/>
      <c r="V24" s="74"/>
      <c r="W24" s="74"/>
      <c r="X24" s="74"/>
      <c r="Y24" s="74"/>
    </row>
    <row r="25" spans="2:25" ht="58.5" customHeight="1">
      <c r="B25" s="54">
        <v>10</v>
      </c>
      <c r="C25" s="55" t="str">
        <f>Hoja1!BK14</f>
        <v>area 10</v>
      </c>
      <c r="D25" s="55" t="str">
        <f>Hoja1!BL14</f>
        <v>puesto 10</v>
      </c>
      <c r="E25" s="55" t="str">
        <f>Hoja1!BM14</f>
        <v>tarea 10</v>
      </c>
      <c r="F25" s="55">
        <f>Hoja1!BN14</f>
        <v>0</v>
      </c>
      <c r="G25" s="55">
        <f>Hoja1!BO14</f>
        <v>0</v>
      </c>
      <c r="H25" s="55">
        <f>Hoja1!BP14</f>
        <v>0</v>
      </c>
      <c r="I25" s="55">
        <f>Hoja1!BQ14</f>
        <v>0</v>
      </c>
      <c r="J25" s="55">
        <f>Hoja1!BR14</f>
        <v>0</v>
      </c>
      <c r="K25" s="53"/>
      <c r="L25" s="53"/>
      <c r="M25" s="53"/>
      <c r="N25" s="53"/>
      <c r="O25" s="53"/>
      <c r="P25" s="53" t="s">
        <v>86</v>
      </c>
      <c r="Q25" s="53"/>
      <c r="R25" s="53"/>
      <c r="S25" s="79" t="str">
        <f t="shared" si="0"/>
        <v>No aceptable</v>
      </c>
      <c r="T25" s="86"/>
      <c r="U25" s="74"/>
      <c r="V25" s="74"/>
      <c r="W25" s="74"/>
      <c r="X25" s="74"/>
      <c r="Y25" s="74"/>
    </row>
    <row r="26" spans="2:25" ht="58.5" customHeight="1">
      <c r="B26" s="54">
        <v>11</v>
      </c>
      <c r="C26" s="55" t="str">
        <f>Hoja1!BK15</f>
        <v>area 11</v>
      </c>
      <c r="D26" s="55" t="str">
        <f>Hoja1!BL15</f>
        <v>puesto 11</v>
      </c>
      <c r="E26" s="55" t="str">
        <f>Hoja1!BM15</f>
        <v>tarea 11</v>
      </c>
      <c r="F26" s="55">
        <f>Hoja1!BN15</f>
        <v>0</v>
      </c>
      <c r="G26" s="55">
        <f>Hoja1!BO15</f>
        <v>0</v>
      </c>
      <c r="H26" s="55">
        <f>Hoja1!BP15</f>
        <v>0</v>
      </c>
      <c r="I26" s="55">
        <f>Hoja1!BQ15</f>
        <v>0</v>
      </c>
      <c r="J26" s="55">
        <f>Hoja1!BR15</f>
        <v>0</v>
      </c>
      <c r="K26" s="53"/>
      <c r="L26" s="53"/>
      <c r="M26" s="53"/>
      <c r="N26" s="53"/>
      <c r="O26" s="53" t="s">
        <v>86</v>
      </c>
      <c r="P26" s="53"/>
      <c r="Q26" s="53"/>
      <c r="R26" s="53"/>
      <c r="S26" s="79" t="str">
        <f t="shared" si="0"/>
        <v>No aceptable</v>
      </c>
      <c r="T26" s="86"/>
      <c r="U26" s="74"/>
      <c r="V26" s="74"/>
      <c r="W26" s="74"/>
      <c r="X26" s="74"/>
      <c r="Y26" s="74"/>
    </row>
    <row r="27" spans="2:25" ht="58.5" customHeight="1">
      <c r="B27" s="54">
        <v>12</v>
      </c>
      <c r="C27" s="55" t="str">
        <f>Hoja1!BK16</f>
        <v>area 12</v>
      </c>
      <c r="D27" s="55" t="str">
        <f>Hoja1!BL16</f>
        <v>puesto 12</v>
      </c>
      <c r="E27" s="55" t="str">
        <f>Hoja1!BM16</f>
        <v>tarea 12</v>
      </c>
      <c r="F27" s="55">
        <f>Hoja1!BN16</f>
        <v>0</v>
      </c>
      <c r="G27" s="55">
        <f>Hoja1!BO16</f>
        <v>0</v>
      </c>
      <c r="H27" s="55">
        <f>Hoja1!BP16</f>
        <v>0</v>
      </c>
      <c r="I27" s="55">
        <f>Hoja1!BQ16</f>
        <v>0</v>
      </c>
      <c r="J27" s="55">
        <f>Hoja1!BR16</f>
        <v>0</v>
      </c>
      <c r="K27" s="53"/>
      <c r="L27" s="53"/>
      <c r="M27" s="53"/>
      <c r="N27" s="53" t="s">
        <v>86</v>
      </c>
      <c r="O27" s="53"/>
      <c r="P27" s="53"/>
      <c r="Q27" s="53"/>
      <c r="R27" s="53"/>
      <c r="S27" s="79" t="str">
        <f t="shared" si="0"/>
        <v>No aceptable</v>
      </c>
      <c r="T27" s="86"/>
      <c r="U27" s="74"/>
      <c r="V27" s="74"/>
      <c r="W27" s="74"/>
      <c r="X27" s="74"/>
      <c r="Y27" s="74"/>
    </row>
    <row r="28" spans="2:25" ht="58.5" customHeight="1">
      <c r="B28" s="54">
        <v>13</v>
      </c>
      <c r="C28" s="55" t="str">
        <f>Hoja1!BK17</f>
        <v>area 13</v>
      </c>
      <c r="D28" s="55" t="str">
        <f>Hoja1!BL17</f>
        <v>puesto 13</v>
      </c>
      <c r="E28" s="55" t="str">
        <f>Hoja1!BM17</f>
        <v>tarea 13</v>
      </c>
      <c r="F28" s="55">
        <f>Hoja1!BN17</f>
        <v>0</v>
      </c>
      <c r="G28" s="55">
        <f>Hoja1!BO17</f>
        <v>0</v>
      </c>
      <c r="H28" s="55">
        <f>Hoja1!BP17</f>
        <v>0</v>
      </c>
      <c r="I28" s="55">
        <f>Hoja1!BQ17</f>
        <v>0</v>
      </c>
      <c r="J28" s="55">
        <f>Hoja1!BR17</f>
        <v>0</v>
      </c>
      <c r="K28" s="53"/>
      <c r="L28" s="53"/>
      <c r="M28" s="53" t="s">
        <v>86</v>
      </c>
      <c r="N28" s="53"/>
      <c r="O28" s="53"/>
      <c r="P28" s="53"/>
      <c r="Q28" s="53"/>
      <c r="R28" s="53"/>
      <c r="S28" s="79" t="str">
        <f t="shared" si="0"/>
        <v>No aceptable</v>
      </c>
      <c r="T28" s="86"/>
      <c r="U28" s="74"/>
      <c r="V28" s="74"/>
      <c r="W28" s="74"/>
      <c r="X28" s="74"/>
      <c r="Y28" s="74"/>
    </row>
    <row r="29" spans="2:25" ht="58.5" customHeight="1">
      <c r="B29" s="54">
        <v>14</v>
      </c>
      <c r="C29" s="55" t="str">
        <f>Hoja1!BK18</f>
        <v>area 14</v>
      </c>
      <c r="D29" s="55" t="str">
        <f>Hoja1!BL18</f>
        <v>puesto 14</v>
      </c>
      <c r="E29" s="55" t="str">
        <f>Hoja1!BM18</f>
        <v>tarea 14</v>
      </c>
      <c r="F29" s="55">
        <f>Hoja1!BN18</f>
        <v>0</v>
      </c>
      <c r="G29" s="55">
        <f>Hoja1!BO18</f>
        <v>0</v>
      </c>
      <c r="H29" s="55">
        <f>Hoja1!BP18</f>
        <v>0</v>
      </c>
      <c r="I29" s="55">
        <f>Hoja1!BQ18</f>
        <v>0</v>
      </c>
      <c r="J29" s="55">
        <f>Hoja1!BR18</f>
        <v>0</v>
      </c>
      <c r="K29" s="53"/>
      <c r="L29" s="53" t="s">
        <v>86</v>
      </c>
      <c r="M29" s="53"/>
      <c r="N29" s="53"/>
      <c r="O29" s="53"/>
      <c r="P29" s="53"/>
      <c r="Q29" s="53"/>
      <c r="R29" s="53"/>
      <c r="S29" s="79" t="str">
        <f t="shared" si="0"/>
        <v>No aceptable</v>
      </c>
      <c r="T29" s="86"/>
      <c r="U29" s="74"/>
      <c r="V29" s="74"/>
      <c r="W29" s="74"/>
      <c r="X29" s="74"/>
      <c r="Y29" s="74"/>
    </row>
    <row r="30" spans="2:25" ht="58.5" customHeight="1">
      <c r="B30" s="54">
        <v>15</v>
      </c>
      <c r="C30" s="55" t="str">
        <f>Hoja1!BK19</f>
        <v>area 15</v>
      </c>
      <c r="D30" s="55" t="str">
        <f>Hoja1!BL19</f>
        <v>puesto 15</v>
      </c>
      <c r="E30" s="55" t="str">
        <f>Hoja1!BM19</f>
        <v>tarea 15</v>
      </c>
      <c r="F30" s="55">
        <f>Hoja1!BN19</f>
        <v>0</v>
      </c>
      <c r="G30" s="55">
        <f>Hoja1!BO19</f>
        <v>0</v>
      </c>
      <c r="H30" s="55">
        <f>Hoja1!BP19</f>
        <v>0</v>
      </c>
      <c r="I30" s="55">
        <f>Hoja1!BQ19</f>
        <v>0</v>
      </c>
      <c r="J30" s="55">
        <f>Hoja1!BR19</f>
        <v>0</v>
      </c>
      <c r="K30" s="53" t="s">
        <v>86</v>
      </c>
      <c r="L30" s="53"/>
      <c r="M30" s="53"/>
      <c r="N30" s="53"/>
      <c r="O30" s="53"/>
      <c r="P30" s="53"/>
      <c r="Q30" s="53"/>
      <c r="R30" s="53"/>
      <c r="S30" s="79" t="str">
        <f t="shared" si="0"/>
        <v>No aceptable</v>
      </c>
      <c r="T30" s="86"/>
      <c r="U30" s="74"/>
      <c r="V30" s="74"/>
      <c r="W30" s="74"/>
      <c r="X30" s="74"/>
      <c r="Y30" s="74"/>
    </row>
    <row r="31" spans="2:25" ht="58.5" customHeight="1">
      <c r="B31" s="54">
        <v>16</v>
      </c>
      <c r="C31" s="55" t="str">
        <f>Hoja1!BK20</f>
        <v>area 16</v>
      </c>
      <c r="D31" s="55" t="str">
        <f>Hoja1!BL20</f>
        <v>puesto 16</v>
      </c>
      <c r="E31" s="55" t="str">
        <f>Hoja1!BM20</f>
        <v>tarea 16</v>
      </c>
      <c r="F31" s="55">
        <f>Hoja1!BN20</f>
        <v>0</v>
      </c>
      <c r="G31" s="55">
        <f>Hoja1!BO20</f>
        <v>0</v>
      </c>
      <c r="H31" s="55">
        <f>Hoja1!BP20</f>
        <v>0</v>
      </c>
      <c r="I31" s="55">
        <f>Hoja1!BQ20</f>
        <v>0</v>
      </c>
      <c r="J31" s="55">
        <f>Hoja1!BR20</f>
        <v>0</v>
      </c>
      <c r="K31" s="53"/>
      <c r="L31" s="53"/>
      <c r="M31" s="53"/>
      <c r="N31" s="53"/>
      <c r="O31" s="53"/>
      <c r="P31" s="53"/>
      <c r="Q31" s="53"/>
      <c r="R31" s="53"/>
      <c r="S31" s="79" t="str">
        <f t="shared" si="0"/>
        <v>Aceptable</v>
      </c>
      <c r="T31" s="86"/>
      <c r="U31" s="74"/>
      <c r="V31" s="74"/>
      <c r="W31" s="74"/>
      <c r="X31" s="74"/>
      <c r="Y31" s="74"/>
    </row>
    <row r="32" spans="2:25" ht="58.5" customHeight="1">
      <c r="B32" s="54">
        <v>17</v>
      </c>
      <c r="C32" s="55" t="str">
        <f>Hoja1!BK21</f>
        <v>area 17</v>
      </c>
      <c r="D32" s="55" t="str">
        <f>Hoja1!BL21</f>
        <v>puesto 17</v>
      </c>
      <c r="E32" s="55" t="str">
        <f>Hoja1!BM21</f>
        <v>tarea 17</v>
      </c>
      <c r="F32" s="55">
        <f>Hoja1!BN21</f>
        <v>0</v>
      </c>
      <c r="G32" s="55">
        <f>Hoja1!BO21</f>
        <v>0</v>
      </c>
      <c r="H32" s="55">
        <f>Hoja1!BP21</f>
        <v>0</v>
      </c>
      <c r="I32" s="55">
        <f>Hoja1!BQ21</f>
        <v>0</v>
      </c>
      <c r="J32" s="55">
        <f>Hoja1!BR21</f>
        <v>0</v>
      </c>
      <c r="K32" s="53"/>
      <c r="L32" s="53"/>
      <c r="M32" s="53"/>
      <c r="N32" s="53"/>
      <c r="O32" s="53"/>
      <c r="P32" s="53"/>
      <c r="Q32" s="53"/>
      <c r="R32" s="53"/>
      <c r="S32" s="79" t="str">
        <f t="shared" si="0"/>
        <v>Aceptable</v>
      </c>
      <c r="T32" s="86"/>
      <c r="U32" s="74"/>
      <c r="V32" s="74"/>
      <c r="W32" s="74"/>
      <c r="X32" s="74"/>
      <c r="Y32" s="74"/>
    </row>
    <row r="33" spans="2:25" ht="58.5" customHeight="1">
      <c r="B33" s="54">
        <v>18</v>
      </c>
      <c r="C33" s="55" t="str">
        <f>Hoja1!BK22</f>
        <v>area 18</v>
      </c>
      <c r="D33" s="55" t="str">
        <f>Hoja1!BL22</f>
        <v>puesto 18</v>
      </c>
      <c r="E33" s="55" t="str">
        <f>Hoja1!BM22</f>
        <v>tarea 18</v>
      </c>
      <c r="F33" s="55">
        <f>Hoja1!BN22</f>
        <v>0</v>
      </c>
      <c r="G33" s="55">
        <f>Hoja1!BO22</f>
        <v>0</v>
      </c>
      <c r="H33" s="55">
        <f>Hoja1!BP22</f>
        <v>0</v>
      </c>
      <c r="I33" s="55">
        <f>Hoja1!BQ22</f>
        <v>0</v>
      </c>
      <c r="J33" s="55">
        <f>Hoja1!BR22</f>
        <v>0</v>
      </c>
      <c r="K33" s="53"/>
      <c r="L33" s="53"/>
      <c r="M33" s="53"/>
      <c r="N33" s="53"/>
      <c r="O33" s="53"/>
      <c r="P33" s="53"/>
      <c r="Q33" s="53"/>
      <c r="R33" s="53"/>
      <c r="S33" s="79" t="str">
        <f t="shared" si="0"/>
        <v>Aceptable</v>
      </c>
      <c r="T33" s="86"/>
      <c r="U33" s="74"/>
      <c r="V33" s="74"/>
      <c r="W33" s="74"/>
      <c r="X33" s="74"/>
      <c r="Y33" s="74"/>
    </row>
    <row r="34" spans="2:25" ht="58.5" customHeight="1">
      <c r="B34" s="54">
        <v>19</v>
      </c>
      <c r="C34" s="55" t="str">
        <f>Hoja1!BK23</f>
        <v>area 19</v>
      </c>
      <c r="D34" s="55" t="str">
        <f>Hoja1!BL23</f>
        <v>puesto 19</v>
      </c>
      <c r="E34" s="55" t="str">
        <f>Hoja1!BM23</f>
        <v>tarea 19</v>
      </c>
      <c r="F34" s="55">
        <f>Hoja1!BN23</f>
        <v>0</v>
      </c>
      <c r="G34" s="55">
        <f>Hoja1!BO23</f>
        <v>0</v>
      </c>
      <c r="H34" s="55">
        <f>Hoja1!BP23</f>
        <v>0</v>
      </c>
      <c r="I34" s="55">
        <f>Hoja1!BQ23</f>
        <v>0</v>
      </c>
      <c r="J34" s="55">
        <f>Hoja1!BR23</f>
        <v>0</v>
      </c>
      <c r="K34" s="53"/>
      <c r="L34" s="53"/>
      <c r="M34" s="53"/>
      <c r="N34" s="53"/>
      <c r="O34" s="53"/>
      <c r="P34" s="53"/>
      <c r="Q34" s="53"/>
      <c r="R34" s="53"/>
      <c r="S34" s="79" t="str">
        <f t="shared" si="0"/>
        <v>Aceptable</v>
      </c>
      <c r="T34" s="86"/>
      <c r="U34" s="74"/>
      <c r="V34" s="74"/>
      <c r="W34" s="74"/>
      <c r="X34" s="74"/>
      <c r="Y34" s="74"/>
    </row>
    <row r="35" spans="2:25" ht="58.5" customHeight="1">
      <c r="B35" s="54">
        <v>20</v>
      </c>
      <c r="C35" s="55" t="str">
        <f>Hoja1!BK24</f>
        <v>area 20</v>
      </c>
      <c r="D35" s="55" t="str">
        <f>Hoja1!BL24</f>
        <v>puesto 20</v>
      </c>
      <c r="E35" s="55" t="str">
        <f>Hoja1!BM24</f>
        <v>tarea 20</v>
      </c>
      <c r="F35" s="55">
        <f>Hoja1!BN24</f>
        <v>0</v>
      </c>
      <c r="G35" s="55">
        <f>Hoja1!BO24</f>
        <v>0</v>
      </c>
      <c r="H35" s="55">
        <f>Hoja1!BP24</f>
        <v>0</v>
      </c>
      <c r="I35" s="55">
        <f>Hoja1!BQ24</f>
        <v>0</v>
      </c>
      <c r="J35" s="55">
        <f>Hoja1!BR24</f>
        <v>0</v>
      </c>
      <c r="K35" s="53"/>
      <c r="L35" s="53"/>
      <c r="M35" s="53"/>
      <c r="N35" s="53"/>
      <c r="O35" s="53"/>
      <c r="P35" s="53"/>
      <c r="Q35" s="53"/>
      <c r="R35" s="53"/>
      <c r="S35" s="79" t="str">
        <f t="shared" si="0"/>
        <v>Aceptable</v>
      </c>
      <c r="T35" s="86"/>
      <c r="U35" s="74"/>
      <c r="V35" s="74"/>
      <c r="W35" s="74"/>
      <c r="X35" s="74"/>
      <c r="Y35" s="74"/>
    </row>
    <row r="36" spans="2:25" ht="58.5" customHeight="1">
      <c r="B36" s="54">
        <v>21</v>
      </c>
      <c r="C36" s="55" t="str">
        <f>Hoja1!BK25</f>
        <v>area 21</v>
      </c>
      <c r="D36" s="55" t="str">
        <f>Hoja1!BL25</f>
        <v>puesto 21</v>
      </c>
      <c r="E36" s="55" t="str">
        <f>Hoja1!BM25</f>
        <v>tarea 21</v>
      </c>
      <c r="F36" s="55">
        <f>Hoja1!BN25</f>
        <v>0</v>
      </c>
      <c r="G36" s="55">
        <f>Hoja1!BO25</f>
        <v>0</v>
      </c>
      <c r="H36" s="55">
        <f>Hoja1!BP25</f>
        <v>0</v>
      </c>
      <c r="I36" s="55">
        <f>Hoja1!BQ25</f>
        <v>0</v>
      </c>
      <c r="J36" s="55">
        <f>Hoja1!BR25</f>
        <v>0</v>
      </c>
      <c r="K36" s="53"/>
      <c r="L36" s="53"/>
      <c r="M36" s="53"/>
      <c r="N36" s="53"/>
      <c r="O36" s="53"/>
      <c r="P36" s="53"/>
      <c r="Q36" s="53"/>
      <c r="R36" s="53"/>
      <c r="S36" s="79" t="str">
        <f t="shared" si="0"/>
        <v>Aceptable</v>
      </c>
      <c r="T36" s="86"/>
      <c r="U36" s="74"/>
      <c r="V36" s="74"/>
      <c r="W36" s="74"/>
      <c r="X36" s="74"/>
      <c r="Y36" s="74"/>
    </row>
    <row r="37" spans="2:25" ht="58.5" customHeight="1">
      <c r="B37" s="54">
        <v>22</v>
      </c>
      <c r="C37" s="55" t="str">
        <f>Hoja1!BK26</f>
        <v>area 22</v>
      </c>
      <c r="D37" s="55" t="str">
        <f>Hoja1!BL26</f>
        <v>puesto 22</v>
      </c>
      <c r="E37" s="55" t="str">
        <f>Hoja1!BM26</f>
        <v>tarea 22</v>
      </c>
      <c r="F37" s="55">
        <f>Hoja1!BN26</f>
        <v>0</v>
      </c>
      <c r="G37" s="55">
        <f>Hoja1!BO26</f>
        <v>0</v>
      </c>
      <c r="H37" s="55">
        <f>Hoja1!BP26</f>
        <v>0</v>
      </c>
      <c r="I37" s="55">
        <f>Hoja1!BQ26</f>
        <v>0</v>
      </c>
      <c r="J37" s="55">
        <f>Hoja1!BR26</f>
        <v>0</v>
      </c>
      <c r="K37" s="53"/>
      <c r="L37" s="53"/>
      <c r="M37" s="53"/>
      <c r="N37" s="53"/>
      <c r="O37" s="53"/>
      <c r="P37" s="53"/>
      <c r="Q37" s="53"/>
      <c r="R37" s="53"/>
      <c r="S37" s="79" t="str">
        <f t="shared" si="0"/>
        <v>Aceptable</v>
      </c>
      <c r="T37" s="86"/>
      <c r="U37" s="74"/>
      <c r="V37" s="74"/>
      <c r="W37" s="74"/>
      <c r="X37" s="74"/>
      <c r="Y37" s="74"/>
    </row>
    <row r="38" spans="2:25" ht="58.5" customHeight="1">
      <c r="B38" s="54">
        <v>23</v>
      </c>
      <c r="C38" s="55" t="str">
        <f>Hoja1!BK27</f>
        <v>area 23</v>
      </c>
      <c r="D38" s="55" t="str">
        <f>Hoja1!BL27</f>
        <v>puesto 23</v>
      </c>
      <c r="E38" s="55" t="str">
        <f>Hoja1!BM27</f>
        <v>tarea 23</v>
      </c>
      <c r="F38" s="55">
        <f>Hoja1!BN27</f>
        <v>0</v>
      </c>
      <c r="G38" s="55">
        <f>Hoja1!BO27</f>
        <v>0</v>
      </c>
      <c r="H38" s="55">
        <f>Hoja1!BP27</f>
        <v>0</v>
      </c>
      <c r="I38" s="55">
        <f>Hoja1!BQ27</f>
        <v>0</v>
      </c>
      <c r="J38" s="55">
        <f>Hoja1!BR27</f>
        <v>0</v>
      </c>
      <c r="K38" s="53"/>
      <c r="L38" s="53"/>
      <c r="M38" s="53"/>
      <c r="N38" s="53"/>
      <c r="O38" s="53"/>
      <c r="P38" s="53"/>
      <c r="Q38" s="53"/>
      <c r="R38" s="53"/>
      <c r="S38" s="79" t="str">
        <f t="shared" si="0"/>
        <v>Aceptable</v>
      </c>
      <c r="T38" s="86"/>
      <c r="U38" s="74"/>
      <c r="V38" s="74"/>
      <c r="W38" s="74"/>
      <c r="X38" s="74"/>
      <c r="Y38" s="74"/>
    </row>
    <row r="39" spans="2:25" ht="58.5" customHeight="1">
      <c r="B39" s="54">
        <v>24</v>
      </c>
      <c r="C39" s="55" t="str">
        <f>Hoja1!BK28</f>
        <v>area 24</v>
      </c>
      <c r="D39" s="55" t="str">
        <f>Hoja1!BL28</f>
        <v>puesto 24</v>
      </c>
      <c r="E39" s="55" t="str">
        <f>Hoja1!BM28</f>
        <v>tarea 24</v>
      </c>
      <c r="F39" s="55">
        <f>Hoja1!BN28</f>
        <v>0</v>
      </c>
      <c r="G39" s="55">
        <f>Hoja1!BO28</f>
        <v>0</v>
      </c>
      <c r="H39" s="55">
        <f>Hoja1!BP28</f>
        <v>0</v>
      </c>
      <c r="I39" s="55">
        <f>Hoja1!BQ28</f>
        <v>0</v>
      </c>
      <c r="J39" s="55">
        <f>Hoja1!BR28</f>
        <v>0</v>
      </c>
      <c r="K39" s="53"/>
      <c r="L39" s="53"/>
      <c r="M39" s="53"/>
      <c r="N39" s="53"/>
      <c r="O39" s="53"/>
      <c r="P39" s="53"/>
      <c r="Q39" s="53"/>
      <c r="R39" s="53"/>
      <c r="S39" s="79" t="str">
        <f t="shared" si="0"/>
        <v>Aceptable</v>
      </c>
      <c r="T39" s="86"/>
      <c r="U39" s="74"/>
      <c r="V39" s="74"/>
      <c r="W39" s="74"/>
      <c r="X39" s="74"/>
      <c r="Y39" s="74"/>
    </row>
    <row r="40" spans="2:25" ht="58.5" customHeight="1">
      <c r="B40" s="54">
        <v>25</v>
      </c>
      <c r="C40" s="55" t="str">
        <f>Hoja1!BK29</f>
        <v>area 25</v>
      </c>
      <c r="D40" s="55" t="str">
        <f>Hoja1!BL29</f>
        <v>puesto 25</v>
      </c>
      <c r="E40" s="55" t="str">
        <f>Hoja1!BM29</f>
        <v>tarea 25</v>
      </c>
      <c r="F40" s="55">
        <f>Hoja1!BN29</f>
        <v>0</v>
      </c>
      <c r="G40" s="55">
        <f>Hoja1!BO29</f>
        <v>0</v>
      </c>
      <c r="H40" s="55">
        <f>Hoja1!BP29</f>
        <v>0</v>
      </c>
      <c r="I40" s="55">
        <f>Hoja1!BQ29</f>
        <v>0</v>
      </c>
      <c r="J40" s="55">
        <f>Hoja1!BR29</f>
        <v>0</v>
      </c>
      <c r="K40" s="53"/>
      <c r="L40" s="53"/>
      <c r="M40" s="53"/>
      <c r="N40" s="53"/>
      <c r="O40" s="53"/>
      <c r="P40" s="53"/>
      <c r="Q40" s="53"/>
      <c r="R40" s="53"/>
      <c r="S40" s="79" t="str">
        <f t="shared" si="0"/>
        <v>Aceptable</v>
      </c>
      <c r="T40" s="86"/>
      <c r="U40" s="74"/>
      <c r="V40" s="74"/>
      <c r="W40" s="74"/>
      <c r="X40" s="74"/>
      <c r="Y40" s="74"/>
    </row>
    <row r="41" spans="2:25" ht="58.5" customHeight="1">
      <c r="B41" s="54">
        <v>26</v>
      </c>
      <c r="C41" s="55" t="str">
        <f>Hoja1!BK30</f>
        <v>area 26</v>
      </c>
      <c r="D41" s="55" t="str">
        <f>Hoja1!BL30</f>
        <v>puesto 26</v>
      </c>
      <c r="E41" s="55" t="str">
        <f>Hoja1!BM30</f>
        <v>tarea 26</v>
      </c>
      <c r="F41" s="55">
        <f>Hoja1!BN30</f>
        <v>0</v>
      </c>
      <c r="G41" s="55">
        <f>Hoja1!BO30</f>
        <v>0</v>
      </c>
      <c r="H41" s="55">
        <f>Hoja1!BP30</f>
        <v>0</v>
      </c>
      <c r="I41" s="55">
        <f>Hoja1!BQ30</f>
        <v>0</v>
      </c>
      <c r="J41" s="55">
        <f>Hoja1!BR30</f>
        <v>0</v>
      </c>
      <c r="K41" s="53"/>
      <c r="L41" s="53"/>
      <c r="M41" s="53"/>
      <c r="N41" s="53"/>
      <c r="O41" s="53"/>
      <c r="P41" s="53"/>
      <c r="Q41" s="53"/>
      <c r="R41" s="53"/>
      <c r="S41" s="79" t="str">
        <f t="shared" si="0"/>
        <v>Aceptable</v>
      </c>
      <c r="T41" s="86"/>
      <c r="U41" s="74"/>
      <c r="V41" s="74"/>
      <c r="W41" s="74"/>
      <c r="X41" s="74"/>
      <c r="Y41" s="74"/>
    </row>
    <row r="42" spans="2:25" ht="58.5" customHeight="1">
      <c r="B42" s="54">
        <v>27</v>
      </c>
      <c r="C42" s="55" t="str">
        <f>Hoja1!BK31</f>
        <v>area 27</v>
      </c>
      <c r="D42" s="55" t="str">
        <f>Hoja1!BL31</f>
        <v>puesto 27</v>
      </c>
      <c r="E42" s="55" t="str">
        <f>Hoja1!BM31</f>
        <v>tarea 27</v>
      </c>
      <c r="F42" s="55">
        <f>Hoja1!BN31</f>
        <v>0</v>
      </c>
      <c r="G42" s="55">
        <f>Hoja1!BO31</f>
        <v>0</v>
      </c>
      <c r="H42" s="55">
        <f>Hoja1!BP31</f>
        <v>0</v>
      </c>
      <c r="I42" s="55">
        <f>Hoja1!BQ31</f>
        <v>0</v>
      </c>
      <c r="J42" s="55">
        <f>Hoja1!BR31</f>
        <v>0</v>
      </c>
      <c r="K42" s="53"/>
      <c r="L42" s="53"/>
      <c r="M42" s="53"/>
      <c r="N42" s="53"/>
      <c r="O42" s="53"/>
      <c r="P42" s="53"/>
      <c r="Q42" s="53"/>
      <c r="R42" s="53"/>
      <c r="S42" s="79" t="str">
        <f t="shared" si="0"/>
        <v>Aceptable</v>
      </c>
      <c r="T42" s="86"/>
      <c r="U42" s="74"/>
      <c r="V42" s="74"/>
      <c r="W42" s="74"/>
      <c r="X42" s="74"/>
      <c r="Y42" s="74"/>
    </row>
    <row r="43" spans="2:25" ht="58.5" customHeight="1">
      <c r="B43" s="54">
        <v>28</v>
      </c>
      <c r="C43" s="55" t="str">
        <f>Hoja1!BK32</f>
        <v>area 28</v>
      </c>
      <c r="D43" s="55" t="str">
        <f>Hoja1!BL32</f>
        <v>puesto 28</v>
      </c>
      <c r="E43" s="55" t="str">
        <f>Hoja1!BM32</f>
        <v>tarea 28</v>
      </c>
      <c r="F43" s="55">
        <f>Hoja1!BN32</f>
        <v>0</v>
      </c>
      <c r="G43" s="55">
        <f>Hoja1!BO32</f>
        <v>0</v>
      </c>
      <c r="H43" s="55">
        <f>Hoja1!BP32</f>
        <v>0</v>
      </c>
      <c r="I43" s="55">
        <f>Hoja1!BQ32</f>
        <v>0</v>
      </c>
      <c r="J43" s="55">
        <f>Hoja1!BR32</f>
        <v>0</v>
      </c>
      <c r="K43" s="53"/>
      <c r="L43" s="53"/>
      <c r="M43" s="53"/>
      <c r="N43" s="53"/>
      <c r="O43" s="53"/>
      <c r="P43" s="53"/>
      <c r="Q43" s="53"/>
      <c r="R43" s="53"/>
      <c r="S43" s="79" t="str">
        <f t="shared" si="0"/>
        <v>Aceptable</v>
      </c>
      <c r="T43" s="86"/>
      <c r="U43" s="74"/>
      <c r="V43" s="74"/>
      <c r="W43" s="74"/>
      <c r="X43" s="74"/>
      <c r="Y43" s="74"/>
    </row>
    <row r="44" spans="2:25" ht="58.5" customHeight="1">
      <c r="B44" s="54">
        <v>29</v>
      </c>
      <c r="C44" s="55" t="str">
        <f>Hoja1!BK33</f>
        <v>area 29</v>
      </c>
      <c r="D44" s="55" t="str">
        <f>Hoja1!BL33</f>
        <v>puesto 29</v>
      </c>
      <c r="E44" s="55" t="str">
        <f>Hoja1!BM33</f>
        <v>tarea 29</v>
      </c>
      <c r="F44" s="55">
        <f>Hoja1!BN33</f>
        <v>0</v>
      </c>
      <c r="G44" s="55">
        <f>Hoja1!BO33</f>
        <v>0</v>
      </c>
      <c r="H44" s="55">
        <f>Hoja1!BP33</f>
        <v>0</v>
      </c>
      <c r="I44" s="55">
        <f>Hoja1!BQ33</f>
        <v>0</v>
      </c>
      <c r="J44" s="55">
        <f>Hoja1!BR33</f>
        <v>0</v>
      </c>
      <c r="K44" s="53"/>
      <c r="L44" s="53"/>
      <c r="M44" s="53"/>
      <c r="N44" s="53"/>
      <c r="O44" s="53"/>
      <c r="P44" s="53"/>
      <c r="Q44" s="53"/>
      <c r="R44" s="53"/>
      <c r="S44" s="79" t="str">
        <f t="shared" si="0"/>
        <v>Aceptable</v>
      </c>
      <c r="T44" s="86"/>
      <c r="U44" s="74"/>
      <c r="V44" s="74"/>
      <c r="W44" s="74"/>
      <c r="X44" s="74"/>
      <c r="Y44" s="74"/>
    </row>
    <row r="45" spans="2:25" ht="58.5" customHeight="1">
      <c r="B45" s="54">
        <v>30</v>
      </c>
      <c r="C45" s="55" t="str">
        <f>Hoja1!BK34</f>
        <v>area 30</v>
      </c>
      <c r="D45" s="55" t="str">
        <f>Hoja1!BL34</f>
        <v>puesto 30</v>
      </c>
      <c r="E45" s="55" t="str">
        <f>Hoja1!BM34</f>
        <v>tarea 30</v>
      </c>
      <c r="F45" s="55">
        <f>Hoja1!BN34</f>
        <v>0</v>
      </c>
      <c r="G45" s="55">
        <f>Hoja1!BO34</f>
        <v>0</v>
      </c>
      <c r="H45" s="55">
        <f>Hoja1!BP34</f>
        <v>0</v>
      </c>
      <c r="I45" s="55">
        <f>Hoja1!BQ34</f>
        <v>0</v>
      </c>
      <c r="J45" s="55">
        <f>Hoja1!BR34</f>
        <v>0</v>
      </c>
      <c r="K45" s="53"/>
      <c r="L45" s="53"/>
      <c r="M45" s="53"/>
      <c r="N45" s="53"/>
      <c r="O45" s="53"/>
      <c r="P45" s="53"/>
      <c r="Q45" s="53"/>
      <c r="R45" s="53"/>
      <c r="S45" s="79" t="str">
        <f t="shared" si="0"/>
        <v>Aceptable</v>
      </c>
      <c r="T45" s="86"/>
      <c r="U45" s="74"/>
      <c r="V45" s="74"/>
      <c r="W45" s="74"/>
      <c r="X45" s="74"/>
      <c r="Y45" s="74"/>
    </row>
    <row r="46" spans="2:25" ht="58.5" customHeight="1">
      <c r="B46" s="54">
        <v>31</v>
      </c>
      <c r="C46" s="55" t="str">
        <f>Hoja1!BK35</f>
        <v>area 31</v>
      </c>
      <c r="D46" s="55" t="str">
        <f>Hoja1!BL35</f>
        <v>puesto 31</v>
      </c>
      <c r="E46" s="55" t="str">
        <f>Hoja1!BM35</f>
        <v>tarea 31</v>
      </c>
      <c r="F46" s="55">
        <f>Hoja1!BN35</f>
        <v>0</v>
      </c>
      <c r="G46" s="55">
        <f>Hoja1!BO35</f>
        <v>0</v>
      </c>
      <c r="H46" s="55">
        <f>Hoja1!BP35</f>
        <v>0</v>
      </c>
      <c r="I46" s="55">
        <f>Hoja1!BQ35</f>
        <v>0</v>
      </c>
      <c r="J46" s="55">
        <f>Hoja1!BR35</f>
        <v>0</v>
      </c>
      <c r="K46" s="53"/>
      <c r="L46" s="53"/>
      <c r="M46" s="53"/>
      <c r="N46" s="53"/>
      <c r="O46" s="53"/>
      <c r="P46" s="53"/>
      <c r="Q46" s="53"/>
      <c r="R46" s="53"/>
      <c r="S46" s="79" t="str">
        <f t="shared" si="0"/>
        <v>Aceptable</v>
      </c>
      <c r="T46" s="86"/>
      <c r="U46" s="74"/>
      <c r="V46" s="74"/>
      <c r="W46" s="74"/>
      <c r="X46" s="74"/>
      <c r="Y46" s="74"/>
    </row>
    <row r="47" spans="2:25" ht="58.5" customHeight="1">
      <c r="B47" s="54">
        <v>32</v>
      </c>
      <c r="C47" s="55" t="str">
        <f>Hoja1!BK36</f>
        <v>area 32</v>
      </c>
      <c r="D47" s="55" t="str">
        <f>Hoja1!BL36</f>
        <v>puesto 32</v>
      </c>
      <c r="E47" s="55" t="str">
        <f>Hoja1!BM36</f>
        <v>tarea 32</v>
      </c>
      <c r="F47" s="55">
        <f>Hoja1!BN36</f>
        <v>0</v>
      </c>
      <c r="G47" s="55">
        <f>Hoja1!BO36</f>
        <v>0</v>
      </c>
      <c r="H47" s="55">
        <f>Hoja1!BP36</f>
        <v>0</v>
      </c>
      <c r="I47" s="55">
        <f>Hoja1!BQ36</f>
        <v>0</v>
      </c>
      <c r="J47" s="55">
        <f>Hoja1!BR36</f>
        <v>0</v>
      </c>
      <c r="K47" s="53"/>
      <c r="L47" s="53"/>
      <c r="M47" s="53"/>
      <c r="N47" s="53"/>
      <c r="O47" s="53"/>
      <c r="P47" s="53"/>
      <c r="Q47" s="53"/>
      <c r="R47" s="53"/>
      <c r="S47" s="79" t="str">
        <f t="shared" si="0"/>
        <v>Aceptable</v>
      </c>
      <c r="T47" s="86"/>
      <c r="U47" s="74"/>
      <c r="V47" s="74"/>
      <c r="W47" s="74"/>
      <c r="X47" s="74"/>
      <c r="Y47" s="74"/>
    </row>
    <row r="48" spans="2:25" ht="58.5" customHeight="1">
      <c r="B48" s="54">
        <v>33</v>
      </c>
      <c r="C48" s="55" t="str">
        <f>Hoja1!BK37</f>
        <v>area 33</v>
      </c>
      <c r="D48" s="55" t="str">
        <f>Hoja1!BL37</f>
        <v>puesto 33</v>
      </c>
      <c r="E48" s="55" t="str">
        <f>Hoja1!BM37</f>
        <v>tarea 33</v>
      </c>
      <c r="F48" s="55">
        <f>Hoja1!BN37</f>
        <v>0</v>
      </c>
      <c r="G48" s="55">
        <f>Hoja1!BO37</f>
        <v>0</v>
      </c>
      <c r="H48" s="55">
        <f>Hoja1!BP37</f>
        <v>0</v>
      </c>
      <c r="I48" s="55">
        <f>Hoja1!BQ37</f>
        <v>0</v>
      </c>
      <c r="J48" s="55">
        <f>Hoja1!BR37</f>
        <v>0</v>
      </c>
      <c r="K48" s="53"/>
      <c r="L48" s="53"/>
      <c r="M48" s="53"/>
      <c r="N48" s="53"/>
      <c r="O48" s="53"/>
      <c r="P48" s="53"/>
      <c r="Q48" s="53"/>
      <c r="R48" s="53"/>
      <c r="S48" s="79" t="str">
        <f t="shared" si="0"/>
        <v>Aceptable</v>
      </c>
      <c r="T48" s="86"/>
      <c r="U48" s="74"/>
      <c r="V48" s="74"/>
      <c r="W48" s="74"/>
      <c r="X48" s="74"/>
      <c r="Y48" s="74"/>
    </row>
    <row r="49" spans="2:25" ht="58.5" customHeight="1">
      <c r="B49" s="54">
        <v>34</v>
      </c>
      <c r="C49" s="55" t="str">
        <f>Hoja1!BK38</f>
        <v>area 34</v>
      </c>
      <c r="D49" s="55" t="str">
        <f>Hoja1!BL38</f>
        <v>puesto 34</v>
      </c>
      <c r="E49" s="55" t="str">
        <f>Hoja1!BM38</f>
        <v>tarea 34</v>
      </c>
      <c r="F49" s="55">
        <f>Hoja1!BN38</f>
        <v>0</v>
      </c>
      <c r="G49" s="55">
        <f>Hoja1!BO38</f>
        <v>0</v>
      </c>
      <c r="H49" s="55">
        <f>Hoja1!BP38</f>
        <v>0</v>
      </c>
      <c r="I49" s="55">
        <f>Hoja1!BQ38</f>
        <v>0</v>
      </c>
      <c r="J49" s="55">
        <f>Hoja1!BR38</f>
        <v>0</v>
      </c>
      <c r="K49" s="53"/>
      <c r="L49" s="53"/>
      <c r="M49" s="53"/>
      <c r="N49" s="53"/>
      <c r="O49" s="53"/>
      <c r="P49" s="53"/>
      <c r="Q49" s="53"/>
      <c r="R49" s="53"/>
      <c r="S49" s="79" t="str">
        <f t="shared" si="0"/>
        <v>Aceptable</v>
      </c>
      <c r="T49" s="86"/>
      <c r="U49" s="74"/>
      <c r="V49" s="74"/>
      <c r="W49" s="74"/>
      <c r="X49" s="74"/>
      <c r="Y49" s="74"/>
    </row>
    <row r="50" spans="2:25" ht="58.5" customHeight="1">
      <c r="B50" s="54">
        <v>35</v>
      </c>
      <c r="C50" s="55" t="str">
        <f>Hoja1!BK39</f>
        <v>area 35</v>
      </c>
      <c r="D50" s="55" t="str">
        <f>Hoja1!BL39</f>
        <v>puesto 35</v>
      </c>
      <c r="E50" s="55" t="str">
        <f>Hoja1!BM39</f>
        <v>tarea 35</v>
      </c>
      <c r="F50" s="55">
        <f>Hoja1!BN39</f>
        <v>0</v>
      </c>
      <c r="G50" s="55">
        <f>Hoja1!BO39</f>
        <v>0</v>
      </c>
      <c r="H50" s="55">
        <f>Hoja1!BP39</f>
        <v>0</v>
      </c>
      <c r="I50" s="55">
        <f>Hoja1!BQ39</f>
        <v>0</v>
      </c>
      <c r="J50" s="55">
        <f>Hoja1!BR39</f>
        <v>0</v>
      </c>
      <c r="K50" s="53"/>
      <c r="L50" s="53"/>
      <c r="M50" s="53"/>
      <c r="N50" s="53"/>
      <c r="O50" s="53"/>
      <c r="P50" s="53"/>
      <c r="Q50" s="53"/>
      <c r="R50" s="53"/>
      <c r="S50" s="79" t="str">
        <f t="shared" si="0"/>
        <v>Aceptable</v>
      </c>
      <c r="T50" s="86"/>
      <c r="U50" s="74"/>
      <c r="V50" s="74"/>
      <c r="W50" s="74"/>
      <c r="X50" s="74"/>
      <c r="Y50" s="74"/>
    </row>
    <row r="51" spans="2:25" ht="58.5" customHeight="1">
      <c r="B51" s="54">
        <v>36</v>
      </c>
      <c r="C51" s="55" t="str">
        <f>Hoja1!BK40</f>
        <v>area 36</v>
      </c>
      <c r="D51" s="55" t="str">
        <f>Hoja1!BL40</f>
        <v>puesto 36</v>
      </c>
      <c r="E51" s="55" t="str">
        <f>Hoja1!BM40</f>
        <v>tarea 36</v>
      </c>
      <c r="F51" s="55">
        <f>Hoja1!BN40</f>
        <v>0</v>
      </c>
      <c r="G51" s="55">
        <f>Hoja1!BO40</f>
        <v>0</v>
      </c>
      <c r="H51" s="55">
        <f>Hoja1!BP40</f>
        <v>0</v>
      </c>
      <c r="I51" s="55">
        <f>Hoja1!BQ40</f>
        <v>0</v>
      </c>
      <c r="J51" s="55">
        <f>Hoja1!BR40</f>
        <v>0</v>
      </c>
      <c r="K51" s="53"/>
      <c r="L51" s="53"/>
      <c r="M51" s="53"/>
      <c r="N51" s="53"/>
      <c r="O51" s="53"/>
      <c r="P51" s="53"/>
      <c r="Q51" s="53"/>
      <c r="R51" s="53"/>
      <c r="S51" s="79" t="str">
        <f t="shared" si="0"/>
        <v>Aceptable</v>
      </c>
      <c r="T51" s="86"/>
      <c r="U51" s="74"/>
      <c r="V51" s="74"/>
      <c r="W51" s="74"/>
      <c r="X51" s="74"/>
      <c r="Y51" s="74"/>
    </row>
    <row r="52" spans="2:25" ht="58.5" customHeight="1">
      <c r="B52" s="54">
        <v>37</v>
      </c>
      <c r="C52" s="55" t="str">
        <f>Hoja1!BK41</f>
        <v>area 37</v>
      </c>
      <c r="D52" s="55" t="str">
        <f>Hoja1!BL41</f>
        <v>puesto 37</v>
      </c>
      <c r="E52" s="55" t="str">
        <f>Hoja1!BM41</f>
        <v>tarea 37</v>
      </c>
      <c r="F52" s="55">
        <f>Hoja1!BN41</f>
        <v>0</v>
      </c>
      <c r="G52" s="55">
        <f>Hoja1!BO41</f>
        <v>0</v>
      </c>
      <c r="H52" s="55">
        <f>Hoja1!BP41</f>
        <v>0</v>
      </c>
      <c r="I52" s="55">
        <f>Hoja1!BQ41</f>
        <v>0</v>
      </c>
      <c r="J52" s="55">
        <f>Hoja1!BR41</f>
        <v>0</v>
      </c>
      <c r="K52" s="53"/>
      <c r="L52" s="53"/>
      <c r="M52" s="53"/>
      <c r="N52" s="53"/>
      <c r="O52" s="53"/>
      <c r="P52" s="53"/>
      <c r="Q52" s="53"/>
      <c r="R52" s="53"/>
      <c r="S52" s="79" t="str">
        <f t="shared" si="0"/>
        <v>Aceptable</v>
      </c>
      <c r="T52" s="86"/>
      <c r="U52" s="74"/>
      <c r="V52" s="74"/>
      <c r="W52" s="74"/>
      <c r="X52" s="74"/>
      <c r="Y52" s="74"/>
    </row>
    <row r="53" spans="2:25" ht="58.5" customHeight="1">
      <c r="B53" s="54">
        <v>38</v>
      </c>
      <c r="C53" s="55" t="str">
        <f>Hoja1!BK42</f>
        <v>area 38</v>
      </c>
      <c r="D53" s="55" t="str">
        <f>Hoja1!BL42</f>
        <v>puesto 38</v>
      </c>
      <c r="E53" s="55" t="str">
        <f>Hoja1!BM42</f>
        <v>tarea 38</v>
      </c>
      <c r="F53" s="55">
        <f>Hoja1!BN42</f>
        <v>0</v>
      </c>
      <c r="G53" s="55">
        <f>Hoja1!BO42</f>
        <v>0</v>
      </c>
      <c r="H53" s="55">
        <f>Hoja1!BP42</f>
        <v>0</v>
      </c>
      <c r="I53" s="55">
        <f>Hoja1!BQ42</f>
        <v>0</v>
      </c>
      <c r="J53" s="55">
        <f>Hoja1!BR42</f>
        <v>0</v>
      </c>
      <c r="K53" s="53"/>
      <c r="L53" s="53"/>
      <c r="M53" s="53"/>
      <c r="N53" s="53"/>
      <c r="O53" s="53"/>
      <c r="P53" s="53"/>
      <c r="Q53" s="53"/>
      <c r="R53" s="53"/>
      <c r="S53" s="79" t="str">
        <f t="shared" si="0"/>
        <v>Aceptable</v>
      </c>
      <c r="T53" s="86"/>
      <c r="U53" s="74"/>
      <c r="V53" s="74"/>
      <c r="W53" s="74"/>
      <c r="X53" s="74"/>
      <c r="Y53" s="74"/>
    </row>
    <row r="54" spans="2:25" ht="58.5" customHeight="1">
      <c r="B54" s="54">
        <v>39</v>
      </c>
      <c r="C54" s="55" t="str">
        <f>Hoja1!BK43</f>
        <v>area 39</v>
      </c>
      <c r="D54" s="55" t="str">
        <f>Hoja1!BL43</f>
        <v>puesto 39</v>
      </c>
      <c r="E54" s="55" t="str">
        <f>Hoja1!BM43</f>
        <v>tarea 39</v>
      </c>
      <c r="F54" s="55">
        <f>Hoja1!BN43</f>
        <v>0</v>
      </c>
      <c r="G54" s="55">
        <f>Hoja1!BO43</f>
        <v>0</v>
      </c>
      <c r="H54" s="55">
        <f>Hoja1!BP43</f>
        <v>0</v>
      </c>
      <c r="I54" s="55">
        <f>Hoja1!BQ43</f>
        <v>0</v>
      </c>
      <c r="J54" s="55">
        <f>Hoja1!BR43</f>
        <v>0</v>
      </c>
      <c r="K54" s="53"/>
      <c r="L54" s="53"/>
      <c r="M54" s="53"/>
      <c r="N54" s="53"/>
      <c r="O54" s="53"/>
      <c r="P54" s="53"/>
      <c r="Q54" s="53"/>
      <c r="R54" s="53"/>
      <c r="S54" s="79" t="str">
        <f t="shared" si="0"/>
        <v>Aceptable</v>
      </c>
      <c r="T54" s="86"/>
      <c r="U54" s="74"/>
      <c r="V54" s="74"/>
      <c r="W54" s="74"/>
      <c r="X54" s="74"/>
      <c r="Y54" s="74"/>
    </row>
    <row r="55" spans="2:25" ht="58.5" customHeight="1">
      <c r="B55" s="54">
        <v>40</v>
      </c>
      <c r="C55" s="55" t="str">
        <f>Hoja1!BK44</f>
        <v>area 40</v>
      </c>
      <c r="D55" s="55" t="str">
        <f>Hoja1!BL44</f>
        <v>puesto 40</v>
      </c>
      <c r="E55" s="55" t="str">
        <f>Hoja1!BM44</f>
        <v>tarea 40</v>
      </c>
      <c r="F55" s="55">
        <f>Hoja1!BN44</f>
        <v>0</v>
      </c>
      <c r="G55" s="55">
        <f>Hoja1!BO44</f>
        <v>0</v>
      </c>
      <c r="H55" s="55">
        <f>Hoja1!BP44</f>
        <v>0</v>
      </c>
      <c r="I55" s="55">
        <f>Hoja1!BQ44</f>
        <v>0</v>
      </c>
      <c r="J55" s="55">
        <f>Hoja1!BR44</f>
        <v>0</v>
      </c>
      <c r="K55" s="53"/>
      <c r="L55" s="53"/>
      <c r="M55" s="53"/>
      <c r="N55" s="53"/>
      <c r="O55" s="53"/>
      <c r="P55" s="53"/>
      <c r="Q55" s="53"/>
      <c r="R55" s="53"/>
      <c r="S55" s="79" t="str">
        <f t="shared" si="0"/>
        <v>Aceptable</v>
      </c>
      <c r="T55" s="86"/>
      <c r="U55" s="74"/>
      <c r="V55" s="74"/>
      <c r="W55" s="74"/>
      <c r="X55" s="74"/>
      <c r="Y55" s="74"/>
    </row>
    <row r="56" spans="2:25" ht="58.5" customHeight="1">
      <c r="B56" s="54">
        <v>41</v>
      </c>
      <c r="C56" s="55" t="str">
        <f>Hoja1!BK45</f>
        <v>area 41</v>
      </c>
      <c r="D56" s="55" t="str">
        <f>Hoja1!BL45</f>
        <v>puesto 41</v>
      </c>
      <c r="E56" s="55" t="str">
        <f>Hoja1!BM45</f>
        <v>tarea 41</v>
      </c>
      <c r="F56" s="55">
        <f>Hoja1!BN45</f>
        <v>0</v>
      </c>
      <c r="G56" s="55">
        <f>Hoja1!BO45</f>
        <v>0</v>
      </c>
      <c r="H56" s="55">
        <f>Hoja1!BP45</f>
        <v>0</v>
      </c>
      <c r="I56" s="55">
        <f>Hoja1!BQ45</f>
        <v>0</v>
      </c>
      <c r="J56" s="55">
        <f>Hoja1!BR45</f>
        <v>0</v>
      </c>
      <c r="K56" s="53"/>
      <c r="L56" s="53"/>
      <c r="M56" s="53"/>
      <c r="N56" s="53"/>
      <c r="O56" s="53"/>
      <c r="P56" s="53"/>
      <c r="Q56" s="53"/>
      <c r="R56" s="53"/>
      <c r="S56" s="79" t="str">
        <f t="shared" si="0"/>
        <v>Aceptable</v>
      </c>
      <c r="T56" s="86"/>
      <c r="U56" s="74"/>
      <c r="V56" s="74"/>
      <c r="W56" s="74"/>
      <c r="X56" s="74"/>
      <c r="Y56" s="74"/>
    </row>
    <row r="57" spans="2:25" ht="58.5" customHeight="1">
      <c r="B57" s="54">
        <v>42</v>
      </c>
      <c r="C57" s="55" t="str">
        <f>Hoja1!BK46</f>
        <v>area 42</v>
      </c>
      <c r="D57" s="55" t="str">
        <f>Hoja1!BL46</f>
        <v>puesto 42</v>
      </c>
      <c r="E57" s="55" t="str">
        <f>Hoja1!BM46</f>
        <v>tarea 42</v>
      </c>
      <c r="F57" s="55">
        <f>Hoja1!BN46</f>
        <v>0</v>
      </c>
      <c r="G57" s="55">
        <f>Hoja1!BO46</f>
        <v>0</v>
      </c>
      <c r="H57" s="55">
        <f>Hoja1!BP46</f>
        <v>0</v>
      </c>
      <c r="I57" s="55">
        <f>Hoja1!BQ46</f>
        <v>0</v>
      </c>
      <c r="J57" s="55">
        <f>Hoja1!BR46</f>
        <v>0</v>
      </c>
      <c r="K57" s="53"/>
      <c r="L57" s="53"/>
      <c r="M57" s="53"/>
      <c r="N57" s="53"/>
      <c r="O57" s="53"/>
      <c r="P57" s="53"/>
      <c r="Q57" s="53"/>
      <c r="R57" s="53"/>
      <c r="S57" s="79" t="str">
        <f t="shared" si="0"/>
        <v>Aceptable</v>
      </c>
      <c r="T57" s="86"/>
      <c r="U57" s="74"/>
      <c r="V57" s="74"/>
      <c r="W57" s="74"/>
      <c r="X57" s="74"/>
      <c r="Y57" s="74"/>
    </row>
    <row r="58" spans="2:25" ht="58.5" customHeight="1">
      <c r="B58" s="54">
        <v>43</v>
      </c>
      <c r="C58" s="55" t="str">
        <f>Hoja1!BK47</f>
        <v>area 43</v>
      </c>
      <c r="D58" s="55" t="str">
        <f>Hoja1!BL47</f>
        <v>puesto 43</v>
      </c>
      <c r="E58" s="55" t="str">
        <f>Hoja1!BM47</f>
        <v>tarea 43</v>
      </c>
      <c r="F58" s="55">
        <f>Hoja1!BN47</f>
        <v>0</v>
      </c>
      <c r="G58" s="55">
        <f>Hoja1!BO47</f>
        <v>0</v>
      </c>
      <c r="H58" s="55">
        <f>Hoja1!BP47</f>
        <v>0</v>
      </c>
      <c r="I58" s="55">
        <f>Hoja1!BQ47</f>
        <v>0</v>
      </c>
      <c r="J58" s="55">
        <f>Hoja1!BR47</f>
        <v>0</v>
      </c>
      <c r="K58" s="53"/>
      <c r="L58" s="53"/>
      <c r="M58" s="53"/>
      <c r="N58" s="53"/>
      <c r="O58" s="53"/>
      <c r="P58" s="53"/>
      <c r="Q58" s="53"/>
      <c r="R58" s="53"/>
      <c r="S58" s="79" t="str">
        <f t="shared" si="0"/>
        <v>Aceptable</v>
      </c>
      <c r="T58" s="86"/>
      <c r="U58" s="74"/>
      <c r="V58" s="74"/>
      <c r="W58" s="74"/>
      <c r="X58" s="74"/>
      <c r="Y58" s="74"/>
    </row>
    <row r="59" spans="2:25" ht="58.5" customHeight="1">
      <c r="B59" s="54">
        <v>44</v>
      </c>
      <c r="C59" s="55" t="str">
        <f>Hoja1!BK48</f>
        <v>area 44</v>
      </c>
      <c r="D59" s="55" t="str">
        <f>Hoja1!BL48</f>
        <v>puesto 44</v>
      </c>
      <c r="E59" s="55" t="str">
        <f>Hoja1!BM48</f>
        <v>tarea 44</v>
      </c>
      <c r="F59" s="55">
        <f>Hoja1!BN48</f>
        <v>0</v>
      </c>
      <c r="G59" s="55">
        <f>Hoja1!BO48</f>
        <v>0</v>
      </c>
      <c r="H59" s="55">
        <f>Hoja1!BP48</f>
        <v>0</v>
      </c>
      <c r="I59" s="55">
        <f>Hoja1!BQ48</f>
        <v>0</v>
      </c>
      <c r="J59" s="55">
        <f>Hoja1!BR48</f>
        <v>0</v>
      </c>
      <c r="K59" s="53"/>
      <c r="L59" s="53"/>
      <c r="M59" s="53"/>
      <c r="N59" s="53"/>
      <c r="O59" s="53"/>
      <c r="P59" s="53"/>
      <c r="Q59" s="53"/>
      <c r="R59" s="53"/>
      <c r="S59" s="79" t="str">
        <f t="shared" si="0"/>
        <v>Aceptable</v>
      </c>
      <c r="T59" s="86"/>
      <c r="U59" s="74"/>
      <c r="V59" s="74"/>
      <c r="W59" s="74"/>
      <c r="X59" s="74"/>
      <c r="Y59" s="74"/>
    </row>
    <row r="60" spans="2:25" ht="58.5" customHeight="1">
      <c r="B60" s="54">
        <v>45</v>
      </c>
      <c r="C60" s="55" t="str">
        <f>Hoja1!BK49</f>
        <v>area 45</v>
      </c>
      <c r="D60" s="55" t="str">
        <f>Hoja1!BL49</f>
        <v>puesto 45</v>
      </c>
      <c r="E60" s="55" t="str">
        <f>Hoja1!BM49</f>
        <v>tarea 45</v>
      </c>
      <c r="F60" s="55">
        <f>Hoja1!BN49</f>
        <v>0</v>
      </c>
      <c r="G60" s="55">
        <f>Hoja1!BO49</f>
        <v>0</v>
      </c>
      <c r="H60" s="55">
        <f>Hoja1!BP49</f>
        <v>0</v>
      </c>
      <c r="I60" s="55">
        <f>Hoja1!BQ49</f>
        <v>0</v>
      </c>
      <c r="J60" s="55">
        <f>Hoja1!BR49</f>
        <v>0</v>
      </c>
      <c r="K60" s="53"/>
      <c r="L60" s="53"/>
      <c r="M60" s="53"/>
      <c r="N60" s="53"/>
      <c r="O60" s="53"/>
      <c r="P60" s="53"/>
      <c r="Q60" s="53"/>
      <c r="R60" s="53"/>
      <c r="S60" s="79" t="str">
        <f t="shared" si="0"/>
        <v>Aceptable</v>
      </c>
      <c r="T60" s="86"/>
      <c r="U60" s="74"/>
      <c r="V60" s="74"/>
      <c r="W60" s="74"/>
      <c r="X60" s="74"/>
      <c r="Y60" s="74"/>
    </row>
    <row r="61" spans="2:25" ht="58.5" customHeight="1">
      <c r="B61" s="54">
        <v>46</v>
      </c>
      <c r="C61" s="55" t="str">
        <f>Hoja1!BK50</f>
        <v>area 46</v>
      </c>
      <c r="D61" s="55" t="str">
        <f>Hoja1!BL50</f>
        <v>puesto 46</v>
      </c>
      <c r="E61" s="55" t="str">
        <f>Hoja1!BM50</f>
        <v>tarea 46</v>
      </c>
      <c r="F61" s="55">
        <f>Hoja1!BN50</f>
        <v>0</v>
      </c>
      <c r="G61" s="55">
        <f>Hoja1!BO50</f>
        <v>0</v>
      </c>
      <c r="H61" s="55">
        <f>Hoja1!BP50</f>
        <v>0</v>
      </c>
      <c r="I61" s="55">
        <f>Hoja1!BQ50</f>
        <v>0</v>
      </c>
      <c r="J61" s="55">
        <f>Hoja1!BR50</f>
        <v>0</v>
      </c>
      <c r="K61" s="53"/>
      <c r="L61" s="53"/>
      <c r="M61" s="53"/>
      <c r="N61" s="53"/>
      <c r="O61" s="53"/>
      <c r="P61" s="53"/>
      <c r="Q61" s="53"/>
      <c r="R61" s="53"/>
      <c r="S61" s="79" t="str">
        <f t="shared" si="0"/>
        <v>Aceptable</v>
      </c>
      <c r="T61" s="86"/>
      <c r="U61" s="74"/>
      <c r="V61" s="74"/>
      <c r="W61" s="74"/>
      <c r="X61" s="74"/>
      <c r="Y61" s="74"/>
    </row>
    <row r="62" spans="2:25" ht="58.5" customHeight="1">
      <c r="B62" s="54">
        <v>47</v>
      </c>
      <c r="C62" s="55" t="str">
        <f>Hoja1!BK51</f>
        <v>area 47</v>
      </c>
      <c r="D62" s="55" t="str">
        <f>Hoja1!BL51</f>
        <v>puesto 47</v>
      </c>
      <c r="E62" s="55" t="str">
        <f>Hoja1!BM51</f>
        <v>tarea 47</v>
      </c>
      <c r="F62" s="55">
        <f>Hoja1!BN51</f>
        <v>0</v>
      </c>
      <c r="G62" s="55">
        <f>Hoja1!BO51</f>
        <v>0</v>
      </c>
      <c r="H62" s="55">
        <f>Hoja1!BP51</f>
        <v>0</v>
      </c>
      <c r="I62" s="55">
        <f>Hoja1!BQ51</f>
        <v>0</v>
      </c>
      <c r="J62" s="55">
        <f>Hoja1!BR51</f>
        <v>0</v>
      </c>
      <c r="K62" s="53"/>
      <c r="L62" s="53"/>
      <c r="M62" s="53"/>
      <c r="N62" s="53"/>
      <c r="O62" s="53"/>
      <c r="P62" s="53"/>
      <c r="Q62" s="53"/>
      <c r="R62" s="53"/>
      <c r="S62" s="79" t="str">
        <f t="shared" si="0"/>
        <v>Aceptable</v>
      </c>
      <c r="T62" s="86"/>
      <c r="U62" s="74"/>
      <c r="V62" s="74"/>
      <c r="W62" s="74"/>
      <c r="X62" s="74"/>
      <c r="Y62" s="74"/>
    </row>
    <row r="63" spans="2:25" ht="58.5" customHeight="1">
      <c r="B63" s="54">
        <v>48</v>
      </c>
      <c r="C63" s="55" t="str">
        <f>Hoja1!BK52</f>
        <v>area 48</v>
      </c>
      <c r="D63" s="55" t="str">
        <f>Hoja1!BL52</f>
        <v>puesto 48</v>
      </c>
      <c r="E63" s="55" t="str">
        <f>Hoja1!BM52</f>
        <v>tarea 48</v>
      </c>
      <c r="F63" s="55">
        <f>Hoja1!BN52</f>
        <v>0</v>
      </c>
      <c r="G63" s="55">
        <f>Hoja1!BO52</f>
        <v>0</v>
      </c>
      <c r="H63" s="55">
        <f>Hoja1!BP52</f>
        <v>0</v>
      </c>
      <c r="I63" s="55">
        <f>Hoja1!BQ52</f>
        <v>0</v>
      </c>
      <c r="J63" s="55">
        <f>Hoja1!BR52</f>
        <v>0</v>
      </c>
      <c r="K63" s="53"/>
      <c r="L63" s="53"/>
      <c r="M63" s="53"/>
      <c r="N63" s="53"/>
      <c r="O63" s="53"/>
      <c r="P63" s="53"/>
      <c r="Q63" s="53"/>
      <c r="R63" s="53"/>
      <c r="S63" s="79" t="str">
        <f t="shared" si="0"/>
        <v>Aceptable</v>
      </c>
      <c r="T63" s="86"/>
      <c r="U63" s="74"/>
      <c r="V63" s="74"/>
      <c r="W63" s="74"/>
      <c r="X63" s="74"/>
      <c r="Y63" s="74"/>
    </row>
    <row r="64" spans="2:25" ht="58.5" customHeight="1">
      <c r="B64" s="54">
        <v>49</v>
      </c>
      <c r="C64" s="55" t="str">
        <f>Hoja1!BK53</f>
        <v>area 49</v>
      </c>
      <c r="D64" s="55" t="str">
        <f>Hoja1!BL53</f>
        <v>puesto 49</v>
      </c>
      <c r="E64" s="55" t="str">
        <f>Hoja1!BM53</f>
        <v>tarea 49</v>
      </c>
      <c r="F64" s="55">
        <f>Hoja1!BN53</f>
        <v>0</v>
      </c>
      <c r="G64" s="55">
        <f>Hoja1!BO53</f>
        <v>0</v>
      </c>
      <c r="H64" s="55">
        <f>Hoja1!BP53</f>
        <v>0</v>
      </c>
      <c r="I64" s="55">
        <f>Hoja1!BQ53</f>
        <v>0</v>
      </c>
      <c r="J64" s="55">
        <f>Hoja1!BR53</f>
        <v>0</v>
      </c>
      <c r="K64" s="53"/>
      <c r="L64" s="53"/>
      <c r="M64" s="53"/>
      <c r="N64" s="53"/>
      <c r="O64" s="53"/>
      <c r="P64" s="53"/>
      <c r="Q64" s="53"/>
      <c r="R64" s="53"/>
      <c r="S64" s="79" t="str">
        <f t="shared" si="0"/>
        <v>Aceptable</v>
      </c>
      <c r="T64" s="86"/>
      <c r="U64" s="74"/>
      <c r="V64" s="74"/>
      <c r="W64" s="74"/>
      <c r="X64" s="74"/>
      <c r="Y64" s="74"/>
    </row>
    <row r="65" spans="2:25" ht="58.5" customHeight="1">
      <c r="B65" s="54">
        <v>50</v>
      </c>
      <c r="C65" s="55" t="str">
        <f>Hoja1!BK54</f>
        <v>area 50</v>
      </c>
      <c r="D65" s="55" t="str">
        <f>Hoja1!BL54</f>
        <v>puesto 50</v>
      </c>
      <c r="E65" s="55" t="str">
        <f>Hoja1!BM54</f>
        <v>tarea 50</v>
      </c>
      <c r="F65" s="55">
        <f>Hoja1!BN54</f>
        <v>0</v>
      </c>
      <c r="G65" s="55">
        <f>Hoja1!BO54</f>
        <v>0</v>
      </c>
      <c r="H65" s="55">
        <f>Hoja1!BP54</f>
        <v>0</v>
      </c>
      <c r="I65" s="55">
        <f>Hoja1!BQ54</f>
        <v>0</v>
      </c>
      <c r="J65" s="55">
        <f>Hoja1!BR54</f>
        <v>0</v>
      </c>
      <c r="K65" s="53"/>
      <c r="L65" s="53"/>
      <c r="M65" s="53"/>
      <c r="N65" s="53"/>
      <c r="O65" s="53"/>
      <c r="P65" s="53"/>
      <c r="Q65" s="53"/>
      <c r="R65" s="53"/>
      <c r="S65" s="79" t="str">
        <f t="shared" si="0"/>
        <v>Aceptable</v>
      </c>
      <c r="T65" s="86"/>
      <c r="U65" s="74"/>
      <c r="V65" s="74"/>
      <c r="W65" s="74"/>
      <c r="X65" s="74"/>
      <c r="Y65" s="74"/>
    </row>
    <row r="66" spans="2:25" ht="58.5" customHeight="1">
      <c r="B66" s="54">
        <v>51</v>
      </c>
      <c r="C66" s="55" t="str">
        <f>Hoja1!BK55</f>
        <v>area 51</v>
      </c>
      <c r="D66" s="55" t="str">
        <f>Hoja1!BL55</f>
        <v>puesto 51</v>
      </c>
      <c r="E66" s="55" t="str">
        <f>Hoja1!BM55</f>
        <v>tarea 51</v>
      </c>
      <c r="F66" s="55">
        <f>Hoja1!BN55</f>
        <v>0</v>
      </c>
      <c r="G66" s="55">
        <f>Hoja1!BO55</f>
        <v>0</v>
      </c>
      <c r="H66" s="55">
        <f>Hoja1!BP55</f>
        <v>0</v>
      </c>
      <c r="I66" s="55">
        <f>Hoja1!BQ55</f>
        <v>0</v>
      </c>
      <c r="J66" s="55">
        <f>Hoja1!BR55</f>
        <v>0</v>
      </c>
      <c r="K66" s="53"/>
      <c r="L66" s="53"/>
      <c r="M66" s="53"/>
      <c r="N66" s="53"/>
      <c r="O66" s="53"/>
      <c r="P66" s="53"/>
      <c r="Q66" s="53"/>
      <c r="R66" s="53"/>
      <c r="S66" s="79" t="str">
        <f t="shared" si="0"/>
        <v>Aceptable</v>
      </c>
      <c r="T66" s="86"/>
      <c r="U66" s="74"/>
      <c r="V66" s="74"/>
      <c r="W66" s="74"/>
      <c r="X66" s="74"/>
      <c r="Y66" s="74"/>
    </row>
    <row r="67" spans="2:25" ht="58.5" customHeight="1">
      <c r="B67" s="54">
        <v>52</v>
      </c>
      <c r="C67" s="55" t="str">
        <f>Hoja1!BK56</f>
        <v>area 52</v>
      </c>
      <c r="D67" s="55" t="str">
        <f>Hoja1!BL56</f>
        <v>puesto 52</v>
      </c>
      <c r="E67" s="55" t="str">
        <f>Hoja1!BM56</f>
        <v>tarea 52</v>
      </c>
      <c r="F67" s="55">
        <f>Hoja1!BN56</f>
        <v>0</v>
      </c>
      <c r="G67" s="55">
        <f>Hoja1!BO56</f>
        <v>0</v>
      </c>
      <c r="H67" s="55">
        <f>Hoja1!BP56</f>
        <v>0</v>
      </c>
      <c r="I67" s="55">
        <f>Hoja1!BQ56</f>
        <v>0</v>
      </c>
      <c r="J67" s="55">
        <f>Hoja1!BR56</f>
        <v>0</v>
      </c>
      <c r="K67" s="53"/>
      <c r="L67" s="53"/>
      <c r="M67" s="53"/>
      <c r="N67" s="53"/>
      <c r="O67" s="53"/>
      <c r="P67" s="53"/>
      <c r="Q67" s="53"/>
      <c r="R67" s="53"/>
      <c r="S67" s="79" t="str">
        <f t="shared" si="0"/>
        <v>Aceptable</v>
      </c>
      <c r="T67" s="86"/>
      <c r="U67" s="74"/>
      <c r="V67" s="74"/>
      <c r="W67" s="74"/>
      <c r="X67" s="74"/>
      <c r="Y67" s="74"/>
    </row>
    <row r="68" spans="2:25" ht="58.5" customHeight="1">
      <c r="B68" s="54">
        <v>53</v>
      </c>
      <c r="C68" s="55" t="str">
        <f>Hoja1!BK57</f>
        <v>area 53</v>
      </c>
      <c r="D68" s="55" t="str">
        <f>Hoja1!BL57</f>
        <v>puesto 53</v>
      </c>
      <c r="E68" s="55" t="str">
        <f>Hoja1!BM57</f>
        <v>tarea 53</v>
      </c>
      <c r="F68" s="55">
        <f>Hoja1!BN57</f>
        <v>0</v>
      </c>
      <c r="G68" s="55">
        <f>Hoja1!BO57</f>
        <v>0</v>
      </c>
      <c r="H68" s="55">
        <f>Hoja1!BP57</f>
        <v>0</v>
      </c>
      <c r="I68" s="55">
        <f>Hoja1!BQ57</f>
        <v>0</v>
      </c>
      <c r="J68" s="55">
        <f>Hoja1!BR57</f>
        <v>0</v>
      </c>
      <c r="K68" s="53"/>
      <c r="L68" s="53"/>
      <c r="M68" s="53"/>
      <c r="N68" s="53"/>
      <c r="O68" s="53"/>
      <c r="P68" s="53"/>
      <c r="Q68" s="53"/>
      <c r="R68" s="53"/>
      <c r="S68" s="79" t="str">
        <f t="shared" si="0"/>
        <v>Aceptable</v>
      </c>
      <c r="T68" s="86"/>
      <c r="U68" s="74"/>
      <c r="V68" s="74"/>
      <c r="W68" s="74"/>
      <c r="X68" s="74"/>
      <c r="Y68" s="74"/>
    </row>
    <row r="69" spans="2:25" ht="58.5" customHeight="1">
      <c r="B69" s="54">
        <v>54</v>
      </c>
      <c r="C69" s="55" t="str">
        <f>Hoja1!BK58</f>
        <v>area 54</v>
      </c>
      <c r="D69" s="55" t="str">
        <f>Hoja1!BL58</f>
        <v>puesto 54</v>
      </c>
      <c r="E69" s="55" t="str">
        <f>Hoja1!BM58</f>
        <v>tarea 54</v>
      </c>
      <c r="F69" s="55">
        <f>Hoja1!BN58</f>
        <v>0</v>
      </c>
      <c r="G69" s="55">
        <f>Hoja1!BO58</f>
        <v>0</v>
      </c>
      <c r="H69" s="55">
        <f>Hoja1!BP58</f>
        <v>0</v>
      </c>
      <c r="I69" s="55">
        <f>Hoja1!BQ58</f>
        <v>0</v>
      </c>
      <c r="J69" s="55">
        <f>Hoja1!BR58</f>
        <v>0</v>
      </c>
      <c r="K69" s="53"/>
      <c r="L69" s="53"/>
      <c r="M69" s="53"/>
      <c r="N69" s="53"/>
      <c r="O69" s="53"/>
      <c r="P69" s="53"/>
      <c r="Q69" s="53"/>
      <c r="R69" s="53"/>
      <c r="S69" s="79" t="str">
        <f t="shared" si="0"/>
        <v>Aceptable</v>
      </c>
      <c r="T69" s="86"/>
      <c r="U69" s="74"/>
      <c r="V69" s="74"/>
      <c r="W69" s="74"/>
      <c r="X69" s="74"/>
      <c r="Y69" s="74"/>
    </row>
    <row r="70" spans="2:25" ht="58.5" customHeight="1">
      <c r="B70" s="54">
        <v>55</v>
      </c>
      <c r="C70" s="55" t="str">
        <f>Hoja1!BK59</f>
        <v>area 55</v>
      </c>
      <c r="D70" s="55" t="str">
        <f>Hoja1!BL59</f>
        <v>puesto 55</v>
      </c>
      <c r="E70" s="55" t="str">
        <f>Hoja1!BM59</f>
        <v>tarea 55</v>
      </c>
      <c r="F70" s="55">
        <f>Hoja1!BN59</f>
        <v>0</v>
      </c>
      <c r="G70" s="55">
        <f>Hoja1!BO59</f>
        <v>0</v>
      </c>
      <c r="H70" s="55">
        <f>Hoja1!BP59</f>
        <v>0</v>
      </c>
      <c r="I70" s="55">
        <f>Hoja1!BQ59</f>
        <v>0</v>
      </c>
      <c r="J70" s="55">
        <f>Hoja1!BR59</f>
        <v>0</v>
      </c>
      <c r="K70" s="53"/>
      <c r="L70" s="53"/>
      <c r="M70" s="53"/>
      <c r="N70" s="53"/>
      <c r="O70" s="53"/>
      <c r="P70" s="53"/>
      <c r="Q70" s="53"/>
      <c r="R70" s="53"/>
      <c r="S70" s="79" t="str">
        <f t="shared" si="0"/>
        <v>Aceptable</v>
      </c>
      <c r="T70" s="86"/>
      <c r="U70" s="74"/>
      <c r="V70" s="74"/>
      <c r="W70" s="74"/>
      <c r="X70" s="74"/>
      <c r="Y70" s="74"/>
    </row>
    <row r="71" spans="2:25" ht="58.5" customHeight="1">
      <c r="B71" s="54">
        <v>56</v>
      </c>
      <c r="C71" s="55" t="str">
        <f>Hoja1!BK60</f>
        <v>area 56</v>
      </c>
      <c r="D71" s="55" t="str">
        <f>Hoja1!BL60</f>
        <v>puesto 56</v>
      </c>
      <c r="E71" s="55" t="str">
        <f>Hoja1!BM60</f>
        <v>tarea 56</v>
      </c>
      <c r="F71" s="55">
        <f>Hoja1!BN60</f>
        <v>0</v>
      </c>
      <c r="G71" s="55">
        <f>Hoja1!BO60</f>
        <v>0</v>
      </c>
      <c r="H71" s="55">
        <f>Hoja1!BP60</f>
        <v>0</v>
      </c>
      <c r="I71" s="55">
        <f>Hoja1!BQ60</f>
        <v>0</v>
      </c>
      <c r="J71" s="55">
        <f>Hoja1!BR60</f>
        <v>0</v>
      </c>
      <c r="K71" s="53"/>
      <c r="L71" s="53"/>
      <c r="M71" s="53"/>
      <c r="N71" s="53"/>
      <c r="O71" s="53"/>
      <c r="P71" s="53"/>
      <c r="Q71" s="53"/>
      <c r="R71" s="53"/>
      <c r="S71" s="79" t="str">
        <f t="shared" si="0"/>
        <v>Aceptable</v>
      </c>
      <c r="T71" s="86"/>
      <c r="U71" s="74"/>
      <c r="V71" s="74"/>
      <c r="W71" s="74"/>
      <c r="X71" s="74"/>
      <c r="Y71" s="74"/>
    </row>
    <row r="72" spans="2:25" ht="58.5" customHeight="1">
      <c r="B72" s="54">
        <v>57</v>
      </c>
      <c r="C72" s="55" t="str">
        <f>Hoja1!BK61</f>
        <v>area 57</v>
      </c>
      <c r="D72" s="55" t="str">
        <f>Hoja1!BL61</f>
        <v>puesto 57</v>
      </c>
      <c r="E72" s="55" t="str">
        <f>Hoja1!BM61</f>
        <v>tarea 57</v>
      </c>
      <c r="F72" s="55">
        <f>Hoja1!BN61</f>
        <v>0</v>
      </c>
      <c r="G72" s="55">
        <f>Hoja1!BO61</f>
        <v>0</v>
      </c>
      <c r="H72" s="55">
        <f>Hoja1!BP61</f>
        <v>0</v>
      </c>
      <c r="I72" s="55">
        <f>Hoja1!BQ61</f>
        <v>0</v>
      </c>
      <c r="J72" s="55">
        <f>Hoja1!BR61</f>
        <v>0</v>
      </c>
      <c r="K72" s="53"/>
      <c r="L72" s="53"/>
      <c r="M72" s="53"/>
      <c r="N72" s="53"/>
      <c r="O72" s="53"/>
      <c r="P72" s="53"/>
      <c r="Q72" s="53"/>
      <c r="R72" s="53"/>
      <c r="S72" s="79" t="str">
        <f t="shared" si="0"/>
        <v>Aceptable</v>
      </c>
      <c r="T72" s="86"/>
      <c r="U72" s="74"/>
      <c r="V72" s="74"/>
      <c r="W72" s="74"/>
      <c r="X72" s="74"/>
      <c r="Y72" s="74"/>
    </row>
    <row r="73" spans="2:25" ht="58.5" customHeight="1">
      <c r="B73" s="54">
        <v>58</v>
      </c>
      <c r="C73" s="55" t="str">
        <f>Hoja1!BK62</f>
        <v>area 58</v>
      </c>
      <c r="D73" s="55" t="str">
        <f>Hoja1!BL62</f>
        <v>puesto 58</v>
      </c>
      <c r="E73" s="55" t="str">
        <f>Hoja1!BM62</f>
        <v>tarea 58</v>
      </c>
      <c r="F73" s="55">
        <f>Hoja1!BN62</f>
        <v>0</v>
      </c>
      <c r="G73" s="55">
        <f>Hoja1!BO62</f>
        <v>0</v>
      </c>
      <c r="H73" s="55">
        <f>Hoja1!BP62</f>
        <v>0</v>
      </c>
      <c r="I73" s="55">
        <f>Hoja1!BQ62</f>
        <v>0</v>
      </c>
      <c r="J73" s="55">
        <f>Hoja1!BR62</f>
        <v>0</v>
      </c>
      <c r="K73" s="53"/>
      <c r="L73" s="53"/>
      <c r="M73" s="53"/>
      <c r="N73" s="53"/>
      <c r="O73" s="53"/>
      <c r="P73" s="53"/>
      <c r="Q73" s="53"/>
      <c r="R73" s="53"/>
      <c r="S73" s="79" t="str">
        <f t="shared" si="0"/>
        <v>Aceptable</v>
      </c>
      <c r="T73" s="86"/>
      <c r="U73" s="74"/>
      <c r="V73" s="74"/>
      <c r="W73" s="74"/>
      <c r="X73" s="74"/>
      <c r="Y73" s="74"/>
    </row>
    <row r="74" spans="2:25" ht="58.5" customHeight="1">
      <c r="B74" s="54">
        <v>59</v>
      </c>
      <c r="C74" s="55" t="str">
        <f>Hoja1!BK63</f>
        <v>area 59</v>
      </c>
      <c r="D74" s="55" t="str">
        <f>Hoja1!BL63</f>
        <v>puesto 59</v>
      </c>
      <c r="E74" s="55" t="str">
        <f>Hoja1!BM63</f>
        <v>tarea 59</v>
      </c>
      <c r="F74" s="55">
        <f>Hoja1!BN63</f>
        <v>0</v>
      </c>
      <c r="G74" s="55">
        <f>Hoja1!BO63</f>
        <v>0</v>
      </c>
      <c r="H74" s="55">
        <f>Hoja1!BP63</f>
        <v>0</v>
      </c>
      <c r="I74" s="55">
        <f>Hoja1!BQ63</f>
        <v>0</v>
      </c>
      <c r="J74" s="55">
        <f>Hoja1!BR63</f>
        <v>0</v>
      </c>
      <c r="K74" s="53"/>
      <c r="L74" s="53"/>
      <c r="M74" s="53"/>
      <c r="N74" s="53"/>
      <c r="O74" s="53"/>
      <c r="P74" s="53"/>
      <c r="Q74" s="53"/>
      <c r="R74" s="53"/>
      <c r="S74" s="79" t="str">
        <f t="shared" si="0"/>
        <v>Aceptable</v>
      </c>
      <c r="T74" s="86"/>
      <c r="U74" s="74"/>
      <c r="V74" s="74"/>
      <c r="W74" s="74"/>
      <c r="X74" s="74"/>
      <c r="Y74" s="74"/>
    </row>
    <row r="75" spans="2:25" ht="58.5" customHeight="1">
      <c r="B75" s="54">
        <v>60</v>
      </c>
      <c r="C75" s="55" t="str">
        <f>Hoja1!BK64</f>
        <v>area 60</v>
      </c>
      <c r="D75" s="55" t="str">
        <f>Hoja1!BL64</f>
        <v>puesto 60</v>
      </c>
      <c r="E75" s="55" t="str">
        <f>Hoja1!BM64</f>
        <v>tarea 60</v>
      </c>
      <c r="F75" s="55">
        <f>Hoja1!BN64</f>
        <v>0</v>
      </c>
      <c r="G75" s="55">
        <f>Hoja1!BO64</f>
        <v>0</v>
      </c>
      <c r="H75" s="55">
        <f>Hoja1!BP64</f>
        <v>0</v>
      </c>
      <c r="I75" s="55">
        <f>Hoja1!BQ64</f>
        <v>0</v>
      </c>
      <c r="J75" s="55">
        <f>Hoja1!BR64</f>
        <v>0</v>
      </c>
      <c r="K75" s="53"/>
      <c r="L75" s="53"/>
      <c r="M75" s="53"/>
      <c r="N75" s="53"/>
      <c r="O75" s="53"/>
      <c r="P75" s="53"/>
      <c r="Q75" s="53"/>
      <c r="R75" s="53"/>
      <c r="S75" s="79" t="str">
        <f t="shared" si="0"/>
        <v>Aceptable</v>
      </c>
      <c r="T75" s="86"/>
      <c r="U75" s="74"/>
      <c r="V75" s="74"/>
      <c r="W75" s="74"/>
      <c r="X75" s="74"/>
      <c r="Y75" s="74"/>
    </row>
    <row r="76" spans="2:25" ht="58.5" customHeight="1">
      <c r="B76" s="54">
        <v>61</v>
      </c>
      <c r="C76" s="55" t="str">
        <f>Hoja1!BK65</f>
        <v>area 61</v>
      </c>
      <c r="D76" s="55" t="str">
        <f>Hoja1!BL65</f>
        <v>puesto 61</v>
      </c>
      <c r="E76" s="55" t="str">
        <f>Hoja1!BM65</f>
        <v>tarea 61</v>
      </c>
      <c r="F76" s="55">
        <f>Hoja1!BN65</f>
        <v>0</v>
      </c>
      <c r="G76" s="55">
        <f>Hoja1!BO65</f>
        <v>0</v>
      </c>
      <c r="H76" s="55">
        <f>Hoja1!BP65</f>
        <v>0</v>
      </c>
      <c r="I76" s="55">
        <f>Hoja1!BQ65</f>
        <v>0</v>
      </c>
      <c r="J76" s="55">
        <f>Hoja1!BR65</f>
        <v>0</v>
      </c>
      <c r="K76" s="53"/>
      <c r="L76" s="53"/>
      <c r="M76" s="53"/>
      <c r="N76" s="53"/>
      <c r="O76" s="53"/>
      <c r="P76" s="53"/>
      <c r="Q76" s="53"/>
      <c r="R76" s="53"/>
      <c r="S76" s="79" t="str">
        <f t="shared" si="0"/>
        <v>Aceptable</v>
      </c>
      <c r="T76" s="86"/>
      <c r="U76" s="74"/>
      <c r="V76" s="74"/>
      <c r="W76" s="74"/>
      <c r="X76" s="74"/>
      <c r="Y76" s="74"/>
    </row>
    <row r="77" spans="2:25" ht="58.5" customHeight="1">
      <c r="B77" s="54">
        <v>62</v>
      </c>
      <c r="C77" s="55" t="str">
        <f>Hoja1!BK66</f>
        <v>area 62</v>
      </c>
      <c r="D77" s="55" t="str">
        <f>Hoja1!BL66</f>
        <v>puesto 62</v>
      </c>
      <c r="E77" s="55" t="str">
        <f>Hoja1!BM66</f>
        <v>tarea 62</v>
      </c>
      <c r="F77" s="55">
        <f>Hoja1!BN66</f>
        <v>0</v>
      </c>
      <c r="G77" s="55">
        <f>Hoja1!BO66</f>
        <v>0</v>
      </c>
      <c r="H77" s="55">
        <f>Hoja1!BP66</f>
        <v>0</v>
      </c>
      <c r="I77" s="55">
        <f>Hoja1!BQ66</f>
        <v>0</v>
      </c>
      <c r="J77" s="55">
        <f>Hoja1!BR66</f>
        <v>0</v>
      </c>
      <c r="K77" s="53"/>
      <c r="L77" s="53"/>
      <c r="M77" s="53"/>
      <c r="N77" s="53"/>
      <c r="O77" s="53"/>
      <c r="P77" s="53"/>
      <c r="Q77" s="53"/>
      <c r="R77" s="53"/>
      <c r="S77" s="79" t="str">
        <f t="shared" si="0"/>
        <v>Aceptable</v>
      </c>
      <c r="T77" s="86"/>
      <c r="U77" s="74"/>
      <c r="V77" s="74"/>
      <c r="W77" s="74"/>
      <c r="X77" s="74"/>
      <c r="Y77" s="74"/>
    </row>
    <row r="78" spans="2:25" ht="58.5" customHeight="1">
      <c r="B78" s="54">
        <v>63</v>
      </c>
      <c r="C78" s="55" t="str">
        <f>Hoja1!BK67</f>
        <v>area 63</v>
      </c>
      <c r="D78" s="55" t="str">
        <f>Hoja1!BL67</f>
        <v>puesto 63</v>
      </c>
      <c r="E78" s="55" t="str">
        <f>Hoja1!BM67</f>
        <v>tarea 63</v>
      </c>
      <c r="F78" s="55">
        <f>Hoja1!BN67</f>
        <v>0</v>
      </c>
      <c r="G78" s="55">
        <f>Hoja1!BO67</f>
        <v>0</v>
      </c>
      <c r="H78" s="55">
        <f>Hoja1!BP67</f>
        <v>0</v>
      </c>
      <c r="I78" s="55">
        <f>Hoja1!BQ67</f>
        <v>0</v>
      </c>
      <c r="J78" s="55">
        <f>Hoja1!BR67</f>
        <v>0</v>
      </c>
      <c r="K78" s="53"/>
      <c r="L78" s="53"/>
      <c r="M78" s="53"/>
      <c r="N78" s="53"/>
      <c r="O78" s="53"/>
      <c r="P78" s="53"/>
      <c r="Q78" s="53"/>
      <c r="R78" s="53"/>
      <c r="S78" s="79" t="str">
        <f t="shared" si="0"/>
        <v>Aceptable</v>
      </c>
      <c r="T78" s="86"/>
      <c r="U78" s="74"/>
      <c r="V78" s="74"/>
      <c r="W78" s="74"/>
      <c r="X78" s="74"/>
      <c r="Y78" s="74"/>
    </row>
    <row r="79" spans="2:25" ht="58.5" customHeight="1">
      <c r="B79" s="54">
        <v>64</v>
      </c>
      <c r="C79" s="55" t="str">
        <f>Hoja1!BK68</f>
        <v>area 64</v>
      </c>
      <c r="D79" s="55" t="str">
        <f>Hoja1!BL68</f>
        <v>puesto 64</v>
      </c>
      <c r="E79" s="55" t="str">
        <f>Hoja1!BM68</f>
        <v>tarea 64</v>
      </c>
      <c r="F79" s="55">
        <f>Hoja1!BN68</f>
        <v>0</v>
      </c>
      <c r="G79" s="55">
        <f>Hoja1!BO68</f>
        <v>0</v>
      </c>
      <c r="H79" s="55">
        <f>Hoja1!BP68</f>
        <v>0</v>
      </c>
      <c r="I79" s="55">
        <f>Hoja1!BQ68</f>
        <v>0</v>
      </c>
      <c r="J79" s="55">
        <f>Hoja1!BR68</f>
        <v>0</v>
      </c>
      <c r="K79" s="53"/>
      <c r="L79" s="53"/>
      <c r="M79" s="53"/>
      <c r="N79" s="53"/>
      <c r="O79" s="53"/>
      <c r="P79" s="53"/>
      <c r="Q79" s="53"/>
      <c r="R79" s="53"/>
      <c r="S79" s="79" t="str">
        <f t="shared" si="0"/>
        <v>Aceptable</v>
      </c>
      <c r="T79" s="86"/>
      <c r="U79" s="74"/>
      <c r="V79" s="74"/>
      <c r="W79" s="74"/>
      <c r="X79" s="74"/>
      <c r="Y79" s="74"/>
    </row>
    <row r="80" spans="2:25" ht="58.5" customHeight="1">
      <c r="B80" s="54">
        <v>65</v>
      </c>
      <c r="C80" s="55" t="str">
        <f>Hoja1!BK69</f>
        <v>area 65</v>
      </c>
      <c r="D80" s="55" t="str">
        <f>Hoja1!BL69</f>
        <v>puesto 65</v>
      </c>
      <c r="E80" s="55" t="str">
        <f>Hoja1!BM69</f>
        <v>tarea 65</v>
      </c>
      <c r="F80" s="55">
        <f>Hoja1!BN69</f>
        <v>0</v>
      </c>
      <c r="G80" s="55">
        <f>Hoja1!BO69</f>
        <v>0</v>
      </c>
      <c r="H80" s="55">
        <f>Hoja1!BP69</f>
        <v>0</v>
      </c>
      <c r="I80" s="55">
        <f>Hoja1!BQ69</f>
        <v>0</v>
      </c>
      <c r="J80" s="55">
        <f>Hoja1!BR69</f>
        <v>0</v>
      </c>
      <c r="K80" s="53"/>
      <c r="L80" s="53"/>
      <c r="M80" s="53"/>
      <c r="N80" s="53"/>
      <c r="O80" s="53"/>
      <c r="P80" s="53"/>
      <c r="Q80" s="53"/>
      <c r="R80" s="53"/>
      <c r="S80" s="79" t="str">
        <f t="shared" si="0"/>
        <v>Aceptable</v>
      </c>
      <c r="T80" s="86"/>
      <c r="U80" s="74"/>
      <c r="V80" s="74"/>
      <c r="W80" s="74"/>
      <c r="X80" s="74"/>
      <c r="Y80" s="74"/>
    </row>
    <row r="81" spans="2:25" ht="58.5" customHeight="1">
      <c r="B81" s="54">
        <v>66</v>
      </c>
      <c r="C81" s="55" t="str">
        <f>Hoja1!BK70</f>
        <v>area 66</v>
      </c>
      <c r="D81" s="55" t="str">
        <f>Hoja1!BL70</f>
        <v>puesto 66</v>
      </c>
      <c r="E81" s="55" t="str">
        <f>Hoja1!BM70</f>
        <v>tarea 66</v>
      </c>
      <c r="F81" s="55">
        <f>Hoja1!BN70</f>
        <v>0</v>
      </c>
      <c r="G81" s="55">
        <f>Hoja1!BO70</f>
        <v>0</v>
      </c>
      <c r="H81" s="55">
        <f>Hoja1!BP70</f>
        <v>0</v>
      </c>
      <c r="I81" s="55">
        <f>Hoja1!BQ70</f>
        <v>0</v>
      </c>
      <c r="J81" s="55">
        <f>Hoja1!BR70</f>
        <v>0</v>
      </c>
      <c r="K81" s="53"/>
      <c r="L81" s="53"/>
      <c r="M81" s="53"/>
      <c r="N81" s="53"/>
      <c r="O81" s="53"/>
      <c r="P81" s="53"/>
      <c r="Q81" s="53"/>
      <c r="R81" s="53"/>
      <c r="S81" s="79" t="str">
        <f t="shared" ref="S81:S144" si="1">IF(OR(K81="SI",L81="SI",M81="SI",N81="SI",O81="SI",P81="SI",Q81="SI",R81="SI"),"No aceptable","Aceptable")</f>
        <v>Aceptable</v>
      </c>
      <c r="T81" s="86"/>
      <c r="U81" s="74"/>
      <c r="V81" s="74"/>
      <c r="W81" s="74"/>
      <c r="X81" s="74"/>
      <c r="Y81" s="74"/>
    </row>
    <row r="82" spans="2:25" ht="58.5" customHeight="1">
      <c r="B82" s="54">
        <v>67</v>
      </c>
      <c r="C82" s="55" t="str">
        <f>Hoja1!BK71</f>
        <v>area 67</v>
      </c>
      <c r="D82" s="55" t="str">
        <f>Hoja1!BL71</f>
        <v>puesto 67</v>
      </c>
      <c r="E82" s="55" t="str">
        <f>Hoja1!BM71</f>
        <v>tarea 67</v>
      </c>
      <c r="F82" s="55">
        <f>Hoja1!BN71</f>
        <v>0</v>
      </c>
      <c r="G82" s="55">
        <f>Hoja1!BO71</f>
        <v>0</v>
      </c>
      <c r="H82" s="55">
        <f>Hoja1!BP71</f>
        <v>0</v>
      </c>
      <c r="I82" s="55">
        <f>Hoja1!BQ71</f>
        <v>0</v>
      </c>
      <c r="J82" s="55">
        <f>Hoja1!BR71</f>
        <v>0</v>
      </c>
      <c r="K82" s="53"/>
      <c r="L82" s="53"/>
      <c r="M82" s="53"/>
      <c r="N82" s="53"/>
      <c r="O82" s="53"/>
      <c r="P82" s="53"/>
      <c r="Q82" s="53"/>
      <c r="R82" s="53"/>
      <c r="S82" s="79" t="str">
        <f t="shared" si="1"/>
        <v>Aceptable</v>
      </c>
      <c r="T82" s="86"/>
      <c r="U82" s="74"/>
      <c r="V82" s="74"/>
      <c r="W82" s="74"/>
      <c r="X82" s="74"/>
      <c r="Y82" s="74"/>
    </row>
    <row r="83" spans="2:25" ht="58.5" customHeight="1">
      <c r="B83" s="54">
        <v>68</v>
      </c>
      <c r="C83" s="55" t="str">
        <f>Hoja1!BK72</f>
        <v>area 68</v>
      </c>
      <c r="D83" s="55" t="str">
        <f>Hoja1!BL72</f>
        <v>puesto 68</v>
      </c>
      <c r="E83" s="55" t="str">
        <f>Hoja1!BM72</f>
        <v>tarea 68</v>
      </c>
      <c r="F83" s="55">
        <f>Hoja1!BN72</f>
        <v>0</v>
      </c>
      <c r="G83" s="55">
        <f>Hoja1!BO72</f>
        <v>0</v>
      </c>
      <c r="H83" s="55">
        <f>Hoja1!BP72</f>
        <v>0</v>
      </c>
      <c r="I83" s="55">
        <f>Hoja1!BQ72</f>
        <v>0</v>
      </c>
      <c r="J83" s="55">
        <f>Hoja1!BR72</f>
        <v>0</v>
      </c>
      <c r="K83" s="53"/>
      <c r="L83" s="53"/>
      <c r="M83" s="53"/>
      <c r="N83" s="53"/>
      <c r="O83" s="53"/>
      <c r="P83" s="53"/>
      <c r="Q83" s="53"/>
      <c r="R83" s="53"/>
      <c r="S83" s="79" t="str">
        <f t="shared" si="1"/>
        <v>Aceptable</v>
      </c>
      <c r="T83" s="86"/>
      <c r="U83" s="74"/>
      <c r="V83" s="74"/>
      <c r="W83" s="74"/>
      <c r="X83" s="74"/>
      <c r="Y83" s="74"/>
    </row>
    <row r="84" spans="2:25" ht="58.5" customHeight="1">
      <c r="B84" s="54">
        <v>69</v>
      </c>
      <c r="C84" s="55" t="str">
        <f>Hoja1!BK73</f>
        <v>area 69</v>
      </c>
      <c r="D84" s="55" t="str">
        <f>Hoja1!BL73</f>
        <v>puesto 69</v>
      </c>
      <c r="E84" s="55" t="str">
        <f>Hoja1!BM73</f>
        <v>tarea 69</v>
      </c>
      <c r="F84" s="55">
        <f>Hoja1!BN73</f>
        <v>0</v>
      </c>
      <c r="G84" s="55">
        <f>Hoja1!BO73</f>
        <v>0</v>
      </c>
      <c r="H84" s="55">
        <f>Hoja1!BP73</f>
        <v>0</v>
      </c>
      <c r="I84" s="55">
        <f>Hoja1!BQ73</f>
        <v>0</v>
      </c>
      <c r="J84" s="55">
        <f>Hoja1!BR73</f>
        <v>0</v>
      </c>
      <c r="K84" s="53"/>
      <c r="L84" s="53"/>
      <c r="M84" s="53"/>
      <c r="N84" s="53"/>
      <c r="O84" s="53"/>
      <c r="P84" s="53"/>
      <c r="Q84" s="53"/>
      <c r="R84" s="53"/>
      <c r="S84" s="79" t="str">
        <f t="shared" si="1"/>
        <v>Aceptable</v>
      </c>
      <c r="T84" s="86"/>
      <c r="U84" s="74"/>
      <c r="V84" s="74"/>
      <c r="W84" s="74"/>
      <c r="X84" s="74"/>
      <c r="Y84" s="74"/>
    </row>
    <row r="85" spans="2:25" ht="58.5" customHeight="1">
      <c r="B85" s="54">
        <v>70</v>
      </c>
      <c r="C85" s="55" t="str">
        <f>Hoja1!BK74</f>
        <v>area 70</v>
      </c>
      <c r="D85" s="55" t="str">
        <f>Hoja1!BL74</f>
        <v>puesto 70</v>
      </c>
      <c r="E85" s="55" t="str">
        <f>Hoja1!BM74</f>
        <v>tarea 70</v>
      </c>
      <c r="F85" s="55">
        <f>Hoja1!BN74</f>
        <v>0</v>
      </c>
      <c r="G85" s="55">
        <f>Hoja1!BO74</f>
        <v>0</v>
      </c>
      <c r="H85" s="55">
        <f>Hoja1!BP74</f>
        <v>0</v>
      </c>
      <c r="I85" s="55">
        <f>Hoja1!BQ74</f>
        <v>0</v>
      </c>
      <c r="J85" s="55">
        <f>Hoja1!BR74</f>
        <v>0</v>
      </c>
      <c r="K85" s="53"/>
      <c r="L85" s="53"/>
      <c r="M85" s="53"/>
      <c r="N85" s="53"/>
      <c r="O85" s="53"/>
      <c r="P85" s="53"/>
      <c r="Q85" s="53"/>
      <c r="R85" s="53"/>
      <c r="S85" s="79" t="str">
        <f t="shared" si="1"/>
        <v>Aceptable</v>
      </c>
      <c r="T85" s="86"/>
      <c r="U85" s="74"/>
      <c r="V85" s="74"/>
      <c r="W85" s="74"/>
      <c r="X85" s="74"/>
      <c r="Y85" s="74"/>
    </row>
    <row r="86" spans="2:25" ht="58.5" customHeight="1">
      <c r="B86" s="54">
        <v>71</v>
      </c>
      <c r="C86" s="55" t="str">
        <f>Hoja1!BK75</f>
        <v>area 71</v>
      </c>
      <c r="D86" s="55" t="str">
        <f>Hoja1!BL75</f>
        <v>puesto 71</v>
      </c>
      <c r="E86" s="55" t="str">
        <f>Hoja1!BM75</f>
        <v>tarea 71</v>
      </c>
      <c r="F86" s="55">
        <f>Hoja1!BN75</f>
        <v>0</v>
      </c>
      <c r="G86" s="55">
        <f>Hoja1!BO75</f>
        <v>0</v>
      </c>
      <c r="H86" s="55">
        <f>Hoja1!BP75</f>
        <v>0</v>
      </c>
      <c r="I86" s="55">
        <f>Hoja1!BQ75</f>
        <v>0</v>
      </c>
      <c r="J86" s="55">
        <f>Hoja1!BR75</f>
        <v>0</v>
      </c>
      <c r="K86" s="53"/>
      <c r="L86" s="53"/>
      <c r="M86" s="53"/>
      <c r="N86" s="53"/>
      <c r="O86" s="53"/>
      <c r="P86" s="53"/>
      <c r="Q86" s="53"/>
      <c r="R86" s="53"/>
      <c r="S86" s="79" t="str">
        <f t="shared" si="1"/>
        <v>Aceptable</v>
      </c>
      <c r="T86" s="86"/>
      <c r="U86" s="74"/>
      <c r="V86" s="74"/>
      <c r="W86" s="74"/>
      <c r="X86" s="74"/>
      <c r="Y86" s="74"/>
    </row>
    <row r="87" spans="2:25" ht="58.5" customHeight="1">
      <c r="B87" s="54">
        <v>72</v>
      </c>
      <c r="C87" s="55" t="str">
        <f>Hoja1!BK76</f>
        <v>area 72</v>
      </c>
      <c r="D87" s="55" t="str">
        <f>Hoja1!BL76</f>
        <v>puesto 72</v>
      </c>
      <c r="E87" s="55" t="str">
        <f>Hoja1!BM76</f>
        <v>tarea 72</v>
      </c>
      <c r="F87" s="55">
        <f>Hoja1!BN76</f>
        <v>0</v>
      </c>
      <c r="G87" s="55">
        <f>Hoja1!BO76</f>
        <v>0</v>
      </c>
      <c r="H87" s="55">
        <f>Hoja1!BP76</f>
        <v>0</v>
      </c>
      <c r="I87" s="55">
        <f>Hoja1!BQ76</f>
        <v>0</v>
      </c>
      <c r="J87" s="55">
        <f>Hoja1!BR76</f>
        <v>0</v>
      </c>
      <c r="K87" s="53"/>
      <c r="L87" s="53"/>
      <c r="M87" s="53"/>
      <c r="N87" s="53"/>
      <c r="O87" s="53"/>
      <c r="P87" s="53"/>
      <c r="Q87" s="53"/>
      <c r="R87" s="53"/>
      <c r="S87" s="79" t="str">
        <f t="shared" si="1"/>
        <v>Aceptable</v>
      </c>
      <c r="T87" s="86"/>
      <c r="U87" s="74"/>
      <c r="V87" s="74"/>
      <c r="W87" s="74"/>
      <c r="X87" s="74"/>
      <c r="Y87" s="74"/>
    </row>
    <row r="88" spans="2:25" ht="58.5" customHeight="1">
      <c r="B88" s="54">
        <v>73</v>
      </c>
      <c r="C88" s="55" t="str">
        <f>Hoja1!BK77</f>
        <v>area 73</v>
      </c>
      <c r="D88" s="55" t="str">
        <f>Hoja1!BL77</f>
        <v>puesto 73</v>
      </c>
      <c r="E88" s="55" t="str">
        <f>Hoja1!BM77</f>
        <v>tarea 73</v>
      </c>
      <c r="F88" s="55">
        <f>Hoja1!BN77</f>
        <v>0</v>
      </c>
      <c r="G88" s="55">
        <f>Hoja1!BO77</f>
        <v>0</v>
      </c>
      <c r="H88" s="55">
        <f>Hoja1!BP77</f>
        <v>0</v>
      </c>
      <c r="I88" s="55">
        <f>Hoja1!BQ77</f>
        <v>0</v>
      </c>
      <c r="J88" s="55">
        <f>Hoja1!BR77</f>
        <v>0</v>
      </c>
      <c r="K88" s="53"/>
      <c r="L88" s="53"/>
      <c r="M88" s="53"/>
      <c r="N88" s="53"/>
      <c r="O88" s="53"/>
      <c r="P88" s="53"/>
      <c r="Q88" s="53"/>
      <c r="R88" s="53"/>
      <c r="S88" s="79" t="str">
        <f t="shared" si="1"/>
        <v>Aceptable</v>
      </c>
      <c r="T88" s="86"/>
      <c r="U88" s="74"/>
      <c r="V88" s="74"/>
      <c r="W88" s="74"/>
      <c r="X88" s="74"/>
      <c r="Y88" s="74"/>
    </row>
    <row r="89" spans="2:25" ht="58.5" customHeight="1">
      <c r="B89" s="54">
        <v>74</v>
      </c>
      <c r="C89" s="55" t="str">
        <f>Hoja1!BK78</f>
        <v>area 74</v>
      </c>
      <c r="D89" s="55" t="str">
        <f>Hoja1!BL78</f>
        <v>puesto 74</v>
      </c>
      <c r="E89" s="55" t="str">
        <f>Hoja1!BM78</f>
        <v>tarea 74</v>
      </c>
      <c r="F89" s="55">
        <f>Hoja1!BN78</f>
        <v>0</v>
      </c>
      <c r="G89" s="55">
        <f>Hoja1!BO78</f>
        <v>0</v>
      </c>
      <c r="H89" s="55">
        <f>Hoja1!BP78</f>
        <v>0</v>
      </c>
      <c r="I89" s="55">
        <f>Hoja1!BQ78</f>
        <v>0</v>
      </c>
      <c r="J89" s="55">
        <f>Hoja1!BR78</f>
        <v>0</v>
      </c>
      <c r="K89" s="53"/>
      <c r="L89" s="53"/>
      <c r="M89" s="53"/>
      <c r="N89" s="53"/>
      <c r="O89" s="53"/>
      <c r="P89" s="53"/>
      <c r="Q89" s="53"/>
      <c r="R89" s="53"/>
      <c r="S89" s="79" t="str">
        <f t="shared" si="1"/>
        <v>Aceptable</v>
      </c>
      <c r="T89" s="86"/>
      <c r="U89" s="74"/>
      <c r="V89" s="74"/>
      <c r="W89" s="74"/>
      <c r="X89" s="74"/>
      <c r="Y89" s="74"/>
    </row>
    <row r="90" spans="2:25" ht="58.5" customHeight="1">
      <c r="B90" s="54">
        <v>75</v>
      </c>
      <c r="C90" s="55" t="str">
        <f>Hoja1!BK79</f>
        <v>area 75</v>
      </c>
      <c r="D90" s="55" t="str">
        <f>Hoja1!BL79</f>
        <v>puesto 75</v>
      </c>
      <c r="E90" s="55" t="str">
        <f>Hoja1!BM79</f>
        <v>tarea 75</v>
      </c>
      <c r="F90" s="55">
        <f>Hoja1!BN79</f>
        <v>0</v>
      </c>
      <c r="G90" s="55">
        <f>Hoja1!BO79</f>
        <v>0</v>
      </c>
      <c r="H90" s="55">
        <f>Hoja1!BP79</f>
        <v>0</v>
      </c>
      <c r="I90" s="55">
        <f>Hoja1!BQ79</f>
        <v>0</v>
      </c>
      <c r="J90" s="55">
        <f>Hoja1!BR79</f>
        <v>0</v>
      </c>
      <c r="K90" s="53"/>
      <c r="L90" s="53"/>
      <c r="M90" s="53"/>
      <c r="N90" s="53"/>
      <c r="O90" s="53"/>
      <c r="P90" s="53"/>
      <c r="Q90" s="53"/>
      <c r="R90" s="53"/>
      <c r="S90" s="79" t="str">
        <f t="shared" si="1"/>
        <v>Aceptable</v>
      </c>
      <c r="T90" s="86"/>
      <c r="U90" s="74"/>
      <c r="V90" s="74"/>
      <c r="W90" s="74"/>
      <c r="X90" s="74"/>
      <c r="Y90" s="74"/>
    </row>
    <row r="91" spans="2:25" ht="58.5" customHeight="1">
      <c r="B91" s="54">
        <v>76</v>
      </c>
      <c r="C91" s="55" t="str">
        <f>Hoja1!BK80</f>
        <v>area 76</v>
      </c>
      <c r="D91" s="55" t="str">
        <f>Hoja1!BL80</f>
        <v>puesto 76</v>
      </c>
      <c r="E91" s="55" t="str">
        <f>Hoja1!BM80</f>
        <v>tarea 76</v>
      </c>
      <c r="F91" s="55">
        <f>Hoja1!BN80</f>
        <v>0</v>
      </c>
      <c r="G91" s="55">
        <f>Hoja1!BO80</f>
        <v>0</v>
      </c>
      <c r="H91" s="55">
        <f>Hoja1!BP80</f>
        <v>0</v>
      </c>
      <c r="I91" s="55">
        <f>Hoja1!BQ80</f>
        <v>0</v>
      </c>
      <c r="J91" s="55">
        <f>Hoja1!BR80</f>
        <v>0</v>
      </c>
      <c r="K91" s="53"/>
      <c r="L91" s="53"/>
      <c r="M91" s="53"/>
      <c r="N91" s="53"/>
      <c r="O91" s="53"/>
      <c r="P91" s="53"/>
      <c r="Q91" s="53"/>
      <c r="R91" s="53"/>
      <c r="S91" s="79" t="str">
        <f t="shared" si="1"/>
        <v>Aceptable</v>
      </c>
      <c r="T91" s="86"/>
      <c r="U91" s="74"/>
      <c r="V91" s="74"/>
      <c r="W91" s="74"/>
      <c r="X91" s="74"/>
      <c r="Y91" s="74"/>
    </row>
    <row r="92" spans="2:25" ht="58.5" customHeight="1">
      <c r="B92" s="54">
        <v>77</v>
      </c>
      <c r="C92" s="55" t="str">
        <f>Hoja1!BK81</f>
        <v>area 77</v>
      </c>
      <c r="D92" s="55" t="str">
        <f>Hoja1!BL81</f>
        <v>puesto 77</v>
      </c>
      <c r="E92" s="55" t="str">
        <f>Hoja1!BM81</f>
        <v>tarea 77</v>
      </c>
      <c r="F92" s="55">
        <f>Hoja1!BN81</f>
        <v>0</v>
      </c>
      <c r="G92" s="55">
        <f>Hoja1!BO81</f>
        <v>0</v>
      </c>
      <c r="H92" s="55">
        <f>Hoja1!BP81</f>
        <v>0</v>
      </c>
      <c r="I92" s="55">
        <f>Hoja1!BQ81</f>
        <v>0</v>
      </c>
      <c r="J92" s="55">
        <f>Hoja1!BR81</f>
        <v>0</v>
      </c>
      <c r="K92" s="53"/>
      <c r="L92" s="53"/>
      <c r="M92" s="53"/>
      <c r="N92" s="53"/>
      <c r="O92" s="53"/>
      <c r="P92" s="53"/>
      <c r="Q92" s="53"/>
      <c r="R92" s="53"/>
      <c r="S92" s="79" t="str">
        <f t="shared" si="1"/>
        <v>Aceptable</v>
      </c>
      <c r="T92" s="86"/>
      <c r="U92" s="74"/>
      <c r="V92" s="74"/>
      <c r="W92" s="74"/>
      <c r="X92" s="74"/>
      <c r="Y92" s="74"/>
    </row>
    <row r="93" spans="2:25" ht="58.5" customHeight="1">
      <c r="B93" s="54">
        <v>78</v>
      </c>
      <c r="C93" s="55" t="str">
        <f>Hoja1!BK82</f>
        <v>area 78</v>
      </c>
      <c r="D93" s="55" t="str">
        <f>Hoja1!BL82</f>
        <v>puesto 78</v>
      </c>
      <c r="E93" s="55" t="str">
        <f>Hoja1!BM82</f>
        <v>tarea 78</v>
      </c>
      <c r="F93" s="55">
        <f>Hoja1!BN82</f>
        <v>0</v>
      </c>
      <c r="G93" s="55">
        <f>Hoja1!BO82</f>
        <v>0</v>
      </c>
      <c r="H93" s="55">
        <f>Hoja1!BP82</f>
        <v>0</v>
      </c>
      <c r="I93" s="55">
        <f>Hoja1!BQ82</f>
        <v>0</v>
      </c>
      <c r="J93" s="55">
        <f>Hoja1!BR82</f>
        <v>0</v>
      </c>
      <c r="K93" s="53"/>
      <c r="L93" s="53"/>
      <c r="M93" s="53"/>
      <c r="N93" s="53"/>
      <c r="O93" s="53"/>
      <c r="P93" s="53"/>
      <c r="Q93" s="53"/>
      <c r="R93" s="53"/>
      <c r="S93" s="79" t="str">
        <f t="shared" si="1"/>
        <v>Aceptable</v>
      </c>
      <c r="T93" s="86"/>
      <c r="U93" s="74"/>
      <c r="V93" s="74"/>
      <c r="W93" s="74"/>
      <c r="X93" s="74"/>
      <c r="Y93" s="74"/>
    </row>
    <row r="94" spans="2:25" ht="58.5" customHeight="1">
      <c r="B94" s="54">
        <v>79</v>
      </c>
      <c r="C94" s="55" t="str">
        <f>Hoja1!BK83</f>
        <v>area 79</v>
      </c>
      <c r="D94" s="55" t="str">
        <f>Hoja1!BL83</f>
        <v>puesto 79</v>
      </c>
      <c r="E94" s="55" t="str">
        <f>Hoja1!BM83</f>
        <v>tarea 79</v>
      </c>
      <c r="F94" s="55">
        <f>Hoja1!BN83</f>
        <v>0</v>
      </c>
      <c r="G94" s="55">
        <f>Hoja1!BO83</f>
        <v>0</v>
      </c>
      <c r="H94" s="55">
        <f>Hoja1!BP83</f>
        <v>0</v>
      </c>
      <c r="I94" s="55">
        <f>Hoja1!BQ83</f>
        <v>0</v>
      </c>
      <c r="J94" s="55">
        <f>Hoja1!BR83</f>
        <v>0</v>
      </c>
      <c r="K94" s="53"/>
      <c r="L94" s="53"/>
      <c r="M94" s="53"/>
      <c r="N94" s="53"/>
      <c r="O94" s="53"/>
      <c r="P94" s="53"/>
      <c r="Q94" s="53"/>
      <c r="R94" s="53"/>
      <c r="S94" s="79" t="str">
        <f t="shared" si="1"/>
        <v>Aceptable</v>
      </c>
      <c r="T94" s="86"/>
      <c r="U94" s="74"/>
      <c r="V94" s="74"/>
      <c r="W94" s="74"/>
      <c r="X94" s="74"/>
      <c r="Y94" s="74"/>
    </row>
    <row r="95" spans="2:25" ht="58.5" customHeight="1">
      <c r="B95" s="54">
        <v>80</v>
      </c>
      <c r="C95" s="55" t="str">
        <f>Hoja1!BK84</f>
        <v>area 80</v>
      </c>
      <c r="D95" s="55" t="str">
        <f>Hoja1!BL84</f>
        <v>puesto 80</v>
      </c>
      <c r="E95" s="55" t="str">
        <f>Hoja1!BM84</f>
        <v>tarea 80</v>
      </c>
      <c r="F95" s="55">
        <f>Hoja1!BN84</f>
        <v>0</v>
      </c>
      <c r="G95" s="55">
        <f>Hoja1!BO84</f>
        <v>0</v>
      </c>
      <c r="H95" s="55">
        <f>Hoja1!BP84</f>
        <v>0</v>
      </c>
      <c r="I95" s="55">
        <f>Hoja1!BQ84</f>
        <v>0</v>
      </c>
      <c r="J95" s="55">
        <f>Hoja1!BR84</f>
        <v>0</v>
      </c>
      <c r="K95" s="53"/>
      <c r="L95" s="53"/>
      <c r="M95" s="53"/>
      <c r="N95" s="53"/>
      <c r="O95" s="53"/>
      <c r="P95" s="53"/>
      <c r="Q95" s="53"/>
      <c r="R95" s="53"/>
      <c r="S95" s="79" t="str">
        <f t="shared" si="1"/>
        <v>Aceptable</v>
      </c>
      <c r="T95" s="86"/>
      <c r="U95" s="74"/>
      <c r="V95" s="74"/>
      <c r="W95" s="74"/>
      <c r="X95" s="74"/>
      <c r="Y95" s="74"/>
    </row>
    <row r="96" spans="2:25" ht="58.5" customHeight="1">
      <c r="B96" s="54">
        <v>81</v>
      </c>
      <c r="C96" s="55" t="str">
        <f>Hoja1!BK85</f>
        <v>area 81</v>
      </c>
      <c r="D96" s="55" t="str">
        <f>Hoja1!BL85</f>
        <v>puesto 81</v>
      </c>
      <c r="E96" s="55" t="str">
        <f>Hoja1!BM85</f>
        <v>tarea 81</v>
      </c>
      <c r="F96" s="55">
        <f>Hoja1!BN85</f>
        <v>0</v>
      </c>
      <c r="G96" s="55">
        <f>Hoja1!BO85</f>
        <v>0</v>
      </c>
      <c r="H96" s="55">
        <f>Hoja1!BP85</f>
        <v>0</v>
      </c>
      <c r="I96" s="55">
        <f>Hoja1!BQ85</f>
        <v>0</v>
      </c>
      <c r="J96" s="55">
        <f>Hoja1!BR85</f>
        <v>0</v>
      </c>
      <c r="K96" s="53"/>
      <c r="L96" s="53"/>
      <c r="M96" s="53"/>
      <c r="N96" s="53"/>
      <c r="O96" s="53"/>
      <c r="P96" s="53"/>
      <c r="Q96" s="53"/>
      <c r="R96" s="53"/>
      <c r="S96" s="79" t="str">
        <f t="shared" si="1"/>
        <v>Aceptable</v>
      </c>
      <c r="T96" s="86"/>
      <c r="U96" s="74"/>
      <c r="V96" s="74"/>
      <c r="W96" s="74"/>
      <c r="X96" s="74"/>
      <c r="Y96" s="74"/>
    </row>
    <row r="97" spans="2:25" ht="58.5" customHeight="1">
      <c r="B97" s="54">
        <v>82</v>
      </c>
      <c r="C97" s="55" t="str">
        <f>Hoja1!BK86</f>
        <v>area 82</v>
      </c>
      <c r="D97" s="55" t="str">
        <f>Hoja1!BL86</f>
        <v>puesto 82</v>
      </c>
      <c r="E97" s="55" t="str">
        <f>Hoja1!BM86</f>
        <v>tarea 82</v>
      </c>
      <c r="F97" s="55">
        <f>Hoja1!BN86</f>
        <v>0</v>
      </c>
      <c r="G97" s="55">
        <f>Hoja1!BO86</f>
        <v>0</v>
      </c>
      <c r="H97" s="55">
        <f>Hoja1!BP86</f>
        <v>0</v>
      </c>
      <c r="I97" s="55">
        <f>Hoja1!BQ86</f>
        <v>0</v>
      </c>
      <c r="J97" s="55">
        <f>Hoja1!BR86</f>
        <v>0</v>
      </c>
      <c r="K97" s="53"/>
      <c r="L97" s="53"/>
      <c r="M97" s="53"/>
      <c r="N97" s="53"/>
      <c r="O97" s="53"/>
      <c r="P97" s="53"/>
      <c r="Q97" s="53"/>
      <c r="R97" s="53"/>
      <c r="S97" s="79" t="str">
        <f t="shared" si="1"/>
        <v>Aceptable</v>
      </c>
      <c r="T97" s="86"/>
      <c r="U97" s="74"/>
      <c r="V97" s="74"/>
      <c r="W97" s="74"/>
      <c r="X97" s="74"/>
      <c r="Y97" s="74"/>
    </row>
    <row r="98" spans="2:25" ht="58.5" customHeight="1">
      <c r="B98" s="54">
        <v>83</v>
      </c>
      <c r="C98" s="55" t="str">
        <f>Hoja1!BK87</f>
        <v>area 83</v>
      </c>
      <c r="D98" s="55" t="str">
        <f>Hoja1!BL87</f>
        <v>puesto 83</v>
      </c>
      <c r="E98" s="55" t="str">
        <f>Hoja1!BM87</f>
        <v>tarea 83</v>
      </c>
      <c r="F98" s="55">
        <f>Hoja1!BN87</f>
        <v>0</v>
      </c>
      <c r="G98" s="55">
        <f>Hoja1!BO87</f>
        <v>0</v>
      </c>
      <c r="H98" s="55">
        <f>Hoja1!BP87</f>
        <v>0</v>
      </c>
      <c r="I98" s="55">
        <f>Hoja1!BQ87</f>
        <v>0</v>
      </c>
      <c r="J98" s="55">
        <f>Hoja1!BR87</f>
        <v>0</v>
      </c>
      <c r="K98" s="53"/>
      <c r="L98" s="53"/>
      <c r="M98" s="53"/>
      <c r="N98" s="53"/>
      <c r="O98" s="53"/>
      <c r="P98" s="53"/>
      <c r="Q98" s="53"/>
      <c r="R98" s="53"/>
      <c r="S98" s="79" t="str">
        <f t="shared" si="1"/>
        <v>Aceptable</v>
      </c>
      <c r="T98" s="86"/>
      <c r="U98" s="74"/>
      <c r="V98" s="74"/>
      <c r="W98" s="74"/>
      <c r="X98" s="74"/>
      <c r="Y98" s="74"/>
    </row>
    <row r="99" spans="2:25" ht="58.5" customHeight="1">
      <c r="B99" s="54">
        <v>84</v>
      </c>
      <c r="C99" s="55" t="str">
        <f>Hoja1!BK88</f>
        <v>area 84</v>
      </c>
      <c r="D99" s="55" t="str">
        <f>Hoja1!BL88</f>
        <v>puesto 84</v>
      </c>
      <c r="E99" s="55" t="str">
        <f>Hoja1!BM88</f>
        <v>tarea 84</v>
      </c>
      <c r="F99" s="55">
        <f>Hoja1!BN88</f>
        <v>0</v>
      </c>
      <c r="G99" s="55">
        <f>Hoja1!BO88</f>
        <v>0</v>
      </c>
      <c r="H99" s="55">
        <f>Hoja1!BP88</f>
        <v>0</v>
      </c>
      <c r="I99" s="55">
        <f>Hoja1!BQ88</f>
        <v>0</v>
      </c>
      <c r="J99" s="55">
        <f>Hoja1!BR88</f>
        <v>0</v>
      </c>
      <c r="K99" s="53"/>
      <c r="L99" s="53"/>
      <c r="M99" s="53"/>
      <c r="N99" s="53"/>
      <c r="O99" s="53"/>
      <c r="P99" s="53"/>
      <c r="Q99" s="53"/>
      <c r="R99" s="53"/>
      <c r="S99" s="79" t="str">
        <f t="shared" si="1"/>
        <v>Aceptable</v>
      </c>
      <c r="T99" s="86"/>
      <c r="U99" s="74"/>
      <c r="V99" s="74"/>
      <c r="W99" s="74"/>
      <c r="X99" s="74"/>
      <c r="Y99" s="74"/>
    </row>
    <row r="100" spans="2:25" ht="58.5" customHeight="1">
      <c r="B100" s="54">
        <v>85</v>
      </c>
      <c r="C100" s="55" t="str">
        <f>Hoja1!BK89</f>
        <v>area 85</v>
      </c>
      <c r="D100" s="55" t="str">
        <f>Hoja1!BL89</f>
        <v>puesto 85</v>
      </c>
      <c r="E100" s="55" t="str">
        <f>Hoja1!BM89</f>
        <v>tarea 85</v>
      </c>
      <c r="F100" s="55">
        <f>Hoja1!BN89</f>
        <v>0</v>
      </c>
      <c r="G100" s="55">
        <f>Hoja1!BO89</f>
        <v>0</v>
      </c>
      <c r="H100" s="55">
        <f>Hoja1!BP89</f>
        <v>0</v>
      </c>
      <c r="I100" s="55">
        <f>Hoja1!BQ89</f>
        <v>0</v>
      </c>
      <c r="J100" s="55">
        <f>Hoja1!BR89</f>
        <v>0</v>
      </c>
      <c r="K100" s="53"/>
      <c r="L100" s="53"/>
      <c r="M100" s="53"/>
      <c r="N100" s="53"/>
      <c r="O100" s="53"/>
      <c r="P100" s="53"/>
      <c r="Q100" s="53"/>
      <c r="R100" s="53"/>
      <c r="S100" s="79" t="str">
        <f t="shared" si="1"/>
        <v>Aceptable</v>
      </c>
      <c r="T100" s="86"/>
      <c r="U100" s="74"/>
      <c r="V100" s="74"/>
      <c r="W100" s="74"/>
      <c r="X100" s="74"/>
      <c r="Y100" s="74"/>
    </row>
    <row r="101" spans="2:25" ht="58.5" customHeight="1">
      <c r="B101" s="54">
        <v>86</v>
      </c>
      <c r="C101" s="55" t="str">
        <f>Hoja1!BK90</f>
        <v>area 86</v>
      </c>
      <c r="D101" s="55" t="str">
        <f>Hoja1!BL90</f>
        <v>puesto 86</v>
      </c>
      <c r="E101" s="55" t="str">
        <f>Hoja1!BM90</f>
        <v>tarea 86</v>
      </c>
      <c r="F101" s="55">
        <f>Hoja1!BN90</f>
        <v>0</v>
      </c>
      <c r="G101" s="55">
        <f>Hoja1!BO90</f>
        <v>0</v>
      </c>
      <c r="H101" s="55">
        <f>Hoja1!BP90</f>
        <v>0</v>
      </c>
      <c r="I101" s="55">
        <f>Hoja1!BQ90</f>
        <v>0</v>
      </c>
      <c r="J101" s="55">
        <f>Hoja1!BR90</f>
        <v>0</v>
      </c>
      <c r="K101" s="53"/>
      <c r="L101" s="53"/>
      <c r="M101" s="53"/>
      <c r="N101" s="53"/>
      <c r="O101" s="53"/>
      <c r="P101" s="53"/>
      <c r="Q101" s="53"/>
      <c r="R101" s="53"/>
      <c r="S101" s="79" t="str">
        <f t="shared" si="1"/>
        <v>Aceptable</v>
      </c>
      <c r="T101" s="86"/>
      <c r="U101" s="74"/>
      <c r="V101" s="74"/>
      <c r="W101" s="74"/>
      <c r="X101" s="74"/>
      <c r="Y101" s="74"/>
    </row>
    <row r="102" spans="2:25" ht="58.5" customHeight="1">
      <c r="B102" s="54">
        <v>87</v>
      </c>
      <c r="C102" s="55" t="str">
        <f>Hoja1!BK91</f>
        <v>area 87</v>
      </c>
      <c r="D102" s="55" t="str">
        <f>Hoja1!BL91</f>
        <v>puesto 87</v>
      </c>
      <c r="E102" s="55" t="str">
        <f>Hoja1!BM91</f>
        <v>tarea 87</v>
      </c>
      <c r="F102" s="55">
        <f>Hoja1!BN91</f>
        <v>0</v>
      </c>
      <c r="G102" s="55">
        <f>Hoja1!BO91</f>
        <v>0</v>
      </c>
      <c r="H102" s="55">
        <f>Hoja1!BP91</f>
        <v>0</v>
      </c>
      <c r="I102" s="55">
        <f>Hoja1!BQ91</f>
        <v>0</v>
      </c>
      <c r="J102" s="55">
        <f>Hoja1!BR91</f>
        <v>0</v>
      </c>
      <c r="K102" s="53"/>
      <c r="L102" s="53"/>
      <c r="M102" s="53"/>
      <c r="N102" s="53"/>
      <c r="O102" s="53"/>
      <c r="P102" s="53"/>
      <c r="Q102" s="53"/>
      <c r="R102" s="53"/>
      <c r="S102" s="79" t="str">
        <f t="shared" si="1"/>
        <v>Aceptable</v>
      </c>
      <c r="T102" s="86"/>
      <c r="U102" s="74"/>
      <c r="V102" s="74"/>
      <c r="W102" s="74"/>
      <c r="X102" s="74"/>
      <c r="Y102" s="74"/>
    </row>
    <row r="103" spans="2:25" ht="58.5" customHeight="1">
      <c r="B103" s="54">
        <v>88</v>
      </c>
      <c r="C103" s="55" t="str">
        <f>Hoja1!BK92</f>
        <v>area 88</v>
      </c>
      <c r="D103" s="55" t="str">
        <f>Hoja1!BL92</f>
        <v>puesto 88</v>
      </c>
      <c r="E103" s="55" t="str">
        <f>Hoja1!BM92</f>
        <v>tarea 88</v>
      </c>
      <c r="F103" s="55">
        <f>Hoja1!BN92</f>
        <v>0</v>
      </c>
      <c r="G103" s="55">
        <f>Hoja1!BO92</f>
        <v>0</v>
      </c>
      <c r="H103" s="55">
        <f>Hoja1!BP92</f>
        <v>0</v>
      </c>
      <c r="I103" s="55">
        <f>Hoja1!BQ92</f>
        <v>0</v>
      </c>
      <c r="J103" s="55">
        <f>Hoja1!BR92</f>
        <v>0</v>
      </c>
      <c r="K103" s="53"/>
      <c r="L103" s="53"/>
      <c r="M103" s="53"/>
      <c r="N103" s="53"/>
      <c r="O103" s="53"/>
      <c r="P103" s="53"/>
      <c r="Q103" s="53"/>
      <c r="R103" s="53"/>
      <c r="S103" s="79" t="str">
        <f t="shared" si="1"/>
        <v>Aceptable</v>
      </c>
      <c r="T103" s="86"/>
      <c r="U103" s="74"/>
      <c r="V103" s="74"/>
      <c r="W103" s="74"/>
      <c r="X103" s="74"/>
      <c r="Y103" s="74"/>
    </row>
    <row r="104" spans="2:25" ht="58.5" customHeight="1">
      <c r="B104" s="54">
        <v>89</v>
      </c>
      <c r="C104" s="55" t="str">
        <f>Hoja1!BK93</f>
        <v>area 89</v>
      </c>
      <c r="D104" s="55" t="str">
        <f>Hoja1!BL93</f>
        <v>puesto 89</v>
      </c>
      <c r="E104" s="55" t="str">
        <f>Hoja1!BM93</f>
        <v>tarea 89</v>
      </c>
      <c r="F104" s="55">
        <f>Hoja1!BN93</f>
        <v>0</v>
      </c>
      <c r="G104" s="55">
        <f>Hoja1!BO93</f>
        <v>0</v>
      </c>
      <c r="H104" s="55">
        <f>Hoja1!BP93</f>
        <v>0</v>
      </c>
      <c r="I104" s="55">
        <f>Hoja1!BQ93</f>
        <v>0</v>
      </c>
      <c r="J104" s="55">
        <f>Hoja1!BR93</f>
        <v>0</v>
      </c>
      <c r="K104" s="53"/>
      <c r="L104" s="53"/>
      <c r="M104" s="53"/>
      <c r="N104" s="53"/>
      <c r="O104" s="53"/>
      <c r="P104" s="53"/>
      <c r="Q104" s="53"/>
      <c r="R104" s="53"/>
      <c r="S104" s="79" t="str">
        <f t="shared" si="1"/>
        <v>Aceptable</v>
      </c>
      <c r="T104" s="86"/>
      <c r="U104" s="74"/>
      <c r="V104" s="74"/>
      <c r="W104" s="74"/>
      <c r="X104" s="74"/>
      <c r="Y104" s="74"/>
    </row>
    <row r="105" spans="2:25" ht="58.5" customHeight="1">
      <c r="B105" s="54">
        <v>90</v>
      </c>
      <c r="C105" s="55" t="str">
        <f>Hoja1!BK94</f>
        <v>area 90</v>
      </c>
      <c r="D105" s="55" t="str">
        <f>Hoja1!BL94</f>
        <v>puesto 90</v>
      </c>
      <c r="E105" s="55" t="str">
        <f>Hoja1!BM94</f>
        <v>tarea 90</v>
      </c>
      <c r="F105" s="55">
        <f>Hoja1!BN94</f>
        <v>0</v>
      </c>
      <c r="G105" s="55">
        <f>Hoja1!BO94</f>
        <v>0</v>
      </c>
      <c r="H105" s="55">
        <f>Hoja1!BP94</f>
        <v>0</v>
      </c>
      <c r="I105" s="55">
        <f>Hoja1!BQ94</f>
        <v>0</v>
      </c>
      <c r="J105" s="55">
        <f>Hoja1!BR94</f>
        <v>0</v>
      </c>
      <c r="K105" s="53"/>
      <c r="L105" s="53"/>
      <c r="M105" s="53"/>
      <c r="N105" s="53"/>
      <c r="O105" s="53"/>
      <c r="P105" s="53"/>
      <c r="Q105" s="53"/>
      <c r="R105" s="53"/>
      <c r="S105" s="79" t="str">
        <f t="shared" si="1"/>
        <v>Aceptable</v>
      </c>
      <c r="T105" s="86"/>
      <c r="U105" s="74"/>
      <c r="V105" s="74"/>
      <c r="W105" s="74"/>
      <c r="X105" s="74"/>
      <c r="Y105" s="74"/>
    </row>
    <row r="106" spans="2:25" ht="58.5" customHeight="1">
      <c r="B106" s="54">
        <v>91</v>
      </c>
      <c r="C106" s="55" t="str">
        <f>Hoja1!BK95</f>
        <v>area 91</v>
      </c>
      <c r="D106" s="55" t="str">
        <f>Hoja1!BL95</f>
        <v>puesto 91</v>
      </c>
      <c r="E106" s="55" t="str">
        <f>Hoja1!BM95</f>
        <v>tarea 91</v>
      </c>
      <c r="F106" s="55">
        <f>Hoja1!BN95</f>
        <v>0</v>
      </c>
      <c r="G106" s="55">
        <f>Hoja1!BO95</f>
        <v>0</v>
      </c>
      <c r="H106" s="55">
        <f>Hoja1!BP95</f>
        <v>0</v>
      </c>
      <c r="I106" s="55">
        <f>Hoja1!BQ95</f>
        <v>0</v>
      </c>
      <c r="J106" s="55">
        <f>Hoja1!BR95</f>
        <v>0</v>
      </c>
      <c r="K106" s="53"/>
      <c r="L106" s="53"/>
      <c r="M106" s="53"/>
      <c r="N106" s="53"/>
      <c r="O106" s="53"/>
      <c r="P106" s="53"/>
      <c r="Q106" s="53"/>
      <c r="R106" s="53"/>
      <c r="S106" s="79" t="str">
        <f t="shared" si="1"/>
        <v>Aceptable</v>
      </c>
      <c r="T106" s="86"/>
      <c r="U106" s="74"/>
      <c r="V106" s="74"/>
      <c r="W106" s="74"/>
      <c r="X106" s="74"/>
      <c r="Y106" s="74"/>
    </row>
    <row r="107" spans="2:25" ht="58.5" customHeight="1">
      <c r="B107" s="54">
        <v>92</v>
      </c>
      <c r="C107" s="55" t="str">
        <f>Hoja1!BK96</f>
        <v>area 92</v>
      </c>
      <c r="D107" s="55" t="str">
        <f>Hoja1!BL96</f>
        <v>puesto 92</v>
      </c>
      <c r="E107" s="55" t="str">
        <f>Hoja1!BM96</f>
        <v>tarea 92</v>
      </c>
      <c r="F107" s="55">
        <f>Hoja1!BN96</f>
        <v>0</v>
      </c>
      <c r="G107" s="55">
        <f>Hoja1!BO96</f>
        <v>0</v>
      </c>
      <c r="H107" s="55">
        <f>Hoja1!BP96</f>
        <v>0</v>
      </c>
      <c r="I107" s="55">
        <f>Hoja1!BQ96</f>
        <v>0</v>
      </c>
      <c r="J107" s="55">
        <f>Hoja1!BR96</f>
        <v>0</v>
      </c>
      <c r="K107" s="53"/>
      <c r="L107" s="53"/>
      <c r="M107" s="53"/>
      <c r="N107" s="53"/>
      <c r="O107" s="53"/>
      <c r="P107" s="53"/>
      <c r="Q107" s="53"/>
      <c r="R107" s="53"/>
      <c r="S107" s="79" t="str">
        <f t="shared" si="1"/>
        <v>Aceptable</v>
      </c>
      <c r="T107" s="86"/>
      <c r="U107" s="74"/>
      <c r="V107" s="74"/>
      <c r="W107" s="74"/>
      <c r="X107" s="74"/>
      <c r="Y107" s="74"/>
    </row>
    <row r="108" spans="2:25" ht="58.5" customHeight="1">
      <c r="B108" s="54">
        <v>93</v>
      </c>
      <c r="C108" s="55" t="str">
        <f>Hoja1!BK97</f>
        <v>area 93</v>
      </c>
      <c r="D108" s="55" t="str">
        <f>Hoja1!BL97</f>
        <v>puesto 93</v>
      </c>
      <c r="E108" s="55" t="str">
        <f>Hoja1!BM97</f>
        <v>tarea 93</v>
      </c>
      <c r="F108" s="55">
        <f>Hoja1!BN97</f>
        <v>0</v>
      </c>
      <c r="G108" s="55">
        <f>Hoja1!BO97</f>
        <v>0</v>
      </c>
      <c r="H108" s="55">
        <f>Hoja1!BP97</f>
        <v>0</v>
      </c>
      <c r="I108" s="55">
        <f>Hoja1!BQ97</f>
        <v>0</v>
      </c>
      <c r="J108" s="55">
        <f>Hoja1!BR97</f>
        <v>0</v>
      </c>
      <c r="K108" s="53"/>
      <c r="L108" s="53"/>
      <c r="M108" s="53"/>
      <c r="N108" s="53"/>
      <c r="O108" s="53"/>
      <c r="P108" s="53"/>
      <c r="Q108" s="53"/>
      <c r="R108" s="53"/>
      <c r="S108" s="79" t="str">
        <f t="shared" si="1"/>
        <v>Aceptable</v>
      </c>
      <c r="T108" s="86"/>
      <c r="U108" s="74"/>
      <c r="V108" s="74"/>
      <c r="W108" s="74"/>
      <c r="X108" s="74"/>
      <c r="Y108" s="74"/>
    </row>
    <row r="109" spans="2:25" ht="58.5" customHeight="1">
      <c r="B109" s="54">
        <v>94</v>
      </c>
      <c r="C109" s="55" t="str">
        <f>Hoja1!BK98</f>
        <v>area 94</v>
      </c>
      <c r="D109" s="55" t="str">
        <f>Hoja1!BL98</f>
        <v>puesto 94</v>
      </c>
      <c r="E109" s="55" t="str">
        <f>Hoja1!BM98</f>
        <v>tarea 94</v>
      </c>
      <c r="F109" s="55">
        <f>Hoja1!BN98</f>
        <v>0</v>
      </c>
      <c r="G109" s="55">
        <f>Hoja1!BO98</f>
        <v>0</v>
      </c>
      <c r="H109" s="55">
        <f>Hoja1!BP98</f>
        <v>0</v>
      </c>
      <c r="I109" s="55">
        <f>Hoja1!BQ98</f>
        <v>0</v>
      </c>
      <c r="J109" s="55">
        <f>Hoja1!BR98</f>
        <v>0</v>
      </c>
      <c r="K109" s="53"/>
      <c r="L109" s="53"/>
      <c r="M109" s="53"/>
      <c r="N109" s="53"/>
      <c r="O109" s="53"/>
      <c r="P109" s="53"/>
      <c r="Q109" s="53"/>
      <c r="R109" s="53"/>
      <c r="S109" s="79" t="str">
        <f t="shared" si="1"/>
        <v>Aceptable</v>
      </c>
      <c r="T109" s="86"/>
      <c r="U109" s="74"/>
      <c r="V109" s="74"/>
      <c r="W109" s="74"/>
      <c r="X109" s="74"/>
      <c r="Y109" s="74"/>
    </row>
    <row r="110" spans="2:25" ht="58.5" customHeight="1">
      <c r="B110" s="54">
        <v>95</v>
      </c>
      <c r="C110" s="55" t="str">
        <f>Hoja1!BK99</f>
        <v>area 95</v>
      </c>
      <c r="D110" s="55" t="str">
        <f>Hoja1!BL99</f>
        <v>puesto 95</v>
      </c>
      <c r="E110" s="55" t="str">
        <f>Hoja1!BM99</f>
        <v>tarea 95</v>
      </c>
      <c r="F110" s="55">
        <f>Hoja1!BN99</f>
        <v>0</v>
      </c>
      <c r="G110" s="55">
        <f>Hoja1!BO99</f>
        <v>0</v>
      </c>
      <c r="H110" s="55">
        <f>Hoja1!BP99</f>
        <v>0</v>
      </c>
      <c r="I110" s="55">
        <f>Hoja1!BQ99</f>
        <v>0</v>
      </c>
      <c r="J110" s="55">
        <f>Hoja1!BR99</f>
        <v>0</v>
      </c>
      <c r="K110" s="53"/>
      <c r="L110" s="53"/>
      <c r="M110" s="53"/>
      <c r="N110" s="53"/>
      <c r="O110" s="53"/>
      <c r="P110" s="53"/>
      <c r="Q110" s="53"/>
      <c r="R110" s="53"/>
      <c r="S110" s="79" t="str">
        <f t="shared" si="1"/>
        <v>Aceptable</v>
      </c>
      <c r="T110" s="86"/>
      <c r="U110" s="74"/>
      <c r="V110" s="74"/>
      <c r="W110" s="74"/>
      <c r="X110" s="74"/>
      <c r="Y110" s="74"/>
    </row>
    <row r="111" spans="2:25" ht="58.5" customHeight="1">
      <c r="B111" s="54">
        <v>96</v>
      </c>
      <c r="C111" s="55" t="str">
        <f>Hoja1!BK100</f>
        <v>area 96</v>
      </c>
      <c r="D111" s="55" t="str">
        <f>Hoja1!BL100</f>
        <v>puesto 96</v>
      </c>
      <c r="E111" s="55" t="str">
        <f>Hoja1!BM100</f>
        <v>tarea 96</v>
      </c>
      <c r="F111" s="55">
        <f>Hoja1!BN100</f>
        <v>0</v>
      </c>
      <c r="G111" s="55">
        <f>Hoja1!BO100</f>
        <v>0</v>
      </c>
      <c r="H111" s="55">
        <f>Hoja1!BP100</f>
        <v>0</v>
      </c>
      <c r="I111" s="55">
        <f>Hoja1!BQ100</f>
        <v>0</v>
      </c>
      <c r="J111" s="55">
        <f>Hoja1!BR100</f>
        <v>0</v>
      </c>
      <c r="K111" s="53"/>
      <c r="L111" s="53"/>
      <c r="M111" s="53"/>
      <c r="N111" s="53"/>
      <c r="O111" s="53"/>
      <c r="P111" s="53"/>
      <c r="Q111" s="53"/>
      <c r="R111" s="53"/>
      <c r="S111" s="79" t="str">
        <f t="shared" si="1"/>
        <v>Aceptable</v>
      </c>
      <c r="T111" s="86"/>
      <c r="U111" s="74"/>
      <c r="V111" s="74"/>
      <c r="W111" s="74"/>
      <c r="X111" s="74"/>
      <c r="Y111" s="74"/>
    </row>
    <row r="112" spans="2:25" ht="58.5" customHeight="1">
      <c r="B112" s="54">
        <v>97</v>
      </c>
      <c r="C112" s="55" t="str">
        <f>Hoja1!BK101</f>
        <v>area 97</v>
      </c>
      <c r="D112" s="55" t="str">
        <f>Hoja1!BL101</f>
        <v>puesto 97</v>
      </c>
      <c r="E112" s="55" t="str">
        <f>Hoja1!BM101</f>
        <v>tarea 97</v>
      </c>
      <c r="F112" s="55">
        <f>Hoja1!BN101</f>
        <v>0</v>
      </c>
      <c r="G112" s="55">
        <f>Hoja1!BO101</f>
        <v>0</v>
      </c>
      <c r="H112" s="55">
        <f>Hoja1!BP101</f>
        <v>0</v>
      </c>
      <c r="I112" s="55">
        <f>Hoja1!BQ101</f>
        <v>0</v>
      </c>
      <c r="J112" s="55">
        <f>Hoja1!BR101</f>
        <v>0</v>
      </c>
      <c r="K112" s="53"/>
      <c r="L112" s="53"/>
      <c r="M112" s="53"/>
      <c r="N112" s="53"/>
      <c r="O112" s="53"/>
      <c r="P112" s="53"/>
      <c r="Q112" s="53"/>
      <c r="R112" s="53"/>
      <c r="S112" s="79" t="str">
        <f t="shared" si="1"/>
        <v>Aceptable</v>
      </c>
      <c r="T112" s="86"/>
      <c r="U112" s="74"/>
      <c r="V112" s="74"/>
      <c r="W112" s="74"/>
      <c r="X112" s="74"/>
      <c r="Y112" s="74"/>
    </row>
    <row r="113" spans="2:25" ht="58.5" customHeight="1">
      <c r="B113" s="54">
        <v>98</v>
      </c>
      <c r="C113" s="55" t="str">
        <f>Hoja1!BK102</f>
        <v>area 98</v>
      </c>
      <c r="D113" s="55" t="str">
        <f>Hoja1!BL102</f>
        <v>puesto 98</v>
      </c>
      <c r="E113" s="55" t="str">
        <f>Hoja1!BM102</f>
        <v>tarea 98</v>
      </c>
      <c r="F113" s="55">
        <f>Hoja1!BN102</f>
        <v>0</v>
      </c>
      <c r="G113" s="55">
        <f>Hoja1!BO102</f>
        <v>0</v>
      </c>
      <c r="H113" s="55">
        <f>Hoja1!BP102</f>
        <v>0</v>
      </c>
      <c r="I113" s="55">
        <f>Hoja1!BQ102</f>
        <v>0</v>
      </c>
      <c r="J113" s="55">
        <f>Hoja1!BR102</f>
        <v>0</v>
      </c>
      <c r="K113" s="53"/>
      <c r="L113" s="53"/>
      <c r="M113" s="53"/>
      <c r="N113" s="53"/>
      <c r="O113" s="53"/>
      <c r="P113" s="53"/>
      <c r="Q113" s="53"/>
      <c r="R113" s="53"/>
      <c r="S113" s="79" t="str">
        <f t="shared" si="1"/>
        <v>Aceptable</v>
      </c>
      <c r="T113" s="86"/>
      <c r="U113" s="74"/>
      <c r="V113" s="74"/>
      <c r="W113" s="74"/>
      <c r="X113" s="74"/>
      <c r="Y113" s="74"/>
    </row>
    <row r="114" spans="2:25" ht="58.5" customHeight="1">
      <c r="B114" s="54">
        <v>99</v>
      </c>
      <c r="C114" s="55" t="str">
        <f>Hoja1!BK103</f>
        <v>area 99</v>
      </c>
      <c r="D114" s="55" t="str">
        <f>Hoja1!BL103</f>
        <v>puesto 99</v>
      </c>
      <c r="E114" s="55" t="str">
        <f>Hoja1!BM103</f>
        <v>tarea 99</v>
      </c>
      <c r="F114" s="55">
        <f>Hoja1!BN103</f>
        <v>0</v>
      </c>
      <c r="G114" s="55">
        <f>Hoja1!BO103</f>
        <v>0</v>
      </c>
      <c r="H114" s="55">
        <f>Hoja1!BP103</f>
        <v>0</v>
      </c>
      <c r="I114" s="55">
        <f>Hoja1!BQ103</f>
        <v>0</v>
      </c>
      <c r="J114" s="55">
        <f>Hoja1!BR103</f>
        <v>0</v>
      </c>
      <c r="K114" s="53"/>
      <c r="L114" s="53"/>
      <c r="M114" s="53"/>
      <c r="N114" s="53"/>
      <c r="O114" s="53"/>
      <c r="P114" s="53"/>
      <c r="Q114" s="53"/>
      <c r="R114" s="53"/>
      <c r="S114" s="79" t="str">
        <f t="shared" si="1"/>
        <v>Aceptable</v>
      </c>
      <c r="T114" s="86"/>
      <c r="U114" s="74"/>
      <c r="V114" s="74"/>
      <c r="W114" s="74"/>
      <c r="X114" s="74"/>
      <c r="Y114" s="74"/>
    </row>
    <row r="115" spans="2:25" ht="58.5" customHeight="1">
      <c r="B115" s="54">
        <v>100</v>
      </c>
      <c r="C115" s="55" t="str">
        <f>Hoja1!BK104</f>
        <v>area 100</v>
      </c>
      <c r="D115" s="55" t="str">
        <f>Hoja1!BL104</f>
        <v>puesto 100</v>
      </c>
      <c r="E115" s="55" t="str">
        <f>Hoja1!BM104</f>
        <v>tarea 100</v>
      </c>
      <c r="F115" s="55">
        <f>Hoja1!BN104</f>
        <v>0</v>
      </c>
      <c r="G115" s="55">
        <f>Hoja1!BO104</f>
        <v>0</v>
      </c>
      <c r="H115" s="55">
        <f>Hoja1!BP104</f>
        <v>0</v>
      </c>
      <c r="I115" s="55">
        <f>Hoja1!BQ104</f>
        <v>0</v>
      </c>
      <c r="J115" s="55">
        <f>Hoja1!BR104</f>
        <v>0</v>
      </c>
      <c r="K115" s="53"/>
      <c r="L115" s="53"/>
      <c r="M115" s="53"/>
      <c r="N115" s="53"/>
      <c r="O115" s="53"/>
      <c r="P115" s="53"/>
      <c r="Q115" s="53"/>
      <c r="R115" s="53"/>
      <c r="S115" s="79" t="str">
        <f t="shared" si="1"/>
        <v>Aceptable</v>
      </c>
      <c r="T115" s="86"/>
      <c r="U115" s="74"/>
      <c r="V115" s="74"/>
      <c r="W115" s="74"/>
      <c r="X115" s="74"/>
      <c r="Y115" s="74"/>
    </row>
    <row r="116" spans="2:25" ht="58.5" customHeight="1">
      <c r="B116" s="54">
        <v>101</v>
      </c>
      <c r="C116" s="55" t="str">
        <f>Hoja1!BK105</f>
        <v>area 101</v>
      </c>
      <c r="D116" s="55" t="str">
        <f>Hoja1!BL105</f>
        <v>puesto 101</v>
      </c>
      <c r="E116" s="55" t="str">
        <f>Hoja1!BM105</f>
        <v>tarea 101</v>
      </c>
      <c r="F116" s="55">
        <f>Hoja1!BN105</f>
        <v>0</v>
      </c>
      <c r="G116" s="55">
        <f>Hoja1!BO105</f>
        <v>0</v>
      </c>
      <c r="H116" s="55">
        <f>Hoja1!BP105</f>
        <v>0</v>
      </c>
      <c r="I116" s="55">
        <f>Hoja1!BQ105</f>
        <v>0</v>
      </c>
      <c r="J116" s="55">
        <f>Hoja1!BR105</f>
        <v>0</v>
      </c>
      <c r="K116" s="53"/>
      <c r="L116" s="53"/>
      <c r="M116" s="53"/>
      <c r="N116" s="53"/>
      <c r="O116" s="53"/>
      <c r="P116" s="53"/>
      <c r="Q116" s="53"/>
      <c r="R116" s="53"/>
      <c r="S116" s="79" t="str">
        <f t="shared" si="1"/>
        <v>Aceptable</v>
      </c>
      <c r="T116" s="86"/>
      <c r="U116" s="74"/>
      <c r="V116" s="74"/>
      <c r="W116" s="74"/>
      <c r="X116" s="74"/>
      <c r="Y116" s="74"/>
    </row>
    <row r="117" spans="2:25" ht="58.5" customHeight="1">
      <c r="B117" s="54">
        <v>102</v>
      </c>
      <c r="C117" s="55" t="str">
        <f>Hoja1!BK106</f>
        <v>area 102</v>
      </c>
      <c r="D117" s="55" t="str">
        <f>Hoja1!BL106</f>
        <v>puesto 102</v>
      </c>
      <c r="E117" s="55" t="str">
        <f>Hoja1!BM106</f>
        <v>tarea 102</v>
      </c>
      <c r="F117" s="55">
        <f>Hoja1!BN106</f>
        <v>0</v>
      </c>
      <c r="G117" s="55">
        <f>Hoja1!BO106</f>
        <v>0</v>
      </c>
      <c r="H117" s="55">
        <f>Hoja1!BP106</f>
        <v>0</v>
      </c>
      <c r="I117" s="55">
        <f>Hoja1!BQ106</f>
        <v>0</v>
      </c>
      <c r="J117" s="55">
        <f>Hoja1!BR106</f>
        <v>0</v>
      </c>
      <c r="K117" s="53"/>
      <c r="L117" s="53"/>
      <c r="M117" s="53"/>
      <c r="N117" s="53"/>
      <c r="O117" s="53"/>
      <c r="P117" s="53"/>
      <c r="Q117" s="53"/>
      <c r="R117" s="53"/>
      <c r="S117" s="79" t="str">
        <f t="shared" si="1"/>
        <v>Aceptable</v>
      </c>
      <c r="T117" s="86"/>
      <c r="U117" s="74"/>
      <c r="V117" s="74"/>
      <c r="W117" s="74"/>
      <c r="X117" s="74"/>
      <c r="Y117" s="74"/>
    </row>
    <row r="118" spans="2:25" ht="58.5" customHeight="1">
      <c r="B118" s="54">
        <v>103</v>
      </c>
      <c r="C118" s="55" t="str">
        <f>Hoja1!BK107</f>
        <v>area 103</v>
      </c>
      <c r="D118" s="55" t="str">
        <f>Hoja1!BL107</f>
        <v>puesto 103</v>
      </c>
      <c r="E118" s="55" t="str">
        <f>Hoja1!BM107</f>
        <v>tarea 103</v>
      </c>
      <c r="F118" s="55">
        <f>Hoja1!BN107</f>
        <v>0</v>
      </c>
      <c r="G118" s="55">
        <f>Hoja1!BO107</f>
        <v>0</v>
      </c>
      <c r="H118" s="55">
        <f>Hoja1!BP107</f>
        <v>0</v>
      </c>
      <c r="I118" s="55">
        <f>Hoja1!BQ107</f>
        <v>0</v>
      </c>
      <c r="J118" s="55">
        <f>Hoja1!BR107</f>
        <v>0</v>
      </c>
      <c r="K118" s="53"/>
      <c r="L118" s="53"/>
      <c r="M118" s="53"/>
      <c r="N118" s="53"/>
      <c r="O118" s="53"/>
      <c r="P118" s="53"/>
      <c r="Q118" s="53"/>
      <c r="R118" s="53"/>
      <c r="S118" s="79" t="str">
        <f t="shared" si="1"/>
        <v>Aceptable</v>
      </c>
      <c r="T118" s="86"/>
      <c r="U118" s="74"/>
      <c r="V118" s="74"/>
      <c r="W118" s="74"/>
      <c r="X118" s="74"/>
      <c r="Y118" s="74"/>
    </row>
    <row r="119" spans="2:25" ht="58.5" customHeight="1">
      <c r="B119" s="54">
        <v>104</v>
      </c>
      <c r="C119" s="55" t="str">
        <f>Hoja1!BK108</f>
        <v>area 104</v>
      </c>
      <c r="D119" s="55" t="str">
        <f>Hoja1!BL108</f>
        <v>puesto 104</v>
      </c>
      <c r="E119" s="55" t="str">
        <f>Hoja1!BM108</f>
        <v>tarea 104</v>
      </c>
      <c r="F119" s="55">
        <f>Hoja1!BN108</f>
        <v>0</v>
      </c>
      <c r="G119" s="55">
        <f>Hoja1!BO108</f>
        <v>0</v>
      </c>
      <c r="H119" s="55">
        <f>Hoja1!BP108</f>
        <v>0</v>
      </c>
      <c r="I119" s="55">
        <f>Hoja1!BQ108</f>
        <v>0</v>
      </c>
      <c r="J119" s="55">
        <f>Hoja1!BR108</f>
        <v>0</v>
      </c>
      <c r="K119" s="53"/>
      <c r="L119" s="53"/>
      <c r="M119" s="53"/>
      <c r="N119" s="53"/>
      <c r="O119" s="53"/>
      <c r="P119" s="53"/>
      <c r="Q119" s="53"/>
      <c r="R119" s="53"/>
      <c r="S119" s="79" t="str">
        <f t="shared" si="1"/>
        <v>Aceptable</v>
      </c>
      <c r="T119" s="86"/>
      <c r="U119" s="74"/>
      <c r="V119" s="74"/>
      <c r="W119" s="74"/>
      <c r="X119" s="74"/>
      <c r="Y119" s="74"/>
    </row>
    <row r="120" spans="2:25" ht="58.5" customHeight="1">
      <c r="B120" s="54">
        <v>105</v>
      </c>
      <c r="C120" s="55" t="str">
        <f>Hoja1!BK109</f>
        <v>area 105</v>
      </c>
      <c r="D120" s="55" t="str">
        <f>Hoja1!BL109</f>
        <v>puesto 105</v>
      </c>
      <c r="E120" s="55" t="str">
        <f>Hoja1!BM109</f>
        <v>tarea 105</v>
      </c>
      <c r="F120" s="55">
        <f>Hoja1!BN109</f>
        <v>0</v>
      </c>
      <c r="G120" s="55">
        <f>Hoja1!BO109</f>
        <v>0</v>
      </c>
      <c r="H120" s="55">
        <f>Hoja1!BP109</f>
        <v>0</v>
      </c>
      <c r="I120" s="55">
        <f>Hoja1!BQ109</f>
        <v>0</v>
      </c>
      <c r="J120" s="55">
        <f>Hoja1!BR109</f>
        <v>0</v>
      </c>
      <c r="K120" s="53"/>
      <c r="L120" s="53"/>
      <c r="M120" s="53"/>
      <c r="N120" s="53"/>
      <c r="O120" s="53"/>
      <c r="P120" s="53"/>
      <c r="Q120" s="53"/>
      <c r="R120" s="53"/>
      <c r="S120" s="79" t="str">
        <f t="shared" si="1"/>
        <v>Aceptable</v>
      </c>
      <c r="T120" s="86"/>
      <c r="U120" s="74"/>
      <c r="V120" s="74"/>
      <c r="W120" s="74"/>
      <c r="X120" s="74"/>
      <c r="Y120" s="74"/>
    </row>
    <row r="121" spans="2:25" ht="58.5" customHeight="1">
      <c r="B121" s="54">
        <v>106</v>
      </c>
      <c r="C121" s="55" t="str">
        <f>Hoja1!BK110</f>
        <v>area 106</v>
      </c>
      <c r="D121" s="55" t="str">
        <f>Hoja1!BL110</f>
        <v>puesto 106</v>
      </c>
      <c r="E121" s="55" t="str">
        <f>Hoja1!BM110</f>
        <v>tarea 106</v>
      </c>
      <c r="F121" s="55">
        <f>Hoja1!BN110</f>
        <v>0</v>
      </c>
      <c r="G121" s="55">
        <f>Hoja1!BO110</f>
        <v>0</v>
      </c>
      <c r="H121" s="55">
        <f>Hoja1!BP110</f>
        <v>0</v>
      </c>
      <c r="I121" s="55">
        <f>Hoja1!BQ110</f>
        <v>0</v>
      </c>
      <c r="J121" s="55">
        <f>Hoja1!BR110</f>
        <v>0</v>
      </c>
      <c r="K121" s="53"/>
      <c r="L121" s="53"/>
      <c r="M121" s="53"/>
      <c r="N121" s="53"/>
      <c r="O121" s="53"/>
      <c r="P121" s="53"/>
      <c r="Q121" s="53"/>
      <c r="R121" s="53"/>
      <c r="S121" s="79" t="str">
        <f t="shared" si="1"/>
        <v>Aceptable</v>
      </c>
      <c r="T121" s="86"/>
      <c r="U121" s="74"/>
      <c r="V121" s="74"/>
      <c r="W121" s="74"/>
      <c r="X121" s="74"/>
      <c r="Y121" s="74"/>
    </row>
    <row r="122" spans="2:25" ht="58.5" customHeight="1">
      <c r="B122" s="54">
        <v>107</v>
      </c>
      <c r="C122" s="55" t="str">
        <f>Hoja1!BK111</f>
        <v>area 107</v>
      </c>
      <c r="D122" s="55" t="str">
        <f>Hoja1!BL111</f>
        <v>puesto 107</v>
      </c>
      <c r="E122" s="55" t="str">
        <f>Hoja1!BM111</f>
        <v>tarea 107</v>
      </c>
      <c r="F122" s="55">
        <f>Hoja1!BN111</f>
        <v>0</v>
      </c>
      <c r="G122" s="55">
        <f>Hoja1!BO111</f>
        <v>0</v>
      </c>
      <c r="H122" s="55">
        <f>Hoja1!BP111</f>
        <v>0</v>
      </c>
      <c r="I122" s="55">
        <f>Hoja1!BQ111</f>
        <v>0</v>
      </c>
      <c r="J122" s="55">
        <f>Hoja1!BR111</f>
        <v>0</v>
      </c>
      <c r="K122" s="53"/>
      <c r="L122" s="53"/>
      <c r="M122" s="53"/>
      <c r="N122" s="53"/>
      <c r="O122" s="53"/>
      <c r="P122" s="53"/>
      <c r="Q122" s="53"/>
      <c r="R122" s="53"/>
      <c r="S122" s="79" t="str">
        <f t="shared" si="1"/>
        <v>Aceptable</v>
      </c>
      <c r="T122" s="86"/>
      <c r="U122" s="74"/>
      <c r="V122" s="74"/>
      <c r="W122" s="74"/>
      <c r="X122" s="74"/>
      <c r="Y122" s="74"/>
    </row>
    <row r="123" spans="2:25" ht="58.5" customHeight="1">
      <c r="B123" s="54">
        <v>108</v>
      </c>
      <c r="C123" s="55" t="str">
        <f>Hoja1!BK112</f>
        <v>area 108</v>
      </c>
      <c r="D123" s="55" t="str">
        <f>Hoja1!BL112</f>
        <v>puesto 108</v>
      </c>
      <c r="E123" s="55" t="str">
        <f>Hoja1!BM112</f>
        <v>tarea 108</v>
      </c>
      <c r="F123" s="55">
        <f>Hoja1!BN112</f>
        <v>0</v>
      </c>
      <c r="G123" s="55">
        <f>Hoja1!BO112</f>
        <v>0</v>
      </c>
      <c r="H123" s="55">
        <f>Hoja1!BP112</f>
        <v>0</v>
      </c>
      <c r="I123" s="55">
        <f>Hoja1!BQ112</f>
        <v>0</v>
      </c>
      <c r="J123" s="55">
        <f>Hoja1!BR112</f>
        <v>0</v>
      </c>
      <c r="K123" s="53"/>
      <c r="L123" s="53"/>
      <c r="M123" s="53"/>
      <c r="N123" s="53"/>
      <c r="O123" s="53"/>
      <c r="P123" s="53"/>
      <c r="Q123" s="53"/>
      <c r="R123" s="53"/>
      <c r="S123" s="79" t="str">
        <f t="shared" si="1"/>
        <v>Aceptable</v>
      </c>
      <c r="T123" s="86"/>
      <c r="U123" s="74"/>
      <c r="V123" s="74"/>
      <c r="W123" s="74"/>
      <c r="X123" s="74"/>
      <c r="Y123" s="74"/>
    </row>
    <row r="124" spans="2:25" ht="58.5" customHeight="1">
      <c r="B124" s="54">
        <v>109</v>
      </c>
      <c r="C124" s="55" t="str">
        <f>Hoja1!BK113</f>
        <v>area 109</v>
      </c>
      <c r="D124" s="55" t="str">
        <f>Hoja1!BL113</f>
        <v>puesto 109</v>
      </c>
      <c r="E124" s="55" t="str">
        <f>Hoja1!BM113</f>
        <v>tarea 109</v>
      </c>
      <c r="F124" s="55">
        <f>Hoja1!BN113</f>
        <v>0</v>
      </c>
      <c r="G124" s="55">
        <f>Hoja1!BO113</f>
        <v>0</v>
      </c>
      <c r="H124" s="55">
        <f>Hoja1!BP113</f>
        <v>0</v>
      </c>
      <c r="I124" s="55">
        <f>Hoja1!BQ113</f>
        <v>0</v>
      </c>
      <c r="J124" s="55">
        <f>Hoja1!BR113</f>
        <v>0</v>
      </c>
      <c r="K124" s="53"/>
      <c r="L124" s="53"/>
      <c r="M124" s="53"/>
      <c r="N124" s="53"/>
      <c r="O124" s="53"/>
      <c r="P124" s="53"/>
      <c r="Q124" s="53"/>
      <c r="R124" s="53"/>
      <c r="S124" s="79" t="str">
        <f t="shared" si="1"/>
        <v>Aceptable</v>
      </c>
      <c r="T124" s="86"/>
      <c r="U124" s="74"/>
      <c r="V124" s="74"/>
      <c r="W124" s="74"/>
      <c r="X124" s="74"/>
      <c r="Y124" s="74"/>
    </row>
    <row r="125" spans="2:25" ht="58.5" customHeight="1">
      <c r="B125" s="54">
        <v>110</v>
      </c>
      <c r="C125" s="55" t="str">
        <f>Hoja1!BK114</f>
        <v>area 110</v>
      </c>
      <c r="D125" s="55" t="str">
        <f>Hoja1!BL114</f>
        <v>puesto 110</v>
      </c>
      <c r="E125" s="55" t="str">
        <f>Hoja1!BM114</f>
        <v>tarea 110</v>
      </c>
      <c r="F125" s="55">
        <f>Hoja1!BN114</f>
        <v>0</v>
      </c>
      <c r="G125" s="55">
        <f>Hoja1!BO114</f>
        <v>0</v>
      </c>
      <c r="H125" s="55">
        <f>Hoja1!BP114</f>
        <v>0</v>
      </c>
      <c r="I125" s="55">
        <f>Hoja1!BQ114</f>
        <v>0</v>
      </c>
      <c r="J125" s="55">
        <f>Hoja1!BR114</f>
        <v>0</v>
      </c>
      <c r="K125" s="53"/>
      <c r="L125" s="53"/>
      <c r="M125" s="53"/>
      <c r="N125" s="53"/>
      <c r="O125" s="53"/>
      <c r="P125" s="53"/>
      <c r="Q125" s="53"/>
      <c r="R125" s="53"/>
      <c r="S125" s="79" t="str">
        <f t="shared" si="1"/>
        <v>Aceptable</v>
      </c>
      <c r="T125" s="86"/>
      <c r="U125" s="74"/>
      <c r="V125" s="74"/>
      <c r="W125" s="74"/>
      <c r="X125" s="74"/>
      <c r="Y125" s="74"/>
    </row>
    <row r="126" spans="2:25" ht="58.5" customHeight="1">
      <c r="B126" s="54">
        <v>111</v>
      </c>
      <c r="C126" s="55" t="str">
        <f>Hoja1!BK115</f>
        <v>area 111</v>
      </c>
      <c r="D126" s="55" t="str">
        <f>Hoja1!BL115</f>
        <v>puesto 111</v>
      </c>
      <c r="E126" s="55" t="str">
        <f>Hoja1!BM115</f>
        <v>tarea 111</v>
      </c>
      <c r="F126" s="55">
        <f>Hoja1!BN115</f>
        <v>0</v>
      </c>
      <c r="G126" s="55">
        <f>Hoja1!BO115</f>
        <v>0</v>
      </c>
      <c r="H126" s="55">
        <f>Hoja1!BP115</f>
        <v>0</v>
      </c>
      <c r="I126" s="55">
        <f>Hoja1!BQ115</f>
        <v>0</v>
      </c>
      <c r="J126" s="55">
        <f>Hoja1!BR115</f>
        <v>0</v>
      </c>
      <c r="K126" s="53"/>
      <c r="L126" s="53"/>
      <c r="M126" s="53"/>
      <c r="N126" s="53"/>
      <c r="O126" s="53"/>
      <c r="P126" s="53"/>
      <c r="Q126" s="53"/>
      <c r="R126" s="53"/>
      <c r="S126" s="79" t="str">
        <f t="shared" si="1"/>
        <v>Aceptable</v>
      </c>
      <c r="T126" s="86"/>
      <c r="U126" s="74"/>
      <c r="V126" s="74"/>
      <c r="W126" s="74"/>
      <c r="X126" s="74"/>
      <c r="Y126" s="74"/>
    </row>
    <row r="127" spans="2:25" ht="58.5" customHeight="1">
      <c r="B127" s="54">
        <v>112</v>
      </c>
      <c r="C127" s="55" t="str">
        <f>Hoja1!BK116</f>
        <v>area 112</v>
      </c>
      <c r="D127" s="55" t="str">
        <f>Hoja1!BL116</f>
        <v>puesto 112</v>
      </c>
      <c r="E127" s="55" t="str">
        <f>Hoja1!BM116</f>
        <v>tarea 112</v>
      </c>
      <c r="F127" s="55">
        <f>Hoja1!BN116</f>
        <v>0</v>
      </c>
      <c r="G127" s="55">
        <f>Hoja1!BO116</f>
        <v>0</v>
      </c>
      <c r="H127" s="55">
        <f>Hoja1!BP116</f>
        <v>0</v>
      </c>
      <c r="I127" s="55">
        <f>Hoja1!BQ116</f>
        <v>0</v>
      </c>
      <c r="J127" s="55">
        <f>Hoja1!BR116</f>
        <v>0</v>
      </c>
      <c r="K127" s="53"/>
      <c r="L127" s="53"/>
      <c r="M127" s="53"/>
      <c r="N127" s="53"/>
      <c r="O127" s="53"/>
      <c r="P127" s="53"/>
      <c r="Q127" s="53"/>
      <c r="R127" s="53"/>
      <c r="S127" s="79" t="str">
        <f t="shared" si="1"/>
        <v>Aceptable</v>
      </c>
      <c r="T127" s="86"/>
      <c r="U127" s="74"/>
      <c r="V127" s="74"/>
      <c r="W127" s="74"/>
      <c r="X127" s="74"/>
      <c r="Y127" s="74"/>
    </row>
    <row r="128" spans="2:25" ht="58.5" customHeight="1">
      <c r="B128" s="54">
        <v>113</v>
      </c>
      <c r="C128" s="55" t="str">
        <f>Hoja1!BK117</f>
        <v>area 113</v>
      </c>
      <c r="D128" s="55" t="str">
        <f>Hoja1!BL117</f>
        <v>puesto 113</v>
      </c>
      <c r="E128" s="55" t="str">
        <f>Hoja1!BM117</f>
        <v>tarea 113</v>
      </c>
      <c r="F128" s="55">
        <f>Hoja1!BN117</f>
        <v>0</v>
      </c>
      <c r="G128" s="55">
        <f>Hoja1!BO117</f>
        <v>0</v>
      </c>
      <c r="H128" s="55">
        <f>Hoja1!BP117</f>
        <v>0</v>
      </c>
      <c r="I128" s="55">
        <f>Hoja1!BQ117</f>
        <v>0</v>
      </c>
      <c r="J128" s="55">
        <f>Hoja1!BR117</f>
        <v>0</v>
      </c>
      <c r="K128" s="53"/>
      <c r="L128" s="53"/>
      <c r="M128" s="53"/>
      <c r="N128" s="53"/>
      <c r="O128" s="53"/>
      <c r="P128" s="53"/>
      <c r="Q128" s="53"/>
      <c r="R128" s="53"/>
      <c r="S128" s="79" t="str">
        <f t="shared" si="1"/>
        <v>Aceptable</v>
      </c>
      <c r="T128" s="86"/>
      <c r="U128" s="74"/>
      <c r="V128" s="74"/>
      <c r="W128" s="74"/>
      <c r="X128" s="74"/>
      <c r="Y128" s="74"/>
    </row>
    <row r="129" spans="2:25" ht="58.5" customHeight="1">
      <c r="B129" s="54">
        <v>114</v>
      </c>
      <c r="C129" s="55" t="str">
        <f>Hoja1!BK118</f>
        <v>area 114</v>
      </c>
      <c r="D129" s="55" t="str">
        <f>Hoja1!BL118</f>
        <v>puesto 114</v>
      </c>
      <c r="E129" s="55" t="str">
        <f>Hoja1!BM118</f>
        <v>tarea 114</v>
      </c>
      <c r="F129" s="55">
        <f>Hoja1!BN118</f>
        <v>0</v>
      </c>
      <c r="G129" s="55">
        <f>Hoja1!BO118</f>
        <v>0</v>
      </c>
      <c r="H129" s="55">
        <f>Hoja1!BP118</f>
        <v>0</v>
      </c>
      <c r="I129" s="55">
        <f>Hoja1!BQ118</f>
        <v>0</v>
      </c>
      <c r="J129" s="55">
        <f>Hoja1!BR118</f>
        <v>0</v>
      </c>
      <c r="K129" s="53"/>
      <c r="L129" s="53"/>
      <c r="M129" s="53"/>
      <c r="N129" s="53"/>
      <c r="O129" s="53"/>
      <c r="P129" s="53"/>
      <c r="Q129" s="53"/>
      <c r="R129" s="53"/>
      <c r="S129" s="79" t="str">
        <f t="shared" si="1"/>
        <v>Aceptable</v>
      </c>
      <c r="T129" s="86"/>
      <c r="U129" s="74"/>
      <c r="V129" s="74"/>
      <c r="W129" s="74"/>
      <c r="X129" s="74"/>
      <c r="Y129" s="74"/>
    </row>
    <row r="130" spans="2:25" ht="58.5" customHeight="1">
      <c r="B130" s="54">
        <v>115</v>
      </c>
      <c r="C130" s="55" t="str">
        <f>Hoja1!BK119</f>
        <v>area 115</v>
      </c>
      <c r="D130" s="55" t="str">
        <f>Hoja1!BL119</f>
        <v>puesto 115</v>
      </c>
      <c r="E130" s="55" t="str">
        <f>Hoja1!BM119</f>
        <v>tarea 115</v>
      </c>
      <c r="F130" s="55">
        <f>Hoja1!BN119</f>
        <v>0</v>
      </c>
      <c r="G130" s="55">
        <f>Hoja1!BO119</f>
        <v>0</v>
      </c>
      <c r="H130" s="55">
        <f>Hoja1!BP119</f>
        <v>0</v>
      </c>
      <c r="I130" s="55">
        <f>Hoja1!BQ119</f>
        <v>0</v>
      </c>
      <c r="J130" s="55">
        <f>Hoja1!BR119</f>
        <v>0</v>
      </c>
      <c r="K130" s="53"/>
      <c r="L130" s="53"/>
      <c r="M130" s="53"/>
      <c r="N130" s="53"/>
      <c r="O130" s="53"/>
      <c r="P130" s="53"/>
      <c r="Q130" s="53"/>
      <c r="R130" s="53"/>
      <c r="S130" s="79" t="str">
        <f t="shared" si="1"/>
        <v>Aceptable</v>
      </c>
      <c r="T130" s="86"/>
      <c r="U130" s="74"/>
      <c r="V130" s="74"/>
      <c r="W130" s="74"/>
      <c r="X130" s="74"/>
      <c r="Y130" s="74"/>
    </row>
    <row r="131" spans="2:25" ht="58.5" customHeight="1">
      <c r="B131" s="54">
        <v>116</v>
      </c>
      <c r="C131" s="55" t="str">
        <f>Hoja1!BK120</f>
        <v>area 116</v>
      </c>
      <c r="D131" s="55" t="str">
        <f>Hoja1!BL120</f>
        <v>puesto 116</v>
      </c>
      <c r="E131" s="55" t="str">
        <f>Hoja1!BM120</f>
        <v>tarea 116</v>
      </c>
      <c r="F131" s="55">
        <f>Hoja1!BN120</f>
        <v>0</v>
      </c>
      <c r="G131" s="55">
        <f>Hoja1!BO120</f>
        <v>0</v>
      </c>
      <c r="H131" s="55">
        <f>Hoja1!BP120</f>
        <v>0</v>
      </c>
      <c r="I131" s="55">
        <f>Hoja1!BQ120</f>
        <v>0</v>
      </c>
      <c r="J131" s="55">
        <f>Hoja1!BR120</f>
        <v>0</v>
      </c>
      <c r="K131" s="53"/>
      <c r="L131" s="53"/>
      <c r="M131" s="53"/>
      <c r="N131" s="53"/>
      <c r="O131" s="53"/>
      <c r="P131" s="53"/>
      <c r="Q131" s="53"/>
      <c r="R131" s="53"/>
      <c r="S131" s="79" t="str">
        <f t="shared" si="1"/>
        <v>Aceptable</v>
      </c>
      <c r="T131" s="86"/>
      <c r="U131" s="74"/>
      <c r="V131" s="74"/>
      <c r="W131" s="74"/>
      <c r="X131" s="74"/>
      <c r="Y131" s="74"/>
    </row>
    <row r="132" spans="2:25" ht="58.5" customHeight="1">
      <c r="B132" s="54">
        <v>117</v>
      </c>
      <c r="C132" s="55" t="str">
        <f>Hoja1!BK121</f>
        <v>area 117</v>
      </c>
      <c r="D132" s="55" t="str">
        <f>Hoja1!BL121</f>
        <v>puesto 117</v>
      </c>
      <c r="E132" s="55" t="str">
        <f>Hoja1!BM121</f>
        <v>tarea 117</v>
      </c>
      <c r="F132" s="55">
        <f>Hoja1!BN121</f>
        <v>0</v>
      </c>
      <c r="G132" s="55">
        <f>Hoja1!BO121</f>
        <v>0</v>
      </c>
      <c r="H132" s="55">
        <f>Hoja1!BP121</f>
        <v>0</v>
      </c>
      <c r="I132" s="55">
        <f>Hoja1!BQ121</f>
        <v>0</v>
      </c>
      <c r="J132" s="55">
        <f>Hoja1!BR121</f>
        <v>0</v>
      </c>
      <c r="K132" s="53"/>
      <c r="L132" s="53"/>
      <c r="M132" s="53"/>
      <c r="N132" s="53"/>
      <c r="O132" s="53"/>
      <c r="P132" s="53"/>
      <c r="Q132" s="53"/>
      <c r="R132" s="53"/>
      <c r="S132" s="79" t="str">
        <f t="shared" si="1"/>
        <v>Aceptable</v>
      </c>
      <c r="T132" s="86"/>
      <c r="U132" s="74"/>
      <c r="V132" s="74"/>
      <c r="W132" s="74"/>
      <c r="X132" s="74"/>
      <c r="Y132" s="74"/>
    </row>
    <row r="133" spans="2:25" ht="58.5" customHeight="1">
      <c r="B133" s="54">
        <v>118</v>
      </c>
      <c r="C133" s="55" t="str">
        <f>Hoja1!BK122</f>
        <v>area 118</v>
      </c>
      <c r="D133" s="55" t="str">
        <f>Hoja1!BL122</f>
        <v>puesto 118</v>
      </c>
      <c r="E133" s="55" t="str">
        <f>Hoja1!BM122</f>
        <v>tarea 118</v>
      </c>
      <c r="F133" s="55">
        <f>Hoja1!BN122</f>
        <v>0</v>
      </c>
      <c r="G133" s="55">
        <f>Hoja1!BO122</f>
        <v>0</v>
      </c>
      <c r="H133" s="55">
        <f>Hoja1!BP122</f>
        <v>0</v>
      </c>
      <c r="I133" s="55">
        <f>Hoja1!BQ122</f>
        <v>0</v>
      </c>
      <c r="J133" s="55">
        <f>Hoja1!BR122</f>
        <v>0</v>
      </c>
      <c r="K133" s="53"/>
      <c r="L133" s="53"/>
      <c r="M133" s="53"/>
      <c r="N133" s="53"/>
      <c r="O133" s="53"/>
      <c r="P133" s="53"/>
      <c r="Q133" s="53"/>
      <c r="R133" s="53"/>
      <c r="S133" s="79" t="str">
        <f t="shared" si="1"/>
        <v>Aceptable</v>
      </c>
      <c r="T133" s="86"/>
      <c r="U133" s="74"/>
      <c r="V133" s="74"/>
      <c r="W133" s="74"/>
      <c r="X133" s="74"/>
      <c r="Y133" s="74"/>
    </row>
    <row r="134" spans="2:25" ht="58.5" customHeight="1">
      <c r="B134" s="54">
        <v>119</v>
      </c>
      <c r="C134" s="55" t="str">
        <f>Hoja1!BK123</f>
        <v>area 119</v>
      </c>
      <c r="D134" s="55" t="str">
        <f>Hoja1!BL123</f>
        <v>puesto 119</v>
      </c>
      <c r="E134" s="55" t="str">
        <f>Hoja1!BM123</f>
        <v>tarea 119</v>
      </c>
      <c r="F134" s="55">
        <f>Hoja1!BN123</f>
        <v>0</v>
      </c>
      <c r="G134" s="55">
        <f>Hoja1!BO123</f>
        <v>0</v>
      </c>
      <c r="H134" s="55">
        <f>Hoja1!BP123</f>
        <v>0</v>
      </c>
      <c r="I134" s="55">
        <f>Hoja1!BQ123</f>
        <v>0</v>
      </c>
      <c r="J134" s="55">
        <f>Hoja1!BR123</f>
        <v>0</v>
      </c>
      <c r="K134" s="53"/>
      <c r="L134" s="53"/>
      <c r="M134" s="53"/>
      <c r="N134" s="53"/>
      <c r="O134" s="53"/>
      <c r="P134" s="53"/>
      <c r="Q134" s="53"/>
      <c r="R134" s="53"/>
      <c r="S134" s="79" t="str">
        <f t="shared" si="1"/>
        <v>Aceptable</v>
      </c>
      <c r="T134" s="86"/>
      <c r="U134" s="74"/>
      <c r="V134" s="74"/>
      <c r="W134" s="74"/>
      <c r="X134" s="74"/>
      <c r="Y134" s="74"/>
    </row>
    <row r="135" spans="2:25" ht="58.5" customHeight="1">
      <c r="B135" s="54">
        <v>120</v>
      </c>
      <c r="C135" s="55" t="str">
        <f>Hoja1!BK124</f>
        <v>area 120</v>
      </c>
      <c r="D135" s="55" t="str">
        <f>Hoja1!BL124</f>
        <v>puesto 120</v>
      </c>
      <c r="E135" s="55" t="str">
        <f>Hoja1!BM124</f>
        <v>tarea 120</v>
      </c>
      <c r="F135" s="55">
        <f>Hoja1!BN124</f>
        <v>0</v>
      </c>
      <c r="G135" s="55">
        <f>Hoja1!BO124</f>
        <v>0</v>
      </c>
      <c r="H135" s="55">
        <f>Hoja1!BP124</f>
        <v>0</v>
      </c>
      <c r="I135" s="55">
        <f>Hoja1!BQ124</f>
        <v>0</v>
      </c>
      <c r="J135" s="55">
        <f>Hoja1!BR124</f>
        <v>0</v>
      </c>
      <c r="K135" s="53"/>
      <c r="L135" s="53"/>
      <c r="M135" s="53"/>
      <c r="N135" s="53"/>
      <c r="O135" s="53"/>
      <c r="P135" s="53"/>
      <c r="Q135" s="53"/>
      <c r="R135" s="53"/>
      <c r="S135" s="79" t="str">
        <f t="shared" si="1"/>
        <v>Aceptable</v>
      </c>
      <c r="T135" s="86"/>
      <c r="U135" s="74"/>
      <c r="V135" s="74"/>
      <c r="W135" s="74"/>
      <c r="X135" s="74"/>
      <c r="Y135" s="74"/>
    </row>
    <row r="136" spans="2:25" ht="58.5" customHeight="1">
      <c r="B136" s="54">
        <v>121</v>
      </c>
      <c r="C136" s="55" t="str">
        <f>Hoja1!BK125</f>
        <v>area 121</v>
      </c>
      <c r="D136" s="55" t="str">
        <f>Hoja1!BL125</f>
        <v>puesto 121</v>
      </c>
      <c r="E136" s="55" t="str">
        <f>Hoja1!BM125</f>
        <v>tarea 121</v>
      </c>
      <c r="F136" s="55">
        <f>Hoja1!BN125</f>
        <v>0</v>
      </c>
      <c r="G136" s="55">
        <f>Hoja1!BO125</f>
        <v>0</v>
      </c>
      <c r="H136" s="55">
        <f>Hoja1!BP125</f>
        <v>0</v>
      </c>
      <c r="I136" s="55">
        <f>Hoja1!BQ125</f>
        <v>0</v>
      </c>
      <c r="J136" s="55">
        <f>Hoja1!BR125</f>
        <v>0</v>
      </c>
      <c r="K136" s="53"/>
      <c r="L136" s="53"/>
      <c r="M136" s="53"/>
      <c r="N136" s="53"/>
      <c r="O136" s="53"/>
      <c r="P136" s="53"/>
      <c r="Q136" s="53"/>
      <c r="R136" s="53"/>
      <c r="S136" s="79" t="str">
        <f t="shared" si="1"/>
        <v>Aceptable</v>
      </c>
      <c r="T136" s="86"/>
      <c r="U136" s="74"/>
      <c r="V136" s="74"/>
      <c r="W136" s="74"/>
      <c r="X136" s="74"/>
      <c r="Y136" s="74"/>
    </row>
    <row r="137" spans="2:25" ht="58.5" customHeight="1">
      <c r="B137" s="54">
        <v>122</v>
      </c>
      <c r="C137" s="55" t="str">
        <f>Hoja1!BK126</f>
        <v>area 122</v>
      </c>
      <c r="D137" s="55" t="str">
        <f>Hoja1!BL126</f>
        <v>puesto 122</v>
      </c>
      <c r="E137" s="55" t="str">
        <f>Hoja1!BM126</f>
        <v>tarea 122</v>
      </c>
      <c r="F137" s="55">
        <f>Hoja1!BN126</f>
        <v>0</v>
      </c>
      <c r="G137" s="55">
        <f>Hoja1!BO126</f>
        <v>0</v>
      </c>
      <c r="H137" s="55">
        <f>Hoja1!BP126</f>
        <v>0</v>
      </c>
      <c r="I137" s="55">
        <f>Hoja1!BQ126</f>
        <v>0</v>
      </c>
      <c r="J137" s="55">
        <f>Hoja1!BR126</f>
        <v>0</v>
      </c>
      <c r="K137" s="53"/>
      <c r="L137" s="53"/>
      <c r="M137" s="53"/>
      <c r="N137" s="53"/>
      <c r="O137" s="53"/>
      <c r="P137" s="53"/>
      <c r="Q137" s="53"/>
      <c r="R137" s="53"/>
      <c r="S137" s="79" t="str">
        <f t="shared" si="1"/>
        <v>Aceptable</v>
      </c>
      <c r="T137" s="86"/>
      <c r="U137" s="74"/>
      <c r="V137" s="74"/>
      <c r="W137" s="74"/>
      <c r="X137" s="74"/>
      <c r="Y137" s="74"/>
    </row>
    <row r="138" spans="2:25" ht="58.5" customHeight="1">
      <c r="B138" s="54">
        <v>123</v>
      </c>
      <c r="C138" s="55" t="str">
        <f>Hoja1!BK127</f>
        <v>area 123</v>
      </c>
      <c r="D138" s="55" t="str">
        <f>Hoja1!BL127</f>
        <v>puesto 123</v>
      </c>
      <c r="E138" s="55" t="str">
        <f>Hoja1!BM127</f>
        <v>tarea 123</v>
      </c>
      <c r="F138" s="55">
        <f>Hoja1!BN127</f>
        <v>0</v>
      </c>
      <c r="G138" s="55">
        <f>Hoja1!BO127</f>
        <v>0</v>
      </c>
      <c r="H138" s="55">
        <f>Hoja1!BP127</f>
        <v>0</v>
      </c>
      <c r="I138" s="55">
        <f>Hoja1!BQ127</f>
        <v>0</v>
      </c>
      <c r="J138" s="55">
        <f>Hoja1!BR127</f>
        <v>0</v>
      </c>
      <c r="K138" s="53"/>
      <c r="L138" s="53"/>
      <c r="M138" s="53"/>
      <c r="N138" s="53"/>
      <c r="O138" s="53"/>
      <c r="P138" s="53"/>
      <c r="Q138" s="53"/>
      <c r="R138" s="53"/>
      <c r="S138" s="79" t="str">
        <f t="shared" si="1"/>
        <v>Aceptable</v>
      </c>
      <c r="T138" s="86"/>
      <c r="U138" s="74"/>
      <c r="V138" s="74"/>
      <c r="W138" s="74"/>
      <c r="X138" s="74"/>
      <c r="Y138" s="74"/>
    </row>
    <row r="139" spans="2:25" ht="58.5" customHeight="1">
      <c r="B139" s="54">
        <v>124</v>
      </c>
      <c r="C139" s="55" t="str">
        <f>Hoja1!BK128</f>
        <v>area 124</v>
      </c>
      <c r="D139" s="55" t="str">
        <f>Hoja1!BL128</f>
        <v>puesto 124</v>
      </c>
      <c r="E139" s="55" t="str">
        <f>Hoja1!BM128</f>
        <v>tarea 124</v>
      </c>
      <c r="F139" s="55">
        <f>Hoja1!BN128</f>
        <v>0</v>
      </c>
      <c r="G139" s="55">
        <f>Hoja1!BO128</f>
        <v>0</v>
      </c>
      <c r="H139" s="55">
        <f>Hoja1!BP128</f>
        <v>0</v>
      </c>
      <c r="I139" s="55">
        <f>Hoja1!BQ128</f>
        <v>0</v>
      </c>
      <c r="J139" s="55">
        <f>Hoja1!BR128</f>
        <v>0</v>
      </c>
      <c r="K139" s="53"/>
      <c r="L139" s="53"/>
      <c r="M139" s="53"/>
      <c r="N139" s="53"/>
      <c r="O139" s="53"/>
      <c r="P139" s="53"/>
      <c r="Q139" s="53"/>
      <c r="R139" s="53"/>
      <c r="S139" s="79" t="str">
        <f t="shared" si="1"/>
        <v>Aceptable</v>
      </c>
      <c r="T139" s="86"/>
      <c r="U139" s="74"/>
      <c r="V139" s="74"/>
      <c r="W139" s="74"/>
      <c r="X139" s="74"/>
      <c r="Y139" s="74"/>
    </row>
    <row r="140" spans="2:25" ht="58.5" customHeight="1">
      <c r="B140" s="54">
        <v>125</v>
      </c>
      <c r="C140" s="55" t="str">
        <f>Hoja1!BK129</f>
        <v>area 125</v>
      </c>
      <c r="D140" s="55" t="str">
        <f>Hoja1!BL129</f>
        <v>puesto 125</v>
      </c>
      <c r="E140" s="55" t="str">
        <f>Hoja1!BM129</f>
        <v>tarea 125</v>
      </c>
      <c r="F140" s="55">
        <f>Hoja1!BN129</f>
        <v>0</v>
      </c>
      <c r="G140" s="55">
        <f>Hoja1!BO129</f>
        <v>0</v>
      </c>
      <c r="H140" s="55">
        <f>Hoja1!BP129</f>
        <v>0</v>
      </c>
      <c r="I140" s="55">
        <f>Hoja1!BQ129</f>
        <v>0</v>
      </c>
      <c r="J140" s="55">
        <f>Hoja1!BR129</f>
        <v>0</v>
      </c>
      <c r="K140" s="53"/>
      <c r="L140" s="53"/>
      <c r="M140" s="53"/>
      <c r="N140" s="53"/>
      <c r="O140" s="53"/>
      <c r="P140" s="53"/>
      <c r="Q140" s="53"/>
      <c r="R140" s="53"/>
      <c r="S140" s="79" t="str">
        <f t="shared" si="1"/>
        <v>Aceptable</v>
      </c>
      <c r="T140" s="86"/>
      <c r="U140" s="74"/>
      <c r="V140" s="74"/>
      <c r="W140" s="74"/>
      <c r="X140" s="74"/>
      <c r="Y140" s="74"/>
    </row>
    <row r="141" spans="2:25" ht="58.5" customHeight="1">
      <c r="B141" s="54">
        <v>126</v>
      </c>
      <c r="C141" s="55" t="str">
        <f>Hoja1!BK130</f>
        <v>area 126</v>
      </c>
      <c r="D141" s="55" t="str">
        <f>Hoja1!BL130</f>
        <v>puesto 126</v>
      </c>
      <c r="E141" s="55" t="str">
        <f>Hoja1!BM130</f>
        <v>tarea 126</v>
      </c>
      <c r="F141" s="55">
        <f>Hoja1!BN130</f>
        <v>0</v>
      </c>
      <c r="G141" s="55">
        <f>Hoja1!BO130</f>
        <v>0</v>
      </c>
      <c r="H141" s="55">
        <f>Hoja1!BP130</f>
        <v>0</v>
      </c>
      <c r="I141" s="55">
        <f>Hoja1!BQ130</f>
        <v>0</v>
      </c>
      <c r="J141" s="55">
        <f>Hoja1!BR130</f>
        <v>0</v>
      </c>
      <c r="K141" s="53"/>
      <c r="L141" s="53"/>
      <c r="M141" s="53"/>
      <c r="N141" s="53"/>
      <c r="O141" s="53"/>
      <c r="P141" s="53"/>
      <c r="Q141" s="53"/>
      <c r="R141" s="53"/>
      <c r="S141" s="79" t="str">
        <f t="shared" si="1"/>
        <v>Aceptable</v>
      </c>
      <c r="T141" s="86"/>
      <c r="U141" s="74"/>
      <c r="V141" s="74"/>
      <c r="W141" s="74"/>
      <c r="X141" s="74"/>
      <c r="Y141" s="74"/>
    </row>
    <row r="142" spans="2:25" ht="58.5" customHeight="1">
      <c r="B142" s="54">
        <v>127</v>
      </c>
      <c r="C142" s="55" t="str">
        <f>Hoja1!BK131</f>
        <v>area 127</v>
      </c>
      <c r="D142" s="55" t="str">
        <f>Hoja1!BL131</f>
        <v>puesto 127</v>
      </c>
      <c r="E142" s="55" t="str">
        <f>Hoja1!BM131</f>
        <v>tarea 127</v>
      </c>
      <c r="F142" s="55">
        <f>Hoja1!BN131</f>
        <v>0</v>
      </c>
      <c r="G142" s="55">
        <f>Hoja1!BO131</f>
        <v>0</v>
      </c>
      <c r="H142" s="55">
        <f>Hoja1!BP131</f>
        <v>0</v>
      </c>
      <c r="I142" s="55">
        <f>Hoja1!BQ131</f>
        <v>0</v>
      </c>
      <c r="J142" s="55">
        <f>Hoja1!BR131</f>
        <v>0</v>
      </c>
      <c r="K142" s="53"/>
      <c r="L142" s="53"/>
      <c r="M142" s="53"/>
      <c r="N142" s="53"/>
      <c r="O142" s="53"/>
      <c r="P142" s="53"/>
      <c r="Q142" s="53"/>
      <c r="R142" s="53"/>
      <c r="S142" s="79" t="str">
        <f t="shared" si="1"/>
        <v>Aceptable</v>
      </c>
      <c r="T142" s="86"/>
      <c r="U142" s="74"/>
      <c r="V142" s="74"/>
      <c r="W142" s="74"/>
      <c r="X142" s="74"/>
      <c r="Y142" s="74"/>
    </row>
    <row r="143" spans="2:25" ht="58.5" customHeight="1">
      <c r="B143" s="54">
        <v>128</v>
      </c>
      <c r="C143" s="55" t="str">
        <f>Hoja1!BK132</f>
        <v>area 128</v>
      </c>
      <c r="D143" s="55" t="str">
        <f>Hoja1!BL132</f>
        <v>puesto 128</v>
      </c>
      <c r="E143" s="55" t="str">
        <f>Hoja1!BM132</f>
        <v>tarea 128</v>
      </c>
      <c r="F143" s="55">
        <f>Hoja1!BN132</f>
        <v>0</v>
      </c>
      <c r="G143" s="55">
        <f>Hoja1!BO132</f>
        <v>0</v>
      </c>
      <c r="H143" s="55">
        <f>Hoja1!BP132</f>
        <v>0</v>
      </c>
      <c r="I143" s="55">
        <f>Hoja1!BQ132</f>
        <v>0</v>
      </c>
      <c r="J143" s="55">
        <f>Hoja1!BR132</f>
        <v>0</v>
      </c>
      <c r="K143" s="53"/>
      <c r="L143" s="53"/>
      <c r="M143" s="53"/>
      <c r="N143" s="53"/>
      <c r="O143" s="53"/>
      <c r="P143" s="53"/>
      <c r="Q143" s="53"/>
      <c r="R143" s="53"/>
      <c r="S143" s="79" t="str">
        <f t="shared" si="1"/>
        <v>Aceptable</v>
      </c>
      <c r="T143" s="86"/>
      <c r="U143" s="74"/>
      <c r="V143" s="74"/>
      <c r="W143" s="74"/>
      <c r="X143" s="74"/>
      <c r="Y143" s="74"/>
    </row>
    <row r="144" spans="2:25" ht="58.5" customHeight="1">
      <c r="B144" s="54">
        <v>129</v>
      </c>
      <c r="C144" s="55" t="str">
        <f>Hoja1!BK133</f>
        <v>area 129</v>
      </c>
      <c r="D144" s="55" t="str">
        <f>Hoja1!BL133</f>
        <v>puesto 129</v>
      </c>
      <c r="E144" s="55" t="str">
        <f>Hoja1!BM133</f>
        <v>tarea 129</v>
      </c>
      <c r="F144" s="55">
        <f>Hoja1!BN133</f>
        <v>0</v>
      </c>
      <c r="G144" s="55">
        <f>Hoja1!BO133</f>
        <v>0</v>
      </c>
      <c r="H144" s="55">
        <f>Hoja1!BP133</f>
        <v>0</v>
      </c>
      <c r="I144" s="55">
        <f>Hoja1!BQ133</f>
        <v>0</v>
      </c>
      <c r="J144" s="55">
        <f>Hoja1!BR133</f>
        <v>0</v>
      </c>
      <c r="K144" s="53"/>
      <c r="L144" s="53"/>
      <c r="M144" s="53"/>
      <c r="N144" s="53"/>
      <c r="O144" s="53"/>
      <c r="P144" s="53"/>
      <c r="Q144" s="53"/>
      <c r="R144" s="53"/>
      <c r="S144" s="79" t="str">
        <f t="shared" si="1"/>
        <v>Aceptable</v>
      </c>
      <c r="T144" s="86"/>
      <c r="U144" s="74"/>
      <c r="V144" s="74"/>
      <c r="W144" s="74"/>
      <c r="X144" s="74"/>
      <c r="Y144" s="74"/>
    </row>
    <row r="145" spans="2:25" ht="58.5" customHeight="1">
      <c r="B145" s="54">
        <v>130</v>
      </c>
      <c r="C145" s="55" t="str">
        <f>Hoja1!BK134</f>
        <v>area 130</v>
      </c>
      <c r="D145" s="55" t="str">
        <f>Hoja1!BL134</f>
        <v>puesto 130</v>
      </c>
      <c r="E145" s="55" t="str">
        <f>Hoja1!BM134</f>
        <v>tarea 130</v>
      </c>
      <c r="F145" s="55">
        <f>Hoja1!BN134</f>
        <v>0</v>
      </c>
      <c r="G145" s="55">
        <f>Hoja1!BO134</f>
        <v>0</v>
      </c>
      <c r="H145" s="55">
        <f>Hoja1!BP134</f>
        <v>0</v>
      </c>
      <c r="I145" s="55">
        <f>Hoja1!BQ134</f>
        <v>0</v>
      </c>
      <c r="J145" s="55">
        <f>Hoja1!BR134</f>
        <v>0</v>
      </c>
      <c r="K145" s="53"/>
      <c r="L145" s="53"/>
      <c r="M145" s="53"/>
      <c r="N145" s="53"/>
      <c r="O145" s="53"/>
      <c r="P145" s="53"/>
      <c r="Q145" s="53"/>
      <c r="R145" s="53"/>
      <c r="S145" s="79" t="str">
        <f t="shared" ref="S145:S208" si="2">IF(OR(K145="SI",L145="SI",M145="SI",N145="SI",O145="SI",P145="SI",Q145="SI",R145="SI"),"No aceptable","Aceptable")</f>
        <v>Aceptable</v>
      </c>
      <c r="T145" s="86"/>
      <c r="U145" s="74"/>
      <c r="V145" s="74"/>
      <c r="W145" s="74"/>
      <c r="X145" s="74"/>
      <c r="Y145" s="74"/>
    </row>
    <row r="146" spans="2:25" ht="58.5" customHeight="1">
      <c r="B146" s="54">
        <v>131</v>
      </c>
      <c r="C146" s="55" t="str">
        <f>Hoja1!BK135</f>
        <v>area 131</v>
      </c>
      <c r="D146" s="55" t="str">
        <f>Hoja1!BL135</f>
        <v>puesto 131</v>
      </c>
      <c r="E146" s="55" t="str">
        <f>Hoja1!BM135</f>
        <v>tarea 131</v>
      </c>
      <c r="F146" s="55">
        <f>Hoja1!BN135</f>
        <v>0</v>
      </c>
      <c r="G146" s="55">
        <f>Hoja1!BO135</f>
        <v>0</v>
      </c>
      <c r="H146" s="55">
        <f>Hoja1!BP135</f>
        <v>0</v>
      </c>
      <c r="I146" s="55">
        <f>Hoja1!BQ135</f>
        <v>0</v>
      </c>
      <c r="J146" s="55">
        <f>Hoja1!BR135</f>
        <v>0</v>
      </c>
      <c r="K146" s="53"/>
      <c r="L146" s="53"/>
      <c r="M146" s="53"/>
      <c r="N146" s="53"/>
      <c r="O146" s="53"/>
      <c r="P146" s="53"/>
      <c r="Q146" s="53"/>
      <c r="R146" s="53"/>
      <c r="S146" s="79" t="str">
        <f t="shared" si="2"/>
        <v>Aceptable</v>
      </c>
      <c r="T146" s="86"/>
      <c r="U146" s="74"/>
      <c r="V146" s="74"/>
      <c r="W146" s="74"/>
      <c r="X146" s="74"/>
      <c r="Y146" s="74"/>
    </row>
    <row r="147" spans="2:25" ht="58.5" customHeight="1">
      <c r="B147" s="54">
        <v>132</v>
      </c>
      <c r="C147" s="55" t="str">
        <f>Hoja1!BK136</f>
        <v>area 132</v>
      </c>
      <c r="D147" s="55" t="str">
        <f>Hoja1!BL136</f>
        <v>puesto 132</v>
      </c>
      <c r="E147" s="55" t="str">
        <f>Hoja1!BM136</f>
        <v>tarea 132</v>
      </c>
      <c r="F147" s="55">
        <f>Hoja1!BN136</f>
        <v>0</v>
      </c>
      <c r="G147" s="55">
        <f>Hoja1!BO136</f>
        <v>0</v>
      </c>
      <c r="H147" s="55">
        <f>Hoja1!BP136</f>
        <v>0</v>
      </c>
      <c r="I147" s="55">
        <f>Hoja1!BQ136</f>
        <v>0</v>
      </c>
      <c r="J147" s="55">
        <f>Hoja1!BR136</f>
        <v>0</v>
      </c>
      <c r="K147" s="53"/>
      <c r="L147" s="53"/>
      <c r="M147" s="53"/>
      <c r="N147" s="53"/>
      <c r="O147" s="53"/>
      <c r="P147" s="53"/>
      <c r="Q147" s="53"/>
      <c r="R147" s="53"/>
      <c r="S147" s="79" t="str">
        <f t="shared" si="2"/>
        <v>Aceptable</v>
      </c>
      <c r="T147" s="86"/>
      <c r="U147" s="74"/>
      <c r="V147" s="74"/>
      <c r="W147" s="74"/>
      <c r="X147" s="74"/>
      <c r="Y147" s="74"/>
    </row>
    <row r="148" spans="2:25" ht="58.5" customHeight="1">
      <c r="B148" s="54">
        <v>133</v>
      </c>
      <c r="C148" s="55" t="str">
        <f>Hoja1!BK137</f>
        <v>area 133</v>
      </c>
      <c r="D148" s="55" t="str">
        <f>Hoja1!BL137</f>
        <v>puesto 133</v>
      </c>
      <c r="E148" s="55" t="str">
        <f>Hoja1!BM137</f>
        <v>tarea 133</v>
      </c>
      <c r="F148" s="55">
        <f>Hoja1!BN137</f>
        <v>0</v>
      </c>
      <c r="G148" s="55">
        <f>Hoja1!BO137</f>
        <v>0</v>
      </c>
      <c r="H148" s="55">
        <f>Hoja1!BP137</f>
        <v>0</v>
      </c>
      <c r="I148" s="55">
        <f>Hoja1!BQ137</f>
        <v>0</v>
      </c>
      <c r="J148" s="55">
        <f>Hoja1!BR137</f>
        <v>0</v>
      </c>
      <c r="K148" s="53"/>
      <c r="L148" s="53"/>
      <c r="M148" s="53"/>
      <c r="N148" s="53"/>
      <c r="O148" s="53"/>
      <c r="P148" s="53"/>
      <c r="Q148" s="53"/>
      <c r="R148" s="53"/>
      <c r="S148" s="79" t="str">
        <f t="shared" si="2"/>
        <v>Aceptable</v>
      </c>
      <c r="T148" s="86"/>
      <c r="U148" s="74"/>
      <c r="V148" s="74"/>
      <c r="W148" s="74"/>
      <c r="X148" s="74"/>
      <c r="Y148" s="74"/>
    </row>
    <row r="149" spans="2:25" ht="58.5" customHeight="1">
      <c r="B149" s="54">
        <v>134</v>
      </c>
      <c r="C149" s="55" t="str">
        <f>Hoja1!BK138</f>
        <v>area 134</v>
      </c>
      <c r="D149" s="55" t="str">
        <f>Hoja1!BL138</f>
        <v>puesto 134</v>
      </c>
      <c r="E149" s="55" t="str">
        <f>Hoja1!BM138</f>
        <v>tarea 134</v>
      </c>
      <c r="F149" s="55">
        <f>Hoja1!BN138</f>
        <v>0</v>
      </c>
      <c r="G149" s="55">
        <f>Hoja1!BO138</f>
        <v>0</v>
      </c>
      <c r="H149" s="55">
        <f>Hoja1!BP138</f>
        <v>0</v>
      </c>
      <c r="I149" s="55">
        <f>Hoja1!BQ138</f>
        <v>0</v>
      </c>
      <c r="J149" s="55">
        <f>Hoja1!BR138</f>
        <v>0</v>
      </c>
      <c r="K149" s="53"/>
      <c r="L149" s="53"/>
      <c r="M149" s="53"/>
      <c r="N149" s="53"/>
      <c r="O149" s="53"/>
      <c r="P149" s="53"/>
      <c r="Q149" s="53"/>
      <c r="R149" s="53"/>
      <c r="S149" s="79" t="str">
        <f t="shared" si="2"/>
        <v>Aceptable</v>
      </c>
      <c r="T149" s="86"/>
      <c r="U149" s="74"/>
      <c r="V149" s="74"/>
      <c r="W149" s="74"/>
      <c r="X149" s="74"/>
      <c r="Y149" s="74"/>
    </row>
    <row r="150" spans="2:25" ht="58.5" customHeight="1">
      <c r="B150" s="54">
        <v>135</v>
      </c>
      <c r="C150" s="55" t="str">
        <f>Hoja1!BK139</f>
        <v>area 135</v>
      </c>
      <c r="D150" s="55" t="str">
        <f>Hoja1!BL139</f>
        <v>puesto 135</v>
      </c>
      <c r="E150" s="55" t="str">
        <f>Hoja1!BM139</f>
        <v>tarea 135</v>
      </c>
      <c r="F150" s="55">
        <f>Hoja1!BN139</f>
        <v>0</v>
      </c>
      <c r="G150" s="55">
        <f>Hoja1!BO139</f>
        <v>0</v>
      </c>
      <c r="H150" s="55">
        <f>Hoja1!BP139</f>
        <v>0</v>
      </c>
      <c r="I150" s="55">
        <f>Hoja1!BQ139</f>
        <v>0</v>
      </c>
      <c r="J150" s="55">
        <f>Hoja1!BR139</f>
        <v>0</v>
      </c>
      <c r="K150" s="53"/>
      <c r="L150" s="53"/>
      <c r="M150" s="53"/>
      <c r="N150" s="53"/>
      <c r="O150" s="53"/>
      <c r="P150" s="53"/>
      <c r="Q150" s="53"/>
      <c r="R150" s="53"/>
      <c r="S150" s="79" t="str">
        <f t="shared" si="2"/>
        <v>Aceptable</v>
      </c>
      <c r="T150" s="86"/>
      <c r="U150" s="74"/>
      <c r="V150" s="74"/>
      <c r="W150" s="74"/>
      <c r="X150" s="74"/>
      <c r="Y150" s="74"/>
    </row>
    <row r="151" spans="2:25" ht="58.5" customHeight="1">
      <c r="B151" s="54">
        <v>136</v>
      </c>
      <c r="C151" s="55" t="str">
        <f>Hoja1!BK140</f>
        <v>area 136</v>
      </c>
      <c r="D151" s="55" t="str">
        <f>Hoja1!BL140</f>
        <v>puesto 136</v>
      </c>
      <c r="E151" s="55" t="str">
        <f>Hoja1!BM140</f>
        <v>tarea 136</v>
      </c>
      <c r="F151" s="55">
        <f>Hoja1!BN140</f>
        <v>0</v>
      </c>
      <c r="G151" s="55">
        <f>Hoja1!BO140</f>
        <v>0</v>
      </c>
      <c r="H151" s="55">
        <f>Hoja1!BP140</f>
        <v>0</v>
      </c>
      <c r="I151" s="55">
        <f>Hoja1!BQ140</f>
        <v>0</v>
      </c>
      <c r="J151" s="55">
        <f>Hoja1!BR140</f>
        <v>0</v>
      </c>
      <c r="K151" s="53"/>
      <c r="L151" s="53"/>
      <c r="M151" s="53"/>
      <c r="N151" s="53"/>
      <c r="O151" s="53"/>
      <c r="P151" s="53"/>
      <c r="Q151" s="53"/>
      <c r="R151" s="53"/>
      <c r="S151" s="79" t="str">
        <f t="shared" si="2"/>
        <v>Aceptable</v>
      </c>
      <c r="T151" s="86"/>
      <c r="U151" s="74"/>
      <c r="V151" s="74"/>
      <c r="W151" s="74"/>
      <c r="X151" s="74"/>
      <c r="Y151" s="74"/>
    </row>
    <row r="152" spans="2:25" ht="58.5" customHeight="1">
      <c r="B152" s="54">
        <v>137</v>
      </c>
      <c r="C152" s="55" t="str">
        <f>Hoja1!BK141</f>
        <v>area 137</v>
      </c>
      <c r="D152" s="55" t="str">
        <f>Hoja1!BL141</f>
        <v>puesto 137</v>
      </c>
      <c r="E152" s="55" t="str">
        <f>Hoja1!BM141</f>
        <v>tarea 137</v>
      </c>
      <c r="F152" s="55">
        <f>Hoja1!BN141</f>
        <v>0</v>
      </c>
      <c r="G152" s="55">
        <f>Hoja1!BO141</f>
        <v>0</v>
      </c>
      <c r="H152" s="55">
        <f>Hoja1!BP141</f>
        <v>0</v>
      </c>
      <c r="I152" s="55">
        <f>Hoja1!BQ141</f>
        <v>0</v>
      </c>
      <c r="J152" s="55">
        <f>Hoja1!BR141</f>
        <v>0</v>
      </c>
      <c r="K152" s="53"/>
      <c r="L152" s="53"/>
      <c r="M152" s="53"/>
      <c r="N152" s="53"/>
      <c r="O152" s="53"/>
      <c r="P152" s="53"/>
      <c r="Q152" s="53"/>
      <c r="R152" s="53"/>
      <c r="S152" s="79" t="str">
        <f t="shared" si="2"/>
        <v>Aceptable</v>
      </c>
      <c r="T152" s="86"/>
      <c r="U152" s="74"/>
      <c r="V152" s="74"/>
      <c r="W152" s="74"/>
      <c r="X152" s="74"/>
      <c r="Y152" s="74"/>
    </row>
    <row r="153" spans="2:25" ht="58.5" customHeight="1">
      <c r="B153" s="54">
        <v>138</v>
      </c>
      <c r="C153" s="55" t="str">
        <f>Hoja1!BK142</f>
        <v>area 138</v>
      </c>
      <c r="D153" s="55" t="str">
        <f>Hoja1!BL142</f>
        <v>puesto 138</v>
      </c>
      <c r="E153" s="55" t="str">
        <f>Hoja1!BM142</f>
        <v>tarea 138</v>
      </c>
      <c r="F153" s="55">
        <f>Hoja1!BN142</f>
        <v>0</v>
      </c>
      <c r="G153" s="55">
        <f>Hoja1!BO142</f>
        <v>0</v>
      </c>
      <c r="H153" s="55">
        <f>Hoja1!BP142</f>
        <v>0</v>
      </c>
      <c r="I153" s="55">
        <f>Hoja1!BQ142</f>
        <v>0</v>
      </c>
      <c r="J153" s="55">
        <f>Hoja1!BR142</f>
        <v>0</v>
      </c>
      <c r="K153" s="53"/>
      <c r="L153" s="53"/>
      <c r="M153" s="53"/>
      <c r="N153" s="53"/>
      <c r="O153" s="53"/>
      <c r="P153" s="53"/>
      <c r="Q153" s="53"/>
      <c r="R153" s="53"/>
      <c r="S153" s="79" t="str">
        <f t="shared" si="2"/>
        <v>Aceptable</v>
      </c>
      <c r="T153" s="86"/>
      <c r="U153" s="74"/>
      <c r="V153" s="74"/>
      <c r="W153" s="74"/>
      <c r="X153" s="74"/>
      <c r="Y153" s="74"/>
    </row>
    <row r="154" spans="2:25" ht="58.5" customHeight="1">
      <c r="B154" s="54">
        <v>139</v>
      </c>
      <c r="C154" s="55" t="str">
        <f>Hoja1!BK143</f>
        <v>area 139</v>
      </c>
      <c r="D154" s="55" t="str">
        <f>Hoja1!BL143</f>
        <v>puesto 139</v>
      </c>
      <c r="E154" s="55" t="str">
        <f>Hoja1!BM143</f>
        <v>tarea 139</v>
      </c>
      <c r="F154" s="55">
        <f>Hoja1!BN143</f>
        <v>0</v>
      </c>
      <c r="G154" s="55">
        <f>Hoja1!BO143</f>
        <v>0</v>
      </c>
      <c r="H154" s="55">
        <f>Hoja1!BP143</f>
        <v>0</v>
      </c>
      <c r="I154" s="55">
        <f>Hoja1!BQ143</f>
        <v>0</v>
      </c>
      <c r="J154" s="55">
        <f>Hoja1!BR143</f>
        <v>0</v>
      </c>
      <c r="K154" s="53"/>
      <c r="L154" s="53"/>
      <c r="M154" s="53"/>
      <c r="N154" s="53"/>
      <c r="O154" s="53"/>
      <c r="P154" s="53"/>
      <c r="Q154" s="53"/>
      <c r="R154" s="53"/>
      <c r="S154" s="79" t="str">
        <f t="shared" si="2"/>
        <v>Aceptable</v>
      </c>
      <c r="T154" s="86"/>
      <c r="U154" s="74"/>
      <c r="V154" s="74"/>
      <c r="W154" s="74"/>
      <c r="X154" s="74"/>
      <c r="Y154" s="74"/>
    </row>
    <row r="155" spans="2:25" ht="58.5" customHeight="1">
      <c r="B155" s="54">
        <v>140</v>
      </c>
      <c r="C155" s="55" t="str">
        <f>Hoja1!BK144</f>
        <v>area 140</v>
      </c>
      <c r="D155" s="55" t="str">
        <f>Hoja1!BL144</f>
        <v>puesto 140</v>
      </c>
      <c r="E155" s="55" t="str">
        <f>Hoja1!BM144</f>
        <v>tarea 140</v>
      </c>
      <c r="F155" s="55">
        <f>Hoja1!BN144</f>
        <v>0</v>
      </c>
      <c r="G155" s="55">
        <f>Hoja1!BO144</f>
        <v>0</v>
      </c>
      <c r="H155" s="55">
        <f>Hoja1!BP144</f>
        <v>0</v>
      </c>
      <c r="I155" s="55">
        <f>Hoja1!BQ144</f>
        <v>0</v>
      </c>
      <c r="J155" s="55">
        <f>Hoja1!BR144</f>
        <v>0</v>
      </c>
      <c r="K155" s="53"/>
      <c r="L155" s="53"/>
      <c r="M155" s="53"/>
      <c r="N155" s="53"/>
      <c r="O155" s="53"/>
      <c r="P155" s="53"/>
      <c r="Q155" s="53"/>
      <c r="R155" s="53"/>
      <c r="S155" s="79" t="str">
        <f t="shared" si="2"/>
        <v>Aceptable</v>
      </c>
      <c r="T155" s="86"/>
      <c r="U155" s="74"/>
      <c r="V155" s="74"/>
      <c r="W155" s="74"/>
      <c r="X155" s="74"/>
      <c r="Y155" s="74"/>
    </row>
    <row r="156" spans="2:25" ht="58.5" customHeight="1">
      <c r="B156" s="54">
        <v>141</v>
      </c>
      <c r="C156" s="55" t="str">
        <f>Hoja1!BK145</f>
        <v>area 141</v>
      </c>
      <c r="D156" s="55" t="str">
        <f>Hoja1!BL145</f>
        <v>puesto 141</v>
      </c>
      <c r="E156" s="55" t="str">
        <f>Hoja1!BM145</f>
        <v>tarea 141</v>
      </c>
      <c r="F156" s="55">
        <f>Hoja1!BN145</f>
        <v>0</v>
      </c>
      <c r="G156" s="55">
        <f>Hoja1!BO145</f>
        <v>0</v>
      </c>
      <c r="H156" s="55">
        <f>Hoja1!BP145</f>
        <v>0</v>
      </c>
      <c r="I156" s="55">
        <f>Hoja1!BQ145</f>
        <v>0</v>
      </c>
      <c r="J156" s="55">
        <f>Hoja1!BR145</f>
        <v>0</v>
      </c>
      <c r="K156" s="53"/>
      <c r="L156" s="53"/>
      <c r="M156" s="53"/>
      <c r="N156" s="53"/>
      <c r="O156" s="53"/>
      <c r="P156" s="53"/>
      <c r="Q156" s="53"/>
      <c r="R156" s="53"/>
      <c r="S156" s="79" t="str">
        <f t="shared" si="2"/>
        <v>Aceptable</v>
      </c>
      <c r="T156" s="86"/>
      <c r="U156" s="74"/>
      <c r="V156" s="74"/>
      <c r="W156" s="74"/>
      <c r="X156" s="74"/>
      <c r="Y156" s="74"/>
    </row>
    <row r="157" spans="2:25" ht="58.5" customHeight="1">
      <c r="B157" s="54">
        <v>142</v>
      </c>
      <c r="C157" s="55" t="str">
        <f>Hoja1!BK146</f>
        <v>area 142</v>
      </c>
      <c r="D157" s="55" t="str">
        <f>Hoja1!BL146</f>
        <v>puesto 142</v>
      </c>
      <c r="E157" s="55" t="str">
        <f>Hoja1!BM146</f>
        <v>tarea 142</v>
      </c>
      <c r="F157" s="55">
        <f>Hoja1!BN146</f>
        <v>0</v>
      </c>
      <c r="G157" s="55">
        <f>Hoja1!BO146</f>
        <v>0</v>
      </c>
      <c r="H157" s="55">
        <f>Hoja1!BP146</f>
        <v>0</v>
      </c>
      <c r="I157" s="55">
        <f>Hoja1!BQ146</f>
        <v>0</v>
      </c>
      <c r="J157" s="55">
        <f>Hoja1!BR146</f>
        <v>0</v>
      </c>
      <c r="K157" s="53"/>
      <c r="L157" s="53"/>
      <c r="M157" s="53"/>
      <c r="N157" s="53"/>
      <c r="O157" s="53"/>
      <c r="P157" s="53"/>
      <c r="Q157" s="53"/>
      <c r="R157" s="53"/>
      <c r="S157" s="79" t="str">
        <f t="shared" si="2"/>
        <v>Aceptable</v>
      </c>
      <c r="T157" s="86"/>
      <c r="U157" s="74"/>
      <c r="V157" s="74"/>
      <c r="W157" s="74"/>
      <c r="X157" s="74"/>
      <c r="Y157" s="74"/>
    </row>
    <row r="158" spans="2:25" ht="58.5" customHeight="1">
      <c r="B158" s="54">
        <v>143</v>
      </c>
      <c r="C158" s="55" t="str">
        <f>Hoja1!BK147</f>
        <v>area 143</v>
      </c>
      <c r="D158" s="55" t="str">
        <f>Hoja1!BL147</f>
        <v>puesto 143</v>
      </c>
      <c r="E158" s="55" t="str">
        <f>Hoja1!BM147</f>
        <v>tarea 143</v>
      </c>
      <c r="F158" s="55">
        <f>Hoja1!BN147</f>
        <v>0</v>
      </c>
      <c r="G158" s="55">
        <f>Hoja1!BO147</f>
        <v>0</v>
      </c>
      <c r="H158" s="55">
        <f>Hoja1!BP147</f>
        <v>0</v>
      </c>
      <c r="I158" s="55">
        <f>Hoja1!BQ147</f>
        <v>0</v>
      </c>
      <c r="J158" s="55">
        <f>Hoja1!BR147</f>
        <v>0</v>
      </c>
      <c r="K158" s="53"/>
      <c r="L158" s="53"/>
      <c r="M158" s="53"/>
      <c r="N158" s="53"/>
      <c r="O158" s="53"/>
      <c r="P158" s="53"/>
      <c r="Q158" s="53"/>
      <c r="R158" s="53"/>
      <c r="S158" s="79" t="str">
        <f t="shared" si="2"/>
        <v>Aceptable</v>
      </c>
      <c r="T158" s="86"/>
      <c r="U158" s="74"/>
      <c r="V158" s="74"/>
      <c r="W158" s="74"/>
      <c r="X158" s="74"/>
      <c r="Y158" s="74"/>
    </row>
    <row r="159" spans="2:25" ht="58.5" customHeight="1">
      <c r="B159" s="54">
        <v>144</v>
      </c>
      <c r="C159" s="55" t="str">
        <f>Hoja1!BK148</f>
        <v>area 144</v>
      </c>
      <c r="D159" s="55" t="str">
        <f>Hoja1!BL148</f>
        <v>puesto 144</v>
      </c>
      <c r="E159" s="55" t="str">
        <f>Hoja1!BM148</f>
        <v>tarea 144</v>
      </c>
      <c r="F159" s="55">
        <f>Hoja1!BN148</f>
        <v>0</v>
      </c>
      <c r="G159" s="55">
        <f>Hoja1!BO148</f>
        <v>0</v>
      </c>
      <c r="H159" s="55">
        <f>Hoja1!BP148</f>
        <v>0</v>
      </c>
      <c r="I159" s="55">
        <f>Hoja1!BQ148</f>
        <v>0</v>
      </c>
      <c r="J159" s="55">
        <f>Hoja1!BR148</f>
        <v>0</v>
      </c>
      <c r="K159" s="53"/>
      <c r="L159" s="53"/>
      <c r="M159" s="53"/>
      <c r="N159" s="53"/>
      <c r="O159" s="53"/>
      <c r="P159" s="53"/>
      <c r="Q159" s="53"/>
      <c r="R159" s="53"/>
      <c r="S159" s="79" t="str">
        <f t="shared" si="2"/>
        <v>Aceptable</v>
      </c>
      <c r="T159" s="86"/>
      <c r="U159" s="74"/>
      <c r="V159" s="74"/>
      <c r="W159" s="74"/>
      <c r="X159" s="74"/>
      <c r="Y159" s="74"/>
    </row>
    <row r="160" spans="2:25" ht="58.5" customHeight="1">
      <c r="B160" s="54">
        <v>145</v>
      </c>
      <c r="C160" s="55" t="str">
        <f>Hoja1!BK149</f>
        <v>area 145</v>
      </c>
      <c r="D160" s="55" t="str">
        <f>Hoja1!BL149</f>
        <v>puesto 145</v>
      </c>
      <c r="E160" s="55" t="str">
        <f>Hoja1!BM149</f>
        <v>tarea 145</v>
      </c>
      <c r="F160" s="55">
        <f>Hoja1!BN149</f>
        <v>0</v>
      </c>
      <c r="G160" s="55">
        <f>Hoja1!BO149</f>
        <v>0</v>
      </c>
      <c r="H160" s="55">
        <f>Hoja1!BP149</f>
        <v>0</v>
      </c>
      <c r="I160" s="55">
        <f>Hoja1!BQ149</f>
        <v>0</v>
      </c>
      <c r="J160" s="55">
        <f>Hoja1!BR149</f>
        <v>0</v>
      </c>
      <c r="K160" s="53"/>
      <c r="L160" s="53"/>
      <c r="M160" s="53"/>
      <c r="N160" s="53"/>
      <c r="O160" s="53"/>
      <c r="P160" s="53"/>
      <c r="Q160" s="53"/>
      <c r="R160" s="53"/>
      <c r="S160" s="79" t="str">
        <f t="shared" si="2"/>
        <v>Aceptable</v>
      </c>
      <c r="T160" s="86"/>
      <c r="U160" s="74"/>
      <c r="V160" s="74"/>
      <c r="W160" s="74"/>
      <c r="X160" s="74"/>
      <c r="Y160" s="74"/>
    </row>
    <row r="161" spans="2:25" ht="58.5" customHeight="1">
      <c r="B161" s="54">
        <v>146</v>
      </c>
      <c r="C161" s="55" t="str">
        <f>Hoja1!BK150</f>
        <v>area 146</v>
      </c>
      <c r="D161" s="55" t="str">
        <f>Hoja1!BL150</f>
        <v>puesto 146</v>
      </c>
      <c r="E161" s="55" t="str">
        <f>Hoja1!BM150</f>
        <v>tarea 146</v>
      </c>
      <c r="F161" s="55">
        <f>Hoja1!BN150</f>
        <v>0</v>
      </c>
      <c r="G161" s="55">
        <f>Hoja1!BO150</f>
        <v>0</v>
      </c>
      <c r="H161" s="55">
        <f>Hoja1!BP150</f>
        <v>0</v>
      </c>
      <c r="I161" s="55">
        <f>Hoja1!BQ150</f>
        <v>0</v>
      </c>
      <c r="J161" s="55">
        <f>Hoja1!BR150</f>
        <v>0</v>
      </c>
      <c r="K161" s="53"/>
      <c r="L161" s="53"/>
      <c r="M161" s="53"/>
      <c r="N161" s="53"/>
      <c r="O161" s="53"/>
      <c r="P161" s="53"/>
      <c r="Q161" s="53"/>
      <c r="R161" s="53"/>
      <c r="S161" s="79" t="str">
        <f t="shared" si="2"/>
        <v>Aceptable</v>
      </c>
      <c r="T161" s="86"/>
      <c r="U161" s="74"/>
      <c r="V161" s="74"/>
      <c r="W161" s="74"/>
      <c r="X161" s="74"/>
      <c r="Y161" s="74"/>
    </row>
    <row r="162" spans="2:25" ht="58.5" customHeight="1">
      <c r="B162" s="54">
        <v>147</v>
      </c>
      <c r="C162" s="55" t="str">
        <f>Hoja1!BK151</f>
        <v>area 147</v>
      </c>
      <c r="D162" s="55" t="str">
        <f>Hoja1!BL151</f>
        <v>puesto 147</v>
      </c>
      <c r="E162" s="55" t="str">
        <f>Hoja1!BM151</f>
        <v>tarea 147</v>
      </c>
      <c r="F162" s="55">
        <f>Hoja1!BN151</f>
        <v>0</v>
      </c>
      <c r="G162" s="55">
        <f>Hoja1!BO151</f>
        <v>0</v>
      </c>
      <c r="H162" s="55">
        <f>Hoja1!BP151</f>
        <v>0</v>
      </c>
      <c r="I162" s="55">
        <f>Hoja1!BQ151</f>
        <v>0</v>
      </c>
      <c r="J162" s="55">
        <f>Hoja1!BR151</f>
        <v>0</v>
      </c>
      <c r="K162" s="53"/>
      <c r="L162" s="53"/>
      <c r="M162" s="53"/>
      <c r="N162" s="53"/>
      <c r="O162" s="53"/>
      <c r="P162" s="53"/>
      <c r="Q162" s="53"/>
      <c r="R162" s="53"/>
      <c r="S162" s="79" t="str">
        <f t="shared" si="2"/>
        <v>Aceptable</v>
      </c>
      <c r="T162" s="86"/>
      <c r="U162" s="74"/>
      <c r="V162" s="74"/>
      <c r="W162" s="74"/>
      <c r="X162" s="74"/>
      <c r="Y162" s="74"/>
    </row>
    <row r="163" spans="2:25" ht="58.5" customHeight="1">
      <c r="B163" s="54">
        <v>148</v>
      </c>
      <c r="C163" s="55" t="str">
        <f>Hoja1!BK152</f>
        <v>area 148</v>
      </c>
      <c r="D163" s="55" t="str">
        <f>Hoja1!BL152</f>
        <v>puesto 148</v>
      </c>
      <c r="E163" s="55" t="str">
        <f>Hoja1!BM152</f>
        <v>tarea 148</v>
      </c>
      <c r="F163" s="55">
        <f>Hoja1!BN152</f>
        <v>0</v>
      </c>
      <c r="G163" s="55">
        <f>Hoja1!BO152</f>
        <v>0</v>
      </c>
      <c r="H163" s="55">
        <f>Hoja1!BP152</f>
        <v>0</v>
      </c>
      <c r="I163" s="55">
        <f>Hoja1!BQ152</f>
        <v>0</v>
      </c>
      <c r="J163" s="55">
        <f>Hoja1!BR152</f>
        <v>0</v>
      </c>
      <c r="K163" s="53"/>
      <c r="L163" s="53"/>
      <c r="M163" s="53"/>
      <c r="N163" s="53"/>
      <c r="O163" s="53"/>
      <c r="P163" s="53"/>
      <c r="Q163" s="53"/>
      <c r="R163" s="53"/>
      <c r="S163" s="79" t="str">
        <f t="shared" si="2"/>
        <v>Aceptable</v>
      </c>
      <c r="T163" s="86"/>
      <c r="U163" s="74"/>
      <c r="V163" s="74"/>
      <c r="W163" s="74"/>
      <c r="X163" s="74"/>
      <c r="Y163" s="74"/>
    </row>
    <row r="164" spans="2:25" ht="58.5" customHeight="1">
      <c r="B164" s="54">
        <v>149</v>
      </c>
      <c r="C164" s="55" t="str">
        <f>Hoja1!BK153</f>
        <v>area 149</v>
      </c>
      <c r="D164" s="55" t="str">
        <f>Hoja1!BL153</f>
        <v>puesto 149</v>
      </c>
      <c r="E164" s="55" t="str">
        <f>Hoja1!BM153</f>
        <v>tarea 149</v>
      </c>
      <c r="F164" s="55">
        <f>Hoja1!BN153</f>
        <v>0</v>
      </c>
      <c r="G164" s="55">
        <f>Hoja1!BO153</f>
        <v>0</v>
      </c>
      <c r="H164" s="55">
        <f>Hoja1!BP153</f>
        <v>0</v>
      </c>
      <c r="I164" s="55">
        <f>Hoja1!BQ153</f>
        <v>0</v>
      </c>
      <c r="J164" s="55">
        <f>Hoja1!BR153</f>
        <v>0</v>
      </c>
      <c r="K164" s="53"/>
      <c r="L164" s="53"/>
      <c r="M164" s="53"/>
      <c r="N164" s="53"/>
      <c r="O164" s="53"/>
      <c r="P164" s="53"/>
      <c r="Q164" s="53"/>
      <c r="R164" s="53"/>
      <c r="S164" s="79" t="str">
        <f t="shared" si="2"/>
        <v>Aceptable</v>
      </c>
      <c r="T164" s="86"/>
      <c r="U164" s="74"/>
      <c r="V164" s="74"/>
      <c r="W164" s="74"/>
      <c r="X164" s="74"/>
      <c r="Y164" s="74"/>
    </row>
    <row r="165" spans="2:25" ht="58.5" customHeight="1">
      <c r="B165" s="54">
        <v>150</v>
      </c>
      <c r="C165" s="55" t="str">
        <f>Hoja1!BK154</f>
        <v>area 150</v>
      </c>
      <c r="D165" s="55" t="str">
        <f>Hoja1!BL154</f>
        <v>puesto 150</v>
      </c>
      <c r="E165" s="55" t="str">
        <f>Hoja1!BM154</f>
        <v>tarea 150</v>
      </c>
      <c r="F165" s="55">
        <f>Hoja1!BN154</f>
        <v>0</v>
      </c>
      <c r="G165" s="55">
        <f>Hoja1!BO154</f>
        <v>0</v>
      </c>
      <c r="H165" s="55">
        <f>Hoja1!BP154</f>
        <v>0</v>
      </c>
      <c r="I165" s="55">
        <f>Hoja1!BQ154</f>
        <v>0</v>
      </c>
      <c r="J165" s="55">
        <f>Hoja1!BR154</f>
        <v>0</v>
      </c>
      <c r="K165" s="53"/>
      <c r="L165" s="53"/>
      <c r="M165" s="53"/>
      <c r="N165" s="53"/>
      <c r="O165" s="53"/>
      <c r="P165" s="53"/>
      <c r="Q165" s="53"/>
      <c r="R165" s="53"/>
      <c r="S165" s="79" t="str">
        <f t="shared" si="2"/>
        <v>Aceptable</v>
      </c>
      <c r="T165" s="86"/>
      <c r="U165" s="74"/>
      <c r="V165" s="74"/>
      <c r="W165" s="74"/>
      <c r="X165" s="74"/>
      <c r="Y165" s="74"/>
    </row>
    <row r="166" spans="2:25" ht="58.5" customHeight="1">
      <c r="B166" s="54">
        <v>151</v>
      </c>
      <c r="C166" s="55" t="str">
        <f>Hoja1!BK155</f>
        <v xml:space="preserve"> </v>
      </c>
      <c r="D166" s="55" t="str">
        <f>Hoja1!BL155</f>
        <v xml:space="preserve"> </v>
      </c>
      <c r="E166" s="55" t="str">
        <f>Hoja1!BM155</f>
        <v xml:space="preserve"> </v>
      </c>
      <c r="F166" s="55" t="str">
        <f>Hoja1!BN155</f>
        <v xml:space="preserve"> </v>
      </c>
      <c r="G166" s="55" t="str">
        <f>Hoja1!BO155</f>
        <v xml:space="preserve"> </v>
      </c>
      <c r="H166" s="55" t="str">
        <f>Hoja1!BP155</f>
        <v xml:space="preserve"> </v>
      </c>
      <c r="I166" s="55" t="str">
        <f>Hoja1!BQ155</f>
        <v xml:space="preserve"> </v>
      </c>
      <c r="J166" s="55" t="str">
        <f>Hoja1!BR155</f>
        <v xml:space="preserve"> </v>
      </c>
      <c r="K166" s="53"/>
      <c r="L166" s="53"/>
      <c r="M166" s="53"/>
      <c r="N166" s="53"/>
      <c r="O166" s="53"/>
      <c r="P166" s="53"/>
      <c r="Q166" s="53"/>
      <c r="R166" s="53"/>
      <c r="S166" s="79" t="str">
        <f t="shared" si="2"/>
        <v>Aceptable</v>
      </c>
      <c r="T166" s="86"/>
      <c r="U166" s="74"/>
      <c r="V166" s="74"/>
      <c r="W166" s="74"/>
      <c r="X166" s="74"/>
      <c r="Y166" s="74"/>
    </row>
    <row r="167" spans="2:25" ht="58.5" customHeight="1">
      <c r="B167" s="54">
        <v>152</v>
      </c>
      <c r="C167" s="55" t="str">
        <f>Hoja1!BK156</f>
        <v xml:space="preserve"> </v>
      </c>
      <c r="D167" s="55" t="str">
        <f>Hoja1!BL156</f>
        <v xml:space="preserve"> </v>
      </c>
      <c r="E167" s="55" t="str">
        <f>Hoja1!BM156</f>
        <v xml:space="preserve"> </v>
      </c>
      <c r="F167" s="55" t="str">
        <f>Hoja1!BN156</f>
        <v xml:space="preserve"> </v>
      </c>
      <c r="G167" s="55" t="str">
        <f>Hoja1!BO156</f>
        <v xml:space="preserve"> </v>
      </c>
      <c r="H167" s="55" t="str">
        <f>Hoja1!BP156</f>
        <v xml:space="preserve"> </v>
      </c>
      <c r="I167" s="55" t="str">
        <f>Hoja1!BQ156</f>
        <v xml:space="preserve"> </v>
      </c>
      <c r="J167" s="55" t="str">
        <f>Hoja1!BR156</f>
        <v xml:space="preserve"> </v>
      </c>
      <c r="K167" s="53"/>
      <c r="L167" s="53"/>
      <c r="M167" s="53"/>
      <c r="N167" s="53"/>
      <c r="O167" s="53"/>
      <c r="P167" s="53"/>
      <c r="Q167" s="53"/>
      <c r="R167" s="53"/>
      <c r="S167" s="79" t="str">
        <f t="shared" si="2"/>
        <v>Aceptable</v>
      </c>
      <c r="T167" s="86"/>
      <c r="U167" s="74"/>
      <c r="V167" s="74"/>
      <c r="W167" s="74"/>
      <c r="X167" s="74"/>
      <c r="Y167" s="74"/>
    </row>
    <row r="168" spans="2:25" ht="58.5" customHeight="1">
      <c r="B168" s="54">
        <v>153</v>
      </c>
      <c r="C168" s="55" t="str">
        <f>Hoja1!BK157</f>
        <v xml:space="preserve"> </v>
      </c>
      <c r="D168" s="55" t="str">
        <f>Hoja1!BL157</f>
        <v xml:space="preserve"> </v>
      </c>
      <c r="E168" s="55" t="str">
        <f>Hoja1!BM157</f>
        <v xml:space="preserve"> </v>
      </c>
      <c r="F168" s="55" t="str">
        <f>Hoja1!BN157</f>
        <v xml:space="preserve"> </v>
      </c>
      <c r="G168" s="55" t="str">
        <f>Hoja1!BO157</f>
        <v xml:space="preserve"> </v>
      </c>
      <c r="H168" s="55" t="str">
        <f>Hoja1!BP157</f>
        <v xml:space="preserve"> </v>
      </c>
      <c r="I168" s="55" t="str">
        <f>Hoja1!BQ157</f>
        <v xml:space="preserve"> </v>
      </c>
      <c r="J168" s="55" t="str">
        <f>Hoja1!BR157</f>
        <v xml:space="preserve"> </v>
      </c>
      <c r="K168" s="53"/>
      <c r="L168" s="53"/>
      <c r="M168" s="53"/>
      <c r="N168" s="53"/>
      <c r="O168" s="53"/>
      <c r="P168" s="53"/>
      <c r="Q168" s="53"/>
      <c r="R168" s="53"/>
      <c r="S168" s="79" t="str">
        <f t="shared" si="2"/>
        <v>Aceptable</v>
      </c>
      <c r="T168" s="86"/>
      <c r="U168" s="74"/>
      <c r="V168" s="74"/>
      <c r="W168" s="74"/>
      <c r="X168" s="74"/>
      <c r="Y168" s="74"/>
    </row>
    <row r="169" spans="2:25" ht="58.5" customHeight="1">
      <c r="B169" s="54">
        <v>154</v>
      </c>
      <c r="C169" s="55" t="str">
        <f>Hoja1!BK158</f>
        <v xml:space="preserve"> </v>
      </c>
      <c r="D169" s="55" t="str">
        <f>Hoja1!BL158</f>
        <v xml:space="preserve"> </v>
      </c>
      <c r="E169" s="55" t="str">
        <f>Hoja1!BM158</f>
        <v xml:space="preserve"> </v>
      </c>
      <c r="F169" s="55" t="str">
        <f>Hoja1!BN158</f>
        <v xml:space="preserve"> </v>
      </c>
      <c r="G169" s="55" t="str">
        <f>Hoja1!BO158</f>
        <v xml:space="preserve"> </v>
      </c>
      <c r="H169" s="55" t="str">
        <f>Hoja1!BP158</f>
        <v xml:space="preserve"> </v>
      </c>
      <c r="I169" s="55" t="str">
        <f>Hoja1!BQ158</f>
        <v xml:space="preserve"> </v>
      </c>
      <c r="J169" s="55" t="str">
        <f>Hoja1!BR158</f>
        <v xml:space="preserve"> </v>
      </c>
      <c r="K169" s="53"/>
      <c r="L169" s="53"/>
      <c r="M169" s="53"/>
      <c r="N169" s="53"/>
      <c r="O169" s="53"/>
      <c r="P169" s="53"/>
      <c r="Q169" s="53"/>
      <c r="R169" s="53"/>
      <c r="S169" s="79" t="str">
        <f t="shared" si="2"/>
        <v>Aceptable</v>
      </c>
      <c r="T169" s="86"/>
      <c r="U169" s="74"/>
      <c r="V169" s="74"/>
      <c r="W169" s="74"/>
      <c r="X169" s="74"/>
      <c r="Y169" s="74"/>
    </row>
    <row r="170" spans="2:25" ht="58.5" customHeight="1">
      <c r="B170" s="54">
        <v>155</v>
      </c>
      <c r="C170" s="55" t="str">
        <f>Hoja1!BK159</f>
        <v xml:space="preserve"> </v>
      </c>
      <c r="D170" s="55" t="str">
        <f>Hoja1!BL159</f>
        <v xml:space="preserve"> </v>
      </c>
      <c r="E170" s="55" t="str">
        <f>Hoja1!BM159</f>
        <v xml:space="preserve"> </v>
      </c>
      <c r="F170" s="55" t="str">
        <f>Hoja1!BN159</f>
        <v xml:space="preserve"> </v>
      </c>
      <c r="G170" s="55" t="str">
        <f>Hoja1!BO159</f>
        <v xml:space="preserve"> </v>
      </c>
      <c r="H170" s="55" t="str">
        <f>Hoja1!BP159</f>
        <v xml:space="preserve"> </v>
      </c>
      <c r="I170" s="55" t="str">
        <f>Hoja1!BQ159</f>
        <v xml:space="preserve"> </v>
      </c>
      <c r="J170" s="55" t="str">
        <f>Hoja1!BR159</f>
        <v xml:space="preserve"> </v>
      </c>
      <c r="K170" s="53"/>
      <c r="L170" s="53"/>
      <c r="M170" s="53"/>
      <c r="N170" s="53"/>
      <c r="O170" s="53"/>
      <c r="P170" s="53"/>
      <c r="Q170" s="53"/>
      <c r="R170" s="53"/>
      <c r="S170" s="79" t="str">
        <f t="shared" si="2"/>
        <v>Aceptable</v>
      </c>
      <c r="T170" s="86"/>
      <c r="U170" s="74"/>
      <c r="V170" s="74"/>
      <c r="W170" s="74"/>
      <c r="X170" s="74"/>
      <c r="Y170" s="74"/>
    </row>
    <row r="171" spans="2:25" ht="58.5" customHeight="1">
      <c r="B171" s="54">
        <v>156</v>
      </c>
      <c r="C171" s="55" t="str">
        <f>Hoja1!BK160</f>
        <v xml:space="preserve"> </v>
      </c>
      <c r="D171" s="55" t="str">
        <f>Hoja1!BL160</f>
        <v xml:space="preserve"> </v>
      </c>
      <c r="E171" s="55" t="str">
        <f>Hoja1!BM160</f>
        <v xml:space="preserve"> </v>
      </c>
      <c r="F171" s="55" t="str">
        <f>Hoja1!BN160</f>
        <v xml:space="preserve"> </v>
      </c>
      <c r="G171" s="55" t="str">
        <f>Hoja1!BO160</f>
        <v xml:space="preserve"> </v>
      </c>
      <c r="H171" s="55" t="str">
        <f>Hoja1!BP160</f>
        <v xml:space="preserve"> </v>
      </c>
      <c r="I171" s="55" t="str">
        <f>Hoja1!BQ160</f>
        <v xml:space="preserve"> </v>
      </c>
      <c r="J171" s="55" t="str">
        <f>Hoja1!BR160</f>
        <v xml:space="preserve"> </v>
      </c>
      <c r="K171" s="53"/>
      <c r="L171" s="53"/>
      <c r="M171" s="53"/>
      <c r="N171" s="53"/>
      <c r="O171" s="53"/>
      <c r="P171" s="53"/>
      <c r="Q171" s="53"/>
      <c r="R171" s="53"/>
      <c r="S171" s="79" t="str">
        <f t="shared" si="2"/>
        <v>Aceptable</v>
      </c>
      <c r="T171" s="86"/>
      <c r="U171" s="74"/>
      <c r="V171" s="74"/>
      <c r="W171" s="74"/>
      <c r="X171" s="74"/>
      <c r="Y171" s="74"/>
    </row>
    <row r="172" spans="2:25" ht="58.5" customHeight="1">
      <c r="B172" s="54">
        <v>157</v>
      </c>
      <c r="C172" s="55" t="str">
        <f>Hoja1!BK161</f>
        <v xml:space="preserve"> </v>
      </c>
      <c r="D172" s="55" t="str">
        <f>Hoja1!BL161</f>
        <v xml:space="preserve"> </v>
      </c>
      <c r="E172" s="55" t="str">
        <f>Hoja1!BM161</f>
        <v xml:space="preserve"> </v>
      </c>
      <c r="F172" s="55" t="str">
        <f>Hoja1!BN161</f>
        <v xml:space="preserve"> </v>
      </c>
      <c r="G172" s="55" t="str">
        <f>Hoja1!BO161</f>
        <v xml:space="preserve"> </v>
      </c>
      <c r="H172" s="55" t="str">
        <f>Hoja1!BP161</f>
        <v xml:space="preserve"> </v>
      </c>
      <c r="I172" s="55" t="str">
        <f>Hoja1!BQ161</f>
        <v xml:space="preserve"> </v>
      </c>
      <c r="J172" s="55" t="str">
        <f>Hoja1!BR161</f>
        <v xml:space="preserve"> </v>
      </c>
      <c r="K172" s="53"/>
      <c r="L172" s="53"/>
      <c r="M172" s="53"/>
      <c r="N172" s="53"/>
      <c r="O172" s="53"/>
      <c r="P172" s="53"/>
      <c r="Q172" s="53"/>
      <c r="R172" s="53"/>
      <c r="S172" s="79" t="str">
        <f t="shared" si="2"/>
        <v>Aceptable</v>
      </c>
      <c r="T172" s="86"/>
      <c r="U172" s="74"/>
      <c r="V172" s="74"/>
      <c r="W172" s="74"/>
      <c r="X172" s="74"/>
      <c r="Y172" s="74"/>
    </row>
    <row r="173" spans="2:25" ht="58.5" customHeight="1">
      <c r="B173" s="54">
        <v>158</v>
      </c>
      <c r="C173" s="55" t="str">
        <f>Hoja1!BK162</f>
        <v xml:space="preserve"> </v>
      </c>
      <c r="D173" s="55" t="str">
        <f>Hoja1!BL162</f>
        <v xml:space="preserve"> </v>
      </c>
      <c r="E173" s="55" t="str">
        <f>Hoja1!BM162</f>
        <v xml:space="preserve"> </v>
      </c>
      <c r="F173" s="55" t="str">
        <f>Hoja1!BN162</f>
        <v xml:space="preserve"> </v>
      </c>
      <c r="G173" s="55" t="str">
        <f>Hoja1!BO162</f>
        <v xml:space="preserve"> </v>
      </c>
      <c r="H173" s="55" t="str">
        <f>Hoja1!BP162</f>
        <v xml:space="preserve"> </v>
      </c>
      <c r="I173" s="55" t="str">
        <f>Hoja1!BQ162</f>
        <v xml:space="preserve"> </v>
      </c>
      <c r="J173" s="55" t="str">
        <f>Hoja1!BR162</f>
        <v xml:space="preserve"> </v>
      </c>
      <c r="K173" s="53"/>
      <c r="L173" s="53"/>
      <c r="M173" s="53"/>
      <c r="N173" s="53"/>
      <c r="O173" s="53"/>
      <c r="P173" s="53"/>
      <c r="Q173" s="53"/>
      <c r="R173" s="53"/>
      <c r="S173" s="79" t="str">
        <f t="shared" si="2"/>
        <v>Aceptable</v>
      </c>
      <c r="T173" s="86"/>
      <c r="U173" s="74"/>
      <c r="V173" s="74"/>
      <c r="W173" s="74"/>
      <c r="X173" s="74"/>
      <c r="Y173" s="74"/>
    </row>
    <row r="174" spans="2:25" ht="58.5" customHeight="1">
      <c r="B174" s="54">
        <v>159</v>
      </c>
      <c r="C174" s="55" t="str">
        <f>Hoja1!BK163</f>
        <v xml:space="preserve"> </v>
      </c>
      <c r="D174" s="55" t="str">
        <f>Hoja1!BL163</f>
        <v xml:space="preserve"> </v>
      </c>
      <c r="E174" s="55" t="str">
        <f>Hoja1!BM163</f>
        <v xml:space="preserve"> </v>
      </c>
      <c r="F174" s="55" t="str">
        <f>Hoja1!BN163</f>
        <v xml:space="preserve"> </v>
      </c>
      <c r="G174" s="55" t="str">
        <f>Hoja1!BO163</f>
        <v xml:space="preserve"> </v>
      </c>
      <c r="H174" s="55" t="str">
        <f>Hoja1!BP163</f>
        <v xml:space="preserve"> </v>
      </c>
      <c r="I174" s="55" t="str">
        <f>Hoja1!BQ163</f>
        <v xml:space="preserve"> </v>
      </c>
      <c r="J174" s="55" t="str">
        <f>Hoja1!BR163</f>
        <v xml:space="preserve"> </v>
      </c>
      <c r="K174" s="53"/>
      <c r="L174" s="53"/>
      <c r="M174" s="53"/>
      <c r="N174" s="53"/>
      <c r="O174" s="53"/>
      <c r="P174" s="53"/>
      <c r="Q174" s="53"/>
      <c r="R174" s="53"/>
      <c r="S174" s="79" t="str">
        <f t="shared" si="2"/>
        <v>Aceptable</v>
      </c>
      <c r="T174" s="86"/>
      <c r="U174" s="74"/>
      <c r="V174" s="74"/>
      <c r="W174" s="74"/>
      <c r="X174" s="74"/>
      <c r="Y174" s="74"/>
    </row>
    <row r="175" spans="2:25" ht="58.5" customHeight="1">
      <c r="B175" s="54">
        <v>160</v>
      </c>
      <c r="C175" s="55" t="str">
        <f>Hoja1!BK164</f>
        <v xml:space="preserve"> </v>
      </c>
      <c r="D175" s="55" t="str">
        <f>Hoja1!BL164</f>
        <v xml:space="preserve"> </v>
      </c>
      <c r="E175" s="55" t="str">
        <f>Hoja1!BM164</f>
        <v xml:space="preserve"> </v>
      </c>
      <c r="F175" s="55" t="str">
        <f>Hoja1!BN164</f>
        <v xml:space="preserve"> </v>
      </c>
      <c r="G175" s="55" t="str">
        <f>Hoja1!BO164</f>
        <v xml:space="preserve"> </v>
      </c>
      <c r="H175" s="55" t="str">
        <f>Hoja1!BP164</f>
        <v xml:space="preserve"> </v>
      </c>
      <c r="I175" s="55" t="str">
        <f>Hoja1!BQ164</f>
        <v xml:space="preserve"> </v>
      </c>
      <c r="J175" s="55" t="str">
        <f>Hoja1!BR164</f>
        <v xml:space="preserve"> </v>
      </c>
      <c r="K175" s="53"/>
      <c r="L175" s="53"/>
      <c r="M175" s="53"/>
      <c r="N175" s="53"/>
      <c r="O175" s="53"/>
      <c r="P175" s="53"/>
      <c r="Q175" s="53"/>
      <c r="R175" s="53"/>
      <c r="S175" s="79" t="str">
        <f t="shared" si="2"/>
        <v>Aceptable</v>
      </c>
      <c r="T175" s="86"/>
      <c r="U175" s="74"/>
      <c r="V175" s="74"/>
      <c r="W175" s="74"/>
      <c r="X175" s="74"/>
      <c r="Y175" s="74"/>
    </row>
    <row r="176" spans="2:25" ht="58.5" customHeight="1">
      <c r="B176" s="54">
        <v>161</v>
      </c>
      <c r="C176" s="55" t="str">
        <f>Hoja1!BK165</f>
        <v xml:space="preserve"> </v>
      </c>
      <c r="D176" s="55" t="str">
        <f>Hoja1!BL165</f>
        <v xml:space="preserve"> </v>
      </c>
      <c r="E176" s="55" t="str">
        <f>Hoja1!BM165</f>
        <v xml:space="preserve"> </v>
      </c>
      <c r="F176" s="55" t="str">
        <f>Hoja1!BN165</f>
        <v xml:space="preserve"> </v>
      </c>
      <c r="G176" s="55" t="str">
        <f>Hoja1!BO165</f>
        <v xml:space="preserve"> </v>
      </c>
      <c r="H176" s="55" t="str">
        <f>Hoja1!BP165</f>
        <v xml:space="preserve"> </v>
      </c>
      <c r="I176" s="55" t="str">
        <f>Hoja1!BQ165</f>
        <v xml:space="preserve"> </v>
      </c>
      <c r="J176" s="55" t="str">
        <f>Hoja1!BR165</f>
        <v xml:space="preserve"> </v>
      </c>
      <c r="K176" s="53"/>
      <c r="L176" s="53"/>
      <c r="M176" s="53"/>
      <c r="N176" s="53"/>
      <c r="O176" s="53"/>
      <c r="P176" s="53"/>
      <c r="Q176" s="53"/>
      <c r="R176" s="53"/>
      <c r="S176" s="79" t="str">
        <f t="shared" si="2"/>
        <v>Aceptable</v>
      </c>
      <c r="T176" s="86"/>
      <c r="U176" s="74"/>
      <c r="V176" s="74"/>
      <c r="W176" s="74"/>
      <c r="X176" s="74"/>
      <c r="Y176" s="74"/>
    </row>
    <row r="177" spans="2:25" ht="58.5" customHeight="1">
      <c r="B177" s="54">
        <v>162</v>
      </c>
      <c r="C177" s="55" t="str">
        <f>Hoja1!BK166</f>
        <v xml:space="preserve"> </v>
      </c>
      <c r="D177" s="55" t="str">
        <f>Hoja1!BL166</f>
        <v xml:space="preserve"> </v>
      </c>
      <c r="E177" s="55" t="str">
        <f>Hoja1!BM166</f>
        <v xml:space="preserve"> </v>
      </c>
      <c r="F177" s="55" t="str">
        <f>Hoja1!BN166</f>
        <v xml:space="preserve"> </v>
      </c>
      <c r="G177" s="55" t="str">
        <f>Hoja1!BO166</f>
        <v xml:space="preserve"> </v>
      </c>
      <c r="H177" s="55" t="str">
        <f>Hoja1!BP166</f>
        <v xml:space="preserve"> </v>
      </c>
      <c r="I177" s="55" t="str">
        <f>Hoja1!BQ166</f>
        <v xml:space="preserve"> </v>
      </c>
      <c r="J177" s="55" t="str">
        <f>Hoja1!BR166</f>
        <v xml:space="preserve"> </v>
      </c>
      <c r="K177" s="53"/>
      <c r="L177" s="53"/>
      <c r="M177" s="53"/>
      <c r="N177" s="53"/>
      <c r="O177" s="53"/>
      <c r="P177" s="53"/>
      <c r="Q177" s="53"/>
      <c r="R177" s="53"/>
      <c r="S177" s="79" t="str">
        <f t="shared" si="2"/>
        <v>Aceptable</v>
      </c>
      <c r="T177" s="86"/>
      <c r="U177" s="74"/>
      <c r="V177" s="74"/>
      <c r="W177" s="74"/>
      <c r="X177" s="74"/>
      <c r="Y177" s="74"/>
    </row>
    <row r="178" spans="2:25" ht="58.5" customHeight="1">
      <c r="B178" s="54">
        <v>163</v>
      </c>
      <c r="C178" s="55" t="str">
        <f>Hoja1!BK167</f>
        <v xml:space="preserve"> </v>
      </c>
      <c r="D178" s="55" t="str">
        <f>Hoja1!BL167</f>
        <v xml:space="preserve"> </v>
      </c>
      <c r="E178" s="55" t="str">
        <f>Hoja1!BM167</f>
        <v xml:space="preserve"> </v>
      </c>
      <c r="F178" s="55" t="str">
        <f>Hoja1!BN167</f>
        <v xml:space="preserve"> </v>
      </c>
      <c r="G178" s="55" t="str">
        <f>Hoja1!BO167</f>
        <v xml:space="preserve"> </v>
      </c>
      <c r="H178" s="55" t="str">
        <f>Hoja1!BP167</f>
        <v xml:space="preserve"> </v>
      </c>
      <c r="I178" s="55" t="str">
        <f>Hoja1!BQ167</f>
        <v xml:space="preserve"> </v>
      </c>
      <c r="J178" s="55" t="str">
        <f>Hoja1!BR167</f>
        <v xml:space="preserve"> </v>
      </c>
      <c r="K178" s="53"/>
      <c r="L178" s="53"/>
      <c r="M178" s="53"/>
      <c r="N178" s="53"/>
      <c r="O178" s="53"/>
      <c r="P178" s="53"/>
      <c r="Q178" s="53"/>
      <c r="R178" s="53"/>
      <c r="S178" s="79" t="str">
        <f t="shared" si="2"/>
        <v>Aceptable</v>
      </c>
      <c r="T178" s="86"/>
      <c r="U178" s="74"/>
      <c r="V178" s="74"/>
      <c r="W178" s="74"/>
      <c r="X178" s="74"/>
      <c r="Y178" s="74"/>
    </row>
    <row r="179" spans="2:25" ht="58.5" customHeight="1">
      <c r="B179" s="54">
        <v>164</v>
      </c>
      <c r="C179" s="55" t="str">
        <f>Hoja1!BK168</f>
        <v xml:space="preserve"> </v>
      </c>
      <c r="D179" s="55" t="str">
        <f>Hoja1!BL168</f>
        <v xml:space="preserve"> </v>
      </c>
      <c r="E179" s="55" t="str">
        <f>Hoja1!BM168</f>
        <v xml:space="preserve"> </v>
      </c>
      <c r="F179" s="55" t="str">
        <f>Hoja1!BN168</f>
        <v xml:space="preserve"> </v>
      </c>
      <c r="G179" s="55" t="str">
        <f>Hoja1!BO168</f>
        <v xml:space="preserve"> </v>
      </c>
      <c r="H179" s="55" t="str">
        <f>Hoja1!BP168</f>
        <v xml:space="preserve"> </v>
      </c>
      <c r="I179" s="55" t="str">
        <f>Hoja1!BQ168</f>
        <v xml:space="preserve"> </v>
      </c>
      <c r="J179" s="55" t="str">
        <f>Hoja1!BR168</f>
        <v xml:space="preserve"> </v>
      </c>
      <c r="K179" s="53"/>
      <c r="L179" s="53"/>
      <c r="M179" s="53"/>
      <c r="N179" s="53"/>
      <c r="O179" s="53"/>
      <c r="P179" s="53"/>
      <c r="Q179" s="53"/>
      <c r="R179" s="53"/>
      <c r="S179" s="79" t="str">
        <f t="shared" si="2"/>
        <v>Aceptable</v>
      </c>
      <c r="T179" s="86"/>
      <c r="U179" s="74"/>
      <c r="V179" s="74"/>
      <c r="W179" s="74"/>
      <c r="X179" s="74"/>
      <c r="Y179" s="74"/>
    </row>
    <row r="180" spans="2:25" ht="58.5" customHeight="1">
      <c r="B180" s="54">
        <v>165</v>
      </c>
      <c r="C180" s="55" t="str">
        <f>Hoja1!BK169</f>
        <v xml:space="preserve"> </v>
      </c>
      <c r="D180" s="55" t="str">
        <f>Hoja1!BL169</f>
        <v xml:space="preserve"> </v>
      </c>
      <c r="E180" s="55" t="str">
        <f>Hoja1!BM169</f>
        <v xml:space="preserve"> </v>
      </c>
      <c r="F180" s="55" t="str">
        <f>Hoja1!BN169</f>
        <v xml:space="preserve"> </v>
      </c>
      <c r="G180" s="55" t="str">
        <f>Hoja1!BO169</f>
        <v xml:space="preserve"> </v>
      </c>
      <c r="H180" s="55" t="str">
        <f>Hoja1!BP169</f>
        <v xml:space="preserve"> </v>
      </c>
      <c r="I180" s="55" t="str">
        <f>Hoja1!BQ169</f>
        <v xml:space="preserve"> </v>
      </c>
      <c r="J180" s="55" t="str">
        <f>Hoja1!BR169</f>
        <v xml:space="preserve"> </v>
      </c>
      <c r="K180" s="53"/>
      <c r="L180" s="53"/>
      <c r="M180" s="53"/>
      <c r="N180" s="53"/>
      <c r="O180" s="53"/>
      <c r="P180" s="53"/>
      <c r="Q180" s="53"/>
      <c r="R180" s="53"/>
      <c r="S180" s="79" t="str">
        <f t="shared" si="2"/>
        <v>Aceptable</v>
      </c>
      <c r="T180" s="86"/>
      <c r="U180" s="74"/>
      <c r="V180" s="74"/>
      <c r="W180" s="74"/>
      <c r="X180" s="74"/>
      <c r="Y180" s="74"/>
    </row>
    <row r="181" spans="2:25" ht="58.5" customHeight="1">
      <c r="B181" s="54">
        <v>166</v>
      </c>
      <c r="C181" s="55" t="str">
        <f>Hoja1!BK170</f>
        <v xml:space="preserve"> </v>
      </c>
      <c r="D181" s="55" t="str">
        <f>Hoja1!BL170</f>
        <v xml:space="preserve"> </v>
      </c>
      <c r="E181" s="55" t="str">
        <f>Hoja1!BM170</f>
        <v xml:space="preserve"> </v>
      </c>
      <c r="F181" s="55" t="str">
        <f>Hoja1!BN170</f>
        <v xml:space="preserve"> </v>
      </c>
      <c r="G181" s="55" t="str">
        <f>Hoja1!BO170</f>
        <v xml:space="preserve"> </v>
      </c>
      <c r="H181" s="55" t="str">
        <f>Hoja1!BP170</f>
        <v xml:space="preserve"> </v>
      </c>
      <c r="I181" s="55" t="str">
        <f>Hoja1!BQ170</f>
        <v xml:space="preserve"> </v>
      </c>
      <c r="J181" s="55" t="str">
        <f>Hoja1!BR170</f>
        <v xml:space="preserve"> </v>
      </c>
      <c r="K181" s="53"/>
      <c r="L181" s="53"/>
      <c r="M181" s="53"/>
      <c r="N181" s="53"/>
      <c r="O181" s="53"/>
      <c r="P181" s="53"/>
      <c r="Q181" s="53"/>
      <c r="R181" s="53"/>
      <c r="S181" s="79" t="str">
        <f t="shared" si="2"/>
        <v>Aceptable</v>
      </c>
      <c r="T181" s="86"/>
      <c r="U181" s="74"/>
      <c r="V181" s="74"/>
      <c r="W181" s="74"/>
      <c r="X181" s="74"/>
      <c r="Y181" s="74"/>
    </row>
    <row r="182" spans="2:25" ht="58.5" customHeight="1">
      <c r="B182" s="54">
        <v>167</v>
      </c>
      <c r="C182" s="55" t="str">
        <f>Hoja1!BK171</f>
        <v xml:space="preserve"> </v>
      </c>
      <c r="D182" s="55" t="str">
        <f>Hoja1!BL171</f>
        <v xml:space="preserve"> </v>
      </c>
      <c r="E182" s="55" t="str">
        <f>Hoja1!BM171</f>
        <v xml:space="preserve"> </v>
      </c>
      <c r="F182" s="55" t="str">
        <f>Hoja1!BN171</f>
        <v xml:space="preserve"> </v>
      </c>
      <c r="G182" s="55" t="str">
        <f>Hoja1!BO171</f>
        <v xml:space="preserve"> </v>
      </c>
      <c r="H182" s="55" t="str">
        <f>Hoja1!BP171</f>
        <v xml:space="preserve"> </v>
      </c>
      <c r="I182" s="55" t="str">
        <f>Hoja1!BQ171</f>
        <v xml:space="preserve"> </v>
      </c>
      <c r="J182" s="55" t="str">
        <f>Hoja1!BR171</f>
        <v xml:space="preserve"> </v>
      </c>
      <c r="K182" s="53"/>
      <c r="L182" s="53"/>
      <c r="M182" s="53"/>
      <c r="N182" s="53"/>
      <c r="O182" s="53"/>
      <c r="P182" s="53"/>
      <c r="Q182" s="53"/>
      <c r="R182" s="53"/>
      <c r="S182" s="79" t="str">
        <f t="shared" si="2"/>
        <v>Aceptable</v>
      </c>
      <c r="T182" s="86"/>
      <c r="U182" s="74"/>
      <c r="V182" s="74"/>
      <c r="W182" s="74"/>
      <c r="X182" s="74"/>
      <c r="Y182" s="74"/>
    </row>
    <row r="183" spans="2:25" ht="58.5" customHeight="1">
      <c r="B183" s="54">
        <v>168</v>
      </c>
      <c r="C183" s="55" t="str">
        <f>Hoja1!BK172</f>
        <v xml:space="preserve"> </v>
      </c>
      <c r="D183" s="55" t="str">
        <f>Hoja1!BL172</f>
        <v xml:space="preserve"> </v>
      </c>
      <c r="E183" s="55" t="str">
        <f>Hoja1!BM172</f>
        <v xml:space="preserve"> </v>
      </c>
      <c r="F183" s="55" t="str">
        <f>Hoja1!BN172</f>
        <v xml:space="preserve"> </v>
      </c>
      <c r="G183" s="55" t="str">
        <f>Hoja1!BO172</f>
        <v xml:space="preserve"> </v>
      </c>
      <c r="H183" s="55" t="str">
        <f>Hoja1!BP172</f>
        <v xml:space="preserve"> </v>
      </c>
      <c r="I183" s="55" t="str">
        <f>Hoja1!BQ172</f>
        <v xml:space="preserve"> </v>
      </c>
      <c r="J183" s="55" t="str">
        <f>Hoja1!BR172</f>
        <v xml:space="preserve"> </v>
      </c>
      <c r="K183" s="53"/>
      <c r="L183" s="53"/>
      <c r="M183" s="53"/>
      <c r="N183" s="53"/>
      <c r="O183" s="53"/>
      <c r="P183" s="53"/>
      <c r="Q183" s="53"/>
      <c r="R183" s="53"/>
      <c r="S183" s="79" t="str">
        <f t="shared" si="2"/>
        <v>Aceptable</v>
      </c>
      <c r="T183" s="86"/>
      <c r="U183" s="74"/>
      <c r="V183" s="74"/>
      <c r="W183" s="74"/>
      <c r="X183" s="74"/>
      <c r="Y183" s="74"/>
    </row>
    <row r="184" spans="2:25" ht="58.5" customHeight="1">
      <c r="B184" s="54">
        <v>169</v>
      </c>
      <c r="C184" s="55" t="str">
        <f>Hoja1!BK173</f>
        <v xml:space="preserve"> </v>
      </c>
      <c r="D184" s="55" t="str">
        <f>Hoja1!BL173</f>
        <v xml:space="preserve"> </v>
      </c>
      <c r="E184" s="55" t="str">
        <f>Hoja1!BM173</f>
        <v xml:space="preserve"> </v>
      </c>
      <c r="F184" s="55" t="str">
        <f>Hoja1!BN173</f>
        <v xml:space="preserve"> </v>
      </c>
      <c r="G184" s="55" t="str">
        <f>Hoja1!BO173</f>
        <v xml:space="preserve"> </v>
      </c>
      <c r="H184" s="55" t="str">
        <f>Hoja1!BP173</f>
        <v xml:space="preserve"> </v>
      </c>
      <c r="I184" s="55" t="str">
        <f>Hoja1!BQ173</f>
        <v xml:space="preserve"> </v>
      </c>
      <c r="J184" s="55" t="str">
        <f>Hoja1!BR173</f>
        <v xml:space="preserve"> </v>
      </c>
      <c r="K184" s="53"/>
      <c r="L184" s="53"/>
      <c r="M184" s="53"/>
      <c r="N184" s="53"/>
      <c r="O184" s="53"/>
      <c r="P184" s="53"/>
      <c r="Q184" s="53"/>
      <c r="R184" s="53"/>
      <c r="S184" s="79" t="str">
        <f t="shared" si="2"/>
        <v>Aceptable</v>
      </c>
      <c r="T184" s="86"/>
      <c r="U184" s="74"/>
      <c r="V184" s="74"/>
      <c r="W184" s="74"/>
      <c r="X184" s="74"/>
      <c r="Y184" s="74"/>
    </row>
    <row r="185" spans="2:25" ht="58.5" customHeight="1">
      <c r="B185" s="54">
        <v>170</v>
      </c>
      <c r="C185" s="55" t="str">
        <f>Hoja1!BK174</f>
        <v xml:space="preserve"> </v>
      </c>
      <c r="D185" s="55" t="str">
        <f>Hoja1!BL174</f>
        <v xml:space="preserve"> </v>
      </c>
      <c r="E185" s="55" t="str">
        <f>Hoja1!BM174</f>
        <v xml:space="preserve"> </v>
      </c>
      <c r="F185" s="55" t="str">
        <f>Hoja1!BN174</f>
        <v xml:space="preserve"> </v>
      </c>
      <c r="G185" s="55" t="str">
        <f>Hoja1!BO174</f>
        <v xml:space="preserve"> </v>
      </c>
      <c r="H185" s="55" t="str">
        <f>Hoja1!BP174</f>
        <v xml:space="preserve"> </v>
      </c>
      <c r="I185" s="55" t="str">
        <f>Hoja1!BQ174</f>
        <v xml:space="preserve"> </v>
      </c>
      <c r="J185" s="55" t="str">
        <f>Hoja1!BR174</f>
        <v xml:space="preserve"> </v>
      </c>
      <c r="K185" s="53"/>
      <c r="L185" s="53"/>
      <c r="M185" s="53"/>
      <c r="N185" s="53"/>
      <c r="O185" s="53"/>
      <c r="P185" s="53"/>
      <c r="Q185" s="53"/>
      <c r="R185" s="53"/>
      <c r="S185" s="79" t="str">
        <f t="shared" si="2"/>
        <v>Aceptable</v>
      </c>
      <c r="T185" s="86"/>
      <c r="U185" s="74"/>
      <c r="V185" s="74"/>
      <c r="W185" s="74"/>
      <c r="X185" s="74"/>
      <c r="Y185" s="74"/>
    </row>
    <row r="186" spans="2:25" ht="58.5" customHeight="1">
      <c r="B186" s="54">
        <v>171</v>
      </c>
      <c r="C186" s="55" t="str">
        <f>Hoja1!BK175</f>
        <v xml:space="preserve"> </v>
      </c>
      <c r="D186" s="55" t="str">
        <f>Hoja1!BL175</f>
        <v xml:space="preserve"> </v>
      </c>
      <c r="E186" s="55" t="str">
        <f>Hoja1!BM175</f>
        <v xml:space="preserve"> </v>
      </c>
      <c r="F186" s="55" t="str">
        <f>Hoja1!BN175</f>
        <v xml:space="preserve"> </v>
      </c>
      <c r="G186" s="55" t="str">
        <f>Hoja1!BO175</f>
        <v xml:space="preserve"> </v>
      </c>
      <c r="H186" s="55" t="str">
        <f>Hoja1!BP175</f>
        <v xml:space="preserve"> </v>
      </c>
      <c r="I186" s="55" t="str">
        <f>Hoja1!BQ175</f>
        <v xml:space="preserve"> </v>
      </c>
      <c r="J186" s="55" t="str">
        <f>Hoja1!BR175</f>
        <v xml:space="preserve"> </v>
      </c>
      <c r="K186" s="53"/>
      <c r="L186" s="53"/>
      <c r="M186" s="53"/>
      <c r="N186" s="53"/>
      <c r="O186" s="53"/>
      <c r="P186" s="53"/>
      <c r="Q186" s="53"/>
      <c r="R186" s="53"/>
      <c r="S186" s="79" t="str">
        <f t="shared" si="2"/>
        <v>Aceptable</v>
      </c>
      <c r="T186" s="86"/>
      <c r="U186" s="74"/>
      <c r="V186" s="74"/>
      <c r="W186" s="74"/>
      <c r="X186" s="74"/>
      <c r="Y186" s="74"/>
    </row>
    <row r="187" spans="2:25" ht="58.5" customHeight="1">
      <c r="B187" s="54">
        <v>172</v>
      </c>
      <c r="C187" s="55" t="str">
        <f>Hoja1!BK176</f>
        <v xml:space="preserve"> </v>
      </c>
      <c r="D187" s="55" t="str">
        <f>Hoja1!BL176</f>
        <v xml:space="preserve"> </v>
      </c>
      <c r="E187" s="55" t="str">
        <f>Hoja1!BM176</f>
        <v xml:space="preserve"> </v>
      </c>
      <c r="F187" s="55" t="str">
        <f>Hoja1!BN176</f>
        <v xml:space="preserve"> </v>
      </c>
      <c r="G187" s="55" t="str">
        <f>Hoja1!BO176</f>
        <v xml:space="preserve"> </v>
      </c>
      <c r="H187" s="55" t="str">
        <f>Hoja1!BP176</f>
        <v xml:space="preserve"> </v>
      </c>
      <c r="I187" s="55" t="str">
        <f>Hoja1!BQ176</f>
        <v xml:space="preserve"> </v>
      </c>
      <c r="J187" s="55" t="str">
        <f>Hoja1!BR176</f>
        <v xml:space="preserve"> </v>
      </c>
      <c r="K187" s="53"/>
      <c r="L187" s="53"/>
      <c r="M187" s="53"/>
      <c r="N187" s="53"/>
      <c r="O187" s="53"/>
      <c r="P187" s="53"/>
      <c r="Q187" s="53"/>
      <c r="R187" s="53"/>
      <c r="S187" s="79" t="str">
        <f t="shared" si="2"/>
        <v>Aceptable</v>
      </c>
      <c r="T187" s="86"/>
      <c r="U187" s="74"/>
      <c r="V187" s="74"/>
      <c r="W187" s="74"/>
      <c r="X187" s="74"/>
      <c r="Y187" s="74"/>
    </row>
    <row r="188" spans="2:25" ht="58.5" customHeight="1">
      <c r="B188" s="54">
        <v>173</v>
      </c>
      <c r="C188" s="55" t="str">
        <f>Hoja1!BK177</f>
        <v xml:space="preserve"> </v>
      </c>
      <c r="D188" s="55" t="str">
        <f>Hoja1!BL177</f>
        <v xml:space="preserve"> </v>
      </c>
      <c r="E188" s="55" t="str">
        <f>Hoja1!BM177</f>
        <v xml:space="preserve"> </v>
      </c>
      <c r="F188" s="55" t="str">
        <f>Hoja1!BN177</f>
        <v xml:space="preserve"> </v>
      </c>
      <c r="G188" s="55" t="str">
        <f>Hoja1!BO177</f>
        <v xml:space="preserve"> </v>
      </c>
      <c r="H188" s="55" t="str">
        <f>Hoja1!BP177</f>
        <v xml:space="preserve"> </v>
      </c>
      <c r="I188" s="55" t="str">
        <f>Hoja1!BQ177</f>
        <v xml:space="preserve"> </v>
      </c>
      <c r="J188" s="55" t="str">
        <f>Hoja1!BR177</f>
        <v xml:space="preserve"> </v>
      </c>
      <c r="K188" s="53"/>
      <c r="L188" s="53"/>
      <c r="M188" s="53"/>
      <c r="N188" s="53"/>
      <c r="O188" s="53"/>
      <c r="P188" s="53"/>
      <c r="Q188" s="53"/>
      <c r="R188" s="53"/>
      <c r="S188" s="79" t="str">
        <f t="shared" si="2"/>
        <v>Aceptable</v>
      </c>
      <c r="T188" s="86"/>
      <c r="U188" s="74"/>
      <c r="V188" s="74"/>
      <c r="W188" s="74"/>
      <c r="X188" s="74"/>
      <c r="Y188" s="74"/>
    </row>
    <row r="189" spans="2:25" ht="58.5" customHeight="1">
      <c r="B189" s="54">
        <v>174</v>
      </c>
      <c r="C189" s="55" t="str">
        <f>Hoja1!BK178</f>
        <v xml:space="preserve"> </v>
      </c>
      <c r="D189" s="55" t="str">
        <f>Hoja1!BL178</f>
        <v xml:space="preserve"> </v>
      </c>
      <c r="E189" s="55" t="str">
        <f>Hoja1!BM178</f>
        <v xml:space="preserve"> </v>
      </c>
      <c r="F189" s="55" t="str">
        <f>Hoja1!BN178</f>
        <v xml:space="preserve"> </v>
      </c>
      <c r="G189" s="55" t="str">
        <f>Hoja1!BO178</f>
        <v xml:space="preserve"> </v>
      </c>
      <c r="H189" s="55" t="str">
        <f>Hoja1!BP178</f>
        <v xml:space="preserve"> </v>
      </c>
      <c r="I189" s="55" t="str">
        <f>Hoja1!BQ178</f>
        <v xml:space="preserve"> </v>
      </c>
      <c r="J189" s="55" t="str">
        <f>Hoja1!BR178</f>
        <v xml:space="preserve"> </v>
      </c>
      <c r="K189" s="53"/>
      <c r="L189" s="53"/>
      <c r="M189" s="53"/>
      <c r="N189" s="53"/>
      <c r="O189" s="53"/>
      <c r="P189" s="53"/>
      <c r="Q189" s="53"/>
      <c r="R189" s="53"/>
      <c r="S189" s="79" t="str">
        <f t="shared" si="2"/>
        <v>Aceptable</v>
      </c>
      <c r="T189" s="86"/>
      <c r="U189" s="74"/>
      <c r="V189" s="74"/>
      <c r="W189" s="74"/>
      <c r="X189" s="74"/>
      <c r="Y189" s="74"/>
    </row>
    <row r="190" spans="2:25" ht="58.5" customHeight="1">
      <c r="B190" s="54">
        <v>175</v>
      </c>
      <c r="C190" s="55" t="str">
        <f>Hoja1!BK179</f>
        <v xml:space="preserve"> </v>
      </c>
      <c r="D190" s="55" t="str">
        <f>Hoja1!BL179</f>
        <v xml:space="preserve"> </v>
      </c>
      <c r="E190" s="55" t="str">
        <f>Hoja1!BM179</f>
        <v xml:space="preserve"> </v>
      </c>
      <c r="F190" s="55" t="str">
        <f>Hoja1!BN179</f>
        <v xml:space="preserve"> </v>
      </c>
      <c r="G190" s="55" t="str">
        <f>Hoja1!BO179</f>
        <v xml:space="preserve"> </v>
      </c>
      <c r="H190" s="55" t="str">
        <f>Hoja1!BP179</f>
        <v xml:space="preserve"> </v>
      </c>
      <c r="I190" s="55" t="str">
        <f>Hoja1!BQ179</f>
        <v xml:space="preserve"> </v>
      </c>
      <c r="J190" s="55" t="str">
        <f>Hoja1!BR179</f>
        <v xml:space="preserve"> </v>
      </c>
      <c r="K190" s="53"/>
      <c r="L190" s="53"/>
      <c r="M190" s="53"/>
      <c r="N190" s="53"/>
      <c r="O190" s="53"/>
      <c r="P190" s="53"/>
      <c r="Q190" s="53"/>
      <c r="R190" s="53"/>
      <c r="S190" s="79" t="str">
        <f t="shared" si="2"/>
        <v>Aceptable</v>
      </c>
      <c r="T190" s="86"/>
      <c r="U190" s="74"/>
      <c r="V190" s="74"/>
      <c r="W190" s="74"/>
      <c r="X190" s="74"/>
      <c r="Y190" s="74"/>
    </row>
    <row r="191" spans="2:25" ht="58.5" customHeight="1">
      <c r="B191" s="54">
        <v>176</v>
      </c>
      <c r="C191" s="55" t="str">
        <f>Hoja1!BK180</f>
        <v xml:space="preserve"> </v>
      </c>
      <c r="D191" s="55" t="str">
        <f>Hoja1!BL180</f>
        <v xml:space="preserve"> </v>
      </c>
      <c r="E191" s="55" t="str">
        <f>Hoja1!BM180</f>
        <v xml:space="preserve"> </v>
      </c>
      <c r="F191" s="55" t="str">
        <f>Hoja1!BN180</f>
        <v xml:space="preserve"> </v>
      </c>
      <c r="G191" s="55" t="str">
        <f>Hoja1!BO180</f>
        <v xml:space="preserve"> </v>
      </c>
      <c r="H191" s="55" t="str">
        <f>Hoja1!BP180</f>
        <v xml:space="preserve"> </v>
      </c>
      <c r="I191" s="55" t="str">
        <f>Hoja1!BQ180</f>
        <v xml:space="preserve"> </v>
      </c>
      <c r="J191" s="55" t="str">
        <f>Hoja1!BR180</f>
        <v xml:space="preserve"> </v>
      </c>
      <c r="K191" s="53"/>
      <c r="L191" s="53"/>
      <c r="M191" s="53"/>
      <c r="N191" s="53"/>
      <c r="O191" s="53"/>
      <c r="P191" s="53"/>
      <c r="Q191" s="53"/>
      <c r="R191" s="53"/>
      <c r="S191" s="79" t="str">
        <f t="shared" si="2"/>
        <v>Aceptable</v>
      </c>
      <c r="T191" s="86"/>
      <c r="U191" s="74"/>
      <c r="V191" s="74"/>
      <c r="W191" s="74"/>
      <c r="X191" s="74"/>
      <c r="Y191" s="74"/>
    </row>
    <row r="192" spans="2:25" ht="58.5" customHeight="1">
      <c r="B192" s="54">
        <v>177</v>
      </c>
      <c r="C192" s="55" t="str">
        <f>Hoja1!BK181</f>
        <v xml:space="preserve"> </v>
      </c>
      <c r="D192" s="55" t="str">
        <f>Hoja1!BL181</f>
        <v xml:space="preserve"> </v>
      </c>
      <c r="E192" s="55" t="str">
        <f>Hoja1!BM181</f>
        <v xml:space="preserve"> </v>
      </c>
      <c r="F192" s="55" t="str">
        <f>Hoja1!BN181</f>
        <v xml:space="preserve"> </v>
      </c>
      <c r="G192" s="55" t="str">
        <f>Hoja1!BO181</f>
        <v xml:space="preserve"> </v>
      </c>
      <c r="H192" s="55" t="str">
        <f>Hoja1!BP181</f>
        <v xml:space="preserve"> </v>
      </c>
      <c r="I192" s="55" t="str">
        <f>Hoja1!BQ181</f>
        <v xml:space="preserve"> </v>
      </c>
      <c r="J192" s="55" t="str">
        <f>Hoja1!BR181</f>
        <v xml:space="preserve"> </v>
      </c>
      <c r="K192" s="53"/>
      <c r="L192" s="53"/>
      <c r="M192" s="53"/>
      <c r="N192" s="53"/>
      <c r="O192" s="53"/>
      <c r="P192" s="53"/>
      <c r="Q192" s="53"/>
      <c r="R192" s="53"/>
      <c r="S192" s="79" t="str">
        <f t="shared" si="2"/>
        <v>Aceptable</v>
      </c>
      <c r="T192" s="86"/>
      <c r="U192" s="74"/>
      <c r="V192" s="74"/>
      <c r="W192" s="74"/>
      <c r="X192" s="74"/>
      <c r="Y192" s="74"/>
    </row>
    <row r="193" spans="2:25" ht="58.5" customHeight="1">
      <c r="B193" s="54">
        <v>178</v>
      </c>
      <c r="C193" s="55" t="str">
        <f>Hoja1!BK182</f>
        <v xml:space="preserve"> </v>
      </c>
      <c r="D193" s="55" t="str">
        <f>Hoja1!BL182</f>
        <v xml:space="preserve"> </v>
      </c>
      <c r="E193" s="55" t="str">
        <f>Hoja1!BM182</f>
        <v xml:space="preserve"> </v>
      </c>
      <c r="F193" s="55" t="str">
        <f>Hoja1!BN182</f>
        <v xml:space="preserve"> </v>
      </c>
      <c r="G193" s="55" t="str">
        <f>Hoja1!BO182</f>
        <v xml:space="preserve"> </v>
      </c>
      <c r="H193" s="55" t="str">
        <f>Hoja1!BP182</f>
        <v xml:space="preserve"> </v>
      </c>
      <c r="I193" s="55" t="str">
        <f>Hoja1!BQ182</f>
        <v xml:space="preserve"> </v>
      </c>
      <c r="J193" s="55" t="str">
        <f>Hoja1!BR182</f>
        <v xml:space="preserve"> </v>
      </c>
      <c r="K193" s="53"/>
      <c r="L193" s="53"/>
      <c r="M193" s="53"/>
      <c r="N193" s="53"/>
      <c r="O193" s="53"/>
      <c r="P193" s="53"/>
      <c r="Q193" s="53"/>
      <c r="R193" s="53"/>
      <c r="S193" s="79" t="str">
        <f t="shared" si="2"/>
        <v>Aceptable</v>
      </c>
      <c r="T193" s="86"/>
      <c r="U193" s="74"/>
      <c r="V193" s="74"/>
      <c r="W193" s="74"/>
      <c r="X193" s="74"/>
      <c r="Y193" s="74"/>
    </row>
    <row r="194" spans="2:25" ht="58.5" customHeight="1">
      <c r="B194" s="54">
        <v>179</v>
      </c>
      <c r="C194" s="55" t="str">
        <f>Hoja1!BK183</f>
        <v xml:space="preserve"> </v>
      </c>
      <c r="D194" s="55" t="str">
        <f>Hoja1!BL183</f>
        <v xml:space="preserve"> </v>
      </c>
      <c r="E194" s="55" t="str">
        <f>Hoja1!BM183</f>
        <v xml:space="preserve"> </v>
      </c>
      <c r="F194" s="55" t="str">
        <f>Hoja1!BN183</f>
        <v xml:space="preserve"> </v>
      </c>
      <c r="G194" s="55" t="str">
        <f>Hoja1!BO183</f>
        <v xml:space="preserve"> </v>
      </c>
      <c r="H194" s="55" t="str">
        <f>Hoja1!BP183</f>
        <v xml:space="preserve"> </v>
      </c>
      <c r="I194" s="55" t="str">
        <f>Hoja1!BQ183</f>
        <v xml:space="preserve"> </v>
      </c>
      <c r="J194" s="55" t="str">
        <f>Hoja1!BR183</f>
        <v xml:space="preserve"> </v>
      </c>
      <c r="K194" s="53"/>
      <c r="L194" s="53"/>
      <c r="M194" s="53"/>
      <c r="N194" s="53"/>
      <c r="O194" s="53"/>
      <c r="P194" s="53"/>
      <c r="Q194" s="53"/>
      <c r="R194" s="53"/>
      <c r="S194" s="79" t="str">
        <f t="shared" si="2"/>
        <v>Aceptable</v>
      </c>
      <c r="T194" s="86"/>
      <c r="U194" s="74"/>
      <c r="V194" s="74"/>
      <c r="W194" s="74"/>
      <c r="X194" s="74"/>
      <c r="Y194" s="74"/>
    </row>
    <row r="195" spans="2:25" ht="58.5" customHeight="1">
      <c r="B195" s="54">
        <v>180</v>
      </c>
      <c r="C195" s="55" t="str">
        <f>Hoja1!BK184</f>
        <v xml:space="preserve"> </v>
      </c>
      <c r="D195" s="55" t="str">
        <f>Hoja1!BL184</f>
        <v xml:space="preserve"> </v>
      </c>
      <c r="E195" s="55" t="str">
        <f>Hoja1!BM184</f>
        <v xml:space="preserve"> </v>
      </c>
      <c r="F195" s="55" t="str">
        <f>Hoja1!BN184</f>
        <v xml:space="preserve"> </v>
      </c>
      <c r="G195" s="55" t="str">
        <f>Hoja1!BO184</f>
        <v xml:space="preserve"> </v>
      </c>
      <c r="H195" s="55" t="str">
        <f>Hoja1!BP184</f>
        <v xml:space="preserve"> </v>
      </c>
      <c r="I195" s="55" t="str">
        <f>Hoja1!BQ184</f>
        <v xml:space="preserve"> </v>
      </c>
      <c r="J195" s="55" t="str">
        <f>Hoja1!BR184</f>
        <v xml:space="preserve"> </v>
      </c>
      <c r="K195" s="53"/>
      <c r="L195" s="53"/>
      <c r="M195" s="53"/>
      <c r="N195" s="53"/>
      <c r="O195" s="53"/>
      <c r="P195" s="53"/>
      <c r="Q195" s="53"/>
      <c r="R195" s="53"/>
      <c r="S195" s="79" t="str">
        <f t="shared" si="2"/>
        <v>Aceptable</v>
      </c>
      <c r="T195" s="86"/>
      <c r="U195" s="74"/>
      <c r="V195" s="74"/>
      <c r="W195" s="74"/>
      <c r="X195" s="74"/>
      <c r="Y195" s="74"/>
    </row>
    <row r="196" spans="2:25" ht="58.5" customHeight="1">
      <c r="B196" s="54">
        <v>181</v>
      </c>
      <c r="C196" s="55" t="str">
        <f>Hoja1!BK185</f>
        <v xml:space="preserve"> </v>
      </c>
      <c r="D196" s="55" t="str">
        <f>Hoja1!BL185</f>
        <v xml:space="preserve"> </v>
      </c>
      <c r="E196" s="55" t="str">
        <f>Hoja1!BM185</f>
        <v xml:space="preserve"> </v>
      </c>
      <c r="F196" s="55" t="str">
        <f>Hoja1!BN185</f>
        <v xml:space="preserve"> </v>
      </c>
      <c r="G196" s="55" t="str">
        <f>Hoja1!BO185</f>
        <v xml:space="preserve"> </v>
      </c>
      <c r="H196" s="55" t="str">
        <f>Hoja1!BP185</f>
        <v xml:space="preserve"> </v>
      </c>
      <c r="I196" s="55" t="str">
        <f>Hoja1!BQ185</f>
        <v xml:space="preserve"> </v>
      </c>
      <c r="J196" s="55" t="str">
        <f>Hoja1!BR185</f>
        <v xml:space="preserve"> </v>
      </c>
      <c r="K196" s="53"/>
      <c r="L196" s="53"/>
      <c r="M196" s="53"/>
      <c r="N196" s="53"/>
      <c r="O196" s="53"/>
      <c r="P196" s="53"/>
      <c r="Q196" s="53"/>
      <c r="R196" s="53"/>
      <c r="S196" s="79" t="str">
        <f t="shared" si="2"/>
        <v>Aceptable</v>
      </c>
      <c r="T196" s="86"/>
      <c r="U196" s="74"/>
      <c r="V196" s="74"/>
      <c r="W196" s="74"/>
      <c r="X196" s="74"/>
      <c r="Y196" s="74"/>
    </row>
    <row r="197" spans="2:25" ht="58.5" customHeight="1">
      <c r="B197" s="54">
        <v>182</v>
      </c>
      <c r="C197" s="55" t="str">
        <f>Hoja1!BK186</f>
        <v xml:space="preserve"> </v>
      </c>
      <c r="D197" s="55" t="str">
        <f>Hoja1!BL186</f>
        <v xml:space="preserve"> </v>
      </c>
      <c r="E197" s="55" t="str">
        <f>Hoja1!BM186</f>
        <v xml:space="preserve"> </v>
      </c>
      <c r="F197" s="55" t="str">
        <f>Hoja1!BN186</f>
        <v xml:space="preserve"> </v>
      </c>
      <c r="G197" s="55" t="str">
        <f>Hoja1!BO186</f>
        <v xml:space="preserve"> </v>
      </c>
      <c r="H197" s="55" t="str">
        <f>Hoja1!BP186</f>
        <v xml:space="preserve"> </v>
      </c>
      <c r="I197" s="55" t="str">
        <f>Hoja1!BQ186</f>
        <v xml:space="preserve"> </v>
      </c>
      <c r="J197" s="55" t="str">
        <f>Hoja1!BR186</f>
        <v xml:space="preserve"> </v>
      </c>
      <c r="K197" s="53"/>
      <c r="L197" s="53"/>
      <c r="M197" s="53"/>
      <c r="N197" s="53"/>
      <c r="O197" s="53"/>
      <c r="P197" s="53"/>
      <c r="Q197" s="53"/>
      <c r="R197" s="53"/>
      <c r="S197" s="79" t="str">
        <f t="shared" si="2"/>
        <v>Aceptable</v>
      </c>
      <c r="T197" s="86"/>
      <c r="U197" s="74"/>
      <c r="V197" s="74"/>
      <c r="W197" s="74"/>
      <c r="X197" s="74"/>
      <c r="Y197" s="74"/>
    </row>
    <row r="198" spans="2:25" ht="58.5" customHeight="1">
      <c r="B198" s="54">
        <v>183</v>
      </c>
      <c r="C198" s="55" t="str">
        <f>Hoja1!BK187</f>
        <v xml:space="preserve"> </v>
      </c>
      <c r="D198" s="55" t="str">
        <f>Hoja1!BL187</f>
        <v xml:space="preserve"> </v>
      </c>
      <c r="E198" s="55" t="str">
        <f>Hoja1!BM187</f>
        <v xml:space="preserve"> </v>
      </c>
      <c r="F198" s="55" t="str">
        <f>Hoja1!BN187</f>
        <v xml:space="preserve"> </v>
      </c>
      <c r="G198" s="55" t="str">
        <f>Hoja1!BO187</f>
        <v xml:space="preserve"> </v>
      </c>
      <c r="H198" s="55" t="str">
        <f>Hoja1!BP187</f>
        <v xml:space="preserve"> </v>
      </c>
      <c r="I198" s="55" t="str">
        <f>Hoja1!BQ187</f>
        <v xml:space="preserve"> </v>
      </c>
      <c r="J198" s="55" t="str">
        <f>Hoja1!BR187</f>
        <v xml:space="preserve"> </v>
      </c>
      <c r="K198" s="53"/>
      <c r="L198" s="53"/>
      <c r="M198" s="53"/>
      <c r="N198" s="53"/>
      <c r="O198" s="53"/>
      <c r="P198" s="53"/>
      <c r="Q198" s="53"/>
      <c r="R198" s="53"/>
      <c r="S198" s="79" t="str">
        <f t="shared" si="2"/>
        <v>Aceptable</v>
      </c>
      <c r="T198" s="86"/>
      <c r="U198" s="74"/>
      <c r="V198" s="74"/>
      <c r="W198" s="74"/>
      <c r="X198" s="74"/>
      <c r="Y198" s="74"/>
    </row>
    <row r="199" spans="2:25" ht="58.5" customHeight="1">
      <c r="B199" s="54">
        <v>184</v>
      </c>
      <c r="C199" s="55" t="str">
        <f>Hoja1!BK188</f>
        <v xml:space="preserve"> </v>
      </c>
      <c r="D199" s="55" t="str">
        <f>Hoja1!BL188</f>
        <v xml:space="preserve"> </v>
      </c>
      <c r="E199" s="55" t="str">
        <f>Hoja1!BM188</f>
        <v xml:space="preserve"> </v>
      </c>
      <c r="F199" s="55" t="str">
        <f>Hoja1!BN188</f>
        <v xml:space="preserve"> </v>
      </c>
      <c r="G199" s="55" t="str">
        <f>Hoja1!BO188</f>
        <v xml:space="preserve"> </v>
      </c>
      <c r="H199" s="55" t="str">
        <f>Hoja1!BP188</f>
        <v xml:space="preserve"> </v>
      </c>
      <c r="I199" s="55" t="str">
        <f>Hoja1!BQ188</f>
        <v xml:space="preserve"> </v>
      </c>
      <c r="J199" s="55" t="str">
        <f>Hoja1!BR188</f>
        <v xml:space="preserve"> </v>
      </c>
      <c r="K199" s="53"/>
      <c r="L199" s="53"/>
      <c r="M199" s="53"/>
      <c r="N199" s="53"/>
      <c r="O199" s="53"/>
      <c r="P199" s="53"/>
      <c r="Q199" s="53"/>
      <c r="R199" s="53"/>
      <c r="S199" s="79" t="str">
        <f t="shared" si="2"/>
        <v>Aceptable</v>
      </c>
      <c r="T199" s="86"/>
      <c r="U199" s="74"/>
      <c r="V199" s="74"/>
      <c r="W199" s="74"/>
      <c r="X199" s="74"/>
      <c r="Y199" s="74"/>
    </row>
    <row r="200" spans="2:25" ht="58.5" customHeight="1">
      <c r="B200" s="54">
        <v>185</v>
      </c>
      <c r="C200" s="55" t="str">
        <f>Hoja1!BK189</f>
        <v xml:space="preserve"> </v>
      </c>
      <c r="D200" s="55" t="str">
        <f>Hoja1!BL189</f>
        <v xml:space="preserve"> </v>
      </c>
      <c r="E200" s="55" t="str">
        <f>Hoja1!BM189</f>
        <v xml:space="preserve"> </v>
      </c>
      <c r="F200" s="55" t="str">
        <f>Hoja1!BN189</f>
        <v xml:space="preserve"> </v>
      </c>
      <c r="G200" s="55" t="str">
        <f>Hoja1!BO189</f>
        <v xml:space="preserve"> </v>
      </c>
      <c r="H200" s="55" t="str">
        <f>Hoja1!BP189</f>
        <v xml:space="preserve"> </v>
      </c>
      <c r="I200" s="55" t="str">
        <f>Hoja1!BQ189</f>
        <v xml:space="preserve"> </v>
      </c>
      <c r="J200" s="55" t="str">
        <f>Hoja1!BR189</f>
        <v xml:space="preserve"> </v>
      </c>
      <c r="K200" s="53"/>
      <c r="L200" s="53"/>
      <c r="M200" s="53"/>
      <c r="N200" s="53"/>
      <c r="O200" s="53"/>
      <c r="P200" s="53"/>
      <c r="Q200" s="53"/>
      <c r="R200" s="53"/>
      <c r="S200" s="79" t="str">
        <f t="shared" si="2"/>
        <v>Aceptable</v>
      </c>
      <c r="T200" s="86"/>
      <c r="U200" s="74"/>
      <c r="V200" s="74"/>
      <c r="W200" s="74"/>
      <c r="X200" s="74"/>
      <c r="Y200" s="74"/>
    </row>
    <row r="201" spans="2:25" ht="58.5" customHeight="1">
      <c r="B201" s="54">
        <v>186</v>
      </c>
      <c r="C201" s="55" t="str">
        <f>Hoja1!BK190</f>
        <v xml:space="preserve"> </v>
      </c>
      <c r="D201" s="55" t="str">
        <f>Hoja1!BL190</f>
        <v xml:space="preserve"> </v>
      </c>
      <c r="E201" s="55" t="str">
        <f>Hoja1!BM190</f>
        <v xml:space="preserve"> </v>
      </c>
      <c r="F201" s="55" t="str">
        <f>Hoja1!BN190</f>
        <v xml:space="preserve"> </v>
      </c>
      <c r="G201" s="55" t="str">
        <f>Hoja1!BO190</f>
        <v xml:space="preserve"> </v>
      </c>
      <c r="H201" s="55" t="str">
        <f>Hoja1!BP190</f>
        <v xml:space="preserve"> </v>
      </c>
      <c r="I201" s="55" t="str">
        <f>Hoja1!BQ190</f>
        <v xml:space="preserve"> </v>
      </c>
      <c r="J201" s="55" t="str">
        <f>Hoja1!BR190</f>
        <v xml:space="preserve"> </v>
      </c>
      <c r="K201" s="53"/>
      <c r="L201" s="53"/>
      <c r="M201" s="53"/>
      <c r="N201" s="53"/>
      <c r="O201" s="53"/>
      <c r="P201" s="53"/>
      <c r="Q201" s="53"/>
      <c r="R201" s="53"/>
      <c r="S201" s="79" t="str">
        <f t="shared" si="2"/>
        <v>Aceptable</v>
      </c>
      <c r="T201" s="86"/>
      <c r="U201" s="74"/>
      <c r="V201" s="74"/>
      <c r="W201" s="74"/>
      <c r="X201" s="74"/>
      <c r="Y201" s="74"/>
    </row>
    <row r="202" spans="2:25" ht="58.5" customHeight="1">
      <c r="B202" s="54">
        <v>187</v>
      </c>
      <c r="C202" s="55" t="str">
        <f>Hoja1!BK191</f>
        <v xml:space="preserve"> </v>
      </c>
      <c r="D202" s="55" t="str">
        <f>Hoja1!BL191</f>
        <v xml:space="preserve"> </v>
      </c>
      <c r="E202" s="55" t="str">
        <f>Hoja1!BM191</f>
        <v xml:space="preserve"> </v>
      </c>
      <c r="F202" s="55" t="str">
        <f>Hoja1!BN191</f>
        <v xml:space="preserve"> </v>
      </c>
      <c r="G202" s="55" t="str">
        <f>Hoja1!BO191</f>
        <v xml:space="preserve"> </v>
      </c>
      <c r="H202" s="55" t="str">
        <f>Hoja1!BP191</f>
        <v xml:space="preserve"> </v>
      </c>
      <c r="I202" s="55" t="str">
        <f>Hoja1!BQ191</f>
        <v xml:space="preserve"> </v>
      </c>
      <c r="J202" s="55" t="str">
        <f>Hoja1!BR191</f>
        <v xml:space="preserve"> </v>
      </c>
      <c r="K202" s="53"/>
      <c r="L202" s="53"/>
      <c r="M202" s="53"/>
      <c r="N202" s="53"/>
      <c r="O202" s="53"/>
      <c r="P202" s="53"/>
      <c r="Q202" s="53"/>
      <c r="R202" s="53"/>
      <c r="S202" s="79" t="str">
        <f t="shared" si="2"/>
        <v>Aceptable</v>
      </c>
      <c r="T202" s="86"/>
      <c r="U202" s="74"/>
      <c r="V202" s="74"/>
      <c r="W202" s="74"/>
      <c r="X202" s="74"/>
      <c r="Y202" s="74"/>
    </row>
    <row r="203" spans="2:25" ht="58.5" customHeight="1">
      <c r="B203" s="54">
        <v>188</v>
      </c>
      <c r="C203" s="55" t="str">
        <f>Hoja1!BK192</f>
        <v xml:space="preserve"> </v>
      </c>
      <c r="D203" s="55" t="str">
        <f>Hoja1!BL192</f>
        <v xml:space="preserve"> </v>
      </c>
      <c r="E203" s="55" t="str">
        <f>Hoja1!BM192</f>
        <v xml:space="preserve"> </v>
      </c>
      <c r="F203" s="55" t="str">
        <f>Hoja1!BN192</f>
        <v xml:space="preserve"> </v>
      </c>
      <c r="G203" s="55" t="str">
        <f>Hoja1!BO192</f>
        <v xml:space="preserve"> </v>
      </c>
      <c r="H203" s="55" t="str">
        <f>Hoja1!BP192</f>
        <v xml:space="preserve"> </v>
      </c>
      <c r="I203" s="55" t="str">
        <f>Hoja1!BQ192</f>
        <v xml:space="preserve"> </v>
      </c>
      <c r="J203" s="55" t="str">
        <f>Hoja1!BR192</f>
        <v xml:space="preserve"> </v>
      </c>
      <c r="K203" s="53"/>
      <c r="L203" s="53"/>
      <c r="M203" s="53"/>
      <c r="N203" s="53"/>
      <c r="O203" s="53"/>
      <c r="P203" s="53"/>
      <c r="Q203" s="53"/>
      <c r="R203" s="53"/>
      <c r="S203" s="79" t="str">
        <f t="shared" si="2"/>
        <v>Aceptable</v>
      </c>
      <c r="T203" s="86"/>
      <c r="U203" s="74"/>
      <c r="V203" s="74"/>
      <c r="W203" s="74"/>
      <c r="X203" s="74"/>
      <c r="Y203" s="74"/>
    </row>
    <row r="204" spans="2:25" ht="58.5" customHeight="1">
      <c r="B204" s="54">
        <v>189</v>
      </c>
      <c r="C204" s="55" t="str">
        <f>Hoja1!BK193</f>
        <v xml:space="preserve"> </v>
      </c>
      <c r="D204" s="55" t="str">
        <f>Hoja1!BL193</f>
        <v xml:space="preserve"> </v>
      </c>
      <c r="E204" s="55" t="str">
        <f>Hoja1!BM193</f>
        <v xml:space="preserve"> </v>
      </c>
      <c r="F204" s="55" t="str">
        <f>Hoja1!BN193</f>
        <v xml:space="preserve"> </v>
      </c>
      <c r="G204" s="55" t="str">
        <f>Hoja1!BO193</f>
        <v xml:space="preserve"> </v>
      </c>
      <c r="H204" s="55" t="str">
        <f>Hoja1!BP193</f>
        <v xml:space="preserve"> </v>
      </c>
      <c r="I204" s="55" t="str">
        <f>Hoja1!BQ193</f>
        <v xml:space="preserve"> </v>
      </c>
      <c r="J204" s="55" t="str">
        <f>Hoja1!BR193</f>
        <v xml:space="preserve"> </v>
      </c>
      <c r="K204" s="53"/>
      <c r="L204" s="53"/>
      <c r="M204" s="53"/>
      <c r="N204" s="53"/>
      <c r="O204" s="53"/>
      <c r="P204" s="53"/>
      <c r="Q204" s="53"/>
      <c r="R204" s="53"/>
      <c r="S204" s="79" t="str">
        <f t="shared" si="2"/>
        <v>Aceptable</v>
      </c>
      <c r="T204" s="86"/>
      <c r="U204" s="74"/>
      <c r="V204" s="74"/>
      <c r="W204" s="74"/>
      <c r="X204" s="74"/>
      <c r="Y204" s="74"/>
    </row>
    <row r="205" spans="2:25" ht="58.5" customHeight="1">
      <c r="B205" s="54">
        <v>190</v>
      </c>
      <c r="C205" s="55" t="str">
        <f>Hoja1!BK194</f>
        <v xml:space="preserve"> </v>
      </c>
      <c r="D205" s="55" t="str">
        <f>Hoja1!BL194</f>
        <v xml:space="preserve"> </v>
      </c>
      <c r="E205" s="55" t="str">
        <f>Hoja1!BM194</f>
        <v xml:space="preserve"> </v>
      </c>
      <c r="F205" s="55" t="str">
        <f>Hoja1!BN194</f>
        <v xml:space="preserve"> </v>
      </c>
      <c r="G205" s="55" t="str">
        <f>Hoja1!BO194</f>
        <v xml:space="preserve"> </v>
      </c>
      <c r="H205" s="55" t="str">
        <f>Hoja1!BP194</f>
        <v xml:space="preserve"> </v>
      </c>
      <c r="I205" s="55" t="str">
        <f>Hoja1!BQ194</f>
        <v xml:space="preserve"> </v>
      </c>
      <c r="J205" s="55" t="str">
        <f>Hoja1!BR194</f>
        <v xml:space="preserve"> </v>
      </c>
      <c r="K205" s="53"/>
      <c r="L205" s="53"/>
      <c r="M205" s="53"/>
      <c r="N205" s="53"/>
      <c r="O205" s="53"/>
      <c r="P205" s="53"/>
      <c r="Q205" s="53"/>
      <c r="R205" s="53"/>
      <c r="S205" s="79" t="str">
        <f t="shared" si="2"/>
        <v>Aceptable</v>
      </c>
      <c r="T205" s="86"/>
      <c r="U205" s="74"/>
      <c r="V205" s="74"/>
      <c r="W205" s="74"/>
      <c r="X205" s="74"/>
      <c r="Y205" s="74"/>
    </row>
    <row r="206" spans="2:25" ht="58.5" customHeight="1">
      <c r="B206" s="54">
        <v>191</v>
      </c>
      <c r="C206" s="55" t="str">
        <f>Hoja1!BK195</f>
        <v xml:space="preserve"> </v>
      </c>
      <c r="D206" s="55" t="str">
        <f>Hoja1!BL195</f>
        <v xml:space="preserve"> </v>
      </c>
      <c r="E206" s="55" t="str">
        <f>Hoja1!BM195</f>
        <v xml:space="preserve"> </v>
      </c>
      <c r="F206" s="55" t="str">
        <f>Hoja1!BN195</f>
        <v xml:space="preserve"> </v>
      </c>
      <c r="G206" s="55" t="str">
        <f>Hoja1!BO195</f>
        <v xml:space="preserve"> </v>
      </c>
      <c r="H206" s="55" t="str">
        <f>Hoja1!BP195</f>
        <v xml:space="preserve"> </v>
      </c>
      <c r="I206" s="55" t="str">
        <f>Hoja1!BQ195</f>
        <v xml:space="preserve"> </v>
      </c>
      <c r="J206" s="55" t="str">
        <f>Hoja1!BR195</f>
        <v xml:space="preserve"> </v>
      </c>
      <c r="K206" s="53"/>
      <c r="L206" s="53"/>
      <c r="M206" s="53"/>
      <c r="N206" s="53"/>
      <c r="O206" s="53"/>
      <c r="P206" s="53"/>
      <c r="Q206" s="53"/>
      <c r="R206" s="53"/>
      <c r="S206" s="79" t="str">
        <f t="shared" si="2"/>
        <v>Aceptable</v>
      </c>
      <c r="T206" s="86"/>
      <c r="U206" s="74"/>
      <c r="V206" s="74"/>
      <c r="W206" s="74"/>
      <c r="X206" s="74"/>
      <c r="Y206" s="74"/>
    </row>
    <row r="207" spans="2:25" ht="58.5" customHeight="1">
      <c r="B207" s="54">
        <v>192</v>
      </c>
      <c r="C207" s="55" t="str">
        <f>Hoja1!BK196</f>
        <v xml:space="preserve"> </v>
      </c>
      <c r="D207" s="55" t="str">
        <f>Hoja1!BL196</f>
        <v xml:space="preserve"> </v>
      </c>
      <c r="E207" s="55" t="str">
        <f>Hoja1!BM196</f>
        <v xml:space="preserve"> </v>
      </c>
      <c r="F207" s="55" t="str">
        <f>Hoja1!BN196</f>
        <v xml:space="preserve"> </v>
      </c>
      <c r="G207" s="55" t="str">
        <f>Hoja1!BO196</f>
        <v xml:space="preserve"> </v>
      </c>
      <c r="H207" s="55" t="str">
        <f>Hoja1!BP196</f>
        <v xml:space="preserve"> </v>
      </c>
      <c r="I207" s="55" t="str">
        <f>Hoja1!BQ196</f>
        <v xml:space="preserve"> </v>
      </c>
      <c r="J207" s="55" t="str">
        <f>Hoja1!BR196</f>
        <v xml:space="preserve"> </v>
      </c>
      <c r="K207" s="53"/>
      <c r="L207" s="53"/>
      <c r="M207" s="53"/>
      <c r="N207" s="53"/>
      <c r="O207" s="53"/>
      <c r="P207" s="53"/>
      <c r="Q207" s="53"/>
      <c r="R207" s="53"/>
      <c r="S207" s="79" t="str">
        <f t="shared" si="2"/>
        <v>Aceptable</v>
      </c>
      <c r="T207" s="86"/>
      <c r="U207" s="74"/>
      <c r="V207" s="74"/>
      <c r="W207" s="74"/>
      <c r="X207" s="74"/>
      <c r="Y207" s="74"/>
    </row>
    <row r="208" spans="2:25" ht="58.5" customHeight="1">
      <c r="B208" s="54">
        <v>193</v>
      </c>
      <c r="C208" s="55" t="str">
        <f>Hoja1!BK197</f>
        <v xml:space="preserve"> </v>
      </c>
      <c r="D208" s="55" t="str">
        <f>Hoja1!BL197</f>
        <v xml:space="preserve"> </v>
      </c>
      <c r="E208" s="55" t="str">
        <f>Hoja1!BM197</f>
        <v xml:space="preserve"> </v>
      </c>
      <c r="F208" s="55" t="str">
        <f>Hoja1!BN197</f>
        <v xml:space="preserve"> </v>
      </c>
      <c r="G208" s="55" t="str">
        <f>Hoja1!BO197</f>
        <v xml:space="preserve"> </v>
      </c>
      <c r="H208" s="55" t="str">
        <f>Hoja1!BP197</f>
        <v xml:space="preserve"> </v>
      </c>
      <c r="I208" s="55" t="str">
        <f>Hoja1!BQ197</f>
        <v xml:space="preserve"> </v>
      </c>
      <c r="J208" s="55" t="str">
        <f>Hoja1!BR197</f>
        <v xml:space="preserve"> </v>
      </c>
      <c r="K208" s="53"/>
      <c r="L208" s="53"/>
      <c r="M208" s="53"/>
      <c r="N208" s="53"/>
      <c r="O208" s="53"/>
      <c r="P208" s="53"/>
      <c r="Q208" s="53"/>
      <c r="R208" s="53"/>
      <c r="S208" s="79" t="str">
        <f t="shared" si="2"/>
        <v>Aceptable</v>
      </c>
      <c r="T208" s="86"/>
      <c r="U208" s="74"/>
      <c r="V208" s="74"/>
      <c r="W208" s="74"/>
      <c r="X208" s="74"/>
      <c r="Y208" s="74"/>
    </row>
    <row r="209" spans="2:25" ht="58.5" customHeight="1">
      <c r="B209" s="54">
        <v>194</v>
      </c>
      <c r="C209" s="55" t="str">
        <f>Hoja1!BK198</f>
        <v xml:space="preserve"> </v>
      </c>
      <c r="D209" s="55" t="str">
        <f>Hoja1!BL198</f>
        <v xml:space="preserve"> </v>
      </c>
      <c r="E209" s="55" t="str">
        <f>Hoja1!BM198</f>
        <v xml:space="preserve"> </v>
      </c>
      <c r="F209" s="55" t="str">
        <f>Hoja1!BN198</f>
        <v xml:space="preserve"> </v>
      </c>
      <c r="G209" s="55" t="str">
        <f>Hoja1!BO198</f>
        <v xml:space="preserve"> </v>
      </c>
      <c r="H209" s="55" t="str">
        <f>Hoja1!BP198</f>
        <v xml:space="preserve"> </v>
      </c>
      <c r="I209" s="55" t="str">
        <f>Hoja1!BQ198</f>
        <v xml:space="preserve"> </v>
      </c>
      <c r="J209" s="55" t="str">
        <f>Hoja1!BR198</f>
        <v xml:space="preserve"> </v>
      </c>
      <c r="K209" s="53"/>
      <c r="L209" s="53"/>
      <c r="M209" s="53"/>
      <c r="N209" s="53"/>
      <c r="O209" s="53"/>
      <c r="P209" s="53"/>
      <c r="Q209" s="53"/>
      <c r="R209" s="53"/>
      <c r="S209" s="79" t="str">
        <f t="shared" ref="S209:S215" si="3">IF(OR(K209="SI",L209="SI",M209="SI",N209="SI",O209="SI",P209="SI",Q209="SI",R209="SI"),"No aceptable","Aceptable")</f>
        <v>Aceptable</v>
      </c>
      <c r="T209" s="86"/>
      <c r="U209" s="74"/>
      <c r="V209" s="74"/>
      <c r="W209" s="74"/>
      <c r="X209" s="74"/>
      <c r="Y209" s="74"/>
    </row>
    <row r="210" spans="2:25" ht="58.5" customHeight="1">
      <c r="B210" s="54">
        <v>195</v>
      </c>
      <c r="C210" s="55" t="str">
        <f>Hoja1!BK199</f>
        <v xml:space="preserve"> </v>
      </c>
      <c r="D210" s="55" t="str">
        <f>Hoja1!BL199</f>
        <v xml:space="preserve"> </v>
      </c>
      <c r="E210" s="55" t="str">
        <f>Hoja1!BM199</f>
        <v xml:space="preserve"> </v>
      </c>
      <c r="F210" s="55" t="str">
        <f>Hoja1!BN199</f>
        <v xml:space="preserve"> </v>
      </c>
      <c r="G210" s="55" t="str">
        <f>Hoja1!BO199</f>
        <v xml:space="preserve"> </v>
      </c>
      <c r="H210" s="55" t="str">
        <f>Hoja1!BP199</f>
        <v xml:space="preserve"> </v>
      </c>
      <c r="I210" s="55" t="str">
        <f>Hoja1!BQ199</f>
        <v xml:space="preserve"> </v>
      </c>
      <c r="J210" s="55" t="str">
        <f>Hoja1!BR199</f>
        <v xml:space="preserve"> </v>
      </c>
      <c r="K210" s="53"/>
      <c r="L210" s="53"/>
      <c r="M210" s="53"/>
      <c r="N210" s="53"/>
      <c r="O210" s="53"/>
      <c r="P210" s="53"/>
      <c r="Q210" s="53"/>
      <c r="R210" s="53"/>
      <c r="S210" s="79" t="str">
        <f t="shared" si="3"/>
        <v>Aceptable</v>
      </c>
      <c r="T210" s="86"/>
      <c r="U210" s="74"/>
      <c r="V210" s="74"/>
      <c r="W210" s="74"/>
      <c r="X210" s="74"/>
      <c r="Y210" s="74"/>
    </row>
    <row r="211" spans="2:25" ht="58.5" customHeight="1">
      <c r="B211" s="54">
        <v>196</v>
      </c>
      <c r="C211" s="55" t="str">
        <f>Hoja1!BK200</f>
        <v xml:space="preserve"> </v>
      </c>
      <c r="D211" s="55" t="str">
        <f>Hoja1!BL200</f>
        <v xml:space="preserve"> </v>
      </c>
      <c r="E211" s="55" t="str">
        <f>Hoja1!BM200</f>
        <v xml:space="preserve"> </v>
      </c>
      <c r="F211" s="55" t="str">
        <f>Hoja1!BN200</f>
        <v xml:space="preserve"> </v>
      </c>
      <c r="G211" s="55" t="str">
        <f>Hoja1!BO200</f>
        <v xml:space="preserve"> </v>
      </c>
      <c r="H211" s="55" t="str">
        <f>Hoja1!BP200</f>
        <v xml:space="preserve"> </v>
      </c>
      <c r="I211" s="55" t="str">
        <f>Hoja1!BQ200</f>
        <v xml:space="preserve"> </v>
      </c>
      <c r="J211" s="55" t="str">
        <f>Hoja1!BR200</f>
        <v xml:space="preserve"> </v>
      </c>
      <c r="K211" s="53"/>
      <c r="L211" s="53"/>
      <c r="M211" s="53"/>
      <c r="N211" s="53"/>
      <c r="O211" s="53"/>
      <c r="P211" s="53"/>
      <c r="Q211" s="53"/>
      <c r="R211" s="53"/>
      <c r="S211" s="79" t="str">
        <f t="shared" si="3"/>
        <v>Aceptable</v>
      </c>
      <c r="T211" s="86"/>
      <c r="U211" s="74"/>
      <c r="V211" s="74"/>
      <c r="W211" s="74"/>
      <c r="X211" s="74"/>
      <c r="Y211" s="74"/>
    </row>
    <row r="212" spans="2:25" ht="58.5" customHeight="1">
      <c r="B212" s="54">
        <v>197</v>
      </c>
      <c r="C212" s="55" t="str">
        <f>Hoja1!BK201</f>
        <v xml:space="preserve"> </v>
      </c>
      <c r="D212" s="55" t="str">
        <f>Hoja1!BL201</f>
        <v xml:space="preserve"> </v>
      </c>
      <c r="E212" s="55" t="str">
        <f>Hoja1!BM201</f>
        <v xml:space="preserve"> </v>
      </c>
      <c r="F212" s="55" t="str">
        <f>Hoja1!BN201</f>
        <v xml:space="preserve"> </v>
      </c>
      <c r="G212" s="55" t="str">
        <f>Hoja1!BO201</f>
        <v xml:space="preserve"> </v>
      </c>
      <c r="H212" s="55" t="str">
        <f>Hoja1!BP201</f>
        <v xml:space="preserve"> </v>
      </c>
      <c r="I212" s="55" t="str">
        <f>Hoja1!BQ201</f>
        <v xml:space="preserve"> </v>
      </c>
      <c r="J212" s="55" t="str">
        <f>Hoja1!BR201</f>
        <v xml:space="preserve"> </v>
      </c>
      <c r="K212" s="53"/>
      <c r="L212" s="53"/>
      <c r="M212" s="53"/>
      <c r="N212" s="53"/>
      <c r="O212" s="53"/>
      <c r="P212" s="53"/>
      <c r="Q212" s="53"/>
      <c r="R212" s="53"/>
      <c r="S212" s="79" t="str">
        <f t="shared" si="3"/>
        <v>Aceptable</v>
      </c>
      <c r="T212" s="86"/>
      <c r="U212" s="74"/>
      <c r="V212" s="74"/>
      <c r="W212" s="74"/>
      <c r="X212" s="74"/>
      <c r="Y212" s="74"/>
    </row>
    <row r="213" spans="2:25" ht="58.5" customHeight="1">
      <c r="B213" s="54">
        <v>198</v>
      </c>
      <c r="C213" s="55" t="str">
        <f>Hoja1!BK202</f>
        <v xml:space="preserve"> </v>
      </c>
      <c r="D213" s="55" t="str">
        <f>Hoja1!BL202</f>
        <v xml:space="preserve"> </v>
      </c>
      <c r="E213" s="55" t="str">
        <f>Hoja1!BM202</f>
        <v xml:space="preserve"> </v>
      </c>
      <c r="F213" s="55" t="str">
        <f>Hoja1!BN202</f>
        <v xml:space="preserve"> </v>
      </c>
      <c r="G213" s="55" t="str">
        <f>Hoja1!BO202</f>
        <v xml:space="preserve"> </v>
      </c>
      <c r="H213" s="55" t="str">
        <f>Hoja1!BP202</f>
        <v xml:space="preserve"> </v>
      </c>
      <c r="I213" s="55" t="str">
        <f>Hoja1!BQ202</f>
        <v xml:space="preserve"> </v>
      </c>
      <c r="J213" s="55" t="str">
        <f>Hoja1!BR202</f>
        <v xml:space="preserve"> </v>
      </c>
      <c r="K213" s="53"/>
      <c r="L213" s="53"/>
      <c r="M213" s="53"/>
      <c r="N213" s="53"/>
      <c r="O213" s="53"/>
      <c r="P213" s="53"/>
      <c r="Q213" s="53"/>
      <c r="R213" s="53"/>
      <c r="S213" s="79" t="str">
        <f t="shared" si="3"/>
        <v>Aceptable</v>
      </c>
      <c r="T213" s="86"/>
      <c r="U213" s="74"/>
      <c r="V213" s="74"/>
      <c r="W213" s="74"/>
      <c r="X213" s="74"/>
      <c r="Y213" s="74"/>
    </row>
    <row r="214" spans="2:25" ht="58.5" customHeight="1">
      <c r="B214" s="54">
        <v>199</v>
      </c>
      <c r="C214" s="55" t="str">
        <f>Hoja1!BK203</f>
        <v xml:space="preserve"> </v>
      </c>
      <c r="D214" s="55" t="str">
        <f>Hoja1!BL203</f>
        <v xml:space="preserve"> </v>
      </c>
      <c r="E214" s="55" t="str">
        <f>Hoja1!BM203</f>
        <v xml:space="preserve"> </v>
      </c>
      <c r="F214" s="55" t="str">
        <f>Hoja1!BN203</f>
        <v xml:space="preserve"> </v>
      </c>
      <c r="G214" s="55" t="str">
        <f>Hoja1!BO203</f>
        <v xml:space="preserve"> </v>
      </c>
      <c r="H214" s="55" t="str">
        <f>Hoja1!BP203</f>
        <v xml:space="preserve"> </v>
      </c>
      <c r="I214" s="55" t="str">
        <f>Hoja1!BQ203</f>
        <v xml:space="preserve"> </v>
      </c>
      <c r="J214" s="55" t="str">
        <f>Hoja1!BR203</f>
        <v xml:space="preserve"> </v>
      </c>
      <c r="K214" s="53"/>
      <c r="L214" s="53"/>
      <c r="M214" s="53"/>
      <c r="N214" s="53"/>
      <c r="O214" s="53"/>
      <c r="P214" s="53"/>
      <c r="Q214" s="53"/>
      <c r="R214" s="53"/>
      <c r="S214" s="79" t="str">
        <f t="shared" si="3"/>
        <v>Aceptable</v>
      </c>
      <c r="T214" s="86"/>
      <c r="U214" s="74"/>
      <c r="V214" s="74"/>
      <c r="W214" s="74"/>
      <c r="X214" s="74"/>
      <c r="Y214" s="74"/>
    </row>
    <row r="215" spans="2:25" ht="58.5" customHeight="1">
      <c r="B215" s="54">
        <v>200</v>
      </c>
      <c r="C215" s="55" t="str">
        <f>Hoja1!BK204</f>
        <v xml:space="preserve"> </v>
      </c>
      <c r="D215" s="55" t="str">
        <f>Hoja1!BL204</f>
        <v xml:space="preserve"> </v>
      </c>
      <c r="E215" s="55" t="str">
        <f>Hoja1!BM204</f>
        <v xml:space="preserve"> </v>
      </c>
      <c r="F215" s="55" t="str">
        <f>Hoja1!BN204</f>
        <v xml:space="preserve"> </v>
      </c>
      <c r="G215" s="55" t="str">
        <f>Hoja1!BO204</f>
        <v xml:space="preserve"> </v>
      </c>
      <c r="H215" s="55" t="str">
        <f>Hoja1!BP204</f>
        <v xml:space="preserve"> </v>
      </c>
      <c r="I215" s="55" t="str">
        <f>Hoja1!BQ204</f>
        <v xml:space="preserve"> </v>
      </c>
      <c r="J215" s="55" t="str">
        <f>Hoja1!BR204</f>
        <v xml:space="preserve"> </v>
      </c>
      <c r="K215" s="53"/>
      <c r="L215" s="53"/>
      <c r="M215" s="53"/>
      <c r="N215" s="53"/>
      <c r="O215" s="53"/>
      <c r="P215" s="53"/>
      <c r="Q215" s="53"/>
      <c r="R215" s="53"/>
      <c r="S215" s="79" t="str">
        <f t="shared" si="3"/>
        <v>Aceptable</v>
      </c>
      <c r="T215" s="86"/>
      <c r="U215" s="74"/>
      <c r="V215" s="74"/>
      <c r="W215" s="74"/>
      <c r="X215" s="74"/>
      <c r="Y215" s="74"/>
    </row>
  </sheetData>
  <sheetProtection formatCells="0" formatRows="0" insertRows="0" deleteRows="0"/>
  <autoFilter ref="B15:S215" xr:uid="{00000000-0001-0000-0B00-000000000000}"/>
  <mergeCells count="26">
    <mergeCell ref="O13:O14"/>
    <mergeCell ref="P13:P14"/>
    <mergeCell ref="E13:E14"/>
    <mergeCell ref="T12:Y12"/>
    <mergeCell ref="T13:T14"/>
    <mergeCell ref="V13:V14"/>
    <mergeCell ref="W13:W14"/>
    <mergeCell ref="X13:X14"/>
    <mergeCell ref="Y13:Y14"/>
    <mergeCell ref="U13:U14"/>
    <mergeCell ref="B7:N7"/>
    <mergeCell ref="K12:S12"/>
    <mergeCell ref="B13:B14"/>
    <mergeCell ref="C13:C14"/>
    <mergeCell ref="D13:D14"/>
    <mergeCell ref="F13:F14"/>
    <mergeCell ref="G13:H13"/>
    <mergeCell ref="I13:J13"/>
    <mergeCell ref="Q13:Q14"/>
    <mergeCell ref="R13:R14"/>
    <mergeCell ref="S13:S14"/>
    <mergeCell ref="K13:K14"/>
    <mergeCell ref="L13:L14"/>
    <mergeCell ref="M13:M14"/>
    <mergeCell ref="N13:N14"/>
    <mergeCell ref="D12:F12"/>
  </mergeCells>
  <conditionalFormatting sqref="K16:R215">
    <cfRule type="expression" dxfId="12" priority="3">
      <formula>$AA16=1</formula>
    </cfRule>
    <cfRule type="cellIs" dxfId="11" priority="4" operator="equal">
      <formula>"NO"</formula>
    </cfRule>
    <cfRule type="cellIs" dxfId="10" priority="5" operator="equal">
      <formula>"SI"</formula>
    </cfRule>
  </conditionalFormatting>
  <conditionalFormatting sqref="S16:S215">
    <cfRule type="cellIs" dxfId="9" priority="1" operator="equal">
      <formula>"No aceptable"</formula>
    </cfRule>
    <cfRule type="cellIs" dxfId="8" priority="2" operator="equal">
      <formula>"Aceptable"</formula>
    </cfRule>
  </conditionalFormatting>
  <dataValidations count="8">
    <dataValidation allowBlank="1" showInputMessage="1" showErrorMessage="1" prompt="Lugar donde se ejecutan las tareas, en interacción de la persona con el equipo, el espacio y el medioambiente de trabajo." sqref="D13" xr:uid="{00000000-0002-0000-0B00-000000000000}"/>
    <dataValidation allowBlank="1" showInputMessage="1" showErrorMessage="1" prompt="Indicar el número de trabajadores pertenecientes al puesto de trabajo que desempeñan la tarea en el centro de trabajo evaluado, separados por género masculino y femenino." sqref="I13" xr:uid="{00000000-0002-0000-0B00-000001000000}"/>
    <dataValidation type="list" allowBlank="1" showInputMessage="1" showErrorMessage="1" sqref="K16:R215" xr:uid="{8CA894EF-B59A-4770-AE47-26BA2F6F1A5E}">
      <formula1>"SI,NO"</formula1>
    </dataValidation>
    <dataValidation allowBlank="1" showInputMessage="1" showErrorMessage="1" prompt="Conjunto de acciones técnicas utilizadas para cumplir un objetivo dentro de un proceso productivo o la obtención de un producto determinado dentro del mismo." sqref="I13:J13 E13" xr:uid="{00000000-0002-0000-0B00-000003000000}"/>
    <dataValidation allowBlank="1" showInputMessage="1" showErrorMessage="1" prompt="Distribución de tiempo de trabajo a lo largo de un periodo de tiempo." sqref="F13:F14" xr:uid="{71B0FF07-AE54-427A-98CF-57317A02D7ED}"/>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3:H13" xr:uid="{8EED27FD-93A3-43A9-BF2D-7C6546D67C5A}"/>
    <dataValidation allowBlank="1" showInputMessage="1" showErrorMessage="1" prompt="Indicar el numero de trabajadores pertenecientes al puesto de trabajo que desempeñan la tarea en el centro de trabajo evaluado, separados por género masculino y femenino." sqref="I13:J13" xr:uid="{04B3F8F7-9BF1-4982-A3D2-25F299717666}"/>
    <dataValidation type="date" allowBlank="1" showInputMessage="1" showErrorMessage="1" error="Debes ingresar fecha formato dd/mm/aaaa" sqref="T16:T215" xr:uid="{A1B6D6B4-691E-4CF7-943B-AE49AD32DC28}">
      <formula1>45406</formula1>
      <formula2>47848</formula2>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dimension ref="B1:AB215"/>
  <sheetViews>
    <sheetView showGridLines="0" topLeftCell="A11" zoomScale="58" zoomScaleNormal="58" workbookViewId="0">
      <selection activeCell="V16" sqref="V16"/>
    </sheetView>
  </sheetViews>
  <sheetFormatPr baseColWidth="10" defaultColWidth="11.453125" defaultRowHeight="14.5"/>
  <cols>
    <col min="1" max="1" width="4.81640625" customWidth="1"/>
    <col min="2" max="2" width="5.81640625" customWidth="1"/>
    <col min="3" max="4" width="16.81640625" customWidth="1"/>
    <col min="5" max="5" width="16.453125" customWidth="1"/>
    <col min="6" max="6" width="15.1796875" customWidth="1"/>
    <col min="7" max="10" width="10.1796875" customWidth="1"/>
    <col min="11" max="11" width="17.81640625" customWidth="1"/>
    <col min="12" max="16" width="15.54296875" customWidth="1"/>
    <col min="17" max="17" width="18.81640625" customWidth="1"/>
    <col min="18" max="18" width="22.81640625" customWidth="1"/>
    <col min="19" max="22" width="15.54296875" customWidth="1"/>
    <col min="23" max="28" width="21.1796875" customWidth="1"/>
  </cols>
  <sheetData>
    <row r="1" spans="2:28" s="3" customFormat="1"/>
    <row r="2" spans="2:28" s="3" customFormat="1"/>
    <row r="3" spans="2:28" s="3" customFormat="1"/>
    <row r="4" spans="2:28" s="3" customFormat="1"/>
    <row r="5" spans="2:28" s="3" customFormat="1"/>
    <row r="6" spans="2:28" s="3" customFormat="1" ht="33.65" customHeight="1"/>
    <row r="7" spans="2:28" s="3" customFormat="1" ht="16.5">
      <c r="B7" s="151"/>
      <c r="C7" s="151"/>
      <c r="D7" s="151"/>
      <c r="E7" s="151"/>
      <c r="F7" s="151"/>
      <c r="G7" s="151"/>
      <c r="H7" s="151"/>
      <c r="I7" s="151"/>
      <c r="J7" s="151"/>
      <c r="K7" s="151"/>
      <c r="L7" s="151"/>
      <c r="M7" s="151"/>
      <c r="N7" s="151"/>
    </row>
    <row r="8" spans="2:28" ht="17.149999999999999" customHeight="1"/>
    <row r="9" spans="2:28" ht="17.149999999999999" customHeight="1"/>
    <row r="10" spans="2:28" ht="5.15" customHeight="1">
      <c r="B10" s="14"/>
      <c r="C10" s="14"/>
      <c r="D10" s="14"/>
      <c r="E10" s="14"/>
      <c r="F10" s="14"/>
      <c r="G10" s="14"/>
      <c r="H10" s="14"/>
      <c r="I10" s="14"/>
      <c r="J10" s="14"/>
      <c r="K10" s="14"/>
      <c r="L10" s="14"/>
      <c r="M10" s="14"/>
      <c r="N10" s="14"/>
      <c r="O10" s="14"/>
      <c r="P10" s="14"/>
      <c r="Q10" s="14"/>
      <c r="R10" s="14"/>
      <c r="S10" s="14"/>
    </row>
    <row r="11" spans="2:28" ht="5.15" customHeight="1">
      <c r="B11" s="6"/>
      <c r="C11" s="6"/>
      <c r="D11" s="6"/>
      <c r="E11" s="6"/>
      <c r="F11" s="6"/>
      <c r="G11" s="6"/>
      <c r="H11" s="6"/>
      <c r="I11" s="6"/>
      <c r="J11" s="6"/>
      <c r="K11" s="6"/>
      <c r="L11" s="6"/>
      <c r="M11" s="6"/>
      <c r="N11" s="6"/>
      <c r="O11" s="6"/>
      <c r="P11" s="6"/>
      <c r="Q11" s="6"/>
      <c r="R11" s="6"/>
      <c r="S11" s="6"/>
      <c r="T11" s="6"/>
      <c r="U11" s="6"/>
    </row>
    <row r="12" spans="2:28" s="2" customFormat="1" ht="24.65" customHeight="1">
      <c r="B12" s="7"/>
      <c r="C12" s="18"/>
      <c r="D12" s="212"/>
      <c r="E12" s="212"/>
      <c r="F12" s="212"/>
      <c r="G12" s="18"/>
      <c r="H12" s="18"/>
      <c r="I12" s="18"/>
      <c r="J12" s="18"/>
      <c r="K12" s="254" t="s">
        <v>318</v>
      </c>
      <c r="L12" s="255"/>
      <c r="M12" s="255"/>
      <c r="N12" s="255"/>
      <c r="O12" s="255"/>
      <c r="P12" s="255"/>
      <c r="Q12" s="255"/>
      <c r="R12" s="255"/>
      <c r="S12" s="255"/>
      <c r="T12" s="255"/>
      <c r="U12" s="255"/>
      <c r="V12" s="256"/>
      <c r="W12" s="264" t="s">
        <v>103</v>
      </c>
      <c r="X12" s="259"/>
      <c r="Y12" s="259"/>
      <c r="Z12" s="259"/>
      <c r="AA12" s="259"/>
      <c r="AB12" s="260"/>
    </row>
    <row r="13" spans="2:28" ht="93.65" customHeight="1">
      <c r="B13" s="247" t="s">
        <v>28</v>
      </c>
      <c r="C13" s="247" t="s">
        <v>29</v>
      </c>
      <c r="D13" s="247" t="s">
        <v>30</v>
      </c>
      <c r="E13" s="247" t="s">
        <v>31</v>
      </c>
      <c r="F13" s="247" t="s">
        <v>33</v>
      </c>
      <c r="G13" s="244" t="s">
        <v>34</v>
      </c>
      <c r="H13" s="246"/>
      <c r="I13" s="244" t="s">
        <v>35</v>
      </c>
      <c r="J13" s="246"/>
      <c r="K13" s="252" t="s">
        <v>319</v>
      </c>
      <c r="L13" s="252" t="s">
        <v>320</v>
      </c>
      <c r="M13" s="252" t="s">
        <v>321</v>
      </c>
      <c r="N13" s="252" t="s">
        <v>322</v>
      </c>
      <c r="O13" s="252" t="s">
        <v>323</v>
      </c>
      <c r="P13" s="252" t="s">
        <v>324</v>
      </c>
      <c r="Q13" s="252" t="s">
        <v>325</v>
      </c>
      <c r="R13" s="252" t="s">
        <v>326</v>
      </c>
      <c r="S13" s="252" t="s">
        <v>327</v>
      </c>
      <c r="T13" s="252" t="s">
        <v>328</v>
      </c>
      <c r="U13" s="265" t="s">
        <v>329</v>
      </c>
      <c r="V13" s="254" t="s">
        <v>110</v>
      </c>
      <c r="W13" s="252" t="s">
        <v>118</v>
      </c>
      <c r="X13" s="252" t="s">
        <v>119</v>
      </c>
      <c r="Y13" s="252" t="s">
        <v>120</v>
      </c>
      <c r="Z13" s="252" t="s">
        <v>121</v>
      </c>
      <c r="AA13" s="252" t="s">
        <v>122</v>
      </c>
      <c r="AB13" s="252" t="s">
        <v>123</v>
      </c>
    </row>
    <row r="14" spans="2:28" ht="145.5" customHeight="1">
      <c r="B14" s="248"/>
      <c r="C14" s="248"/>
      <c r="D14" s="248"/>
      <c r="E14" s="248"/>
      <c r="F14" s="248"/>
      <c r="G14" s="72" t="s">
        <v>45</v>
      </c>
      <c r="H14" s="72" t="s">
        <v>46</v>
      </c>
      <c r="I14" s="72" t="s">
        <v>47</v>
      </c>
      <c r="J14" s="72" t="s">
        <v>48</v>
      </c>
      <c r="K14" s="253"/>
      <c r="L14" s="253"/>
      <c r="M14" s="253"/>
      <c r="N14" s="253"/>
      <c r="O14" s="253"/>
      <c r="P14" s="253"/>
      <c r="Q14" s="253"/>
      <c r="R14" s="253"/>
      <c r="S14" s="253"/>
      <c r="T14" s="253"/>
      <c r="U14" s="266"/>
      <c r="V14" s="261"/>
      <c r="W14" s="253"/>
      <c r="X14" s="253"/>
      <c r="Y14" s="253"/>
      <c r="Z14" s="253"/>
      <c r="AA14" s="253"/>
      <c r="AB14" s="253"/>
    </row>
    <row r="15" spans="2:28" ht="28.5" customHeight="1">
      <c r="B15" s="58"/>
      <c r="C15" s="58"/>
      <c r="D15" s="58"/>
      <c r="E15" s="58"/>
      <c r="F15" s="58"/>
      <c r="G15" s="58"/>
      <c r="H15" s="58"/>
      <c r="I15" s="58"/>
      <c r="J15" s="58"/>
      <c r="K15" s="59"/>
      <c r="L15" s="59"/>
      <c r="M15" s="59"/>
      <c r="N15" s="59"/>
      <c r="O15" s="59"/>
      <c r="P15" s="59"/>
      <c r="Q15" s="59"/>
      <c r="R15" s="59"/>
      <c r="S15" s="59"/>
      <c r="T15" s="59"/>
      <c r="U15" s="80"/>
      <c r="V15" s="73"/>
      <c r="W15" s="86"/>
      <c r="X15" s="86"/>
      <c r="Y15" s="86"/>
      <c r="Z15" s="86"/>
      <c r="AA15" s="86"/>
      <c r="AB15" s="86"/>
    </row>
    <row r="16" spans="2:28" ht="58.5" customHeight="1">
      <c r="B16" s="89">
        <v>1</v>
      </c>
      <c r="C16" s="83" t="str">
        <f>Hoja1!BC5</f>
        <v xml:space="preserve"> </v>
      </c>
      <c r="D16" s="83" t="str">
        <f>Hoja1!BD5</f>
        <v xml:space="preserve"> </v>
      </c>
      <c r="E16" s="83" t="str">
        <f>Hoja1!BE5</f>
        <v xml:space="preserve"> </v>
      </c>
      <c r="F16" s="83" t="str">
        <f>Hoja1!BF5</f>
        <v xml:space="preserve"> </v>
      </c>
      <c r="G16" s="83" t="str">
        <f>Hoja1!BG5</f>
        <v xml:space="preserve"> </v>
      </c>
      <c r="H16" s="83" t="str">
        <f>Hoja1!BH5</f>
        <v xml:space="preserve"> </v>
      </c>
      <c r="I16" s="83" t="str">
        <f>Hoja1!BI5</f>
        <v xml:space="preserve"> </v>
      </c>
      <c r="J16" s="83" t="str">
        <f>Hoja1!BJ5</f>
        <v xml:space="preserve"> </v>
      </c>
      <c r="K16" s="53" t="s">
        <v>57</v>
      </c>
      <c r="L16" s="53"/>
      <c r="M16" s="53"/>
      <c r="N16" s="53"/>
      <c r="O16" s="53"/>
      <c r="P16" s="53"/>
      <c r="Q16" s="53"/>
      <c r="R16" s="53"/>
      <c r="S16" s="53"/>
      <c r="T16" s="53"/>
      <c r="U16" s="53"/>
      <c r="V16" s="79" t="str" cm="1">
        <f t="array" ref="V16">IF(OR(K16:N16="SI",O16="SI",P16="SI",Q16="SI",R16="SI",S16="SI",T16="SI",U16="SI"),"No aceptable","Aceptable")</f>
        <v>Aceptable</v>
      </c>
      <c r="W16" s="86"/>
      <c r="X16" s="74"/>
      <c r="Y16" s="74"/>
      <c r="Z16" s="74"/>
      <c r="AA16" s="74"/>
      <c r="AB16" s="74"/>
    </row>
    <row r="17" spans="2:28" ht="58.5" customHeight="1">
      <c r="B17" s="1">
        <v>2</v>
      </c>
      <c r="C17" s="55" t="str">
        <f>Hoja1!BC6</f>
        <v xml:space="preserve">Faena </v>
      </c>
      <c r="D17" s="55" t="str">
        <f>Hoja1!BD6</f>
        <v>Operador excavadora</v>
      </c>
      <c r="E17" s="55" t="str">
        <f>Hoja1!BE6</f>
        <v>carga de camión</v>
      </c>
      <c r="F17" s="55" t="str">
        <f>Hoja1!BF6</f>
        <v>8:00 a 18:00</v>
      </c>
      <c r="G17" s="55">
        <f>Hoja1!BG6</f>
        <v>2</v>
      </c>
      <c r="H17" s="55">
        <f>Hoja1!BH6</f>
        <v>10</v>
      </c>
      <c r="I17" s="55">
        <f>Hoja1!BI6</f>
        <v>1</v>
      </c>
      <c r="J17" s="55">
        <f>Hoja1!BJ6</f>
        <v>0</v>
      </c>
      <c r="K17" s="53" t="s">
        <v>86</v>
      </c>
      <c r="L17" s="53" t="s">
        <v>86</v>
      </c>
      <c r="M17" s="53" t="s">
        <v>57</v>
      </c>
      <c r="N17" s="53" t="s">
        <v>86</v>
      </c>
      <c r="O17" s="53" t="s">
        <v>86</v>
      </c>
      <c r="P17" s="53" t="s">
        <v>57</v>
      </c>
      <c r="Q17" s="53" t="s">
        <v>86</v>
      </c>
      <c r="R17" s="53" t="s">
        <v>57</v>
      </c>
      <c r="S17" s="53" t="s">
        <v>57</v>
      </c>
      <c r="T17" s="53" t="s">
        <v>57</v>
      </c>
      <c r="U17" s="53" t="s">
        <v>86</v>
      </c>
      <c r="V17" s="53" t="s">
        <v>86</v>
      </c>
      <c r="W17" s="86"/>
      <c r="X17" s="74"/>
      <c r="Y17" s="74"/>
      <c r="Z17" s="74"/>
      <c r="AA17" s="74"/>
      <c r="AB17" s="74"/>
    </row>
    <row r="18" spans="2:28" ht="58.5" customHeight="1">
      <c r="B18" s="1">
        <v>3</v>
      </c>
      <c r="C18" s="55" t="str">
        <f>Hoja1!BC7</f>
        <v>area 3</v>
      </c>
      <c r="D18" s="55" t="str">
        <f>Hoja1!BD7</f>
        <v>puesto 3</v>
      </c>
      <c r="E18" s="55" t="str">
        <f>Hoja1!BE7</f>
        <v>tarea 3</v>
      </c>
      <c r="F18" s="55">
        <f>Hoja1!BF7</f>
        <v>0</v>
      </c>
      <c r="G18" s="55">
        <f>Hoja1!BG7</f>
        <v>0</v>
      </c>
      <c r="H18" s="55">
        <f>Hoja1!BH7</f>
        <v>0</v>
      </c>
      <c r="I18" s="55">
        <f>Hoja1!BI7</f>
        <v>0</v>
      </c>
      <c r="J18" s="55">
        <f>Hoja1!BJ7</f>
        <v>0</v>
      </c>
      <c r="K18" s="53"/>
      <c r="L18" s="53"/>
      <c r="M18" s="53" t="s">
        <v>86</v>
      </c>
      <c r="N18" s="53"/>
      <c r="O18" s="53"/>
      <c r="P18" s="53"/>
      <c r="Q18" s="53"/>
      <c r="R18" s="53"/>
      <c r="S18" s="53"/>
      <c r="T18" s="53"/>
      <c r="U18" s="53"/>
      <c r="V18" s="53" t="s">
        <v>86</v>
      </c>
      <c r="W18" s="86"/>
      <c r="X18" s="74"/>
      <c r="Y18" s="74"/>
      <c r="Z18" s="74"/>
      <c r="AA18" s="74"/>
      <c r="AB18" s="74"/>
    </row>
    <row r="19" spans="2:28" ht="58.5" customHeight="1">
      <c r="B19" s="1">
        <v>4</v>
      </c>
      <c r="C19" s="55" t="str">
        <f>Hoja1!BC8</f>
        <v>area 4</v>
      </c>
      <c r="D19" s="55" t="str">
        <f>Hoja1!BD8</f>
        <v>puesto 4</v>
      </c>
      <c r="E19" s="55" t="str">
        <f>Hoja1!BE8</f>
        <v>tarea 4</v>
      </c>
      <c r="F19" s="55">
        <f>Hoja1!BF8</f>
        <v>0</v>
      </c>
      <c r="G19" s="55">
        <f>Hoja1!BG8</f>
        <v>0</v>
      </c>
      <c r="H19" s="55">
        <f>Hoja1!BH8</f>
        <v>0</v>
      </c>
      <c r="I19" s="55">
        <f>Hoja1!BI8</f>
        <v>0</v>
      </c>
      <c r="J19" s="55">
        <f>Hoja1!BJ8</f>
        <v>0</v>
      </c>
      <c r="K19" s="53"/>
      <c r="L19" s="53"/>
      <c r="M19" s="53"/>
      <c r="N19" s="53" t="s">
        <v>86</v>
      </c>
      <c r="O19" s="53"/>
      <c r="P19" s="53"/>
      <c r="Q19" s="53"/>
      <c r="R19" s="53"/>
      <c r="S19" s="53"/>
      <c r="T19" s="53"/>
      <c r="U19" s="53"/>
      <c r="V19" s="53" t="s">
        <v>86</v>
      </c>
      <c r="W19" s="86"/>
      <c r="X19" s="74"/>
      <c r="Y19" s="74"/>
      <c r="Z19" s="74"/>
      <c r="AA19" s="74"/>
      <c r="AB19" s="74"/>
    </row>
    <row r="20" spans="2:28" ht="58.5" customHeight="1">
      <c r="B20" s="1">
        <v>5</v>
      </c>
      <c r="C20" s="55" t="str">
        <f>Hoja1!BC9</f>
        <v>area 5</v>
      </c>
      <c r="D20" s="55" t="str">
        <f>Hoja1!BD9</f>
        <v>puesto 5</v>
      </c>
      <c r="E20" s="55" t="str">
        <f>Hoja1!BE9</f>
        <v>tarea 5</v>
      </c>
      <c r="F20" s="55">
        <f>Hoja1!BF9</f>
        <v>0</v>
      </c>
      <c r="G20" s="55">
        <f>Hoja1!BG9</f>
        <v>0</v>
      </c>
      <c r="H20" s="55">
        <f>Hoja1!BH9</f>
        <v>0</v>
      </c>
      <c r="I20" s="55">
        <f>Hoja1!BI9</f>
        <v>0</v>
      </c>
      <c r="J20" s="55">
        <f>Hoja1!BJ9</f>
        <v>0</v>
      </c>
      <c r="K20" s="53"/>
      <c r="L20" s="53"/>
      <c r="M20" s="53"/>
      <c r="N20" s="53"/>
      <c r="O20" s="53" t="s">
        <v>86</v>
      </c>
      <c r="P20" s="53"/>
      <c r="Q20" s="53"/>
      <c r="R20" s="53"/>
      <c r="S20" s="53"/>
      <c r="T20" s="53"/>
      <c r="U20" s="53"/>
      <c r="V20" s="53" t="s">
        <v>86</v>
      </c>
      <c r="W20" s="86"/>
      <c r="X20" s="74"/>
      <c r="Y20" s="74"/>
      <c r="Z20" s="74"/>
      <c r="AA20" s="74"/>
      <c r="AB20" s="74"/>
    </row>
    <row r="21" spans="2:28" ht="58.5" customHeight="1">
      <c r="B21" s="1">
        <v>6</v>
      </c>
      <c r="C21" s="55" t="str">
        <f>Hoja1!BC10</f>
        <v>area 6</v>
      </c>
      <c r="D21" s="55" t="str">
        <f>Hoja1!BD10</f>
        <v>puesto 6</v>
      </c>
      <c r="E21" s="55" t="str">
        <f>Hoja1!BE10</f>
        <v>tarea 6</v>
      </c>
      <c r="F21" s="55">
        <f>Hoja1!BF10</f>
        <v>0</v>
      </c>
      <c r="G21" s="55">
        <f>Hoja1!BG10</f>
        <v>0</v>
      </c>
      <c r="H21" s="55">
        <f>Hoja1!BH10</f>
        <v>0</v>
      </c>
      <c r="I21" s="55">
        <f>Hoja1!BI10</f>
        <v>0</v>
      </c>
      <c r="J21" s="55">
        <f>Hoja1!BJ10</f>
        <v>0</v>
      </c>
      <c r="K21" s="53"/>
      <c r="L21" s="53"/>
      <c r="M21" s="53"/>
      <c r="N21" s="53"/>
      <c r="O21" s="53"/>
      <c r="P21" s="53" t="s">
        <v>86</v>
      </c>
      <c r="Q21" s="53"/>
      <c r="R21" s="53"/>
      <c r="S21" s="53"/>
      <c r="T21" s="53"/>
      <c r="U21" s="53"/>
      <c r="V21" s="53" t="s">
        <v>86</v>
      </c>
      <c r="W21" s="86"/>
      <c r="X21" s="74"/>
      <c r="Y21" s="74"/>
      <c r="Z21" s="74"/>
      <c r="AA21" s="74"/>
      <c r="AB21" s="74"/>
    </row>
    <row r="22" spans="2:28" ht="58.5" customHeight="1">
      <c r="B22" s="1">
        <v>7</v>
      </c>
      <c r="C22" s="55" t="str">
        <f>Hoja1!BC11</f>
        <v>area 7</v>
      </c>
      <c r="D22" s="55" t="str">
        <f>Hoja1!BD11</f>
        <v>puesto 7</v>
      </c>
      <c r="E22" s="55" t="str">
        <f>Hoja1!BE11</f>
        <v>tarea 7</v>
      </c>
      <c r="F22" s="55">
        <f>Hoja1!BF11</f>
        <v>0</v>
      </c>
      <c r="G22" s="55">
        <f>Hoja1!BG11</f>
        <v>0</v>
      </c>
      <c r="H22" s="55">
        <f>Hoja1!BH11</f>
        <v>0</v>
      </c>
      <c r="I22" s="55">
        <f>Hoja1!BI11</f>
        <v>0</v>
      </c>
      <c r="J22" s="55">
        <f>Hoja1!BJ11</f>
        <v>0</v>
      </c>
      <c r="K22" s="53"/>
      <c r="L22" s="53"/>
      <c r="M22" s="53"/>
      <c r="N22" s="53"/>
      <c r="O22" s="53"/>
      <c r="P22" s="53"/>
      <c r="Q22" s="53" t="s">
        <v>86</v>
      </c>
      <c r="R22" s="53"/>
      <c r="S22" s="53"/>
      <c r="T22" s="53"/>
      <c r="U22" s="53"/>
      <c r="V22" s="53" t="s">
        <v>86</v>
      </c>
      <c r="W22" s="86"/>
      <c r="X22" s="74"/>
      <c r="Y22" s="74"/>
      <c r="Z22" s="74"/>
      <c r="AA22" s="74"/>
      <c r="AB22" s="74"/>
    </row>
    <row r="23" spans="2:28" ht="58.5" customHeight="1">
      <c r="B23" s="1">
        <v>8</v>
      </c>
      <c r="C23" s="55" t="str">
        <f>Hoja1!BC12</f>
        <v>area 8</v>
      </c>
      <c r="D23" s="55" t="str">
        <f>Hoja1!BD12</f>
        <v>puesto 8</v>
      </c>
      <c r="E23" s="55" t="str">
        <f>Hoja1!BE12</f>
        <v>tarea 8</v>
      </c>
      <c r="F23" s="55">
        <f>Hoja1!BF12</f>
        <v>0</v>
      </c>
      <c r="G23" s="55">
        <f>Hoja1!BG12</f>
        <v>0</v>
      </c>
      <c r="H23" s="55">
        <f>Hoja1!BH12</f>
        <v>0</v>
      </c>
      <c r="I23" s="55">
        <f>Hoja1!BI12</f>
        <v>0</v>
      </c>
      <c r="J23" s="55">
        <f>Hoja1!BJ12</f>
        <v>0</v>
      </c>
      <c r="K23" s="53"/>
      <c r="L23" s="53"/>
      <c r="M23" s="53"/>
      <c r="N23" s="53"/>
      <c r="O23" s="53"/>
      <c r="P23" s="53"/>
      <c r="Q23" s="53"/>
      <c r="R23" s="53" t="s">
        <v>86</v>
      </c>
      <c r="S23" s="53"/>
      <c r="T23" s="53"/>
      <c r="U23" s="53"/>
      <c r="V23" s="53" t="s">
        <v>86</v>
      </c>
      <c r="W23" s="86"/>
      <c r="X23" s="74"/>
      <c r="Y23" s="74"/>
      <c r="Z23" s="74"/>
      <c r="AA23" s="74"/>
      <c r="AB23" s="74"/>
    </row>
    <row r="24" spans="2:28" ht="58.5" customHeight="1">
      <c r="B24" s="1">
        <v>9</v>
      </c>
      <c r="C24" s="55" t="str">
        <f>Hoja1!BC13</f>
        <v>area 9</v>
      </c>
      <c r="D24" s="55" t="str">
        <f>Hoja1!BD13</f>
        <v>puesto 9</v>
      </c>
      <c r="E24" s="55" t="str">
        <f>Hoja1!BE13</f>
        <v>tarea 9</v>
      </c>
      <c r="F24" s="55">
        <f>Hoja1!BF13</f>
        <v>0</v>
      </c>
      <c r="G24" s="55">
        <f>Hoja1!BG13</f>
        <v>0</v>
      </c>
      <c r="H24" s="55">
        <f>Hoja1!BH13</f>
        <v>0</v>
      </c>
      <c r="I24" s="55">
        <f>Hoja1!BI13</f>
        <v>0</v>
      </c>
      <c r="J24" s="55">
        <f>Hoja1!BJ13</f>
        <v>0</v>
      </c>
      <c r="K24" s="53"/>
      <c r="L24" s="53"/>
      <c r="M24" s="53"/>
      <c r="N24" s="53"/>
      <c r="O24" s="53"/>
      <c r="P24" s="53"/>
      <c r="Q24" s="53"/>
      <c r="R24" s="53"/>
      <c r="S24" s="53" t="s">
        <v>57</v>
      </c>
      <c r="T24" s="53"/>
      <c r="U24" s="53"/>
      <c r="V24" s="53" t="s">
        <v>86</v>
      </c>
      <c r="W24" s="86"/>
      <c r="X24" s="74"/>
      <c r="Y24" s="74"/>
      <c r="Z24" s="74"/>
      <c r="AA24" s="74"/>
      <c r="AB24" s="74"/>
    </row>
    <row r="25" spans="2:28" ht="58.5" customHeight="1">
      <c r="B25" s="1">
        <v>10</v>
      </c>
      <c r="C25" s="55" t="str">
        <f>Hoja1!BC14</f>
        <v>area 10</v>
      </c>
      <c r="D25" s="55" t="str">
        <f>Hoja1!BD14</f>
        <v>puesto 10</v>
      </c>
      <c r="E25" s="55" t="str">
        <f>Hoja1!BE14</f>
        <v>tarea 10</v>
      </c>
      <c r="F25" s="55">
        <f>Hoja1!BF14</f>
        <v>0</v>
      </c>
      <c r="G25" s="55">
        <f>Hoja1!BG14</f>
        <v>0</v>
      </c>
      <c r="H25" s="55">
        <f>Hoja1!BH14</f>
        <v>0</v>
      </c>
      <c r="I25" s="55">
        <f>Hoja1!BI14</f>
        <v>0</v>
      </c>
      <c r="J25" s="55">
        <f>Hoja1!BJ14</f>
        <v>0</v>
      </c>
      <c r="K25" s="53"/>
      <c r="L25" s="53"/>
      <c r="M25" s="53"/>
      <c r="N25" s="53"/>
      <c r="O25" s="53"/>
      <c r="P25" s="53"/>
      <c r="Q25" s="53"/>
      <c r="R25" s="53"/>
      <c r="S25" s="53"/>
      <c r="T25" s="53" t="s">
        <v>86</v>
      </c>
      <c r="U25" s="53"/>
      <c r="V25" s="53" t="s">
        <v>86</v>
      </c>
      <c r="W25" s="86"/>
      <c r="X25" s="74"/>
      <c r="Y25" s="74"/>
      <c r="Z25" s="74"/>
      <c r="AA25" s="74"/>
      <c r="AB25" s="74"/>
    </row>
    <row r="26" spans="2:28" ht="58.5" customHeight="1">
      <c r="B26" s="1">
        <v>11</v>
      </c>
      <c r="C26" s="55" t="str">
        <f>Hoja1!BC15</f>
        <v>area 11</v>
      </c>
      <c r="D26" s="55" t="str">
        <f>Hoja1!BD15</f>
        <v>puesto 11</v>
      </c>
      <c r="E26" s="55" t="str">
        <f>Hoja1!BE15</f>
        <v>tarea 11</v>
      </c>
      <c r="F26" s="55">
        <f>Hoja1!BF15</f>
        <v>0</v>
      </c>
      <c r="G26" s="55">
        <f>Hoja1!BG15</f>
        <v>0</v>
      </c>
      <c r="H26" s="55">
        <f>Hoja1!BH15</f>
        <v>0</v>
      </c>
      <c r="I26" s="55">
        <f>Hoja1!BI15</f>
        <v>0</v>
      </c>
      <c r="J26" s="55">
        <f>Hoja1!BJ15</f>
        <v>0</v>
      </c>
      <c r="K26" s="53"/>
      <c r="L26" s="53"/>
      <c r="M26" s="53"/>
      <c r="N26" s="53"/>
      <c r="O26" s="53"/>
      <c r="P26" s="53"/>
      <c r="Q26" s="53"/>
      <c r="R26" s="53"/>
      <c r="S26" s="53"/>
      <c r="T26" s="53"/>
      <c r="U26" s="53" t="s">
        <v>86</v>
      </c>
      <c r="V26" s="53" t="s">
        <v>86</v>
      </c>
      <c r="W26" s="86"/>
      <c r="X26" s="74"/>
      <c r="Y26" s="74"/>
      <c r="Z26" s="74"/>
      <c r="AA26" s="74"/>
      <c r="AB26" s="74"/>
    </row>
    <row r="27" spans="2:28" ht="58.5" customHeight="1">
      <c r="B27" s="1">
        <v>12</v>
      </c>
      <c r="C27" s="55" t="str">
        <f>Hoja1!BC16</f>
        <v>area 12</v>
      </c>
      <c r="D27" s="55" t="str">
        <f>Hoja1!BD16</f>
        <v>puesto 12</v>
      </c>
      <c r="E27" s="55" t="str">
        <f>Hoja1!BE16</f>
        <v>tarea 12</v>
      </c>
      <c r="F27" s="55">
        <f>Hoja1!BF16</f>
        <v>0</v>
      </c>
      <c r="G27" s="55">
        <f>Hoja1!BG16</f>
        <v>0</v>
      </c>
      <c r="H27" s="55">
        <f>Hoja1!BH16</f>
        <v>0</v>
      </c>
      <c r="I27" s="55">
        <f>Hoja1!BI16</f>
        <v>0</v>
      </c>
      <c r="J27" s="55">
        <f>Hoja1!BJ16</f>
        <v>0</v>
      </c>
      <c r="K27" s="53"/>
      <c r="L27" s="53"/>
      <c r="M27" s="53"/>
      <c r="N27" s="53"/>
      <c r="O27" s="53"/>
      <c r="P27" s="53"/>
      <c r="Q27" s="53"/>
      <c r="R27" s="53"/>
      <c r="S27" s="53"/>
      <c r="T27" s="53"/>
      <c r="U27" s="53"/>
      <c r="V27" s="53" t="s">
        <v>86</v>
      </c>
      <c r="W27" s="86"/>
      <c r="X27" s="74"/>
      <c r="Y27" s="74"/>
      <c r="Z27" s="74"/>
      <c r="AA27" s="74"/>
      <c r="AB27" s="74"/>
    </row>
    <row r="28" spans="2:28" ht="58.5" customHeight="1">
      <c r="B28" s="1">
        <v>13</v>
      </c>
      <c r="C28" s="55" t="str">
        <f>Hoja1!BC17</f>
        <v>area 13</v>
      </c>
      <c r="D28" s="55" t="str">
        <f>Hoja1!BD17</f>
        <v>puesto 13</v>
      </c>
      <c r="E28" s="55" t="str">
        <f>Hoja1!BE17</f>
        <v>tarea 13</v>
      </c>
      <c r="F28" s="55">
        <f>Hoja1!BF17</f>
        <v>0</v>
      </c>
      <c r="G28" s="55">
        <f>Hoja1!BG17</f>
        <v>0</v>
      </c>
      <c r="H28" s="55">
        <f>Hoja1!BH17</f>
        <v>0</v>
      </c>
      <c r="I28" s="55">
        <f>Hoja1!BI17</f>
        <v>0</v>
      </c>
      <c r="J28" s="55">
        <f>Hoja1!BJ17</f>
        <v>0</v>
      </c>
      <c r="K28" s="53"/>
      <c r="L28" s="53"/>
      <c r="M28" s="53"/>
      <c r="N28" s="53"/>
      <c r="O28" s="53"/>
      <c r="P28" s="53"/>
      <c r="Q28" s="53"/>
      <c r="R28" s="53"/>
      <c r="S28" s="53"/>
      <c r="T28" s="53"/>
      <c r="U28" s="53"/>
      <c r="V28" s="53" t="s">
        <v>86</v>
      </c>
      <c r="W28" s="86"/>
      <c r="X28" s="74"/>
      <c r="Y28" s="74"/>
      <c r="Z28" s="74"/>
      <c r="AA28" s="74"/>
      <c r="AB28" s="74"/>
    </row>
    <row r="29" spans="2:28" ht="58.5" customHeight="1">
      <c r="B29" s="1">
        <v>14</v>
      </c>
      <c r="C29" s="55" t="str">
        <f>Hoja1!BC18</f>
        <v>area 14</v>
      </c>
      <c r="D29" s="55" t="str">
        <f>Hoja1!BD18</f>
        <v>puesto 14</v>
      </c>
      <c r="E29" s="55" t="str">
        <f>Hoja1!BE18</f>
        <v>tarea 14</v>
      </c>
      <c r="F29" s="55">
        <f>Hoja1!BF18</f>
        <v>0</v>
      </c>
      <c r="G29" s="55">
        <f>Hoja1!BG18</f>
        <v>0</v>
      </c>
      <c r="H29" s="55">
        <f>Hoja1!BH18</f>
        <v>0</v>
      </c>
      <c r="I29" s="55">
        <f>Hoja1!BI18</f>
        <v>0</v>
      </c>
      <c r="J29" s="55">
        <f>Hoja1!BJ18</f>
        <v>0</v>
      </c>
      <c r="K29" s="53"/>
      <c r="L29" s="53"/>
      <c r="M29" s="53"/>
      <c r="N29" s="53"/>
      <c r="O29" s="53"/>
      <c r="P29" s="53"/>
      <c r="Q29" s="53"/>
      <c r="R29" s="53"/>
      <c r="S29" s="53"/>
      <c r="T29" s="53"/>
      <c r="U29" s="53"/>
      <c r="V29" s="53" t="s">
        <v>86</v>
      </c>
      <c r="W29" s="86"/>
      <c r="X29" s="74"/>
      <c r="Y29" s="74"/>
      <c r="Z29" s="74"/>
      <c r="AA29" s="74"/>
      <c r="AB29" s="74"/>
    </row>
    <row r="30" spans="2:28" ht="58.5" customHeight="1">
      <c r="B30" s="1">
        <v>15</v>
      </c>
      <c r="C30" s="55" t="str">
        <f>Hoja1!BC19</f>
        <v>area 15</v>
      </c>
      <c r="D30" s="55" t="str">
        <f>Hoja1!BD19</f>
        <v>puesto 15</v>
      </c>
      <c r="E30" s="55" t="str">
        <f>Hoja1!BE19</f>
        <v>tarea 15</v>
      </c>
      <c r="F30" s="55">
        <f>Hoja1!BF19</f>
        <v>0</v>
      </c>
      <c r="G30" s="55">
        <f>Hoja1!BG19</f>
        <v>0</v>
      </c>
      <c r="H30" s="55">
        <f>Hoja1!BH19</f>
        <v>0</v>
      </c>
      <c r="I30" s="55">
        <f>Hoja1!BI19</f>
        <v>0</v>
      </c>
      <c r="J30" s="55">
        <f>Hoja1!BJ19</f>
        <v>0</v>
      </c>
      <c r="K30" s="53"/>
      <c r="L30" s="53"/>
      <c r="M30" s="53"/>
      <c r="N30" s="53"/>
      <c r="O30" s="53"/>
      <c r="P30" s="53"/>
      <c r="Q30" s="53"/>
      <c r="R30" s="53"/>
      <c r="S30" s="53"/>
      <c r="T30" s="53"/>
      <c r="U30" s="53"/>
      <c r="V30" s="53" t="s">
        <v>86</v>
      </c>
      <c r="W30" s="86"/>
      <c r="X30" s="74"/>
      <c r="Y30" s="74"/>
      <c r="Z30" s="74"/>
      <c r="AA30" s="74"/>
      <c r="AB30" s="74"/>
    </row>
    <row r="31" spans="2:28" ht="58.5" customHeight="1">
      <c r="B31" s="1">
        <v>16</v>
      </c>
      <c r="C31" s="55" t="str">
        <f>Hoja1!BC20</f>
        <v>area 16</v>
      </c>
      <c r="D31" s="55" t="str">
        <f>Hoja1!BD20</f>
        <v>puesto 16</v>
      </c>
      <c r="E31" s="55" t="str">
        <f>Hoja1!BE20</f>
        <v>tarea 16</v>
      </c>
      <c r="F31" s="55">
        <f>Hoja1!BF20</f>
        <v>0</v>
      </c>
      <c r="G31" s="55">
        <f>Hoja1!BG20</f>
        <v>0</v>
      </c>
      <c r="H31" s="55">
        <f>Hoja1!BH20</f>
        <v>0</v>
      </c>
      <c r="I31" s="55">
        <f>Hoja1!BI20</f>
        <v>0</v>
      </c>
      <c r="J31" s="55">
        <f>Hoja1!BJ20</f>
        <v>0</v>
      </c>
      <c r="K31" s="53"/>
      <c r="L31" s="53"/>
      <c r="M31" s="53"/>
      <c r="N31" s="53"/>
      <c r="O31" s="53"/>
      <c r="P31" s="53"/>
      <c r="Q31" s="53"/>
      <c r="R31" s="53"/>
      <c r="S31" s="53"/>
      <c r="T31" s="53"/>
      <c r="U31" s="53"/>
      <c r="V31" s="53" t="s">
        <v>86</v>
      </c>
      <c r="W31" s="86"/>
      <c r="X31" s="74"/>
      <c r="Y31" s="74"/>
      <c r="Z31" s="74"/>
      <c r="AA31" s="74"/>
      <c r="AB31" s="74"/>
    </row>
    <row r="32" spans="2:28" ht="58.5" customHeight="1">
      <c r="B32" s="1">
        <v>17</v>
      </c>
      <c r="C32" s="55" t="str">
        <f>Hoja1!BC21</f>
        <v>area 17</v>
      </c>
      <c r="D32" s="55" t="str">
        <f>Hoja1!BD21</f>
        <v>puesto 17</v>
      </c>
      <c r="E32" s="55" t="str">
        <f>Hoja1!BE21</f>
        <v>tarea 17</v>
      </c>
      <c r="F32" s="55">
        <f>Hoja1!BF21</f>
        <v>0</v>
      </c>
      <c r="G32" s="55">
        <f>Hoja1!BG21</f>
        <v>0</v>
      </c>
      <c r="H32" s="55">
        <f>Hoja1!BH21</f>
        <v>0</v>
      </c>
      <c r="I32" s="55">
        <f>Hoja1!BI21</f>
        <v>0</v>
      </c>
      <c r="J32" s="55">
        <f>Hoja1!BJ21</f>
        <v>0</v>
      </c>
      <c r="K32" s="53"/>
      <c r="L32" s="53"/>
      <c r="M32" s="53"/>
      <c r="N32" s="53"/>
      <c r="O32" s="53"/>
      <c r="P32" s="53"/>
      <c r="Q32" s="53"/>
      <c r="R32" s="53"/>
      <c r="S32" s="53"/>
      <c r="T32" s="53"/>
      <c r="U32" s="53"/>
      <c r="V32" s="53" t="s">
        <v>86</v>
      </c>
      <c r="W32" s="86"/>
      <c r="X32" s="74"/>
      <c r="Y32" s="74"/>
      <c r="Z32" s="74"/>
      <c r="AA32" s="74"/>
      <c r="AB32" s="74"/>
    </row>
    <row r="33" spans="2:28" ht="58.5" customHeight="1">
      <c r="B33" s="1">
        <v>18</v>
      </c>
      <c r="C33" s="55" t="str">
        <f>Hoja1!BC22</f>
        <v>area 18</v>
      </c>
      <c r="D33" s="55" t="str">
        <f>Hoja1!BD22</f>
        <v>puesto 18</v>
      </c>
      <c r="E33" s="55" t="str">
        <f>Hoja1!BE22</f>
        <v>tarea 18</v>
      </c>
      <c r="F33" s="55">
        <f>Hoja1!BF22</f>
        <v>0</v>
      </c>
      <c r="G33" s="55">
        <f>Hoja1!BG22</f>
        <v>0</v>
      </c>
      <c r="H33" s="55">
        <f>Hoja1!BH22</f>
        <v>0</v>
      </c>
      <c r="I33" s="55">
        <f>Hoja1!BI22</f>
        <v>0</v>
      </c>
      <c r="J33" s="55">
        <f>Hoja1!BJ22</f>
        <v>0</v>
      </c>
      <c r="K33" s="53"/>
      <c r="L33" s="53"/>
      <c r="M33" s="53"/>
      <c r="N33" s="53"/>
      <c r="O33" s="53"/>
      <c r="P33" s="53"/>
      <c r="Q33" s="53"/>
      <c r="R33" s="53"/>
      <c r="S33" s="53"/>
      <c r="T33" s="53"/>
      <c r="U33" s="53"/>
      <c r="V33" s="53" t="s">
        <v>86</v>
      </c>
      <c r="W33" s="86"/>
      <c r="X33" s="74"/>
      <c r="Y33" s="74"/>
      <c r="Z33" s="74"/>
      <c r="AA33" s="74"/>
      <c r="AB33" s="74"/>
    </row>
    <row r="34" spans="2:28" ht="58.5" customHeight="1">
      <c r="B34" s="1">
        <v>19</v>
      </c>
      <c r="C34" s="55" t="str">
        <f>Hoja1!BC23</f>
        <v>area 19</v>
      </c>
      <c r="D34" s="55" t="str">
        <f>Hoja1!BD23</f>
        <v>puesto 19</v>
      </c>
      <c r="E34" s="55" t="str">
        <f>Hoja1!BE23</f>
        <v>tarea 19</v>
      </c>
      <c r="F34" s="55">
        <f>Hoja1!BF23</f>
        <v>0</v>
      </c>
      <c r="G34" s="55">
        <f>Hoja1!BG23</f>
        <v>0</v>
      </c>
      <c r="H34" s="55">
        <f>Hoja1!BH23</f>
        <v>0</v>
      </c>
      <c r="I34" s="55">
        <f>Hoja1!BI23</f>
        <v>0</v>
      </c>
      <c r="J34" s="55">
        <f>Hoja1!BJ23</f>
        <v>0</v>
      </c>
      <c r="K34" s="53"/>
      <c r="L34" s="53"/>
      <c r="M34" s="53"/>
      <c r="N34" s="53"/>
      <c r="O34" s="53"/>
      <c r="P34" s="53"/>
      <c r="Q34" s="53"/>
      <c r="R34" s="53"/>
      <c r="S34" s="53"/>
      <c r="T34" s="53"/>
      <c r="U34" s="53"/>
      <c r="V34" s="53" t="s">
        <v>86</v>
      </c>
      <c r="W34" s="86"/>
      <c r="X34" s="74"/>
      <c r="Y34" s="74"/>
      <c r="Z34" s="74"/>
      <c r="AA34" s="74"/>
      <c r="AB34" s="74"/>
    </row>
    <row r="35" spans="2:28" ht="58.5" customHeight="1">
      <c r="B35" s="1">
        <v>20</v>
      </c>
      <c r="C35" s="55" t="str">
        <f>Hoja1!BC24</f>
        <v>area 20</v>
      </c>
      <c r="D35" s="55" t="str">
        <f>Hoja1!BD24</f>
        <v>puesto 20</v>
      </c>
      <c r="E35" s="55" t="str">
        <f>Hoja1!BE24</f>
        <v>tarea 20</v>
      </c>
      <c r="F35" s="55">
        <f>Hoja1!BF24</f>
        <v>0</v>
      </c>
      <c r="G35" s="55">
        <f>Hoja1!BG24</f>
        <v>0</v>
      </c>
      <c r="H35" s="55">
        <f>Hoja1!BH24</f>
        <v>0</v>
      </c>
      <c r="I35" s="55">
        <f>Hoja1!BI24</f>
        <v>0</v>
      </c>
      <c r="J35" s="55">
        <f>Hoja1!BJ24</f>
        <v>0</v>
      </c>
      <c r="K35" s="53"/>
      <c r="L35" s="53"/>
      <c r="M35" s="53"/>
      <c r="N35" s="53"/>
      <c r="O35" s="53"/>
      <c r="P35" s="53"/>
      <c r="Q35" s="53"/>
      <c r="R35" s="53"/>
      <c r="S35" s="53"/>
      <c r="T35" s="53"/>
      <c r="U35" s="53"/>
      <c r="V35" s="53" t="s">
        <v>86</v>
      </c>
      <c r="W35" s="86"/>
      <c r="X35" s="74"/>
      <c r="Y35" s="74"/>
      <c r="Z35" s="74"/>
      <c r="AA35" s="74"/>
      <c r="AB35" s="74"/>
    </row>
    <row r="36" spans="2:28" ht="58.5" customHeight="1">
      <c r="B36" s="1">
        <v>21</v>
      </c>
      <c r="C36" s="55" t="str">
        <f>Hoja1!BC25</f>
        <v>area 21</v>
      </c>
      <c r="D36" s="55" t="str">
        <f>Hoja1!BD25</f>
        <v>puesto 21</v>
      </c>
      <c r="E36" s="55" t="str">
        <f>Hoja1!BE25</f>
        <v>tarea 21</v>
      </c>
      <c r="F36" s="55">
        <f>Hoja1!BF25</f>
        <v>0</v>
      </c>
      <c r="G36" s="55">
        <f>Hoja1!BG25</f>
        <v>0</v>
      </c>
      <c r="H36" s="55">
        <f>Hoja1!BH25</f>
        <v>0</v>
      </c>
      <c r="I36" s="55">
        <f>Hoja1!BI25</f>
        <v>0</v>
      </c>
      <c r="J36" s="55">
        <f>Hoja1!BJ25</f>
        <v>0</v>
      </c>
      <c r="K36" s="53"/>
      <c r="L36" s="53"/>
      <c r="M36" s="53"/>
      <c r="N36" s="53"/>
      <c r="O36" s="53"/>
      <c r="P36" s="53"/>
      <c r="Q36" s="53"/>
      <c r="R36" s="53"/>
      <c r="S36" s="53"/>
      <c r="T36" s="53"/>
      <c r="U36" s="53"/>
      <c r="V36" s="53" t="s">
        <v>86</v>
      </c>
      <c r="W36" s="86"/>
      <c r="X36" s="74"/>
      <c r="Y36" s="74"/>
      <c r="Z36" s="74"/>
      <c r="AA36" s="74"/>
      <c r="AB36" s="74"/>
    </row>
    <row r="37" spans="2:28" ht="58.5" customHeight="1">
      <c r="B37" s="1">
        <v>22</v>
      </c>
      <c r="C37" s="55" t="str">
        <f>Hoja1!BC26</f>
        <v>area 22</v>
      </c>
      <c r="D37" s="55" t="str">
        <f>Hoja1!BD26</f>
        <v>puesto 22</v>
      </c>
      <c r="E37" s="55" t="str">
        <f>Hoja1!BE26</f>
        <v>tarea 22</v>
      </c>
      <c r="F37" s="55">
        <f>Hoja1!BF26</f>
        <v>0</v>
      </c>
      <c r="G37" s="55">
        <f>Hoja1!BG26</f>
        <v>0</v>
      </c>
      <c r="H37" s="55">
        <f>Hoja1!BH26</f>
        <v>0</v>
      </c>
      <c r="I37" s="55">
        <f>Hoja1!BI26</f>
        <v>0</v>
      </c>
      <c r="J37" s="55">
        <f>Hoja1!BJ26</f>
        <v>0</v>
      </c>
      <c r="K37" s="53"/>
      <c r="L37" s="53"/>
      <c r="M37" s="53"/>
      <c r="N37" s="53"/>
      <c r="O37" s="53"/>
      <c r="P37" s="53"/>
      <c r="Q37" s="53"/>
      <c r="R37" s="53"/>
      <c r="S37" s="53"/>
      <c r="T37" s="53"/>
      <c r="U37" s="53"/>
      <c r="V37" s="53" t="s">
        <v>86</v>
      </c>
      <c r="W37" s="86"/>
      <c r="X37" s="74"/>
      <c r="Y37" s="74"/>
      <c r="Z37" s="74"/>
      <c r="AA37" s="74"/>
      <c r="AB37" s="74"/>
    </row>
    <row r="38" spans="2:28" ht="58.5" customHeight="1">
      <c r="B38" s="1">
        <v>23</v>
      </c>
      <c r="C38" s="55" t="str">
        <f>Hoja1!BC27</f>
        <v>area 23</v>
      </c>
      <c r="D38" s="55" t="str">
        <f>Hoja1!BD27</f>
        <v>puesto 23</v>
      </c>
      <c r="E38" s="55" t="str">
        <f>Hoja1!BE27</f>
        <v>tarea 23</v>
      </c>
      <c r="F38" s="55">
        <f>Hoja1!BF27</f>
        <v>0</v>
      </c>
      <c r="G38" s="55">
        <f>Hoja1!BG27</f>
        <v>0</v>
      </c>
      <c r="H38" s="55">
        <f>Hoja1!BH27</f>
        <v>0</v>
      </c>
      <c r="I38" s="55">
        <f>Hoja1!BI27</f>
        <v>0</v>
      </c>
      <c r="J38" s="55">
        <f>Hoja1!BJ27</f>
        <v>0</v>
      </c>
      <c r="K38" s="53"/>
      <c r="L38" s="53"/>
      <c r="M38" s="53"/>
      <c r="N38" s="53"/>
      <c r="O38" s="53"/>
      <c r="P38" s="53"/>
      <c r="Q38" s="53"/>
      <c r="R38" s="53"/>
      <c r="S38" s="53"/>
      <c r="T38" s="53"/>
      <c r="U38" s="53"/>
      <c r="V38" s="53" t="s">
        <v>86</v>
      </c>
      <c r="W38" s="86"/>
      <c r="X38" s="74"/>
      <c r="Y38" s="74"/>
      <c r="Z38" s="74"/>
      <c r="AA38" s="74"/>
      <c r="AB38" s="74"/>
    </row>
    <row r="39" spans="2:28" ht="58.5" customHeight="1">
      <c r="B39" s="1">
        <v>24</v>
      </c>
      <c r="C39" s="55" t="str">
        <f>Hoja1!BC28</f>
        <v>area 24</v>
      </c>
      <c r="D39" s="55" t="str">
        <f>Hoja1!BD28</f>
        <v>puesto 24</v>
      </c>
      <c r="E39" s="55" t="str">
        <f>Hoja1!BE28</f>
        <v>tarea 24</v>
      </c>
      <c r="F39" s="55">
        <f>Hoja1!BF28</f>
        <v>0</v>
      </c>
      <c r="G39" s="55">
        <f>Hoja1!BG28</f>
        <v>0</v>
      </c>
      <c r="H39" s="55">
        <f>Hoja1!BH28</f>
        <v>0</v>
      </c>
      <c r="I39" s="55">
        <f>Hoja1!BI28</f>
        <v>0</v>
      </c>
      <c r="J39" s="55">
        <f>Hoja1!BJ28</f>
        <v>0</v>
      </c>
      <c r="K39" s="53"/>
      <c r="L39" s="53"/>
      <c r="M39" s="53"/>
      <c r="N39" s="53"/>
      <c r="O39" s="53"/>
      <c r="P39" s="53"/>
      <c r="Q39" s="53"/>
      <c r="R39" s="53"/>
      <c r="S39" s="53"/>
      <c r="T39" s="53"/>
      <c r="U39" s="53"/>
      <c r="V39" s="53" t="s">
        <v>86</v>
      </c>
      <c r="W39" s="86"/>
      <c r="X39" s="74"/>
      <c r="Y39" s="74"/>
      <c r="Z39" s="74"/>
      <c r="AA39" s="74"/>
      <c r="AB39" s="74"/>
    </row>
    <row r="40" spans="2:28" ht="58.5" customHeight="1">
      <c r="B40" s="1">
        <v>25</v>
      </c>
      <c r="C40" s="55" t="str">
        <f>Hoja1!BC29</f>
        <v>area 25</v>
      </c>
      <c r="D40" s="55" t="str">
        <f>Hoja1!BD29</f>
        <v>puesto 25</v>
      </c>
      <c r="E40" s="55" t="str">
        <f>Hoja1!BE29</f>
        <v>tarea 25</v>
      </c>
      <c r="F40" s="55">
        <f>Hoja1!BF29</f>
        <v>0</v>
      </c>
      <c r="G40" s="55">
        <f>Hoja1!BG29</f>
        <v>0</v>
      </c>
      <c r="H40" s="55">
        <f>Hoja1!BH29</f>
        <v>0</v>
      </c>
      <c r="I40" s="55">
        <f>Hoja1!BI29</f>
        <v>0</v>
      </c>
      <c r="J40" s="55">
        <f>Hoja1!BJ29</f>
        <v>0</v>
      </c>
      <c r="K40" s="53"/>
      <c r="L40" s="53"/>
      <c r="M40" s="53"/>
      <c r="N40" s="53"/>
      <c r="O40" s="53"/>
      <c r="P40" s="53"/>
      <c r="Q40" s="53"/>
      <c r="R40" s="53"/>
      <c r="S40" s="53"/>
      <c r="T40" s="53"/>
      <c r="U40" s="53"/>
      <c r="V40" s="53" t="s">
        <v>86</v>
      </c>
      <c r="W40" s="86"/>
      <c r="X40" s="74"/>
      <c r="Y40" s="74"/>
      <c r="Z40" s="74"/>
      <c r="AA40" s="74"/>
      <c r="AB40" s="74"/>
    </row>
    <row r="41" spans="2:28" ht="58.5" customHeight="1">
      <c r="B41" s="1">
        <v>26</v>
      </c>
      <c r="C41" s="55" t="str">
        <f>Hoja1!BC30</f>
        <v>area 26</v>
      </c>
      <c r="D41" s="55" t="str">
        <f>Hoja1!BD30</f>
        <v>puesto 26</v>
      </c>
      <c r="E41" s="55" t="str">
        <f>Hoja1!BE30</f>
        <v>tarea 26</v>
      </c>
      <c r="F41" s="55">
        <f>Hoja1!BF30</f>
        <v>0</v>
      </c>
      <c r="G41" s="55">
        <f>Hoja1!BG30</f>
        <v>0</v>
      </c>
      <c r="H41" s="55">
        <f>Hoja1!BH30</f>
        <v>0</v>
      </c>
      <c r="I41" s="55">
        <f>Hoja1!BI30</f>
        <v>0</v>
      </c>
      <c r="J41" s="55">
        <f>Hoja1!BJ30</f>
        <v>0</v>
      </c>
      <c r="K41" s="53"/>
      <c r="L41" s="53"/>
      <c r="M41" s="53"/>
      <c r="N41" s="53"/>
      <c r="O41" s="53"/>
      <c r="P41" s="53"/>
      <c r="Q41" s="53"/>
      <c r="R41" s="53"/>
      <c r="S41" s="53"/>
      <c r="T41" s="53"/>
      <c r="U41" s="53"/>
      <c r="V41" s="53" t="s">
        <v>86</v>
      </c>
      <c r="W41" s="86"/>
      <c r="X41" s="74"/>
      <c r="Y41" s="74"/>
      <c r="Z41" s="74"/>
      <c r="AA41" s="74"/>
      <c r="AB41" s="74"/>
    </row>
    <row r="42" spans="2:28" ht="58.5" customHeight="1">
      <c r="B42" s="1">
        <v>27</v>
      </c>
      <c r="C42" s="55" t="str">
        <f>Hoja1!BC31</f>
        <v>area 27</v>
      </c>
      <c r="D42" s="55" t="str">
        <f>Hoja1!BD31</f>
        <v>puesto 27</v>
      </c>
      <c r="E42" s="55" t="str">
        <f>Hoja1!BE31</f>
        <v>tarea 27</v>
      </c>
      <c r="F42" s="55">
        <f>Hoja1!BF31</f>
        <v>0</v>
      </c>
      <c r="G42" s="55">
        <f>Hoja1!BG31</f>
        <v>0</v>
      </c>
      <c r="H42" s="55">
        <f>Hoja1!BH31</f>
        <v>0</v>
      </c>
      <c r="I42" s="55">
        <f>Hoja1!BI31</f>
        <v>0</v>
      </c>
      <c r="J42" s="55">
        <f>Hoja1!BJ31</f>
        <v>0</v>
      </c>
      <c r="K42" s="53"/>
      <c r="L42" s="53"/>
      <c r="M42" s="53"/>
      <c r="N42" s="53"/>
      <c r="O42" s="53"/>
      <c r="P42" s="53"/>
      <c r="Q42" s="53"/>
      <c r="R42" s="53"/>
      <c r="S42" s="53"/>
      <c r="T42" s="53"/>
      <c r="U42" s="53"/>
      <c r="V42" s="53" t="s">
        <v>86</v>
      </c>
      <c r="W42" s="86"/>
      <c r="X42" s="74"/>
      <c r="Y42" s="74"/>
      <c r="Z42" s="74"/>
      <c r="AA42" s="74"/>
      <c r="AB42" s="74"/>
    </row>
    <row r="43" spans="2:28" ht="58.5" customHeight="1">
      <c r="B43" s="1">
        <v>28</v>
      </c>
      <c r="C43" s="55" t="str">
        <f>Hoja1!BC32</f>
        <v>area 28</v>
      </c>
      <c r="D43" s="55" t="str">
        <f>Hoja1!BD32</f>
        <v>puesto 28</v>
      </c>
      <c r="E43" s="55" t="str">
        <f>Hoja1!BE32</f>
        <v>tarea 28</v>
      </c>
      <c r="F43" s="55">
        <f>Hoja1!BF32</f>
        <v>0</v>
      </c>
      <c r="G43" s="55">
        <f>Hoja1!BG32</f>
        <v>0</v>
      </c>
      <c r="H43" s="55">
        <f>Hoja1!BH32</f>
        <v>0</v>
      </c>
      <c r="I43" s="55">
        <f>Hoja1!BI32</f>
        <v>0</v>
      </c>
      <c r="J43" s="55">
        <f>Hoja1!BJ32</f>
        <v>0</v>
      </c>
      <c r="K43" s="53"/>
      <c r="L43" s="53"/>
      <c r="M43" s="53"/>
      <c r="N43" s="53"/>
      <c r="O43" s="53"/>
      <c r="P43" s="53"/>
      <c r="Q43" s="53"/>
      <c r="R43" s="53"/>
      <c r="S43" s="53"/>
      <c r="T43" s="53"/>
      <c r="U43" s="53"/>
      <c r="V43" s="53" t="s">
        <v>86</v>
      </c>
      <c r="W43" s="86"/>
      <c r="X43" s="74"/>
      <c r="Y43" s="74"/>
      <c r="Z43" s="74"/>
      <c r="AA43" s="74"/>
      <c r="AB43" s="74"/>
    </row>
    <row r="44" spans="2:28" ht="58.5" customHeight="1">
      <c r="B44" s="1">
        <v>29</v>
      </c>
      <c r="C44" s="55" t="str">
        <f>Hoja1!BC33</f>
        <v>area 29</v>
      </c>
      <c r="D44" s="55" t="str">
        <f>Hoja1!BD33</f>
        <v>puesto 29</v>
      </c>
      <c r="E44" s="55" t="str">
        <f>Hoja1!BE33</f>
        <v>tarea 29</v>
      </c>
      <c r="F44" s="55">
        <f>Hoja1!BF33</f>
        <v>0</v>
      </c>
      <c r="G44" s="55">
        <f>Hoja1!BG33</f>
        <v>0</v>
      </c>
      <c r="H44" s="55">
        <f>Hoja1!BH33</f>
        <v>0</v>
      </c>
      <c r="I44" s="55">
        <f>Hoja1!BI33</f>
        <v>0</v>
      </c>
      <c r="J44" s="55">
        <f>Hoja1!BJ33</f>
        <v>0</v>
      </c>
      <c r="K44" s="53"/>
      <c r="L44" s="53"/>
      <c r="M44" s="53"/>
      <c r="N44" s="53"/>
      <c r="O44" s="53"/>
      <c r="P44" s="53"/>
      <c r="Q44" s="53"/>
      <c r="R44" s="53"/>
      <c r="S44" s="53"/>
      <c r="T44" s="53"/>
      <c r="U44" s="53"/>
      <c r="V44" s="53" t="s">
        <v>86</v>
      </c>
      <c r="W44" s="86"/>
      <c r="X44" s="74"/>
      <c r="Y44" s="74"/>
      <c r="Z44" s="74"/>
      <c r="AA44" s="74"/>
      <c r="AB44" s="74"/>
    </row>
    <row r="45" spans="2:28" ht="58.5" customHeight="1">
      <c r="B45" s="1">
        <v>30</v>
      </c>
      <c r="C45" s="55" t="str">
        <f>Hoja1!BC34</f>
        <v>area 30</v>
      </c>
      <c r="D45" s="55" t="str">
        <f>Hoja1!BD34</f>
        <v>puesto 30</v>
      </c>
      <c r="E45" s="55" t="str">
        <f>Hoja1!BE34</f>
        <v>tarea 30</v>
      </c>
      <c r="F45" s="55">
        <f>Hoja1!BF34</f>
        <v>0</v>
      </c>
      <c r="G45" s="55">
        <f>Hoja1!BG34</f>
        <v>0</v>
      </c>
      <c r="H45" s="55">
        <f>Hoja1!BH34</f>
        <v>0</v>
      </c>
      <c r="I45" s="55">
        <f>Hoja1!BI34</f>
        <v>0</v>
      </c>
      <c r="J45" s="55">
        <f>Hoja1!BJ34</f>
        <v>0</v>
      </c>
      <c r="K45" s="53"/>
      <c r="L45" s="53"/>
      <c r="M45" s="53"/>
      <c r="N45" s="53"/>
      <c r="O45" s="53"/>
      <c r="P45" s="53"/>
      <c r="Q45" s="53"/>
      <c r="R45" s="53"/>
      <c r="S45" s="53"/>
      <c r="T45" s="53"/>
      <c r="U45" s="53"/>
      <c r="V45" s="53" t="s">
        <v>86</v>
      </c>
      <c r="W45" s="86"/>
      <c r="X45" s="74"/>
      <c r="Y45" s="74"/>
      <c r="Z45" s="74"/>
      <c r="AA45" s="74"/>
      <c r="AB45" s="74"/>
    </row>
    <row r="46" spans="2:28" ht="58.5" customHeight="1">
      <c r="B46" s="1">
        <v>31</v>
      </c>
      <c r="C46" s="55" t="str">
        <f>Hoja1!BC35</f>
        <v>area 31</v>
      </c>
      <c r="D46" s="55" t="str">
        <f>Hoja1!BD35</f>
        <v>puesto 31</v>
      </c>
      <c r="E46" s="55" t="str">
        <f>Hoja1!BE35</f>
        <v>tarea 31</v>
      </c>
      <c r="F46" s="55">
        <f>Hoja1!BF35</f>
        <v>0</v>
      </c>
      <c r="G46" s="55">
        <f>Hoja1!BG35</f>
        <v>0</v>
      </c>
      <c r="H46" s="55">
        <f>Hoja1!BH35</f>
        <v>0</v>
      </c>
      <c r="I46" s="55">
        <f>Hoja1!BI35</f>
        <v>0</v>
      </c>
      <c r="J46" s="55">
        <f>Hoja1!BJ35</f>
        <v>0</v>
      </c>
      <c r="K46" s="53"/>
      <c r="L46" s="53"/>
      <c r="M46" s="53"/>
      <c r="N46" s="53"/>
      <c r="O46" s="53"/>
      <c r="P46" s="53"/>
      <c r="Q46" s="53"/>
      <c r="R46" s="53"/>
      <c r="S46" s="53"/>
      <c r="T46" s="53"/>
      <c r="U46" s="53"/>
      <c r="V46" s="53" t="s">
        <v>86</v>
      </c>
      <c r="W46" s="86"/>
      <c r="X46" s="74"/>
      <c r="Y46" s="74"/>
      <c r="Z46" s="74"/>
      <c r="AA46" s="74"/>
      <c r="AB46" s="74"/>
    </row>
    <row r="47" spans="2:28" ht="58.5" customHeight="1">
      <c r="B47" s="1">
        <v>32</v>
      </c>
      <c r="C47" s="55" t="str">
        <f>Hoja1!BC36</f>
        <v>area 32</v>
      </c>
      <c r="D47" s="55" t="str">
        <f>Hoja1!BD36</f>
        <v>puesto 32</v>
      </c>
      <c r="E47" s="55" t="str">
        <f>Hoja1!BE36</f>
        <v>tarea 32</v>
      </c>
      <c r="F47" s="55">
        <f>Hoja1!BF36</f>
        <v>0</v>
      </c>
      <c r="G47" s="55">
        <f>Hoja1!BG36</f>
        <v>0</v>
      </c>
      <c r="H47" s="55">
        <f>Hoja1!BH36</f>
        <v>0</v>
      </c>
      <c r="I47" s="55">
        <f>Hoja1!BI36</f>
        <v>0</v>
      </c>
      <c r="J47" s="55">
        <f>Hoja1!BJ36</f>
        <v>0</v>
      </c>
      <c r="K47" s="53"/>
      <c r="L47" s="53"/>
      <c r="M47" s="53"/>
      <c r="N47" s="53"/>
      <c r="O47" s="53"/>
      <c r="P47" s="53"/>
      <c r="Q47" s="53"/>
      <c r="R47" s="53"/>
      <c r="S47" s="53"/>
      <c r="T47" s="53"/>
      <c r="U47" s="53"/>
      <c r="V47" s="53" t="s">
        <v>86</v>
      </c>
      <c r="W47" s="86"/>
      <c r="X47" s="74"/>
      <c r="Y47" s="74"/>
      <c r="Z47" s="74"/>
      <c r="AA47" s="74"/>
      <c r="AB47" s="74"/>
    </row>
    <row r="48" spans="2:28" ht="58.5" customHeight="1">
      <c r="B48" s="1">
        <v>33</v>
      </c>
      <c r="C48" s="55" t="str">
        <f>Hoja1!BC37</f>
        <v>area 33</v>
      </c>
      <c r="D48" s="55" t="str">
        <f>Hoja1!BD37</f>
        <v>puesto 33</v>
      </c>
      <c r="E48" s="55" t="str">
        <f>Hoja1!BE37</f>
        <v>tarea 33</v>
      </c>
      <c r="F48" s="55">
        <f>Hoja1!BF37</f>
        <v>0</v>
      </c>
      <c r="G48" s="55">
        <f>Hoja1!BG37</f>
        <v>0</v>
      </c>
      <c r="H48" s="55">
        <f>Hoja1!BH37</f>
        <v>0</v>
      </c>
      <c r="I48" s="55">
        <f>Hoja1!BI37</f>
        <v>0</v>
      </c>
      <c r="J48" s="55">
        <f>Hoja1!BJ37</f>
        <v>0</v>
      </c>
      <c r="K48" s="53"/>
      <c r="L48" s="53"/>
      <c r="M48" s="53"/>
      <c r="N48" s="53"/>
      <c r="O48" s="53"/>
      <c r="P48" s="53"/>
      <c r="Q48" s="53"/>
      <c r="R48" s="53"/>
      <c r="S48" s="53"/>
      <c r="T48" s="53"/>
      <c r="U48" s="53"/>
      <c r="V48" s="53" t="s">
        <v>86</v>
      </c>
      <c r="W48" s="86"/>
      <c r="X48" s="74"/>
      <c r="Y48" s="74"/>
      <c r="Z48" s="74"/>
      <c r="AA48" s="74"/>
      <c r="AB48" s="74"/>
    </row>
    <row r="49" spans="2:28" ht="58.5" customHeight="1">
      <c r="B49" s="1">
        <v>34</v>
      </c>
      <c r="C49" s="55" t="str">
        <f>Hoja1!BC38</f>
        <v>area 34</v>
      </c>
      <c r="D49" s="55" t="str">
        <f>Hoja1!BD38</f>
        <v>puesto 34</v>
      </c>
      <c r="E49" s="55" t="str">
        <f>Hoja1!BE38</f>
        <v>tarea 34</v>
      </c>
      <c r="F49" s="55">
        <f>Hoja1!BF38</f>
        <v>0</v>
      </c>
      <c r="G49" s="55">
        <f>Hoja1!BG38</f>
        <v>0</v>
      </c>
      <c r="H49" s="55">
        <f>Hoja1!BH38</f>
        <v>0</v>
      </c>
      <c r="I49" s="55">
        <f>Hoja1!BI38</f>
        <v>0</v>
      </c>
      <c r="J49" s="55">
        <f>Hoja1!BJ38</f>
        <v>0</v>
      </c>
      <c r="K49" s="53"/>
      <c r="L49" s="53"/>
      <c r="M49" s="53"/>
      <c r="N49" s="53"/>
      <c r="O49" s="53"/>
      <c r="P49" s="53"/>
      <c r="Q49" s="53"/>
      <c r="R49" s="53"/>
      <c r="S49" s="53"/>
      <c r="T49" s="53"/>
      <c r="U49" s="53"/>
      <c r="V49" s="53" t="s">
        <v>86</v>
      </c>
      <c r="W49" s="86"/>
      <c r="X49" s="74"/>
      <c r="Y49" s="74"/>
      <c r="Z49" s="74"/>
      <c r="AA49" s="74"/>
      <c r="AB49" s="74"/>
    </row>
    <row r="50" spans="2:28" ht="58.5" customHeight="1">
      <c r="B50" s="1">
        <v>35</v>
      </c>
      <c r="C50" s="55" t="str">
        <f>Hoja1!BC39</f>
        <v>area 35</v>
      </c>
      <c r="D50" s="55" t="str">
        <f>Hoja1!BD39</f>
        <v>puesto 35</v>
      </c>
      <c r="E50" s="55" t="str">
        <f>Hoja1!BE39</f>
        <v>tarea 35</v>
      </c>
      <c r="F50" s="55">
        <f>Hoja1!BF39</f>
        <v>0</v>
      </c>
      <c r="G50" s="55">
        <f>Hoja1!BG39</f>
        <v>0</v>
      </c>
      <c r="H50" s="55">
        <f>Hoja1!BH39</f>
        <v>0</v>
      </c>
      <c r="I50" s="55">
        <f>Hoja1!BI39</f>
        <v>0</v>
      </c>
      <c r="J50" s="55">
        <f>Hoja1!BJ39</f>
        <v>0</v>
      </c>
      <c r="K50" s="53"/>
      <c r="L50" s="53"/>
      <c r="M50" s="53"/>
      <c r="N50" s="53"/>
      <c r="O50" s="53"/>
      <c r="P50" s="53"/>
      <c r="Q50" s="53"/>
      <c r="R50" s="53"/>
      <c r="S50" s="53"/>
      <c r="T50" s="53"/>
      <c r="U50" s="53"/>
      <c r="V50" s="53" t="s">
        <v>86</v>
      </c>
      <c r="W50" s="86"/>
      <c r="X50" s="74"/>
      <c r="Y50" s="74"/>
      <c r="Z50" s="74"/>
      <c r="AA50" s="74"/>
      <c r="AB50" s="74"/>
    </row>
    <row r="51" spans="2:28" ht="58.5" customHeight="1">
      <c r="B51" s="1">
        <v>36</v>
      </c>
      <c r="C51" s="55" t="str">
        <f>Hoja1!BC40</f>
        <v>area 36</v>
      </c>
      <c r="D51" s="55" t="str">
        <f>Hoja1!BD40</f>
        <v>puesto 36</v>
      </c>
      <c r="E51" s="55" t="str">
        <f>Hoja1!BE40</f>
        <v>tarea 36</v>
      </c>
      <c r="F51" s="55">
        <f>Hoja1!BF40</f>
        <v>0</v>
      </c>
      <c r="G51" s="55">
        <f>Hoja1!BG40</f>
        <v>0</v>
      </c>
      <c r="H51" s="55">
        <f>Hoja1!BH40</f>
        <v>0</v>
      </c>
      <c r="I51" s="55">
        <f>Hoja1!BI40</f>
        <v>0</v>
      </c>
      <c r="J51" s="55">
        <f>Hoja1!BJ40</f>
        <v>0</v>
      </c>
      <c r="K51" s="53"/>
      <c r="L51" s="53"/>
      <c r="M51" s="53"/>
      <c r="N51" s="53"/>
      <c r="O51" s="53"/>
      <c r="P51" s="53"/>
      <c r="Q51" s="53"/>
      <c r="R51" s="53"/>
      <c r="S51" s="53"/>
      <c r="T51" s="53"/>
      <c r="U51" s="53"/>
      <c r="V51" s="53" t="s">
        <v>86</v>
      </c>
      <c r="W51" s="86"/>
      <c r="X51" s="74"/>
      <c r="Y51" s="74"/>
      <c r="Z51" s="74"/>
      <c r="AA51" s="74"/>
      <c r="AB51" s="74"/>
    </row>
    <row r="52" spans="2:28" ht="58.5" customHeight="1">
      <c r="B52" s="1">
        <v>37</v>
      </c>
      <c r="C52" s="55" t="str">
        <f>Hoja1!BC41</f>
        <v>area 37</v>
      </c>
      <c r="D52" s="55" t="str">
        <f>Hoja1!BD41</f>
        <v>puesto 37</v>
      </c>
      <c r="E52" s="55" t="str">
        <f>Hoja1!BE41</f>
        <v>tarea 37</v>
      </c>
      <c r="F52" s="55">
        <f>Hoja1!BF41</f>
        <v>0</v>
      </c>
      <c r="G52" s="55">
        <f>Hoja1!BG41</f>
        <v>0</v>
      </c>
      <c r="H52" s="55">
        <f>Hoja1!BH41</f>
        <v>0</v>
      </c>
      <c r="I52" s="55">
        <f>Hoja1!BI41</f>
        <v>0</v>
      </c>
      <c r="J52" s="55">
        <f>Hoja1!BJ41</f>
        <v>0</v>
      </c>
      <c r="K52" s="53"/>
      <c r="L52" s="53"/>
      <c r="M52" s="53"/>
      <c r="N52" s="53"/>
      <c r="O52" s="53"/>
      <c r="P52" s="53"/>
      <c r="Q52" s="53"/>
      <c r="R52" s="53"/>
      <c r="S52" s="53"/>
      <c r="T52" s="53"/>
      <c r="U52" s="53"/>
      <c r="V52" s="53" t="s">
        <v>86</v>
      </c>
      <c r="W52" s="86"/>
      <c r="X52" s="74"/>
      <c r="Y52" s="74"/>
      <c r="Z52" s="74"/>
      <c r="AA52" s="74"/>
      <c r="AB52" s="74"/>
    </row>
    <row r="53" spans="2:28" ht="58.5" customHeight="1">
      <c r="B53" s="1">
        <v>38</v>
      </c>
      <c r="C53" s="55" t="str">
        <f>Hoja1!BC42</f>
        <v>area 38</v>
      </c>
      <c r="D53" s="55" t="str">
        <f>Hoja1!BD42</f>
        <v>puesto 38</v>
      </c>
      <c r="E53" s="55" t="str">
        <f>Hoja1!BE42</f>
        <v>tarea 38</v>
      </c>
      <c r="F53" s="55">
        <f>Hoja1!BF42</f>
        <v>0</v>
      </c>
      <c r="G53" s="55">
        <f>Hoja1!BG42</f>
        <v>0</v>
      </c>
      <c r="H53" s="55">
        <f>Hoja1!BH42</f>
        <v>0</v>
      </c>
      <c r="I53" s="55">
        <f>Hoja1!BI42</f>
        <v>0</v>
      </c>
      <c r="J53" s="55">
        <f>Hoja1!BJ42</f>
        <v>0</v>
      </c>
      <c r="K53" s="53"/>
      <c r="L53" s="53"/>
      <c r="M53" s="53"/>
      <c r="N53" s="53"/>
      <c r="O53" s="53"/>
      <c r="P53" s="53"/>
      <c r="Q53" s="53"/>
      <c r="R53" s="53"/>
      <c r="S53" s="53"/>
      <c r="T53" s="53"/>
      <c r="U53" s="53"/>
      <c r="V53" s="53" t="s">
        <v>86</v>
      </c>
      <c r="W53" s="86"/>
      <c r="X53" s="74"/>
      <c r="Y53" s="74"/>
      <c r="Z53" s="74"/>
      <c r="AA53" s="74"/>
      <c r="AB53" s="74"/>
    </row>
    <row r="54" spans="2:28" ht="58.5" customHeight="1">
      <c r="B54" s="1">
        <v>39</v>
      </c>
      <c r="C54" s="55" t="str">
        <f>Hoja1!BC43</f>
        <v>area 39</v>
      </c>
      <c r="D54" s="55" t="str">
        <f>Hoja1!BD43</f>
        <v>puesto 39</v>
      </c>
      <c r="E54" s="55" t="str">
        <f>Hoja1!BE43</f>
        <v>tarea 39</v>
      </c>
      <c r="F54" s="55">
        <f>Hoja1!BF43</f>
        <v>0</v>
      </c>
      <c r="G54" s="55">
        <f>Hoja1!BG43</f>
        <v>0</v>
      </c>
      <c r="H54" s="55">
        <f>Hoja1!BH43</f>
        <v>0</v>
      </c>
      <c r="I54" s="55">
        <f>Hoja1!BI43</f>
        <v>0</v>
      </c>
      <c r="J54" s="55">
        <f>Hoja1!BJ43</f>
        <v>0</v>
      </c>
      <c r="K54" s="53"/>
      <c r="L54" s="53"/>
      <c r="M54" s="53"/>
      <c r="N54" s="53"/>
      <c r="O54" s="53"/>
      <c r="P54" s="53"/>
      <c r="Q54" s="53"/>
      <c r="R54" s="53"/>
      <c r="S54" s="53"/>
      <c r="T54" s="53"/>
      <c r="U54" s="53"/>
      <c r="V54" s="53" t="s">
        <v>86</v>
      </c>
      <c r="W54" s="86"/>
      <c r="X54" s="74"/>
      <c r="Y54" s="74"/>
      <c r="Z54" s="74"/>
      <c r="AA54" s="74"/>
      <c r="AB54" s="74"/>
    </row>
    <row r="55" spans="2:28" ht="58.5" customHeight="1">
      <c r="B55" s="1">
        <v>40</v>
      </c>
      <c r="C55" s="55" t="str">
        <f>Hoja1!BC44</f>
        <v>area 40</v>
      </c>
      <c r="D55" s="55" t="str">
        <f>Hoja1!BD44</f>
        <v>puesto 40</v>
      </c>
      <c r="E55" s="55" t="str">
        <f>Hoja1!BE44</f>
        <v>tarea 40</v>
      </c>
      <c r="F55" s="55">
        <f>Hoja1!BF44</f>
        <v>0</v>
      </c>
      <c r="G55" s="55">
        <f>Hoja1!BG44</f>
        <v>0</v>
      </c>
      <c r="H55" s="55">
        <f>Hoja1!BH44</f>
        <v>0</v>
      </c>
      <c r="I55" s="55">
        <f>Hoja1!BI44</f>
        <v>0</v>
      </c>
      <c r="J55" s="55">
        <f>Hoja1!BJ44</f>
        <v>0</v>
      </c>
      <c r="K55" s="53"/>
      <c r="L55" s="53"/>
      <c r="M55" s="53"/>
      <c r="N55" s="53"/>
      <c r="O55" s="53"/>
      <c r="P55" s="53"/>
      <c r="Q55" s="53"/>
      <c r="R55" s="53"/>
      <c r="S55" s="53"/>
      <c r="T55" s="53"/>
      <c r="U55" s="53"/>
      <c r="V55" s="53" t="s">
        <v>86</v>
      </c>
      <c r="W55" s="86"/>
      <c r="X55" s="74"/>
      <c r="Y55" s="74"/>
      <c r="Z55" s="74"/>
      <c r="AA55" s="74"/>
      <c r="AB55" s="74"/>
    </row>
    <row r="56" spans="2:28" ht="58.5" customHeight="1">
      <c r="B56" s="1">
        <v>41</v>
      </c>
      <c r="C56" s="55" t="str">
        <f>Hoja1!BC45</f>
        <v>area 41</v>
      </c>
      <c r="D56" s="55" t="str">
        <f>Hoja1!BD45</f>
        <v>puesto 41</v>
      </c>
      <c r="E56" s="55" t="str">
        <f>Hoja1!BE45</f>
        <v>tarea 41</v>
      </c>
      <c r="F56" s="55">
        <f>Hoja1!BF45</f>
        <v>0</v>
      </c>
      <c r="G56" s="55">
        <f>Hoja1!BG45</f>
        <v>0</v>
      </c>
      <c r="H56" s="55">
        <f>Hoja1!BH45</f>
        <v>0</v>
      </c>
      <c r="I56" s="55">
        <f>Hoja1!BI45</f>
        <v>0</v>
      </c>
      <c r="J56" s="55">
        <f>Hoja1!BJ45</f>
        <v>0</v>
      </c>
      <c r="K56" s="53"/>
      <c r="L56" s="53"/>
      <c r="M56" s="53"/>
      <c r="N56" s="53"/>
      <c r="O56" s="53"/>
      <c r="P56" s="53"/>
      <c r="Q56" s="53"/>
      <c r="R56" s="53"/>
      <c r="S56" s="53"/>
      <c r="T56" s="53"/>
      <c r="U56" s="53"/>
      <c r="V56" s="53" t="s">
        <v>86</v>
      </c>
      <c r="W56" s="86"/>
      <c r="X56" s="74"/>
      <c r="Y56" s="74"/>
      <c r="Z56" s="74"/>
      <c r="AA56" s="74"/>
      <c r="AB56" s="74"/>
    </row>
    <row r="57" spans="2:28" ht="58.5" customHeight="1">
      <c r="B57" s="1">
        <v>42</v>
      </c>
      <c r="C57" s="55" t="str">
        <f>Hoja1!BC46</f>
        <v>area 42</v>
      </c>
      <c r="D57" s="55" t="str">
        <f>Hoja1!BD46</f>
        <v>puesto 42</v>
      </c>
      <c r="E57" s="55" t="str">
        <f>Hoja1!BE46</f>
        <v>tarea 42</v>
      </c>
      <c r="F57" s="55">
        <f>Hoja1!BF46</f>
        <v>0</v>
      </c>
      <c r="G57" s="55">
        <f>Hoja1!BG46</f>
        <v>0</v>
      </c>
      <c r="H57" s="55">
        <f>Hoja1!BH46</f>
        <v>0</v>
      </c>
      <c r="I57" s="55">
        <f>Hoja1!BI46</f>
        <v>0</v>
      </c>
      <c r="J57" s="55">
        <f>Hoja1!BJ46</f>
        <v>0</v>
      </c>
      <c r="K57" s="53"/>
      <c r="L57" s="53"/>
      <c r="M57" s="53"/>
      <c r="N57" s="53"/>
      <c r="O57" s="53"/>
      <c r="P57" s="53"/>
      <c r="Q57" s="53"/>
      <c r="R57" s="53"/>
      <c r="S57" s="53"/>
      <c r="T57" s="53"/>
      <c r="U57" s="53"/>
      <c r="V57" s="53" t="s">
        <v>86</v>
      </c>
      <c r="W57" s="86"/>
      <c r="X57" s="74"/>
      <c r="Y57" s="74"/>
      <c r="Z57" s="74"/>
      <c r="AA57" s="74"/>
      <c r="AB57" s="74"/>
    </row>
    <row r="58" spans="2:28" ht="58.5" customHeight="1">
      <c r="B58" s="1">
        <v>43</v>
      </c>
      <c r="C58" s="55" t="str">
        <f>Hoja1!BC47</f>
        <v>area 43</v>
      </c>
      <c r="D58" s="55" t="str">
        <f>Hoja1!BD47</f>
        <v>puesto 43</v>
      </c>
      <c r="E58" s="55" t="str">
        <f>Hoja1!BE47</f>
        <v>tarea 43</v>
      </c>
      <c r="F58" s="55">
        <f>Hoja1!BF47</f>
        <v>0</v>
      </c>
      <c r="G58" s="55">
        <f>Hoja1!BG47</f>
        <v>0</v>
      </c>
      <c r="H58" s="55">
        <f>Hoja1!BH47</f>
        <v>0</v>
      </c>
      <c r="I58" s="55">
        <f>Hoja1!BI47</f>
        <v>0</v>
      </c>
      <c r="J58" s="55">
        <f>Hoja1!BJ47</f>
        <v>0</v>
      </c>
      <c r="K58" s="53"/>
      <c r="L58" s="53"/>
      <c r="M58" s="53"/>
      <c r="N58" s="53"/>
      <c r="O58" s="53"/>
      <c r="P58" s="53"/>
      <c r="Q58" s="53"/>
      <c r="R58" s="53"/>
      <c r="S58" s="53"/>
      <c r="T58" s="53"/>
      <c r="U58" s="53"/>
      <c r="V58" s="53" t="s">
        <v>86</v>
      </c>
      <c r="W58" s="86"/>
      <c r="X58" s="74"/>
      <c r="Y58" s="74"/>
      <c r="Z58" s="74"/>
      <c r="AA58" s="74"/>
      <c r="AB58" s="74"/>
    </row>
    <row r="59" spans="2:28" ht="58.5" customHeight="1">
      <c r="B59" s="1">
        <v>44</v>
      </c>
      <c r="C59" s="55" t="str">
        <f>Hoja1!BC48</f>
        <v>area 44</v>
      </c>
      <c r="D59" s="55" t="str">
        <f>Hoja1!BD48</f>
        <v>puesto 44</v>
      </c>
      <c r="E59" s="55" t="str">
        <f>Hoja1!BE48</f>
        <v>tarea 44</v>
      </c>
      <c r="F59" s="55">
        <f>Hoja1!BF48</f>
        <v>0</v>
      </c>
      <c r="G59" s="55">
        <f>Hoja1!BG48</f>
        <v>0</v>
      </c>
      <c r="H59" s="55">
        <f>Hoja1!BH48</f>
        <v>0</v>
      </c>
      <c r="I59" s="55">
        <f>Hoja1!BI48</f>
        <v>0</v>
      </c>
      <c r="J59" s="55">
        <f>Hoja1!BJ48</f>
        <v>0</v>
      </c>
      <c r="K59" s="53"/>
      <c r="L59" s="53"/>
      <c r="M59" s="53"/>
      <c r="N59" s="53"/>
      <c r="O59" s="53"/>
      <c r="P59" s="53"/>
      <c r="Q59" s="53"/>
      <c r="R59" s="53"/>
      <c r="S59" s="53"/>
      <c r="T59" s="53"/>
      <c r="U59" s="53"/>
      <c r="V59" s="53" t="s">
        <v>86</v>
      </c>
      <c r="W59" s="86"/>
      <c r="X59" s="74"/>
      <c r="Y59" s="74"/>
      <c r="Z59" s="74"/>
      <c r="AA59" s="74"/>
      <c r="AB59" s="74"/>
    </row>
    <row r="60" spans="2:28" ht="58.5" customHeight="1">
      <c r="B60" s="1">
        <v>45</v>
      </c>
      <c r="C60" s="55" t="str">
        <f>Hoja1!BC49</f>
        <v>area 45</v>
      </c>
      <c r="D60" s="55" t="str">
        <f>Hoja1!BD49</f>
        <v>puesto 45</v>
      </c>
      <c r="E60" s="55" t="str">
        <f>Hoja1!BE49</f>
        <v>tarea 45</v>
      </c>
      <c r="F60" s="55">
        <f>Hoja1!BF49</f>
        <v>0</v>
      </c>
      <c r="G60" s="55">
        <f>Hoja1!BG49</f>
        <v>0</v>
      </c>
      <c r="H60" s="55">
        <f>Hoja1!BH49</f>
        <v>0</v>
      </c>
      <c r="I60" s="55">
        <f>Hoja1!BI49</f>
        <v>0</v>
      </c>
      <c r="J60" s="55">
        <f>Hoja1!BJ49</f>
        <v>0</v>
      </c>
      <c r="K60" s="53"/>
      <c r="L60" s="53"/>
      <c r="M60" s="53"/>
      <c r="N60" s="53"/>
      <c r="O60" s="53"/>
      <c r="P60" s="53"/>
      <c r="Q60" s="53"/>
      <c r="R60" s="53"/>
      <c r="S60" s="53"/>
      <c r="T60" s="53"/>
      <c r="U60" s="53"/>
      <c r="V60" s="53" t="s">
        <v>86</v>
      </c>
      <c r="W60" s="86"/>
      <c r="X60" s="74"/>
      <c r="Y60" s="74"/>
      <c r="Z60" s="74"/>
      <c r="AA60" s="74"/>
      <c r="AB60" s="74"/>
    </row>
    <row r="61" spans="2:28" ht="58.5" customHeight="1">
      <c r="B61" s="1">
        <v>46</v>
      </c>
      <c r="C61" s="55" t="str">
        <f>Hoja1!BC50</f>
        <v>area 46</v>
      </c>
      <c r="D61" s="55" t="str">
        <f>Hoja1!BD50</f>
        <v>puesto 46</v>
      </c>
      <c r="E61" s="55" t="str">
        <f>Hoja1!BE50</f>
        <v>tarea 46</v>
      </c>
      <c r="F61" s="55">
        <f>Hoja1!BF50</f>
        <v>0</v>
      </c>
      <c r="G61" s="55">
        <f>Hoja1!BG50</f>
        <v>0</v>
      </c>
      <c r="H61" s="55">
        <f>Hoja1!BH50</f>
        <v>0</v>
      </c>
      <c r="I61" s="55">
        <f>Hoja1!BI50</f>
        <v>0</v>
      </c>
      <c r="J61" s="55">
        <f>Hoja1!BJ50</f>
        <v>0</v>
      </c>
      <c r="K61" s="53"/>
      <c r="L61" s="53"/>
      <c r="M61" s="53"/>
      <c r="N61" s="53"/>
      <c r="O61" s="53"/>
      <c r="P61" s="53"/>
      <c r="Q61" s="53"/>
      <c r="R61" s="53"/>
      <c r="S61" s="53"/>
      <c r="T61" s="53"/>
      <c r="U61" s="53"/>
      <c r="V61" s="53" t="s">
        <v>86</v>
      </c>
      <c r="W61" s="86"/>
      <c r="X61" s="74"/>
      <c r="Y61" s="74"/>
      <c r="Z61" s="74"/>
      <c r="AA61" s="74"/>
      <c r="AB61" s="74"/>
    </row>
    <row r="62" spans="2:28" ht="58.5" customHeight="1">
      <c r="B62" s="1">
        <v>47</v>
      </c>
      <c r="C62" s="55" t="str">
        <f>Hoja1!BC51</f>
        <v>area 47</v>
      </c>
      <c r="D62" s="55" t="str">
        <f>Hoja1!BD51</f>
        <v>puesto 47</v>
      </c>
      <c r="E62" s="55" t="str">
        <f>Hoja1!BE51</f>
        <v>tarea 47</v>
      </c>
      <c r="F62" s="55">
        <f>Hoja1!BF51</f>
        <v>0</v>
      </c>
      <c r="G62" s="55">
        <f>Hoja1!BG51</f>
        <v>0</v>
      </c>
      <c r="H62" s="55">
        <f>Hoja1!BH51</f>
        <v>0</v>
      </c>
      <c r="I62" s="55">
        <f>Hoja1!BI51</f>
        <v>0</v>
      </c>
      <c r="J62" s="55">
        <f>Hoja1!BJ51</f>
        <v>0</v>
      </c>
      <c r="K62" s="53"/>
      <c r="L62" s="53"/>
      <c r="M62" s="53"/>
      <c r="N62" s="53"/>
      <c r="O62" s="53"/>
      <c r="P62" s="53"/>
      <c r="Q62" s="53"/>
      <c r="R62" s="53"/>
      <c r="S62" s="53"/>
      <c r="T62" s="53"/>
      <c r="U62" s="53"/>
      <c r="V62" s="53" t="s">
        <v>86</v>
      </c>
      <c r="W62" s="86"/>
      <c r="X62" s="74"/>
      <c r="Y62" s="74"/>
      <c r="Z62" s="74"/>
      <c r="AA62" s="74"/>
      <c r="AB62" s="74"/>
    </row>
    <row r="63" spans="2:28" ht="58.5" customHeight="1">
      <c r="B63" s="1">
        <v>48</v>
      </c>
      <c r="C63" s="55" t="str">
        <f>Hoja1!BC52</f>
        <v>area 48</v>
      </c>
      <c r="D63" s="55" t="str">
        <f>Hoja1!BD52</f>
        <v>puesto 48</v>
      </c>
      <c r="E63" s="55" t="str">
        <f>Hoja1!BE52</f>
        <v>tarea 48</v>
      </c>
      <c r="F63" s="55">
        <f>Hoja1!BF52</f>
        <v>0</v>
      </c>
      <c r="G63" s="55">
        <f>Hoja1!BG52</f>
        <v>0</v>
      </c>
      <c r="H63" s="55">
        <f>Hoja1!BH52</f>
        <v>0</v>
      </c>
      <c r="I63" s="55">
        <f>Hoja1!BI52</f>
        <v>0</v>
      </c>
      <c r="J63" s="55">
        <f>Hoja1!BJ52</f>
        <v>0</v>
      </c>
      <c r="K63" s="53"/>
      <c r="L63" s="53"/>
      <c r="M63" s="53"/>
      <c r="N63" s="53"/>
      <c r="O63" s="53"/>
      <c r="P63" s="53"/>
      <c r="Q63" s="53"/>
      <c r="R63" s="53"/>
      <c r="S63" s="53"/>
      <c r="T63" s="53"/>
      <c r="U63" s="53"/>
      <c r="V63" s="53" t="s">
        <v>86</v>
      </c>
      <c r="W63" s="86"/>
      <c r="X63" s="74"/>
      <c r="Y63" s="74"/>
      <c r="Z63" s="74"/>
      <c r="AA63" s="74"/>
      <c r="AB63" s="74"/>
    </row>
    <row r="64" spans="2:28" ht="58.5" customHeight="1">
      <c r="B64" s="1">
        <v>49</v>
      </c>
      <c r="C64" s="55" t="str">
        <f>Hoja1!BC53</f>
        <v>area 49</v>
      </c>
      <c r="D64" s="55" t="str">
        <f>Hoja1!BD53</f>
        <v>puesto 49</v>
      </c>
      <c r="E64" s="55" t="str">
        <f>Hoja1!BE53</f>
        <v>tarea 49</v>
      </c>
      <c r="F64" s="55">
        <f>Hoja1!BF53</f>
        <v>0</v>
      </c>
      <c r="G64" s="55">
        <f>Hoja1!BG53</f>
        <v>0</v>
      </c>
      <c r="H64" s="55">
        <f>Hoja1!BH53</f>
        <v>0</v>
      </c>
      <c r="I64" s="55">
        <f>Hoja1!BI53</f>
        <v>0</v>
      </c>
      <c r="J64" s="55">
        <f>Hoja1!BJ53</f>
        <v>0</v>
      </c>
      <c r="K64" s="53"/>
      <c r="L64" s="53"/>
      <c r="M64" s="53"/>
      <c r="N64" s="53"/>
      <c r="O64" s="53"/>
      <c r="P64" s="53"/>
      <c r="Q64" s="53"/>
      <c r="R64" s="53"/>
      <c r="S64" s="53"/>
      <c r="T64" s="53"/>
      <c r="U64" s="53"/>
      <c r="V64" s="53" t="s">
        <v>86</v>
      </c>
      <c r="W64" s="86"/>
      <c r="X64" s="74"/>
      <c r="Y64" s="74"/>
      <c r="Z64" s="74"/>
      <c r="AA64" s="74"/>
      <c r="AB64" s="74"/>
    </row>
    <row r="65" spans="2:28" ht="58.5" customHeight="1">
      <c r="B65" s="1">
        <v>50</v>
      </c>
      <c r="C65" s="55" t="str">
        <f>Hoja1!BC54</f>
        <v>area 50</v>
      </c>
      <c r="D65" s="55" t="str">
        <f>Hoja1!BD54</f>
        <v>puesto 50</v>
      </c>
      <c r="E65" s="55" t="str">
        <f>Hoja1!BE54</f>
        <v>tarea 50</v>
      </c>
      <c r="F65" s="55">
        <f>Hoja1!BF54</f>
        <v>0</v>
      </c>
      <c r="G65" s="55">
        <f>Hoja1!BG54</f>
        <v>0</v>
      </c>
      <c r="H65" s="55">
        <f>Hoja1!BH54</f>
        <v>0</v>
      </c>
      <c r="I65" s="55">
        <f>Hoja1!BI54</f>
        <v>0</v>
      </c>
      <c r="J65" s="55">
        <f>Hoja1!BJ54</f>
        <v>0</v>
      </c>
      <c r="K65" s="53"/>
      <c r="L65" s="53"/>
      <c r="M65" s="53"/>
      <c r="N65" s="53"/>
      <c r="O65" s="53"/>
      <c r="P65" s="53"/>
      <c r="Q65" s="53"/>
      <c r="R65" s="53"/>
      <c r="S65" s="53"/>
      <c r="T65" s="53"/>
      <c r="U65" s="53"/>
      <c r="V65" s="53" t="s">
        <v>86</v>
      </c>
      <c r="W65" s="86"/>
      <c r="X65" s="74"/>
      <c r="Y65" s="74"/>
      <c r="Z65" s="74"/>
      <c r="AA65" s="74"/>
      <c r="AB65" s="74"/>
    </row>
    <row r="66" spans="2:28" ht="58.5" customHeight="1">
      <c r="B66" s="1">
        <v>51</v>
      </c>
      <c r="C66" s="55" t="str">
        <f>Hoja1!BC55</f>
        <v>area 51</v>
      </c>
      <c r="D66" s="55" t="str">
        <f>Hoja1!BD55</f>
        <v>puesto 51</v>
      </c>
      <c r="E66" s="55" t="str">
        <f>Hoja1!BE55</f>
        <v>tarea 51</v>
      </c>
      <c r="F66" s="55">
        <f>Hoja1!BF55</f>
        <v>0</v>
      </c>
      <c r="G66" s="55">
        <f>Hoja1!BG55</f>
        <v>0</v>
      </c>
      <c r="H66" s="55">
        <f>Hoja1!BH55</f>
        <v>0</v>
      </c>
      <c r="I66" s="55">
        <f>Hoja1!BI55</f>
        <v>0</v>
      </c>
      <c r="J66" s="55">
        <f>Hoja1!BJ55</f>
        <v>0</v>
      </c>
      <c r="K66" s="53"/>
      <c r="L66" s="53"/>
      <c r="M66" s="53"/>
      <c r="N66" s="53"/>
      <c r="O66" s="53"/>
      <c r="P66" s="53"/>
      <c r="Q66" s="53"/>
      <c r="R66" s="53"/>
      <c r="S66" s="53"/>
      <c r="T66" s="53"/>
      <c r="U66" s="53"/>
      <c r="V66" s="53" t="s">
        <v>86</v>
      </c>
      <c r="W66" s="86"/>
      <c r="X66" s="74"/>
      <c r="Y66" s="74"/>
      <c r="Z66" s="74"/>
      <c r="AA66" s="74"/>
      <c r="AB66" s="74"/>
    </row>
    <row r="67" spans="2:28" ht="58.5" customHeight="1">
      <c r="B67" s="1">
        <v>52</v>
      </c>
      <c r="C67" s="55" t="str">
        <f>Hoja1!BC56</f>
        <v>area 52</v>
      </c>
      <c r="D67" s="55" t="str">
        <f>Hoja1!BD56</f>
        <v>puesto 52</v>
      </c>
      <c r="E67" s="55" t="str">
        <f>Hoja1!BE56</f>
        <v>tarea 52</v>
      </c>
      <c r="F67" s="55">
        <f>Hoja1!BF56</f>
        <v>0</v>
      </c>
      <c r="G67" s="55">
        <f>Hoja1!BG56</f>
        <v>0</v>
      </c>
      <c r="H67" s="55">
        <f>Hoja1!BH56</f>
        <v>0</v>
      </c>
      <c r="I67" s="55">
        <f>Hoja1!BI56</f>
        <v>0</v>
      </c>
      <c r="J67" s="55">
        <f>Hoja1!BJ56</f>
        <v>0</v>
      </c>
      <c r="K67" s="53"/>
      <c r="L67" s="53"/>
      <c r="M67" s="53"/>
      <c r="N67" s="53"/>
      <c r="O67" s="53"/>
      <c r="P67" s="53"/>
      <c r="Q67" s="53"/>
      <c r="R67" s="53"/>
      <c r="S67" s="53"/>
      <c r="T67" s="53"/>
      <c r="U67" s="53"/>
      <c r="V67" s="53" t="s">
        <v>86</v>
      </c>
      <c r="W67" s="86"/>
      <c r="X67" s="74"/>
      <c r="Y67" s="74"/>
      <c r="Z67" s="74"/>
      <c r="AA67" s="74"/>
      <c r="AB67" s="74"/>
    </row>
    <row r="68" spans="2:28" ht="58.5" customHeight="1">
      <c r="B68" s="1">
        <v>53</v>
      </c>
      <c r="C68" s="55" t="str">
        <f>Hoja1!BC57</f>
        <v>area 53</v>
      </c>
      <c r="D68" s="55" t="str">
        <f>Hoja1!BD57</f>
        <v>puesto 53</v>
      </c>
      <c r="E68" s="55" t="str">
        <f>Hoja1!BE57</f>
        <v>tarea 53</v>
      </c>
      <c r="F68" s="55">
        <f>Hoja1!BF57</f>
        <v>0</v>
      </c>
      <c r="G68" s="55">
        <f>Hoja1!BG57</f>
        <v>0</v>
      </c>
      <c r="H68" s="55">
        <f>Hoja1!BH57</f>
        <v>0</v>
      </c>
      <c r="I68" s="55">
        <f>Hoja1!BI57</f>
        <v>0</v>
      </c>
      <c r="J68" s="55">
        <f>Hoja1!BJ57</f>
        <v>0</v>
      </c>
      <c r="K68" s="53"/>
      <c r="L68" s="53"/>
      <c r="M68" s="53"/>
      <c r="N68" s="53"/>
      <c r="O68" s="53"/>
      <c r="P68" s="53"/>
      <c r="Q68" s="53"/>
      <c r="R68" s="53"/>
      <c r="S68" s="53"/>
      <c r="T68" s="53"/>
      <c r="U68" s="53"/>
      <c r="V68" s="53" t="s">
        <v>86</v>
      </c>
      <c r="W68" s="86"/>
      <c r="X68" s="74"/>
      <c r="Y68" s="74"/>
      <c r="Z68" s="74"/>
      <c r="AA68" s="74"/>
      <c r="AB68" s="74"/>
    </row>
    <row r="69" spans="2:28" ht="58.5" customHeight="1">
      <c r="B69" s="1">
        <v>54</v>
      </c>
      <c r="C69" s="55" t="str">
        <f>Hoja1!BC58</f>
        <v>area 54</v>
      </c>
      <c r="D69" s="55" t="str">
        <f>Hoja1!BD58</f>
        <v>puesto 54</v>
      </c>
      <c r="E69" s="55" t="str">
        <f>Hoja1!BE58</f>
        <v>tarea 54</v>
      </c>
      <c r="F69" s="55">
        <f>Hoja1!BF58</f>
        <v>0</v>
      </c>
      <c r="G69" s="55">
        <f>Hoja1!BG58</f>
        <v>0</v>
      </c>
      <c r="H69" s="55">
        <f>Hoja1!BH58</f>
        <v>0</v>
      </c>
      <c r="I69" s="55">
        <f>Hoja1!BI58</f>
        <v>0</v>
      </c>
      <c r="J69" s="55">
        <f>Hoja1!BJ58</f>
        <v>0</v>
      </c>
      <c r="K69" s="53"/>
      <c r="L69" s="53"/>
      <c r="M69" s="53"/>
      <c r="N69" s="53"/>
      <c r="O69" s="53"/>
      <c r="P69" s="53"/>
      <c r="Q69" s="53"/>
      <c r="R69" s="53"/>
      <c r="S69" s="53"/>
      <c r="T69" s="53"/>
      <c r="U69" s="53"/>
      <c r="V69" s="53" t="s">
        <v>86</v>
      </c>
      <c r="W69" s="86"/>
      <c r="X69" s="74"/>
      <c r="Y69" s="74"/>
      <c r="Z69" s="74"/>
      <c r="AA69" s="74"/>
      <c r="AB69" s="74"/>
    </row>
    <row r="70" spans="2:28" ht="58.5" customHeight="1">
      <c r="B70" s="1">
        <v>55</v>
      </c>
      <c r="C70" s="55" t="str">
        <f>Hoja1!BC59</f>
        <v>area 55</v>
      </c>
      <c r="D70" s="55" t="str">
        <f>Hoja1!BD59</f>
        <v>puesto 55</v>
      </c>
      <c r="E70" s="55" t="str">
        <f>Hoja1!BE59</f>
        <v>tarea 55</v>
      </c>
      <c r="F70" s="55">
        <f>Hoja1!BF59</f>
        <v>0</v>
      </c>
      <c r="G70" s="55">
        <f>Hoja1!BG59</f>
        <v>0</v>
      </c>
      <c r="H70" s="55">
        <f>Hoja1!BH59</f>
        <v>0</v>
      </c>
      <c r="I70" s="55">
        <f>Hoja1!BI59</f>
        <v>0</v>
      </c>
      <c r="J70" s="55">
        <f>Hoja1!BJ59</f>
        <v>0</v>
      </c>
      <c r="K70" s="53"/>
      <c r="L70" s="53"/>
      <c r="M70" s="53"/>
      <c r="N70" s="53"/>
      <c r="O70" s="53"/>
      <c r="P70" s="53"/>
      <c r="Q70" s="53"/>
      <c r="R70" s="53"/>
      <c r="S70" s="53"/>
      <c r="T70" s="53"/>
      <c r="U70" s="53"/>
      <c r="V70" s="53" t="s">
        <v>86</v>
      </c>
      <c r="W70" s="86"/>
      <c r="X70" s="74"/>
      <c r="Y70" s="74"/>
      <c r="Z70" s="74"/>
      <c r="AA70" s="74"/>
      <c r="AB70" s="74"/>
    </row>
    <row r="71" spans="2:28" ht="58.5" customHeight="1">
      <c r="B71" s="1">
        <v>56</v>
      </c>
      <c r="C71" s="55" t="str">
        <f>Hoja1!BC60</f>
        <v>area 56</v>
      </c>
      <c r="D71" s="55" t="str">
        <f>Hoja1!BD60</f>
        <v>puesto 56</v>
      </c>
      <c r="E71" s="55" t="str">
        <f>Hoja1!BE60</f>
        <v>tarea 56</v>
      </c>
      <c r="F71" s="55">
        <f>Hoja1!BF60</f>
        <v>0</v>
      </c>
      <c r="G71" s="55">
        <f>Hoja1!BG60</f>
        <v>0</v>
      </c>
      <c r="H71" s="55">
        <f>Hoja1!BH60</f>
        <v>0</v>
      </c>
      <c r="I71" s="55">
        <f>Hoja1!BI60</f>
        <v>0</v>
      </c>
      <c r="J71" s="55">
        <f>Hoja1!BJ60</f>
        <v>0</v>
      </c>
      <c r="K71" s="53"/>
      <c r="L71" s="53"/>
      <c r="M71" s="53"/>
      <c r="N71" s="53"/>
      <c r="O71" s="53"/>
      <c r="P71" s="53"/>
      <c r="Q71" s="53"/>
      <c r="R71" s="53"/>
      <c r="S71" s="53"/>
      <c r="T71" s="53"/>
      <c r="U71" s="53"/>
      <c r="V71" s="53" t="s">
        <v>86</v>
      </c>
      <c r="W71" s="86"/>
      <c r="X71" s="74"/>
      <c r="Y71" s="74"/>
      <c r="Z71" s="74"/>
      <c r="AA71" s="74"/>
      <c r="AB71" s="74"/>
    </row>
    <row r="72" spans="2:28" ht="58.5" customHeight="1">
      <c r="B72" s="1">
        <v>57</v>
      </c>
      <c r="C72" s="55" t="str">
        <f>Hoja1!BC61</f>
        <v>area 57</v>
      </c>
      <c r="D72" s="55" t="str">
        <f>Hoja1!BD61</f>
        <v>puesto 57</v>
      </c>
      <c r="E72" s="55" t="str">
        <f>Hoja1!BE61</f>
        <v>tarea 57</v>
      </c>
      <c r="F72" s="55">
        <f>Hoja1!BF61</f>
        <v>0</v>
      </c>
      <c r="G72" s="55">
        <f>Hoja1!BG61</f>
        <v>0</v>
      </c>
      <c r="H72" s="55">
        <f>Hoja1!BH61</f>
        <v>0</v>
      </c>
      <c r="I72" s="55">
        <f>Hoja1!BI61</f>
        <v>0</v>
      </c>
      <c r="J72" s="55">
        <f>Hoja1!BJ61</f>
        <v>0</v>
      </c>
      <c r="K72" s="53"/>
      <c r="L72" s="53"/>
      <c r="M72" s="53"/>
      <c r="N72" s="53"/>
      <c r="O72" s="53"/>
      <c r="P72" s="53"/>
      <c r="Q72" s="53"/>
      <c r="R72" s="53"/>
      <c r="S72" s="53"/>
      <c r="T72" s="53"/>
      <c r="U72" s="53"/>
      <c r="V72" s="53" t="s">
        <v>86</v>
      </c>
      <c r="W72" s="86"/>
      <c r="X72" s="74"/>
      <c r="Y72" s="74"/>
      <c r="Z72" s="74"/>
      <c r="AA72" s="74"/>
      <c r="AB72" s="74"/>
    </row>
    <row r="73" spans="2:28" ht="58.5" customHeight="1">
      <c r="B73" s="1">
        <v>58</v>
      </c>
      <c r="C73" s="55" t="str">
        <f>Hoja1!BC62</f>
        <v>area 58</v>
      </c>
      <c r="D73" s="55" t="str">
        <f>Hoja1!BD62</f>
        <v>puesto 58</v>
      </c>
      <c r="E73" s="55" t="str">
        <f>Hoja1!BE62</f>
        <v>tarea 58</v>
      </c>
      <c r="F73" s="55">
        <f>Hoja1!BF62</f>
        <v>0</v>
      </c>
      <c r="G73" s="55">
        <f>Hoja1!BG62</f>
        <v>0</v>
      </c>
      <c r="H73" s="55">
        <f>Hoja1!BH62</f>
        <v>0</v>
      </c>
      <c r="I73" s="55">
        <f>Hoja1!BI62</f>
        <v>0</v>
      </c>
      <c r="J73" s="55">
        <f>Hoja1!BJ62</f>
        <v>0</v>
      </c>
      <c r="K73" s="53"/>
      <c r="L73" s="53"/>
      <c r="M73" s="53"/>
      <c r="N73" s="53"/>
      <c r="O73" s="53"/>
      <c r="P73" s="53"/>
      <c r="Q73" s="53"/>
      <c r="R73" s="53"/>
      <c r="S73" s="53"/>
      <c r="T73" s="53"/>
      <c r="U73" s="53"/>
      <c r="V73" s="53" t="s">
        <v>86</v>
      </c>
      <c r="W73" s="86"/>
      <c r="X73" s="74"/>
      <c r="Y73" s="74"/>
      <c r="Z73" s="74"/>
      <c r="AA73" s="74"/>
      <c r="AB73" s="74"/>
    </row>
    <row r="74" spans="2:28" ht="58.5" customHeight="1">
      <c r="B74" s="1">
        <v>59</v>
      </c>
      <c r="C74" s="55" t="str">
        <f>Hoja1!BC63</f>
        <v>area 59</v>
      </c>
      <c r="D74" s="55" t="str">
        <f>Hoja1!BD63</f>
        <v>puesto 59</v>
      </c>
      <c r="E74" s="55" t="str">
        <f>Hoja1!BE63</f>
        <v>tarea 59</v>
      </c>
      <c r="F74" s="55">
        <f>Hoja1!BF63</f>
        <v>0</v>
      </c>
      <c r="G74" s="55">
        <f>Hoja1!BG63</f>
        <v>0</v>
      </c>
      <c r="H74" s="55">
        <f>Hoja1!BH63</f>
        <v>0</v>
      </c>
      <c r="I74" s="55">
        <f>Hoja1!BI63</f>
        <v>0</v>
      </c>
      <c r="J74" s="55">
        <f>Hoja1!BJ63</f>
        <v>0</v>
      </c>
      <c r="K74" s="53"/>
      <c r="L74" s="53"/>
      <c r="M74" s="53"/>
      <c r="N74" s="53"/>
      <c r="O74" s="53"/>
      <c r="P74" s="53"/>
      <c r="Q74" s="53"/>
      <c r="R74" s="53"/>
      <c r="S74" s="53"/>
      <c r="T74" s="53"/>
      <c r="U74" s="53"/>
      <c r="V74" s="53" t="s">
        <v>86</v>
      </c>
      <c r="W74" s="86"/>
      <c r="X74" s="74"/>
      <c r="Y74" s="74"/>
      <c r="Z74" s="74"/>
      <c r="AA74" s="74"/>
      <c r="AB74" s="74"/>
    </row>
    <row r="75" spans="2:28" ht="58.5" customHeight="1">
      <c r="B75" s="1">
        <v>60</v>
      </c>
      <c r="C75" s="55" t="str">
        <f>Hoja1!BC64</f>
        <v>area 60</v>
      </c>
      <c r="D75" s="55" t="str">
        <f>Hoja1!BD64</f>
        <v>puesto 60</v>
      </c>
      <c r="E75" s="55" t="str">
        <f>Hoja1!BE64</f>
        <v>tarea 60</v>
      </c>
      <c r="F75" s="55">
        <f>Hoja1!BF64</f>
        <v>0</v>
      </c>
      <c r="G75" s="55">
        <f>Hoja1!BG64</f>
        <v>0</v>
      </c>
      <c r="H75" s="55">
        <f>Hoja1!BH64</f>
        <v>0</v>
      </c>
      <c r="I75" s="55">
        <f>Hoja1!BI64</f>
        <v>0</v>
      </c>
      <c r="J75" s="55">
        <f>Hoja1!BJ64</f>
        <v>0</v>
      </c>
      <c r="K75" s="53"/>
      <c r="L75" s="53"/>
      <c r="M75" s="53"/>
      <c r="N75" s="53"/>
      <c r="O75" s="53"/>
      <c r="P75" s="53"/>
      <c r="Q75" s="53"/>
      <c r="R75" s="53"/>
      <c r="S75" s="53"/>
      <c r="T75" s="53"/>
      <c r="U75" s="53"/>
      <c r="V75" s="53" t="s">
        <v>86</v>
      </c>
      <c r="W75" s="86"/>
      <c r="X75" s="74"/>
      <c r="Y75" s="74"/>
      <c r="Z75" s="74"/>
      <c r="AA75" s="74"/>
      <c r="AB75" s="74"/>
    </row>
    <row r="76" spans="2:28" ht="58.5" customHeight="1">
      <c r="B76" s="1">
        <v>61</v>
      </c>
      <c r="C76" s="55" t="str">
        <f>Hoja1!BC65</f>
        <v>area 61</v>
      </c>
      <c r="D76" s="55" t="str">
        <f>Hoja1!BD65</f>
        <v>puesto 61</v>
      </c>
      <c r="E76" s="55" t="str">
        <f>Hoja1!BE65</f>
        <v>tarea 61</v>
      </c>
      <c r="F76" s="55">
        <f>Hoja1!BF65</f>
        <v>0</v>
      </c>
      <c r="G76" s="55">
        <f>Hoja1!BG65</f>
        <v>0</v>
      </c>
      <c r="H76" s="55">
        <f>Hoja1!BH65</f>
        <v>0</v>
      </c>
      <c r="I76" s="55">
        <f>Hoja1!BI65</f>
        <v>0</v>
      </c>
      <c r="J76" s="55">
        <f>Hoja1!BJ65</f>
        <v>0</v>
      </c>
      <c r="K76" s="53"/>
      <c r="L76" s="53"/>
      <c r="M76" s="53"/>
      <c r="N76" s="53"/>
      <c r="O76" s="53"/>
      <c r="P76" s="53"/>
      <c r="Q76" s="53"/>
      <c r="R76" s="53"/>
      <c r="S76" s="53"/>
      <c r="T76" s="53"/>
      <c r="U76" s="53"/>
      <c r="V76" s="53" t="s">
        <v>86</v>
      </c>
      <c r="W76" s="86"/>
      <c r="X76" s="74"/>
      <c r="Y76" s="74"/>
      <c r="Z76" s="74"/>
      <c r="AA76" s="74"/>
      <c r="AB76" s="74"/>
    </row>
    <row r="77" spans="2:28" ht="58.5" customHeight="1">
      <c r="B77" s="1">
        <v>62</v>
      </c>
      <c r="C77" s="55" t="str">
        <f>Hoja1!BC66</f>
        <v>area 62</v>
      </c>
      <c r="D77" s="55" t="str">
        <f>Hoja1!BD66</f>
        <v>puesto 62</v>
      </c>
      <c r="E77" s="55" t="str">
        <f>Hoja1!BE66</f>
        <v>tarea 62</v>
      </c>
      <c r="F77" s="55">
        <f>Hoja1!BF66</f>
        <v>0</v>
      </c>
      <c r="G77" s="55">
        <f>Hoja1!BG66</f>
        <v>0</v>
      </c>
      <c r="H77" s="55">
        <f>Hoja1!BH66</f>
        <v>0</v>
      </c>
      <c r="I77" s="55">
        <f>Hoja1!BI66</f>
        <v>0</v>
      </c>
      <c r="J77" s="55">
        <f>Hoja1!BJ66</f>
        <v>0</v>
      </c>
      <c r="K77" s="53"/>
      <c r="L77" s="53"/>
      <c r="M77" s="53"/>
      <c r="N77" s="53"/>
      <c r="O77" s="53"/>
      <c r="P77" s="53"/>
      <c r="Q77" s="53"/>
      <c r="R77" s="53"/>
      <c r="S77" s="53"/>
      <c r="T77" s="53"/>
      <c r="U77" s="53"/>
      <c r="V77" s="53" t="s">
        <v>86</v>
      </c>
      <c r="W77" s="86"/>
      <c r="X77" s="74"/>
      <c r="Y77" s="74"/>
      <c r="Z77" s="74"/>
      <c r="AA77" s="74"/>
      <c r="AB77" s="74"/>
    </row>
    <row r="78" spans="2:28" ht="58.5" customHeight="1">
      <c r="B78" s="1">
        <v>63</v>
      </c>
      <c r="C78" s="55" t="str">
        <f>Hoja1!BC67</f>
        <v>area 63</v>
      </c>
      <c r="D78" s="55" t="str">
        <f>Hoja1!BD67</f>
        <v>puesto 63</v>
      </c>
      <c r="E78" s="55" t="str">
        <f>Hoja1!BE67</f>
        <v>tarea 63</v>
      </c>
      <c r="F78" s="55">
        <f>Hoja1!BF67</f>
        <v>0</v>
      </c>
      <c r="G78" s="55">
        <f>Hoja1!BG67</f>
        <v>0</v>
      </c>
      <c r="H78" s="55">
        <f>Hoja1!BH67</f>
        <v>0</v>
      </c>
      <c r="I78" s="55">
        <f>Hoja1!BI67</f>
        <v>0</v>
      </c>
      <c r="J78" s="55">
        <f>Hoja1!BJ67</f>
        <v>0</v>
      </c>
      <c r="K78" s="53"/>
      <c r="L78" s="53"/>
      <c r="M78" s="53"/>
      <c r="N78" s="53"/>
      <c r="O78" s="53"/>
      <c r="P78" s="53"/>
      <c r="Q78" s="53"/>
      <c r="R78" s="53"/>
      <c r="S78" s="53"/>
      <c r="T78" s="53"/>
      <c r="U78" s="53"/>
      <c r="V78" s="53" t="s">
        <v>86</v>
      </c>
      <c r="W78" s="86"/>
      <c r="X78" s="74"/>
      <c r="Y78" s="74"/>
      <c r="Z78" s="74"/>
      <c r="AA78" s="74"/>
      <c r="AB78" s="74"/>
    </row>
    <row r="79" spans="2:28" ht="58.5" customHeight="1">
      <c r="B79" s="1">
        <v>64</v>
      </c>
      <c r="C79" s="55" t="str">
        <f>Hoja1!BC68</f>
        <v>area 64</v>
      </c>
      <c r="D79" s="55" t="str">
        <f>Hoja1!BD68</f>
        <v>puesto 64</v>
      </c>
      <c r="E79" s="55" t="str">
        <f>Hoja1!BE68</f>
        <v>tarea 64</v>
      </c>
      <c r="F79" s="55">
        <f>Hoja1!BF68</f>
        <v>0</v>
      </c>
      <c r="G79" s="55">
        <f>Hoja1!BG68</f>
        <v>0</v>
      </c>
      <c r="H79" s="55">
        <f>Hoja1!BH68</f>
        <v>0</v>
      </c>
      <c r="I79" s="55">
        <f>Hoja1!BI68</f>
        <v>0</v>
      </c>
      <c r="J79" s="55">
        <f>Hoja1!BJ68</f>
        <v>0</v>
      </c>
      <c r="K79" s="53"/>
      <c r="L79" s="53"/>
      <c r="M79" s="53"/>
      <c r="N79" s="53"/>
      <c r="O79" s="53"/>
      <c r="P79" s="53"/>
      <c r="Q79" s="53"/>
      <c r="R79" s="53"/>
      <c r="S79" s="53"/>
      <c r="T79" s="53"/>
      <c r="U79" s="53"/>
      <c r="V79" s="53" t="s">
        <v>86</v>
      </c>
      <c r="W79" s="86"/>
      <c r="X79" s="74"/>
      <c r="Y79" s="74"/>
      <c r="Z79" s="74"/>
      <c r="AA79" s="74"/>
      <c r="AB79" s="74"/>
    </row>
    <row r="80" spans="2:28" ht="58.5" customHeight="1">
      <c r="B80" s="1">
        <v>65</v>
      </c>
      <c r="C80" s="55" t="str">
        <f>Hoja1!BC69</f>
        <v>area 65</v>
      </c>
      <c r="D80" s="55" t="str">
        <f>Hoja1!BD69</f>
        <v>puesto 65</v>
      </c>
      <c r="E80" s="55" t="str">
        <f>Hoja1!BE69</f>
        <v>tarea 65</v>
      </c>
      <c r="F80" s="55">
        <f>Hoja1!BF69</f>
        <v>0</v>
      </c>
      <c r="G80" s="55">
        <f>Hoja1!BG69</f>
        <v>0</v>
      </c>
      <c r="H80" s="55">
        <f>Hoja1!BH69</f>
        <v>0</v>
      </c>
      <c r="I80" s="55">
        <f>Hoja1!BI69</f>
        <v>0</v>
      </c>
      <c r="J80" s="55">
        <f>Hoja1!BJ69</f>
        <v>0</v>
      </c>
      <c r="K80" s="53"/>
      <c r="L80" s="53"/>
      <c r="M80" s="53"/>
      <c r="N80" s="53"/>
      <c r="O80" s="53"/>
      <c r="P80" s="53"/>
      <c r="Q80" s="53"/>
      <c r="R80" s="53"/>
      <c r="S80" s="53"/>
      <c r="T80" s="53"/>
      <c r="U80" s="53"/>
      <c r="V80" s="53" t="s">
        <v>86</v>
      </c>
      <c r="W80" s="86"/>
      <c r="X80" s="74"/>
      <c r="Y80" s="74"/>
      <c r="Z80" s="74"/>
      <c r="AA80" s="74"/>
      <c r="AB80" s="74"/>
    </row>
    <row r="81" spans="2:28" ht="58.5" customHeight="1">
      <c r="B81" s="1">
        <v>66</v>
      </c>
      <c r="C81" s="55" t="str">
        <f>Hoja1!BC70</f>
        <v>area 66</v>
      </c>
      <c r="D81" s="55" t="str">
        <f>Hoja1!BD70</f>
        <v>puesto 66</v>
      </c>
      <c r="E81" s="55" t="str">
        <f>Hoja1!BE70</f>
        <v>tarea 66</v>
      </c>
      <c r="F81" s="55">
        <f>Hoja1!BF70</f>
        <v>0</v>
      </c>
      <c r="G81" s="55">
        <f>Hoja1!BG70</f>
        <v>0</v>
      </c>
      <c r="H81" s="55">
        <f>Hoja1!BH70</f>
        <v>0</v>
      </c>
      <c r="I81" s="55">
        <f>Hoja1!BI70</f>
        <v>0</v>
      </c>
      <c r="J81" s="55">
        <f>Hoja1!BJ70</f>
        <v>0</v>
      </c>
      <c r="K81" s="53"/>
      <c r="L81" s="53"/>
      <c r="M81" s="53"/>
      <c r="N81" s="53"/>
      <c r="O81" s="53"/>
      <c r="P81" s="53"/>
      <c r="Q81" s="53"/>
      <c r="R81" s="53"/>
      <c r="S81" s="53"/>
      <c r="T81" s="53"/>
      <c r="U81" s="53"/>
      <c r="V81" s="53" t="s">
        <v>86</v>
      </c>
      <c r="W81" s="86"/>
      <c r="X81" s="74"/>
      <c r="Y81" s="74"/>
      <c r="Z81" s="74"/>
      <c r="AA81" s="74"/>
      <c r="AB81" s="74"/>
    </row>
    <row r="82" spans="2:28" ht="58.5" customHeight="1">
      <c r="B82" s="1">
        <v>67</v>
      </c>
      <c r="C82" s="55" t="str">
        <f>Hoja1!BC71</f>
        <v>area 67</v>
      </c>
      <c r="D82" s="55" t="str">
        <f>Hoja1!BD71</f>
        <v>puesto 67</v>
      </c>
      <c r="E82" s="55" t="str">
        <f>Hoja1!BE71</f>
        <v>tarea 67</v>
      </c>
      <c r="F82" s="55">
        <f>Hoja1!BF71</f>
        <v>0</v>
      </c>
      <c r="G82" s="55">
        <f>Hoja1!BG71</f>
        <v>0</v>
      </c>
      <c r="H82" s="55">
        <f>Hoja1!BH71</f>
        <v>0</v>
      </c>
      <c r="I82" s="55">
        <f>Hoja1!BI71</f>
        <v>0</v>
      </c>
      <c r="J82" s="55">
        <f>Hoja1!BJ71</f>
        <v>0</v>
      </c>
      <c r="K82" s="53"/>
      <c r="L82" s="53"/>
      <c r="M82" s="53"/>
      <c r="N82" s="53"/>
      <c r="O82" s="53"/>
      <c r="P82" s="53"/>
      <c r="Q82" s="53"/>
      <c r="R82" s="53"/>
      <c r="S82" s="53"/>
      <c r="T82" s="53"/>
      <c r="U82" s="53"/>
      <c r="V82" s="53" t="s">
        <v>86</v>
      </c>
      <c r="W82" s="86"/>
      <c r="X82" s="74"/>
      <c r="Y82" s="74"/>
      <c r="Z82" s="74"/>
      <c r="AA82" s="74"/>
      <c r="AB82" s="74"/>
    </row>
    <row r="83" spans="2:28" ht="58.5" customHeight="1">
      <c r="B83" s="1">
        <v>68</v>
      </c>
      <c r="C83" s="55" t="str">
        <f>Hoja1!BC72</f>
        <v>area 68</v>
      </c>
      <c r="D83" s="55" t="str">
        <f>Hoja1!BD72</f>
        <v>puesto 68</v>
      </c>
      <c r="E83" s="55" t="str">
        <f>Hoja1!BE72</f>
        <v>tarea 68</v>
      </c>
      <c r="F83" s="55">
        <f>Hoja1!BF72</f>
        <v>0</v>
      </c>
      <c r="G83" s="55">
        <f>Hoja1!BG72</f>
        <v>0</v>
      </c>
      <c r="H83" s="55">
        <f>Hoja1!BH72</f>
        <v>0</v>
      </c>
      <c r="I83" s="55">
        <f>Hoja1!BI72</f>
        <v>0</v>
      </c>
      <c r="J83" s="55">
        <f>Hoja1!BJ72</f>
        <v>0</v>
      </c>
      <c r="K83" s="53"/>
      <c r="L83" s="53"/>
      <c r="M83" s="53"/>
      <c r="N83" s="53"/>
      <c r="O83" s="53"/>
      <c r="P83" s="53"/>
      <c r="Q83" s="53"/>
      <c r="R83" s="53"/>
      <c r="S83" s="53"/>
      <c r="T83" s="53"/>
      <c r="U83" s="53"/>
      <c r="V83" s="53" t="s">
        <v>86</v>
      </c>
      <c r="W83" s="86"/>
      <c r="X83" s="74"/>
      <c r="Y83" s="74"/>
      <c r="Z83" s="74"/>
      <c r="AA83" s="74"/>
      <c r="AB83" s="74"/>
    </row>
    <row r="84" spans="2:28" ht="58.5" customHeight="1">
      <c r="B84" s="1">
        <v>69</v>
      </c>
      <c r="C84" s="55" t="str">
        <f>Hoja1!BC73</f>
        <v>area 69</v>
      </c>
      <c r="D84" s="55" t="str">
        <f>Hoja1!BD73</f>
        <v>puesto 69</v>
      </c>
      <c r="E84" s="55" t="str">
        <f>Hoja1!BE73</f>
        <v>tarea 69</v>
      </c>
      <c r="F84" s="55">
        <f>Hoja1!BF73</f>
        <v>0</v>
      </c>
      <c r="G84" s="55">
        <f>Hoja1!BG73</f>
        <v>0</v>
      </c>
      <c r="H84" s="55">
        <f>Hoja1!BH73</f>
        <v>0</v>
      </c>
      <c r="I84" s="55">
        <f>Hoja1!BI73</f>
        <v>0</v>
      </c>
      <c r="J84" s="55">
        <f>Hoja1!BJ73</f>
        <v>0</v>
      </c>
      <c r="K84" s="53"/>
      <c r="L84" s="53"/>
      <c r="M84" s="53"/>
      <c r="N84" s="53"/>
      <c r="O84" s="53"/>
      <c r="P84" s="53"/>
      <c r="Q84" s="53"/>
      <c r="R84" s="53"/>
      <c r="S84" s="53"/>
      <c r="T84" s="53"/>
      <c r="U84" s="53"/>
      <c r="V84" s="53" t="s">
        <v>86</v>
      </c>
      <c r="W84" s="86"/>
      <c r="X84" s="74"/>
      <c r="Y84" s="74"/>
      <c r="Z84" s="74"/>
      <c r="AA84" s="74"/>
      <c r="AB84" s="74"/>
    </row>
    <row r="85" spans="2:28" ht="58.5" customHeight="1">
      <c r="B85" s="1">
        <v>70</v>
      </c>
      <c r="C85" s="55" t="str">
        <f>Hoja1!BC74</f>
        <v>area 70</v>
      </c>
      <c r="D85" s="55" t="str">
        <f>Hoja1!BD74</f>
        <v>puesto 70</v>
      </c>
      <c r="E85" s="55" t="str">
        <f>Hoja1!BE74</f>
        <v>tarea 70</v>
      </c>
      <c r="F85" s="55">
        <f>Hoja1!BF74</f>
        <v>0</v>
      </c>
      <c r="G85" s="55">
        <f>Hoja1!BG74</f>
        <v>0</v>
      </c>
      <c r="H85" s="55">
        <f>Hoja1!BH74</f>
        <v>0</v>
      </c>
      <c r="I85" s="55">
        <f>Hoja1!BI74</f>
        <v>0</v>
      </c>
      <c r="J85" s="55">
        <f>Hoja1!BJ74</f>
        <v>0</v>
      </c>
      <c r="K85" s="53"/>
      <c r="L85" s="53"/>
      <c r="M85" s="53"/>
      <c r="N85" s="53"/>
      <c r="O85" s="53"/>
      <c r="P85" s="53"/>
      <c r="Q85" s="53"/>
      <c r="R85" s="53"/>
      <c r="S85" s="53"/>
      <c r="T85" s="53"/>
      <c r="U85" s="53"/>
      <c r="V85" s="53" t="s">
        <v>86</v>
      </c>
      <c r="W85" s="86"/>
      <c r="X85" s="74"/>
      <c r="Y85" s="74"/>
      <c r="Z85" s="74"/>
      <c r="AA85" s="74"/>
      <c r="AB85" s="74"/>
    </row>
    <row r="86" spans="2:28" ht="58.5" customHeight="1">
      <c r="B86" s="1">
        <v>71</v>
      </c>
      <c r="C86" s="55" t="str">
        <f>Hoja1!BC75</f>
        <v>area 71</v>
      </c>
      <c r="D86" s="55" t="str">
        <f>Hoja1!BD75</f>
        <v>puesto 71</v>
      </c>
      <c r="E86" s="55" t="str">
        <f>Hoja1!BE75</f>
        <v>tarea 71</v>
      </c>
      <c r="F86" s="55">
        <f>Hoja1!BF75</f>
        <v>0</v>
      </c>
      <c r="G86" s="55">
        <f>Hoja1!BG75</f>
        <v>0</v>
      </c>
      <c r="H86" s="55">
        <f>Hoja1!BH75</f>
        <v>0</v>
      </c>
      <c r="I86" s="55">
        <f>Hoja1!BI75</f>
        <v>0</v>
      </c>
      <c r="J86" s="55">
        <f>Hoja1!BJ75</f>
        <v>0</v>
      </c>
      <c r="K86" s="53"/>
      <c r="L86" s="53"/>
      <c r="M86" s="53"/>
      <c r="N86" s="53"/>
      <c r="O86" s="53"/>
      <c r="P86" s="53"/>
      <c r="Q86" s="53"/>
      <c r="R86" s="53"/>
      <c r="S86" s="53"/>
      <c r="T86" s="53"/>
      <c r="U86" s="53"/>
      <c r="V86" s="53" t="s">
        <v>86</v>
      </c>
      <c r="W86" s="86"/>
      <c r="X86" s="74"/>
      <c r="Y86" s="74"/>
      <c r="Z86" s="74"/>
      <c r="AA86" s="74"/>
      <c r="AB86" s="74"/>
    </row>
    <row r="87" spans="2:28" ht="58.5" customHeight="1">
      <c r="B87" s="1">
        <v>72</v>
      </c>
      <c r="C87" s="55" t="str">
        <f>Hoja1!BC76</f>
        <v>area 72</v>
      </c>
      <c r="D87" s="55" t="str">
        <f>Hoja1!BD76</f>
        <v>puesto 72</v>
      </c>
      <c r="E87" s="55" t="str">
        <f>Hoja1!BE76</f>
        <v>tarea 72</v>
      </c>
      <c r="F87" s="55">
        <f>Hoja1!BF76</f>
        <v>0</v>
      </c>
      <c r="G87" s="55">
        <f>Hoja1!BG76</f>
        <v>0</v>
      </c>
      <c r="H87" s="55">
        <f>Hoja1!BH76</f>
        <v>0</v>
      </c>
      <c r="I87" s="55">
        <f>Hoja1!BI76</f>
        <v>0</v>
      </c>
      <c r="J87" s="55">
        <f>Hoja1!BJ76</f>
        <v>0</v>
      </c>
      <c r="K87" s="53"/>
      <c r="L87" s="53"/>
      <c r="M87" s="53"/>
      <c r="N87" s="53"/>
      <c r="O87" s="53"/>
      <c r="P87" s="53"/>
      <c r="Q87" s="53"/>
      <c r="R87" s="53"/>
      <c r="S87" s="53"/>
      <c r="T87" s="53"/>
      <c r="U87" s="53"/>
      <c r="V87" s="53" t="s">
        <v>86</v>
      </c>
      <c r="W87" s="86"/>
      <c r="X87" s="74"/>
      <c r="Y87" s="74"/>
      <c r="Z87" s="74"/>
      <c r="AA87" s="74"/>
      <c r="AB87" s="74"/>
    </row>
    <row r="88" spans="2:28" ht="58.5" customHeight="1">
      <c r="B88" s="1">
        <v>73</v>
      </c>
      <c r="C88" s="55" t="str">
        <f>Hoja1!BC77</f>
        <v>area 73</v>
      </c>
      <c r="D88" s="55" t="str">
        <f>Hoja1!BD77</f>
        <v>puesto 73</v>
      </c>
      <c r="E88" s="55" t="str">
        <f>Hoja1!BE77</f>
        <v>tarea 73</v>
      </c>
      <c r="F88" s="55">
        <f>Hoja1!BF77</f>
        <v>0</v>
      </c>
      <c r="G88" s="55">
        <f>Hoja1!BG77</f>
        <v>0</v>
      </c>
      <c r="H88" s="55">
        <f>Hoja1!BH77</f>
        <v>0</v>
      </c>
      <c r="I88" s="55">
        <f>Hoja1!BI77</f>
        <v>0</v>
      </c>
      <c r="J88" s="55">
        <f>Hoja1!BJ77</f>
        <v>0</v>
      </c>
      <c r="K88" s="53"/>
      <c r="L88" s="53"/>
      <c r="M88" s="53"/>
      <c r="N88" s="53"/>
      <c r="O88" s="53"/>
      <c r="P88" s="53"/>
      <c r="Q88" s="53"/>
      <c r="R88" s="53"/>
      <c r="S88" s="53"/>
      <c r="T88" s="53"/>
      <c r="U88" s="53"/>
      <c r="V88" s="53" t="s">
        <v>86</v>
      </c>
      <c r="W88" s="86"/>
      <c r="X88" s="74"/>
      <c r="Y88" s="74"/>
      <c r="Z88" s="74"/>
      <c r="AA88" s="74"/>
      <c r="AB88" s="74"/>
    </row>
    <row r="89" spans="2:28" ht="58.5" customHeight="1">
      <c r="B89" s="1">
        <v>74</v>
      </c>
      <c r="C89" s="55" t="str">
        <f>Hoja1!BC78</f>
        <v>area 74</v>
      </c>
      <c r="D89" s="55" t="str">
        <f>Hoja1!BD78</f>
        <v>puesto 74</v>
      </c>
      <c r="E89" s="55" t="str">
        <f>Hoja1!BE78</f>
        <v>tarea 74</v>
      </c>
      <c r="F89" s="55">
        <f>Hoja1!BF78</f>
        <v>0</v>
      </c>
      <c r="G89" s="55">
        <f>Hoja1!BG78</f>
        <v>0</v>
      </c>
      <c r="H89" s="55">
        <f>Hoja1!BH78</f>
        <v>0</v>
      </c>
      <c r="I89" s="55">
        <f>Hoja1!BI78</f>
        <v>0</v>
      </c>
      <c r="J89" s="55">
        <f>Hoja1!BJ78</f>
        <v>0</v>
      </c>
      <c r="K89" s="53"/>
      <c r="L89" s="53"/>
      <c r="M89" s="53"/>
      <c r="N89" s="53"/>
      <c r="O89" s="53"/>
      <c r="P89" s="53"/>
      <c r="Q89" s="53"/>
      <c r="R89" s="53"/>
      <c r="S89" s="53"/>
      <c r="T89" s="53"/>
      <c r="U89" s="53"/>
      <c r="V89" s="53" t="s">
        <v>86</v>
      </c>
      <c r="W89" s="86"/>
      <c r="X89" s="74"/>
      <c r="Y89" s="74"/>
      <c r="Z89" s="74"/>
      <c r="AA89" s="74"/>
      <c r="AB89" s="74"/>
    </row>
    <row r="90" spans="2:28" ht="58.5" customHeight="1">
      <c r="B90" s="1">
        <v>75</v>
      </c>
      <c r="C90" s="55" t="str">
        <f>Hoja1!BC79</f>
        <v>area 75</v>
      </c>
      <c r="D90" s="55" t="str">
        <f>Hoja1!BD79</f>
        <v>puesto 75</v>
      </c>
      <c r="E90" s="55" t="str">
        <f>Hoja1!BE79</f>
        <v>tarea 75</v>
      </c>
      <c r="F90" s="55">
        <f>Hoja1!BF79</f>
        <v>0</v>
      </c>
      <c r="G90" s="55">
        <f>Hoja1!BG79</f>
        <v>0</v>
      </c>
      <c r="H90" s="55">
        <f>Hoja1!BH79</f>
        <v>0</v>
      </c>
      <c r="I90" s="55">
        <f>Hoja1!BI79</f>
        <v>0</v>
      </c>
      <c r="J90" s="55">
        <f>Hoja1!BJ79</f>
        <v>0</v>
      </c>
      <c r="K90" s="53"/>
      <c r="L90" s="53"/>
      <c r="M90" s="53"/>
      <c r="N90" s="53"/>
      <c r="O90" s="53"/>
      <c r="P90" s="53"/>
      <c r="Q90" s="53"/>
      <c r="R90" s="53"/>
      <c r="S90" s="53"/>
      <c r="T90" s="53"/>
      <c r="U90" s="53"/>
      <c r="V90" s="53" t="s">
        <v>86</v>
      </c>
      <c r="W90" s="86"/>
      <c r="X90" s="74"/>
      <c r="Y90" s="74"/>
      <c r="Z90" s="74"/>
      <c r="AA90" s="74"/>
      <c r="AB90" s="74"/>
    </row>
    <row r="91" spans="2:28" ht="58.5" customHeight="1">
      <c r="B91" s="1">
        <v>76</v>
      </c>
      <c r="C91" s="55" t="str">
        <f>Hoja1!BC80</f>
        <v>area 76</v>
      </c>
      <c r="D91" s="55" t="str">
        <f>Hoja1!BD80</f>
        <v>puesto 76</v>
      </c>
      <c r="E91" s="55" t="str">
        <f>Hoja1!BE80</f>
        <v>tarea 76</v>
      </c>
      <c r="F91" s="55">
        <f>Hoja1!BF80</f>
        <v>0</v>
      </c>
      <c r="G91" s="55">
        <f>Hoja1!BG80</f>
        <v>0</v>
      </c>
      <c r="H91" s="55">
        <f>Hoja1!BH80</f>
        <v>0</v>
      </c>
      <c r="I91" s="55">
        <f>Hoja1!BI80</f>
        <v>0</v>
      </c>
      <c r="J91" s="55">
        <f>Hoja1!BJ80</f>
        <v>0</v>
      </c>
      <c r="K91" s="53"/>
      <c r="L91" s="53"/>
      <c r="M91" s="53"/>
      <c r="N91" s="53"/>
      <c r="O91" s="53"/>
      <c r="P91" s="53"/>
      <c r="Q91" s="53"/>
      <c r="R91" s="53"/>
      <c r="S91" s="53"/>
      <c r="T91" s="53"/>
      <c r="U91" s="53"/>
      <c r="V91" s="53" t="s">
        <v>86</v>
      </c>
      <c r="W91" s="86"/>
      <c r="X91" s="74"/>
      <c r="Y91" s="74"/>
      <c r="Z91" s="74"/>
      <c r="AA91" s="74"/>
      <c r="AB91" s="74"/>
    </row>
    <row r="92" spans="2:28" ht="58.5" customHeight="1">
      <c r="B92" s="1">
        <v>77</v>
      </c>
      <c r="C92" s="55" t="str">
        <f>Hoja1!BC81</f>
        <v>area 77</v>
      </c>
      <c r="D92" s="55" t="str">
        <f>Hoja1!BD81</f>
        <v>puesto 77</v>
      </c>
      <c r="E92" s="55" t="str">
        <f>Hoja1!BE81</f>
        <v>tarea 77</v>
      </c>
      <c r="F92" s="55">
        <f>Hoja1!BF81</f>
        <v>0</v>
      </c>
      <c r="G92" s="55">
        <f>Hoja1!BG81</f>
        <v>0</v>
      </c>
      <c r="H92" s="55">
        <f>Hoja1!BH81</f>
        <v>0</v>
      </c>
      <c r="I92" s="55">
        <f>Hoja1!BI81</f>
        <v>0</v>
      </c>
      <c r="J92" s="55">
        <f>Hoja1!BJ81</f>
        <v>0</v>
      </c>
      <c r="K92" s="53"/>
      <c r="L92" s="53"/>
      <c r="M92" s="53"/>
      <c r="N92" s="53"/>
      <c r="O92" s="53"/>
      <c r="P92" s="53"/>
      <c r="Q92" s="53"/>
      <c r="R92" s="53"/>
      <c r="S92" s="53"/>
      <c r="T92" s="53"/>
      <c r="U92" s="53"/>
      <c r="V92" s="53" t="s">
        <v>86</v>
      </c>
      <c r="W92" s="86"/>
      <c r="X92" s="74"/>
      <c r="Y92" s="74"/>
      <c r="Z92" s="74"/>
      <c r="AA92" s="74"/>
      <c r="AB92" s="74"/>
    </row>
    <row r="93" spans="2:28" ht="58.5" customHeight="1">
      <c r="B93" s="1">
        <v>78</v>
      </c>
      <c r="C93" s="55" t="str">
        <f>Hoja1!BC82</f>
        <v>area 78</v>
      </c>
      <c r="D93" s="55" t="str">
        <f>Hoja1!BD82</f>
        <v>puesto 78</v>
      </c>
      <c r="E93" s="55" t="str">
        <f>Hoja1!BE82</f>
        <v>tarea 78</v>
      </c>
      <c r="F93" s="55">
        <f>Hoja1!BF82</f>
        <v>0</v>
      </c>
      <c r="G93" s="55">
        <f>Hoja1!BG82</f>
        <v>0</v>
      </c>
      <c r="H93" s="55">
        <f>Hoja1!BH82</f>
        <v>0</v>
      </c>
      <c r="I93" s="55">
        <f>Hoja1!BI82</f>
        <v>0</v>
      </c>
      <c r="J93" s="55">
        <f>Hoja1!BJ82</f>
        <v>0</v>
      </c>
      <c r="K93" s="53"/>
      <c r="L93" s="53"/>
      <c r="M93" s="53"/>
      <c r="N93" s="53"/>
      <c r="O93" s="53"/>
      <c r="P93" s="53"/>
      <c r="Q93" s="53"/>
      <c r="R93" s="53"/>
      <c r="S93" s="53"/>
      <c r="T93" s="53"/>
      <c r="U93" s="53"/>
      <c r="V93" s="53" t="s">
        <v>86</v>
      </c>
      <c r="W93" s="86"/>
      <c r="X93" s="74"/>
      <c r="Y93" s="74"/>
      <c r="Z93" s="74"/>
      <c r="AA93" s="74"/>
      <c r="AB93" s="74"/>
    </row>
    <row r="94" spans="2:28" ht="58.5" customHeight="1">
      <c r="B94" s="1">
        <v>79</v>
      </c>
      <c r="C94" s="55" t="str">
        <f>Hoja1!BC83</f>
        <v>area 79</v>
      </c>
      <c r="D94" s="55" t="str">
        <f>Hoja1!BD83</f>
        <v>puesto 79</v>
      </c>
      <c r="E94" s="55" t="str">
        <f>Hoja1!BE83</f>
        <v>tarea 79</v>
      </c>
      <c r="F94" s="55">
        <f>Hoja1!BF83</f>
        <v>0</v>
      </c>
      <c r="G94" s="55">
        <f>Hoja1!BG83</f>
        <v>0</v>
      </c>
      <c r="H94" s="55">
        <f>Hoja1!BH83</f>
        <v>0</v>
      </c>
      <c r="I94" s="55">
        <f>Hoja1!BI83</f>
        <v>0</v>
      </c>
      <c r="J94" s="55">
        <f>Hoja1!BJ83</f>
        <v>0</v>
      </c>
      <c r="K94" s="53"/>
      <c r="L94" s="53"/>
      <c r="M94" s="53"/>
      <c r="N94" s="53"/>
      <c r="O94" s="53"/>
      <c r="P94" s="53"/>
      <c r="Q94" s="53"/>
      <c r="R94" s="53"/>
      <c r="S94" s="53"/>
      <c r="T94" s="53"/>
      <c r="U94" s="53"/>
      <c r="V94" s="53" t="s">
        <v>86</v>
      </c>
      <c r="W94" s="86"/>
      <c r="X94" s="74"/>
      <c r="Y94" s="74"/>
      <c r="Z94" s="74"/>
      <c r="AA94" s="74"/>
      <c r="AB94" s="74"/>
    </row>
    <row r="95" spans="2:28" ht="58.5" customHeight="1">
      <c r="B95" s="1">
        <v>80</v>
      </c>
      <c r="C95" s="55" t="str">
        <f>Hoja1!BC84</f>
        <v>area 80</v>
      </c>
      <c r="D95" s="55" t="str">
        <f>Hoja1!BD84</f>
        <v>puesto 80</v>
      </c>
      <c r="E95" s="55" t="str">
        <f>Hoja1!BE84</f>
        <v>tarea 80</v>
      </c>
      <c r="F95" s="55">
        <f>Hoja1!BF84</f>
        <v>0</v>
      </c>
      <c r="G95" s="55">
        <f>Hoja1!BG84</f>
        <v>0</v>
      </c>
      <c r="H95" s="55">
        <f>Hoja1!BH84</f>
        <v>0</v>
      </c>
      <c r="I95" s="55">
        <f>Hoja1!BI84</f>
        <v>0</v>
      </c>
      <c r="J95" s="55">
        <f>Hoja1!BJ84</f>
        <v>0</v>
      </c>
      <c r="K95" s="53"/>
      <c r="L95" s="53"/>
      <c r="M95" s="53"/>
      <c r="N95" s="53"/>
      <c r="O95" s="53"/>
      <c r="P95" s="53"/>
      <c r="Q95" s="53"/>
      <c r="R95" s="53"/>
      <c r="S95" s="53"/>
      <c r="T95" s="53"/>
      <c r="U95" s="53"/>
      <c r="V95" s="53" t="s">
        <v>86</v>
      </c>
      <c r="W95" s="86"/>
      <c r="X95" s="74"/>
      <c r="Y95" s="74"/>
      <c r="Z95" s="74"/>
      <c r="AA95" s="74"/>
      <c r="AB95" s="74"/>
    </row>
    <row r="96" spans="2:28" ht="58.5" customHeight="1">
      <c r="B96" s="1">
        <v>81</v>
      </c>
      <c r="C96" s="55" t="str">
        <f>Hoja1!BC85</f>
        <v>area 81</v>
      </c>
      <c r="D96" s="55" t="str">
        <f>Hoja1!BD85</f>
        <v>puesto 81</v>
      </c>
      <c r="E96" s="55" t="str">
        <f>Hoja1!BE85</f>
        <v>tarea 81</v>
      </c>
      <c r="F96" s="55">
        <f>Hoja1!BF85</f>
        <v>0</v>
      </c>
      <c r="G96" s="55">
        <f>Hoja1!BG85</f>
        <v>0</v>
      </c>
      <c r="H96" s="55">
        <f>Hoja1!BH85</f>
        <v>0</v>
      </c>
      <c r="I96" s="55">
        <f>Hoja1!BI85</f>
        <v>0</v>
      </c>
      <c r="J96" s="55">
        <f>Hoja1!BJ85</f>
        <v>0</v>
      </c>
      <c r="K96" s="53"/>
      <c r="L96" s="53"/>
      <c r="M96" s="53"/>
      <c r="N96" s="53"/>
      <c r="O96" s="53"/>
      <c r="P96" s="53"/>
      <c r="Q96" s="53"/>
      <c r="R96" s="53"/>
      <c r="S96" s="53"/>
      <c r="T96" s="53"/>
      <c r="U96" s="53"/>
      <c r="V96" s="53" t="s">
        <v>86</v>
      </c>
      <c r="W96" s="86"/>
      <c r="X96" s="74"/>
      <c r="Y96" s="74"/>
      <c r="Z96" s="74"/>
      <c r="AA96" s="74"/>
      <c r="AB96" s="74"/>
    </row>
    <row r="97" spans="2:28" ht="58.5" customHeight="1">
      <c r="B97" s="1">
        <v>82</v>
      </c>
      <c r="C97" s="55" t="str">
        <f>Hoja1!BC86</f>
        <v>area 82</v>
      </c>
      <c r="D97" s="55" t="str">
        <f>Hoja1!BD86</f>
        <v>puesto 82</v>
      </c>
      <c r="E97" s="55" t="str">
        <f>Hoja1!BE86</f>
        <v>tarea 82</v>
      </c>
      <c r="F97" s="55">
        <f>Hoja1!BF86</f>
        <v>0</v>
      </c>
      <c r="G97" s="55">
        <f>Hoja1!BG86</f>
        <v>0</v>
      </c>
      <c r="H97" s="55">
        <f>Hoja1!BH86</f>
        <v>0</v>
      </c>
      <c r="I97" s="55">
        <f>Hoja1!BI86</f>
        <v>0</v>
      </c>
      <c r="J97" s="55">
        <f>Hoja1!BJ86</f>
        <v>0</v>
      </c>
      <c r="K97" s="53"/>
      <c r="L97" s="53"/>
      <c r="M97" s="53"/>
      <c r="N97" s="53"/>
      <c r="O97" s="53"/>
      <c r="P97" s="53"/>
      <c r="Q97" s="53"/>
      <c r="R97" s="53"/>
      <c r="S97" s="53"/>
      <c r="T97" s="53"/>
      <c r="U97" s="53"/>
      <c r="V97" s="53" t="s">
        <v>86</v>
      </c>
      <c r="W97" s="86"/>
      <c r="X97" s="74"/>
      <c r="Y97" s="74"/>
      <c r="Z97" s="74"/>
      <c r="AA97" s="74"/>
      <c r="AB97" s="74"/>
    </row>
    <row r="98" spans="2:28" ht="58.5" customHeight="1">
      <c r="B98" s="1">
        <v>83</v>
      </c>
      <c r="C98" s="55" t="str">
        <f>Hoja1!BC87</f>
        <v>area 83</v>
      </c>
      <c r="D98" s="55" t="str">
        <f>Hoja1!BD87</f>
        <v>puesto 83</v>
      </c>
      <c r="E98" s="55" t="str">
        <f>Hoja1!BE87</f>
        <v>tarea 83</v>
      </c>
      <c r="F98" s="55">
        <f>Hoja1!BF87</f>
        <v>0</v>
      </c>
      <c r="G98" s="55">
        <f>Hoja1!BG87</f>
        <v>0</v>
      </c>
      <c r="H98" s="55">
        <f>Hoja1!BH87</f>
        <v>0</v>
      </c>
      <c r="I98" s="55">
        <f>Hoja1!BI87</f>
        <v>0</v>
      </c>
      <c r="J98" s="55">
        <f>Hoja1!BJ87</f>
        <v>0</v>
      </c>
      <c r="K98" s="53"/>
      <c r="L98" s="53"/>
      <c r="M98" s="53"/>
      <c r="N98" s="53"/>
      <c r="O98" s="53"/>
      <c r="P98" s="53"/>
      <c r="Q98" s="53"/>
      <c r="R98" s="53"/>
      <c r="S98" s="53"/>
      <c r="T98" s="53"/>
      <c r="U98" s="53"/>
      <c r="V98" s="53" t="s">
        <v>86</v>
      </c>
      <c r="W98" s="86"/>
      <c r="X98" s="74"/>
      <c r="Y98" s="74"/>
      <c r="Z98" s="74"/>
      <c r="AA98" s="74"/>
      <c r="AB98" s="74"/>
    </row>
    <row r="99" spans="2:28" ht="58.5" customHeight="1">
      <c r="B99" s="1">
        <v>84</v>
      </c>
      <c r="C99" s="55" t="str">
        <f>Hoja1!BC88</f>
        <v>area 84</v>
      </c>
      <c r="D99" s="55" t="str">
        <f>Hoja1!BD88</f>
        <v>puesto 84</v>
      </c>
      <c r="E99" s="55" t="str">
        <f>Hoja1!BE88</f>
        <v>tarea 84</v>
      </c>
      <c r="F99" s="55">
        <f>Hoja1!BF88</f>
        <v>0</v>
      </c>
      <c r="G99" s="55">
        <f>Hoja1!BG88</f>
        <v>0</v>
      </c>
      <c r="H99" s="55">
        <f>Hoja1!BH88</f>
        <v>0</v>
      </c>
      <c r="I99" s="55">
        <f>Hoja1!BI88</f>
        <v>0</v>
      </c>
      <c r="J99" s="55">
        <f>Hoja1!BJ88</f>
        <v>0</v>
      </c>
      <c r="K99" s="53"/>
      <c r="L99" s="53"/>
      <c r="M99" s="53"/>
      <c r="N99" s="53"/>
      <c r="O99" s="53"/>
      <c r="P99" s="53"/>
      <c r="Q99" s="53"/>
      <c r="R99" s="53"/>
      <c r="S99" s="53"/>
      <c r="T99" s="53"/>
      <c r="U99" s="53"/>
      <c r="V99" s="53" t="s">
        <v>86</v>
      </c>
      <c r="W99" s="86"/>
      <c r="X99" s="74"/>
      <c r="Y99" s="74"/>
      <c r="Z99" s="74"/>
      <c r="AA99" s="74"/>
      <c r="AB99" s="74"/>
    </row>
    <row r="100" spans="2:28" ht="58.5" customHeight="1">
      <c r="B100" s="1">
        <v>85</v>
      </c>
      <c r="C100" s="55" t="str">
        <f>Hoja1!BC89</f>
        <v>area 85</v>
      </c>
      <c r="D100" s="55" t="str">
        <f>Hoja1!BD89</f>
        <v>puesto 85</v>
      </c>
      <c r="E100" s="55" t="str">
        <f>Hoja1!BE89</f>
        <v>tarea 85</v>
      </c>
      <c r="F100" s="55">
        <f>Hoja1!BF89</f>
        <v>0</v>
      </c>
      <c r="G100" s="55">
        <f>Hoja1!BG89</f>
        <v>0</v>
      </c>
      <c r="H100" s="55">
        <f>Hoja1!BH89</f>
        <v>0</v>
      </c>
      <c r="I100" s="55">
        <f>Hoja1!BI89</f>
        <v>0</v>
      </c>
      <c r="J100" s="55">
        <f>Hoja1!BJ89</f>
        <v>0</v>
      </c>
      <c r="K100" s="53"/>
      <c r="L100" s="53"/>
      <c r="M100" s="53"/>
      <c r="N100" s="53"/>
      <c r="O100" s="53"/>
      <c r="P100" s="53"/>
      <c r="Q100" s="53"/>
      <c r="R100" s="53"/>
      <c r="S100" s="53"/>
      <c r="T100" s="53"/>
      <c r="U100" s="53"/>
      <c r="V100" s="53" t="s">
        <v>86</v>
      </c>
      <c r="W100" s="86"/>
      <c r="X100" s="74"/>
      <c r="Y100" s="74"/>
      <c r="Z100" s="74"/>
      <c r="AA100" s="74"/>
      <c r="AB100" s="74"/>
    </row>
    <row r="101" spans="2:28" ht="58.5" customHeight="1">
      <c r="B101" s="1">
        <v>86</v>
      </c>
      <c r="C101" s="55" t="str">
        <f>Hoja1!BC90</f>
        <v>area 86</v>
      </c>
      <c r="D101" s="55" t="str">
        <f>Hoja1!BD90</f>
        <v>puesto 86</v>
      </c>
      <c r="E101" s="55" t="str">
        <f>Hoja1!BE90</f>
        <v>tarea 86</v>
      </c>
      <c r="F101" s="55">
        <f>Hoja1!BF90</f>
        <v>0</v>
      </c>
      <c r="G101" s="55">
        <f>Hoja1!BG90</f>
        <v>0</v>
      </c>
      <c r="H101" s="55">
        <f>Hoja1!BH90</f>
        <v>0</v>
      </c>
      <c r="I101" s="55">
        <f>Hoja1!BI90</f>
        <v>0</v>
      </c>
      <c r="J101" s="55">
        <f>Hoja1!BJ90</f>
        <v>0</v>
      </c>
      <c r="K101" s="53"/>
      <c r="L101" s="53"/>
      <c r="M101" s="53"/>
      <c r="N101" s="53"/>
      <c r="O101" s="53"/>
      <c r="P101" s="53"/>
      <c r="Q101" s="53"/>
      <c r="R101" s="53"/>
      <c r="S101" s="53"/>
      <c r="T101" s="53"/>
      <c r="U101" s="53"/>
      <c r="V101" s="53" t="s">
        <v>86</v>
      </c>
      <c r="W101" s="86"/>
      <c r="X101" s="74"/>
      <c r="Y101" s="74"/>
      <c r="Z101" s="74"/>
      <c r="AA101" s="74"/>
      <c r="AB101" s="74"/>
    </row>
    <row r="102" spans="2:28" ht="58.5" customHeight="1">
      <c r="B102" s="1">
        <v>87</v>
      </c>
      <c r="C102" s="55" t="str">
        <f>Hoja1!BC91</f>
        <v>area 87</v>
      </c>
      <c r="D102" s="55" t="str">
        <f>Hoja1!BD91</f>
        <v>puesto 87</v>
      </c>
      <c r="E102" s="55" t="str">
        <f>Hoja1!BE91</f>
        <v>tarea 87</v>
      </c>
      <c r="F102" s="55">
        <f>Hoja1!BF91</f>
        <v>0</v>
      </c>
      <c r="G102" s="55">
        <f>Hoja1!BG91</f>
        <v>0</v>
      </c>
      <c r="H102" s="55">
        <f>Hoja1!BH91</f>
        <v>0</v>
      </c>
      <c r="I102" s="55">
        <f>Hoja1!BI91</f>
        <v>0</v>
      </c>
      <c r="J102" s="55">
        <f>Hoja1!BJ91</f>
        <v>0</v>
      </c>
      <c r="K102" s="53"/>
      <c r="L102" s="53"/>
      <c r="M102" s="53"/>
      <c r="N102" s="53"/>
      <c r="O102" s="53"/>
      <c r="P102" s="53"/>
      <c r="Q102" s="53"/>
      <c r="R102" s="53"/>
      <c r="S102" s="53"/>
      <c r="T102" s="53"/>
      <c r="U102" s="53"/>
      <c r="V102" s="53" t="s">
        <v>86</v>
      </c>
      <c r="W102" s="86"/>
      <c r="X102" s="74"/>
      <c r="Y102" s="74"/>
      <c r="Z102" s="74"/>
      <c r="AA102" s="74"/>
      <c r="AB102" s="74"/>
    </row>
    <row r="103" spans="2:28" ht="58.5" customHeight="1">
      <c r="B103" s="1">
        <v>88</v>
      </c>
      <c r="C103" s="55" t="str">
        <f>Hoja1!BC92</f>
        <v>area 88</v>
      </c>
      <c r="D103" s="55" t="str">
        <f>Hoja1!BD92</f>
        <v>puesto 88</v>
      </c>
      <c r="E103" s="55" t="str">
        <f>Hoja1!BE92</f>
        <v>tarea 88</v>
      </c>
      <c r="F103" s="55">
        <f>Hoja1!BF92</f>
        <v>0</v>
      </c>
      <c r="G103" s="55">
        <f>Hoja1!BG92</f>
        <v>0</v>
      </c>
      <c r="H103" s="55">
        <f>Hoja1!BH92</f>
        <v>0</v>
      </c>
      <c r="I103" s="55">
        <f>Hoja1!BI92</f>
        <v>0</v>
      </c>
      <c r="J103" s="55">
        <f>Hoja1!BJ92</f>
        <v>0</v>
      </c>
      <c r="K103" s="53"/>
      <c r="L103" s="53"/>
      <c r="M103" s="53"/>
      <c r="N103" s="53"/>
      <c r="O103" s="53"/>
      <c r="P103" s="53"/>
      <c r="Q103" s="53"/>
      <c r="R103" s="53"/>
      <c r="S103" s="53"/>
      <c r="T103" s="53"/>
      <c r="U103" s="53"/>
      <c r="V103" s="53" t="s">
        <v>86</v>
      </c>
      <c r="W103" s="86"/>
      <c r="X103" s="74"/>
      <c r="Y103" s="74"/>
      <c r="Z103" s="74"/>
      <c r="AA103" s="74"/>
      <c r="AB103" s="74"/>
    </row>
    <row r="104" spans="2:28" ht="58.5" customHeight="1">
      <c r="B104" s="1">
        <v>89</v>
      </c>
      <c r="C104" s="55" t="str">
        <f>Hoja1!BC93</f>
        <v>area 89</v>
      </c>
      <c r="D104" s="55" t="str">
        <f>Hoja1!BD93</f>
        <v>puesto 89</v>
      </c>
      <c r="E104" s="55" t="str">
        <f>Hoja1!BE93</f>
        <v>tarea 89</v>
      </c>
      <c r="F104" s="55">
        <f>Hoja1!BF93</f>
        <v>0</v>
      </c>
      <c r="G104" s="55">
        <f>Hoja1!BG93</f>
        <v>0</v>
      </c>
      <c r="H104" s="55">
        <f>Hoja1!BH93</f>
        <v>0</v>
      </c>
      <c r="I104" s="55">
        <f>Hoja1!BI93</f>
        <v>0</v>
      </c>
      <c r="J104" s="55">
        <f>Hoja1!BJ93</f>
        <v>0</v>
      </c>
      <c r="K104" s="53"/>
      <c r="L104" s="53"/>
      <c r="M104" s="53"/>
      <c r="N104" s="53"/>
      <c r="O104" s="53"/>
      <c r="P104" s="53"/>
      <c r="Q104" s="53"/>
      <c r="R104" s="53"/>
      <c r="S104" s="53"/>
      <c r="T104" s="53"/>
      <c r="U104" s="53"/>
      <c r="V104" s="53" t="s">
        <v>86</v>
      </c>
      <c r="W104" s="86"/>
      <c r="X104" s="74"/>
      <c r="Y104" s="74"/>
      <c r="Z104" s="74"/>
      <c r="AA104" s="74"/>
      <c r="AB104" s="74"/>
    </row>
    <row r="105" spans="2:28" ht="58.5" customHeight="1">
      <c r="B105" s="1">
        <v>90</v>
      </c>
      <c r="C105" s="55" t="str">
        <f>Hoja1!BC94</f>
        <v>area 90</v>
      </c>
      <c r="D105" s="55" t="str">
        <f>Hoja1!BD94</f>
        <v>puesto 90</v>
      </c>
      <c r="E105" s="55" t="str">
        <f>Hoja1!BE94</f>
        <v>tarea 90</v>
      </c>
      <c r="F105" s="55">
        <f>Hoja1!BF94</f>
        <v>0</v>
      </c>
      <c r="G105" s="55">
        <f>Hoja1!BG94</f>
        <v>0</v>
      </c>
      <c r="H105" s="55">
        <f>Hoja1!BH94</f>
        <v>0</v>
      </c>
      <c r="I105" s="55">
        <f>Hoja1!BI94</f>
        <v>0</v>
      </c>
      <c r="J105" s="55">
        <f>Hoja1!BJ94</f>
        <v>0</v>
      </c>
      <c r="K105" s="53"/>
      <c r="L105" s="53"/>
      <c r="M105" s="53"/>
      <c r="N105" s="53"/>
      <c r="O105" s="53"/>
      <c r="P105" s="53"/>
      <c r="Q105" s="53"/>
      <c r="R105" s="53"/>
      <c r="S105" s="53"/>
      <c r="T105" s="53"/>
      <c r="U105" s="53"/>
      <c r="V105" s="53" t="s">
        <v>86</v>
      </c>
      <c r="W105" s="86"/>
      <c r="X105" s="74"/>
      <c r="Y105" s="74"/>
      <c r="Z105" s="74"/>
      <c r="AA105" s="74"/>
      <c r="AB105" s="74"/>
    </row>
    <row r="106" spans="2:28" ht="58.5" customHeight="1">
      <c r="B106" s="1">
        <v>91</v>
      </c>
      <c r="C106" s="55" t="str">
        <f>Hoja1!BC95</f>
        <v>area 91</v>
      </c>
      <c r="D106" s="55" t="str">
        <f>Hoja1!BD95</f>
        <v>puesto 91</v>
      </c>
      <c r="E106" s="55" t="str">
        <f>Hoja1!BE95</f>
        <v>tarea 91</v>
      </c>
      <c r="F106" s="55">
        <f>Hoja1!BF95</f>
        <v>0</v>
      </c>
      <c r="G106" s="55">
        <f>Hoja1!BG95</f>
        <v>0</v>
      </c>
      <c r="H106" s="55">
        <f>Hoja1!BH95</f>
        <v>0</v>
      </c>
      <c r="I106" s="55">
        <f>Hoja1!BI95</f>
        <v>0</v>
      </c>
      <c r="J106" s="55">
        <f>Hoja1!BJ95</f>
        <v>0</v>
      </c>
      <c r="K106" s="53"/>
      <c r="L106" s="53"/>
      <c r="M106" s="53"/>
      <c r="N106" s="53"/>
      <c r="O106" s="53"/>
      <c r="P106" s="53"/>
      <c r="Q106" s="53"/>
      <c r="R106" s="53"/>
      <c r="S106" s="53"/>
      <c r="T106" s="53"/>
      <c r="U106" s="53"/>
      <c r="V106" s="53" t="s">
        <v>86</v>
      </c>
      <c r="W106" s="86"/>
      <c r="X106" s="74"/>
      <c r="Y106" s="74"/>
      <c r="Z106" s="74"/>
      <c r="AA106" s="74"/>
      <c r="AB106" s="74"/>
    </row>
    <row r="107" spans="2:28" ht="58.5" customHeight="1">
      <c r="B107" s="1">
        <v>92</v>
      </c>
      <c r="C107" s="55" t="str">
        <f>Hoja1!BC96</f>
        <v>area 92</v>
      </c>
      <c r="D107" s="55" t="str">
        <f>Hoja1!BD96</f>
        <v>puesto 92</v>
      </c>
      <c r="E107" s="55" t="str">
        <f>Hoja1!BE96</f>
        <v>tarea 92</v>
      </c>
      <c r="F107" s="55">
        <f>Hoja1!BF96</f>
        <v>0</v>
      </c>
      <c r="G107" s="55">
        <f>Hoja1!BG96</f>
        <v>0</v>
      </c>
      <c r="H107" s="55">
        <f>Hoja1!BH96</f>
        <v>0</v>
      </c>
      <c r="I107" s="55">
        <f>Hoja1!BI96</f>
        <v>0</v>
      </c>
      <c r="J107" s="55">
        <f>Hoja1!BJ96</f>
        <v>0</v>
      </c>
      <c r="K107" s="53"/>
      <c r="L107" s="53"/>
      <c r="M107" s="53"/>
      <c r="N107" s="53"/>
      <c r="O107" s="53"/>
      <c r="P107" s="53"/>
      <c r="Q107" s="53"/>
      <c r="R107" s="53"/>
      <c r="S107" s="53"/>
      <c r="T107" s="53"/>
      <c r="U107" s="53"/>
      <c r="V107" s="53" t="s">
        <v>86</v>
      </c>
      <c r="W107" s="86"/>
      <c r="X107" s="74"/>
      <c r="Y107" s="74"/>
      <c r="Z107" s="74"/>
      <c r="AA107" s="74"/>
      <c r="AB107" s="74"/>
    </row>
    <row r="108" spans="2:28" ht="58.5" customHeight="1">
      <c r="B108" s="1">
        <v>93</v>
      </c>
      <c r="C108" s="55" t="str">
        <f>Hoja1!BC97</f>
        <v>area 93</v>
      </c>
      <c r="D108" s="55" t="str">
        <f>Hoja1!BD97</f>
        <v>puesto 93</v>
      </c>
      <c r="E108" s="55" t="str">
        <f>Hoja1!BE97</f>
        <v>tarea 93</v>
      </c>
      <c r="F108" s="55">
        <f>Hoja1!BF97</f>
        <v>0</v>
      </c>
      <c r="G108" s="55">
        <f>Hoja1!BG97</f>
        <v>0</v>
      </c>
      <c r="H108" s="55">
        <f>Hoja1!BH97</f>
        <v>0</v>
      </c>
      <c r="I108" s="55">
        <f>Hoja1!BI97</f>
        <v>0</v>
      </c>
      <c r="J108" s="55">
        <f>Hoja1!BJ97</f>
        <v>0</v>
      </c>
      <c r="K108" s="53"/>
      <c r="L108" s="53"/>
      <c r="M108" s="53"/>
      <c r="N108" s="53"/>
      <c r="O108" s="53"/>
      <c r="P108" s="53"/>
      <c r="Q108" s="53"/>
      <c r="R108" s="53"/>
      <c r="S108" s="53"/>
      <c r="T108" s="53"/>
      <c r="U108" s="53"/>
      <c r="V108" s="53" t="s">
        <v>86</v>
      </c>
      <c r="W108" s="86"/>
      <c r="X108" s="74"/>
      <c r="Y108" s="74"/>
      <c r="Z108" s="74"/>
      <c r="AA108" s="74"/>
      <c r="AB108" s="74"/>
    </row>
    <row r="109" spans="2:28" ht="58.5" customHeight="1">
      <c r="B109" s="1">
        <v>94</v>
      </c>
      <c r="C109" s="55" t="str">
        <f>Hoja1!BC98</f>
        <v>area 94</v>
      </c>
      <c r="D109" s="55" t="str">
        <f>Hoja1!BD98</f>
        <v>puesto 94</v>
      </c>
      <c r="E109" s="55" t="str">
        <f>Hoja1!BE98</f>
        <v>tarea 94</v>
      </c>
      <c r="F109" s="55">
        <f>Hoja1!BF98</f>
        <v>0</v>
      </c>
      <c r="G109" s="55">
        <f>Hoja1!BG98</f>
        <v>0</v>
      </c>
      <c r="H109" s="55">
        <f>Hoja1!BH98</f>
        <v>0</v>
      </c>
      <c r="I109" s="55">
        <f>Hoja1!BI98</f>
        <v>0</v>
      </c>
      <c r="J109" s="55">
        <f>Hoja1!BJ98</f>
        <v>0</v>
      </c>
      <c r="K109" s="53"/>
      <c r="L109" s="53"/>
      <c r="M109" s="53"/>
      <c r="N109" s="53"/>
      <c r="O109" s="53"/>
      <c r="P109" s="53"/>
      <c r="Q109" s="53"/>
      <c r="R109" s="53"/>
      <c r="S109" s="53"/>
      <c r="T109" s="53"/>
      <c r="U109" s="53"/>
      <c r="V109" s="53" t="s">
        <v>86</v>
      </c>
      <c r="W109" s="86"/>
      <c r="X109" s="74"/>
      <c r="Y109" s="74"/>
      <c r="Z109" s="74"/>
      <c r="AA109" s="74"/>
      <c r="AB109" s="74"/>
    </row>
    <row r="110" spans="2:28" ht="58.5" customHeight="1">
      <c r="B110" s="1">
        <v>95</v>
      </c>
      <c r="C110" s="55" t="str">
        <f>Hoja1!BC99</f>
        <v>area 95</v>
      </c>
      <c r="D110" s="55" t="str">
        <f>Hoja1!BD99</f>
        <v>puesto 95</v>
      </c>
      <c r="E110" s="55" t="str">
        <f>Hoja1!BE99</f>
        <v>tarea 95</v>
      </c>
      <c r="F110" s="55">
        <f>Hoja1!BF99</f>
        <v>0</v>
      </c>
      <c r="G110" s="55">
        <f>Hoja1!BG99</f>
        <v>0</v>
      </c>
      <c r="H110" s="55">
        <f>Hoja1!BH99</f>
        <v>0</v>
      </c>
      <c r="I110" s="55">
        <f>Hoja1!BI99</f>
        <v>0</v>
      </c>
      <c r="J110" s="55">
        <f>Hoja1!BJ99</f>
        <v>0</v>
      </c>
      <c r="K110" s="53"/>
      <c r="L110" s="53"/>
      <c r="M110" s="53"/>
      <c r="N110" s="53"/>
      <c r="O110" s="53"/>
      <c r="P110" s="53"/>
      <c r="Q110" s="53"/>
      <c r="R110" s="53"/>
      <c r="S110" s="53"/>
      <c r="T110" s="53"/>
      <c r="U110" s="53"/>
      <c r="V110" s="53" t="s">
        <v>86</v>
      </c>
      <c r="W110" s="86"/>
      <c r="X110" s="74"/>
      <c r="Y110" s="74"/>
      <c r="Z110" s="74"/>
      <c r="AA110" s="74"/>
      <c r="AB110" s="74"/>
    </row>
    <row r="111" spans="2:28" ht="58.5" customHeight="1">
      <c r="B111" s="1">
        <v>96</v>
      </c>
      <c r="C111" s="55" t="str">
        <f>Hoja1!BC100</f>
        <v>area 96</v>
      </c>
      <c r="D111" s="55" t="str">
        <f>Hoja1!BD100</f>
        <v>puesto 96</v>
      </c>
      <c r="E111" s="55" t="str">
        <f>Hoja1!BE100</f>
        <v>tarea 96</v>
      </c>
      <c r="F111" s="55">
        <f>Hoja1!BF100</f>
        <v>0</v>
      </c>
      <c r="G111" s="55">
        <f>Hoja1!BG100</f>
        <v>0</v>
      </c>
      <c r="H111" s="55">
        <f>Hoja1!BH100</f>
        <v>0</v>
      </c>
      <c r="I111" s="55">
        <f>Hoja1!BI100</f>
        <v>0</v>
      </c>
      <c r="J111" s="55">
        <f>Hoja1!BJ100</f>
        <v>0</v>
      </c>
      <c r="K111" s="53"/>
      <c r="L111" s="53"/>
      <c r="M111" s="53"/>
      <c r="N111" s="53"/>
      <c r="O111" s="53"/>
      <c r="P111" s="53"/>
      <c r="Q111" s="53"/>
      <c r="R111" s="53"/>
      <c r="S111" s="53"/>
      <c r="T111" s="53"/>
      <c r="U111" s="53"/>
      <c r="V111" s="53" t="s">
        <v>86</v>
      </c>
      <c r="W111" s="86"/>
      <c r="X111" s="74"/>
      <c r="Y111" s="74"/>
      <c r="Z111" s="74"/>
      <c r="AA111" s="74"/>
      <c r="AB111" s="74"/>
    </row>
    <row r="112" spans="2:28" ht="58.5" customHeight="1">
      <c r="B112" s="1">
        <v>97</v>
      </c>
      <c r="C112" s="55" t="str">
        <f>Hoja1!BC101</f>
        <v>area 97</v>
      </c>
      <c r="D112" s="55" t="str">
        <f>Hoja1!BD101</f>
        <v>puesto 97</v>
      </c>
      <c r="E112" s="55" t="str">
        <f>Hoja1!BE101</f>
        <v>tarea 97</v>
      </c>
      <c r="F112" s="55">
        <f>Hoja1!BF101</f>
        <v>0</v>
      </c>
      <c r="G112" s="55">
        <f>Hoja1!BG101</f>
        <v>0</v>
      </c>
      <c r="H112" s="55">
        <f>Hoja1!BH101</f>
        <v>0</v>
      </c>
      <c r="I112" s="55">
        <f>Hoja1!BI101</f>
        <v>0</v>
      </c>
      <c r="J112" s="55">
        <f>Hoja1!BJ101</f>
        <v>0</v>
      </c>
      <c r="K112" s="53"/>
      <c r="L112" s="53"/>
      <c r="M112" s="53"/>
      <c r="N112" s="53"/>
      <c r="O112" s="53"/>
      <c r="P112" s="53"/>
      <c r="Q112" s="53"/>
      <c r="R112" s="53"/>
      <c r="S112" s="53"/>
      <c r="T112" s="53"/>
      <c r="U112" s="53"/>
      <c r="V112" s="53" t="s">
        <v>86</v>
      </c>
      <c r="W112" s="86"/>
      <c r="X112" s="74"/>
      <c r="Y112" s="74"/>
      <c r="Z112" s="74"/>
      <c r="AA112" s="74"/>
      <c r="AB112" s="74"/>
    </row>
    <row r="113" spans="2:28" ht="58.5" customHeight="1">
      <c r="B113" s="1">
        <v>98</v>
      </c>
      <c r="C113" s="55" t="str">
        <f>Hoja1!BC102</f>
        <v>area 98</v>
      </c>
      <c r="D113" s="55" t="str">
        <f>Hoja1!BD102</f>
        <v>puesto 98</v>
      </c>
      <c r="E113" s="55" t="str">
        <f>Hoja1!BE102</f>
        <v>tarea 98</v>
      </c>
      <c r="F113" s="55">
        <f>Hoja1!BF102</f>
        <v>0</v>
      </c>
      <c r="G113" s="55">
        <f>Hoja1!BG102</f>
        <v>0</v>
      </c>
      <c r="H113" s="55">
        <f>Hoja1!BH102</f>
        <v>0</v>
      </c>
      <c r="I113" s="55">
        <f>Hoja1!BI102</f>
        <v>0</v>
      </c>
      <c r="J113" s="55">
        <f>Hoja1!BJ102</f>
        <v>0</v>
      </c>
      <c r="K113" s="53"/>
      <c r="L113" s="53"/>
      <c r="M113" s="53"/>
      <c r="N113" s="53"/>
      <c r="O113" s="53"/>
      <c r="P113" s="53"/>
      <c r="Q113" s="53"/>
      <c r="R113" s="53"/>
      <c r="S113" s="53"/>
      <c r="T113" s="53"/>
      <c r="U113" s="53"/>
      <c r="V113" s="53" t="s">
        <v>86</v>
      </c>
      <c r="W113" s="86"/>
      <c r="X113" s="74"/>
      <c r="Y113" s="74"/>
      <c r="Z113" s="74"/>
      <c r="AA113" s="74"/>
      <c r="AB113" s="74"/>
    </row>
    <row r="114" spans="2:28" ht="58.5" customHeight="1">
      <c r="B114" s="1">
        <v>99</v>
      </c>
      <c r="C114" s="55" t="str">
        <f>Hoja1!BC103</f>
        <v>area 99</v>
      </c>
      <c r="D114" s="55" t="str">
        <f>Hoja1!BD103</f>
        <v>puesto 99</v>
      </c>
      <c r="E114" s="55" t="str">
        <f>Hoja1!BE103</f>
        <v>tarea 99</v>
      </c>
      <c r="F114" s="55">
        <f>Hoja1!BF103</f>
        <v>0</v>
      </c>
      <c r="G114" s="55">
        <f>Hoja1!BG103</f>
        <v>0</v>
      </c>
      <c r="H114" s="55">
        <f>Hoja1!BH103</f>
        <v>0</v>
      </c>
      <c r="I114" s="55">
        <f>Hoja1!BI103</f>
        <v>0</v>
      </c>
      <c r="J114" s="55">
        <f>Hoja1!BJ103</f>
        <v>0</v>
      </c>
      <c r="K114" s="53"/>
      <c r="L114" s="53"/>
      <c r="M114" s="53"/>
      <c r="N114" s="53"/>
      <c r="O114" s="53"/>
      <c r="P114" s="53"/>
      <c r="Q114" s="53"/>
      <c r="R114" s="53"/>
      <c r="S114" s="53"/>
      <c r="T114" s="53"/>
      <c r="U114" s="53"/>
      <c r="V114" s="53" t="s">
        <v>86</v>
      </c>
      <c r="W114" s="86"/>
      <c r="X114" s="74"/>
      <c r="Y114" s="74"/>
      <c r="Z114" s="74"/>
      <c r="AA114" s="74"/>
      <c r="AB114" s="74"/>
    </row>
    <row r="115" spans="2:28" ht="58.5" customHeight="1">
      <c r="B115" s="1">
        <v>100</v>
      </c>
      <c r="C115" s="55" t="str">
        <f>Hoja1!BC104</f>
        <v>area 100</v>
      </c>
      <c r="D115" s="55" t="str">
        <f>Hoja1!BD104</f>
        <v>puesto 100</v>
      </c>
      <c r="E115" s="55" t="str">
        <f>Hoja1!BE104</f>
        <v>tarea 100</v>
      </c>
      <c r="F115" s="55">
        <f>Hoja1!BF104</f>
        <v>0</v>
      </c>
      <c r="G115" s="55">
        <f>Hoja1!BG104</f>
        <v>0</v>
      </c>
      <c r="H115" s="55">
        <f>Hoja1!BH104</f>
        <v>0</v>
      </c>
      <c r="I115" s="55">
        <f>Hoja1!BI104</f>
        <v>0</v>
      </c>
      <c r="J115" s="55">
        <f>Hoja1!BJ104</f>
        <v>0</v>
      </c>
      <c r="K115" s="53"/>
      <c r="L115" s="53"/>
      <c r="M115" s="53"/>
      <c r="N115" s="53"/>
      <c r="O115" s="53"/>
      <c r="P115" s="53"/>
      <c r="Q115" s="53"/>
      <c r="R115" s="53"/>
      <c r="S115" s="53"/>
      <c r="T115" s="53"/>
      <c r="U115" s="53"/>
      <c r="V115" s="53" t="s">
        <v>86</v>
      </c>
      <c r="W115" s="86"/>
      <c r="X115" s="74"/>
      <c r="Y115" s="74"/>
      <c r="Z115" s="74"/>
      <c r="AA115" s="74"/>
      <c r="AB115" s="74"/>
    </row>
    <row r="116" spans="2:28" ht="58.5" customHeight="1">
      <c r="B116" s="1">
        <v>101</v>
      </c>
      <c r="C116" s="55" t="str">
        <f>Hoja1!BC105</f>
        <v>area 101</v>
      </c>
      <c r="D116" s="55" t="str">
        <f>Hoja1!BD105</f>
        <v>puesto 101</v>
      </c>
      <c r="E116" s="55" t="str">
        <f>Hoja1!BE105</f>
        <v>tarea 101</v>
      </c>
      <c r="F116" s="55">
        <f>Hoja1!BF105</f>
        <v>0</v>
      </c>
      <c r="G116" s="55">
        <f>Hoja1!BG105</f>
        <v>0</v>
      </c>
      <c r="H116" s="55">
        <f>Hoja1!BH105</f>
        <v>0</v>
      </c>
      <c r="I116" s="55">
        <f>Hoja1!BI105</f>
        <v>0</v>
      </c>
      <c r="J116" s="55">
        <f>Hoja1!BJ105</f>
        <v>0</v>
      </c>
      <c r="K116" s="53"/>
      <c r="L116" s="53"/>
      <c r="M116" s="53"/>
      <c r="N116" s="53"/>
      <c r="O116" s="53"/>
      <c r="P116" s="53"/>
      <c r="Q116" s="53"/>
      <c r="R116" s="53"/>
      <c r="S116" s="53"/>
      <c r="T116" s="53"/>
      <c r="U116" s="53"/>
      <c r="V116" s="53" t="s">
        <v>86</v>
      </c>
      <c r="W116" s="86"/>
      <c r="X116" s="74"/>
      <c r="Y116" s="74"/>
      <c r="Z116" s="74"/>
      <c r="AA116" s="74"/>
      <c r="AB116" s="74"/>
    </row>
    <row r="117" spans="2:28" ht="58.5" customHeight="1">
      <c r="B117" s="1">
        <v>102</v>
      </c>
      <c r="C117" s="55" t="str">
        <f>Hoja1!BC106</f>
        <v>area 102</v>
      </c>
      <c r="D117" s="55" t="str">
        <f>Hoja1!BD106</f>
        <v>puesto 102</v>
      </c>
      <c r="E117" s="55" t="str">
        <f>Hoja1!BE106</f>
        <v>tarea 102</v>
      </c>
      <c r="F117" s="55">
        <f>Hoja1!BF106</f>
        <v>0</v>
      </c>
      <c r="G117" s="55">
        <f>Hoja1!BG106</f>
        <v>0</v>
      </c>
      <c r="H117" s="55">
        <f>Hoja1!BH106</f>
        <v>0</v>
      </c>
      <c r="I117" s="55">
        <f>Hoja1!BI106</f>
        <v>0</v>
      </c>
      <c r="J117" s="55">
        <f>Hoja1!BJ106</f>
        <v>0</v>
      </c>
      <c r="K117" s="53"/>
      <c r="L117" s="53"/>
      <c r="M117" s="53"/>
      <c r="N117" s="53"/>
      <c r="O117" s="53"/>
      <c r="P117" s="53"/>
      <c r="Q117" s="53"/>
      <c r="R117" s="53"/>
      <c r="S117" s="53"/>
      <c r="T117" s="53"/>
      <c r="U117" s="53"/>
      <c r="V117" s="53" t="s">
        <v>86</v>
      </c>
      <c r="W117" s="86"/>
      <c r="X117" s="74"/>
      <c r="Y117" s="74"/>
      <c r="Z117" s="74"/>
      <c r="AA117" s="74"/>
      <c r="AB117" s="74"/>
    </row>
    <row r="118" spans="2:28" ht="58.5" customHeight="1">
      <c r="B118" s="1">
        <v>103</v>
      </c>
      <c r="C118" s="55" t="str">
        <f>Hoja1!BC107</f>
        <v>area 103</v>
      </c>
      <c r="D118" s="55" t="str">
        <f>Hoja1!BD107</f>
        <v>puesto 103</v>
      </c>
      <c r="E118" s="55" t="str">
        <f>Hoja1!BE107</f>
        <v>tarea 103</v>
      </c>
      <c r="F118" s="55">
        <f>Hoja1!BF107</f>
        <v>0</v>
      </c>
      <c r="G118" s="55">
        <f>Hoja1!BG107</f>
        <v>0</v>
      </c>
      <c r="H118" s="55">
        <f>Hoja1!BH107</f>
        <v>0</v>
      </c>
      <c r="I118" s="55">
        <f>Hoja1!BI107</f>
        <v>0</v>
      </c>
      <c r="J118" s="55">
        <f>Hoja1!BJ107</f>
        <v>0</v>
      </c>
      <c r="K118" s="53"/>
      <c r="L118" s="53"/>
      <c r="M118" s="53"/>
      <c r="N118" s="53"/>
      <c r="O118" s="53"/>
      <c r="P118" s="53"/>
      <c r="Q118" s="53"/>
      <c r="R118" s="53"/>
      <c r="S118" s="53"/>
      <c r="T118" s="53"/>
      <c r="U118" s="53"/>
      <c r="V118" s="53" t="s">
        <v>86</v>
      </c>
      <c r="W118" s="86"/>
      <c r="X118" s="74"/>
      <c r="Y118" s="74"/>
      <c r="Z118" s="74"/>
      <c r="AA118" s="74"/>
      <c r="AB118" s="74"/>
    </row>
    <row r="119" spans="2:28" ht="58.5" customHeight="1">
      <c r="B119" s="1">
        <v>104</v>
      </c>
      <c r="C119" s="55" t="str">
        <f>Hoja1!BC108</f>
        <v>area 104</v>
      </c>
      <c r="D119" s="55" t="str">
        <f>Hoja1!BD108</f>
        <v>puesto 104</v>
      </c>
      <c r="E119" s="55" t="str">
        <f>Hoja1!BE108</f>
        <v>tarea 104</v>
      </c>
      <c r="F119" s="55">
        <f>Hoja1!BF108</f>
        <v>0</v>
      </c>
      <c r="G119" s="55">
        <f>Hoja1!BG108</f>
        <v>0</v>
      </c>
      <c r="H119" s="55">
        <f>Hoja1!BH108</f>
        <v>0</v>
      </c>
      <c r="I119" s="55">
        <f>Hoja1!BI108</f>
        <v>0</v>
      </c>
      <c r="J119" s="55">
        <f>Hoja1!BJ108</f>
        <v>0</v>
      </c>
      <c r="K119" s="53"/>
      <c r="L119" s="53"/>
      <c r="M119" s="53"/>
      <c r="N119" s="53"/>
      <c r="O119" s="53"/>
      <c r="P119" s="53"/>
      <c r="Q119" s="53"/>
      <c r="R119" s="53"/>
      <c r="S119" s="53"/>
      <c r="T119" s="53"/>
      <c r="U119" s="53"/>
      <c r="V119" s="53" t="s">
        <v>86</v>
      </c>
      <c r="W119" s="86"/>
      <c r="X119" s="74"/>
      <c r="Y119" s="74"/>
      <c r="Z119" s="74"/>
      <c r="AA119" s="74"/>
      <c r="AB119" s="74"/>
    </row>
    <row r="120" spans="2:28" ht="58.5" customHeight="1">
      <c r="B120" s="1">
        <v>105</v>
      </c>
      <c r="C120" s="55" t="str">
        <f>Hoja1!BC109</f>
        <v>area 105</v>
      </c>
      <c r="D120" s="55" t="str">
        <f>Hoja1!BD109</f>
        <v>puesto 105</v>
      </c>
      <c r="E120" s="55" t="str">
        <f>Hoja1!BE109</f>
        <v>tarea 105</v>
      </c>
      <c r="F120" s="55">
        <f>Hoja1!BF109</f>
        <v>0</v>
      </c>
      <c r="G120" s="55">
        <f>Hoja1!BG109</f>
        <v>0</v>
      </c>
      <c r="H120" s="55">
        <f>Hoja1!BH109</f>
        <v>0</v>
      </c>
      <c r="I120" s="55">
        <f>Hoja1!BI109</f>
        <v>0</v>
      </c>
      <c r="J120" s="55">
        <f>Hoja1!BJ109</f>
        <v>0</v>
      </c>
      <c r="K120" s="53"/>
      <c r="L120" s="53"/>
      <c r="M120" s="53"/>
      <c r="N120" s="53"/>
      <c r="O120" s="53"/>
      <c r="P120" s="53"/>
      <c r="Q120" s="53"/>
      <c r="R120" s="53"/>
      <c r="S120" s="53"/>
      <c r="T120" s="53"/>
      <c r="U120" s="53"/>
      <c r="V120" s="53" t="s">
        <v>86</v>
      </c>
      <c r="W120" s="86"/>
      <c r="X120" s="74"/>
      <c r="Y120" s="74"/>
      <c r="Z120" s="74"/>
      <c r="AA120" s="74"/>
      <c r="AB120" s="74"/>
    </row>
    <row r="121" spans="2:28" ht="58.5" customHeight="1">
      <c r="B121" s="1">
        <v>106</v>
      </c>
      <c r="C121" s="55" t="str">
        <f>Hoja1!BC110</f>
        <v>area 106</v>
      </c>
      <c r="D121" s="55" t="str">
        <f>Hoja1!BD110</f>
        <v>puesto 106</v>
      </c>
      <c r="E121" s="55" t="str">
        <f>Hoja1!BE110</f>
        <v>tarea 106</v>
      </c>
      <c r="F121" s="55">
        <f>Hoja1!BF110</f>
        <v>0</v>
      </c>
      <c r="G121" s="55">
        <f>Hoja1!BG110</f>
        <v>0</v>
      </c>
      <c r="H121" s="55">
        <f>Hoja1!BH110</f>
        <v>0</v>
      </c>
      <c r="I121" s="55">
        <f>Hoja1!BI110</f>
        <v>0</v>
      </c>
      <c r="J121" s="55">
        <f>Hoja1!BJ110</f>
        <v>0</v>
      </c>
      <c r="K121" s="53"/>
      <c r="L121" s="53"/>
      <c r="M121" s="53"/>
      <c r="N121" s="53"/>
      <c r="O121" s="53"/>
      <c r="P121" s="53"/>
      <c r="Q121" s="53"/>
      <c r="R121" s="53"/>
      <c r="S121" s="53"/>
      <c r="T121" s="53"/>
      <c r="U121" s="53"/>
      <c r="V121" s="53" t="s">
        <v>86</v>
      </c>
      <c r="W121" s="86"/>
      <c r="X121" s="74"/>
      <c r="Y121" s="74"/>
      <c r="Z121" s="74"/>
      <c r="AA121" s="74"/>
      <c r="AB121" s="74"/>
    </row>
    <row r="122" spans="2:28" ht="58.5" customHeight="1">
      <c r="B122" s="1">
        <v>107</v>
      </c>
      <c r="C122" s="55" t="str">
        <f>Hoja1!BC111</f>
        <v>area 107</v>
      </c>
      <c r="D122" s="55" t="str">
        <f>Hoja1!BD111</f>
        <v>puesto 107</v>
      </c>
      <c r="E122" s="55" t="str">
        <f>Hoja1!BE111</f>
        <v>tarea 107</v>
      </c>
      <c r="F122" s="55">
        <f>Hoja1!BF111</f>
        <v>0</v>
      </c>
      <c r="G122" s="55">
        <f>Hoja1!BG111</f>
        <v>0</v>
      </c>
      <c r="H122" s="55">
        <f>Hoja1!BH111</f>
        <v>0</v>
      </c>
      <c r="I122" s="55">
        <f>Hoja1!BI111</f>
        <v>0</v>
      </c>
      <c r="J122" s="55">
        <f>Hoja1!BJ111</f>
        <v>0</v>
      </c>
      <c r="K122" s="53"/>
      <c r="L122" s="53"/>
      <c r="M122" s="53"/>
      <c r="N122" s="53"/>
      <c r="O122" s="53"/>
      <c r="P122" s="53"/>
      <c r="Q122" s="53"/>
      <c r="R122" s="53"/>
      <c r="S122" s="53"/>
      <c r="T122" s="53"/>
      <c r="U122" s="53"/>
      <c r="V122" s="53" t="s">
        <v>86</v>
      </c>
      <c r="W122" s="86"/>
      <c r="X122" s="74"/>
      <c r="Y122" s="74"/>
      <c r="Z122" s="74"/>
      <c r="AA122" s="74"/>
      <c r="AB122" s="74"/>
    </row>
    <row r="123" spans="2:28" ht="58.5" customHeight="1">
      <c r="B123" s="1">
        <v>108</v>
      </c>
      <c r="C123" s="55" t="str">
        <f>Hoja1!BC112</f>
        <v>area 108</v>
      </c>
      <c r="D123" s="55" t="str">
        <f>Hoja1!BD112</f>
        <v>puesto 108</v>
      </c>
      <c r="E123" s="55" t="str">
        <f>Hoja1!BE112</f>
        <v>tarea 108</v>
      </c>
      <c r="F123" s="55">
        <f>Hoja1!BF112</f>
        <v>0</v>
      </c>
      <c r="G123" s="55">
        <f>Hoja1!BG112</f>
        <v>0</v>
      </c>
      <c r="H123" s="55">
        <f>Hoja1!BH112</f>
        <v>0</v>
      </c>
      <c r="I123" s="55">
        <f>Hoja1!BI112</f>
        <v>0</v>
      </c>
      <c r="J123" s="55">
        <f>Hoja1!BJ112</f>
        <v>0</v>
      </c>
      <c r="K123" s="53"/>
      <c r="L123" s="53"/>
      <c r="M123" s="53"/>
      <c r="N123" s="53"/>
      <c r="O123" s="53"/>
      <c r="P123" s="53"/>
      <c r="Q123" s="53"/>
      <c r="R123" s="53"/>
      <c r="S123" s="53"/>
      <c r="T123" s="53"/>
      <c r="U123" s="53"/>
      <c r="V123" s="53" t="s">
        <v>86</v>
      </c>
      <c r="W123" s="86"/>
      <c r="X123" s="74"/>
      <c r="Y123" s="74"/>
      <c r="Z123" s="74"/>
      <c r="AA123" s="74"/>
      <c r="AB123" s="74"/>
    </row>
    <row r="124" spans="2:28" ht="58.5" customHeight="1">
      <c r="B124" s="1">
        <v>109</v>
      </c>
      <c r="C124" s="55" t="str">
        <f>Hoja1!BC113</f>
        <v>area 109</v>
      </c>
      <c r="D124" s="55" t="str">
        <f>Hoja1!BD113</f>
        <v>puesto 109</v>
      </c>
      <c r="E124" s="55" t="str">
        <f>Hoja1!BE113</f>
        <v>tarea 109</v>
      </c>
      <c r="F124" s="55">
        <f>Hoja1!BF113</f>
        <v>0</v>
      </c>
      <c r="G124" s="55">
        <f>Hoja1!BG113</f>
        <v>0</v>
      </c>
      <c r="H124" s="55">
        <f>Hoja1!BH113</f>
        <v>0</v>
      </c>
      <c r="I124" s="55">
        <f>Hoja1!BI113</f>
        <v>0</v>
      </c>
      <c r="J124" s="55">
        <f>Hoja1!BJ113</f>
        <v>0</v>
      </c>
      <c r="K124" s="53"/>
      <c r="L124" s="53"/>
      <c r="M124" s="53"/>
      <c r="N124" s="53"/>
      <c r="O124" s="53"/>
      <c r="P124" s="53"/>
      <c r="Q124" s="53"/>
      <c r="R124" s="53"/>
      <c r="S124" s="53"/>
      <c r="T124" s="53"/>
      <c r="U124" s="53"/>
      <c r="V124" s="53" t="s">
        <v>86</v>
      </c>
      <c r="W124" s="86"/>
      <c r="X124" s="74"/>
      <c r="Y124" s="74"/>
      <c r="Z124" s="74"/>
      <c r="AA124" s="74"/>
      <c r="AB124" s="74"/>
    </row>
    <row r="125" spans="2:28" ht="58.5" customHeight="1">
      <c r="B125" s="1">
        <v>110</v>
      </c>
      <c r="C125" s="55" t="str">
        <f>Hoja1!BC114</f>
        <v>area 110</v>
      </c>
      <c r="D125" s="55" t="str">
        <f>Hoja1!BD114</f>
        <v>puesto 110</v>
      </c>
      <c r="E125" s="55" t="str">
        <f>Hoja1!BE114</f>
        <v>tarea 110</v>
      </c>
      <c r="F125" s="55">
        <f>Hoja1!BF114</f>
        <v>0</v>
      </c>
      <c r="G125" s="55">
        <f>Hoja1!BG114</f>
        <v>0</v>
      </c>
      <c r="H125" s="55">
        <f>Hoja1!BH114</f>
        <v>0</v>
      </c>
      <c r="I125" s="55">
        <f>Hoja1!BI114</f>
        <v>0</v>
      </c>
      <c r="J125" s="55">
        <f>Hoja1!BJ114</f>
        <v>0</v>
      </c>
      <c r="K125" s="53"/>
      <c r="L125" s="53"/>
      <c r="M125" s="53"/>
      <c r="N125" s="53"/>
      <c r="O125" s="53"/>
      <c r="P125" s="53"/>
      <c r="Q125" s="53"/>
      <c r="R125" s="53"/>
      <c r="S125" s="53"/>
      <c r="T125" s="53"/>
      <c r="U125" s="53"/>
      <c r="V125" s="53" t="s">
        <v>86</v>
      </c>
      <c r="W125" s="86"/>
      <c r="X125" s="74"/>
      <c r="Y125" s="74"/>
      <c r="Z125" s="74"/>
      <c r="AA125" s="74"/>
      <c r="AB125" s="74"/>
    </row>
    <row r="126" spans="2:28" ht="58.5" customHeight="1">
      <c r="B126" s="1">
        <v>111</v>
      </c>
      <c r="C126" s="55" t="str">
        <f>Hoja1!BC115</f>
        <v>area 111</v>
      </c>
      <c r="D126" s="55" t="str">
        <f>Hoja1!BD115</f>
        <v>puesto 111</v>
      </c>
      <c r="E126" s="55" t="str">
        <f>Hoja1!BE115</f>
        <v>tarea 111</v>
      </c>
      <c r="F126" s="55">
        <f>Hoja1!BF115</f>
        <v>0</v>
      </c>
      <c r="G126" s="55">
        <f>Hoja1!BG115</f>
        <v>0</v>
      </c>
      <c r="H126" s="55">
        <f>Hoja1!BH115</f>
        <v>0</v>
      </c>
      <c r="I126" s="55">
        <f>Hoja1!BI115</f>
        <v>0</v>
      </c>
      <c r="J126" s="55">
        <f>Hoja1!BJ115</f>
        <v>0</v>
      </c>
      <c r="K126" s="53"/>
      <c r="L126" s="53"/>
      <c r="M126" s="53"/>
      <c r="N126" s="53"/>
      <c r="O126" s="53"/>
      <c r="P126" s="53"/>
      <c r="Q126" s="53"/>
      <c r="R126" s="53"/>
      <c r="S126" s="53"/>
      <c r="T126" s="53"/>
      <c r="U126" s="53"/>
      <c r="V126" s="53" t="s">
        <v>86</v>
      </c>
      <c r="W126" s="86"/>
      <c r="X126" s="74"/>
      <c r="Y126" s="74"/>
      <c r="Z126" s="74"/>
      <c r="AA126" s="74"/>
      <c r="AB126" s="74"/>
    </row>
    <row r="127" spans="2:28" ht="58.5" customHeight="1">
      <c r="B127" s="1">
        <v>112</v>
      </c>
      <c r="C127" s="55" t="str">
        <f>Hoja1!BC116</f>
        <v>area 112</v>
      </c>
      <c r="D127" s="55" t="str">
        <f>Hoja1!BD116</f>
        <v>puesto 112</v>
      </c>
      <c r="E127" s="55" t="str">
        <f>Hoja1!BE116</f>
        <v>tarea 112</v>
      </c>
      <c r="F127" s="55">
        <f>Hoja1!BF116</f>
        <v>0</v>
      </c>
      <c r="G127" s="55">
        <f>Hoja1!BG116</f>
        <v>0</v>
      </c>
      <c r="H127" s="55">
        <f>Hoja1!BH116</f>
        <v>0</v>
      </c>
      <c r="I127" s="55">
        <f>Hoja1!BI116</f>
        <v>0</v>
      </c>
      <c r="J127" s="55">
        <f>Hoja1!BJ116</f>
        <v>0</v>
      </c>
      <c r="K127" s="53"/>
      <c r="L127" s="53"/>
      <c r="M127" s="53"/>
      <c r="N127" s="53"/>
      <c r="O127" s="53"/>
      <c r="P127" s="53"/>
      <c r="Q127" s="53"/>
      <c r="R127" s="53"/>
      <c r="S127" s="53"/>
      <c r="T127" s="53"/>
      <c r="U127" s="53"/>
      <c r="V127" s="53" t="s">
        <v>86</v>
      </c>
      <c r="W127" s="86"/>
      <c r="X127" s="74"/>
      <c r="Y127" s="74"/>
      <c r="Z127" s="74"/>
      <c r="AA127" s="74"/>
      <c r="AB127" s="74"/>
    </row>
    <row r="128" spans="2:28" ht="58.5" customHeight="1">
      <c r="B128" s="1">
        <v>113</v>
      </c>
      <c r="C128" s="55" t="str">
        <f>Hoja1!BC117</f>
        <v>area 113</v>
      </c>
      <c r="D128" s="55" t="str">
        <f>Hoja1!BD117</f>
        <v>puesto 113</v>
      </c>
      <c r="E128" s="55" t="str">
        <f>Hoja1!BE117</f>
        <v>tarea 113</v>
      </c>
      <c r="F128" s="55">
        <f>Hoja1!BF117</f>
        <v>0</v>
      </c>
      <c r="G128" s="55">
        <f>Hoja1!BG117</f>
        <v>0</v>
      </c>
      <c r="H128" s="55">
        <f>Hoja1!BH117</f>
        <v>0</v>
      </c>
      <c r="I128" s="55">
        <f>Hoja1!BI117</f>
        <v>0</v>
      </c>
      <c r="J128" s="55">
        <f>Hoja1!BJ117</f>
        <v>0</v>
      </c>
      <c r="K128" s="53"/>
      <c r="L128" s="53"/>
      <c r="M128" s="53"/>
      <c r="N128" s="53"/>
      <c r="O128" s="53"/>
      <c r="P128" s="53"/>
      <c r="Q128" s="53"/>
      <c r="R128" s="53"/>
      <c r="S128" s="53"/>
      <c r="T128" s="53"/>
      <c r="U128" s="53"/>
      <c r="V128" s="53" t="s">
        <v>86</v>
      </c>
      <c r="W128" s="86"/>
      <c r="X128" s="74"/>
      <c r="Y128" s="74"/>
      <c r="Z128" s="74"/>
      <c r="AA128" s="74"/>
      <c r="AB128" s="74"/>
    </row>
    <row r="129" spans="2:28" ht="58.5" customHeight="1">
      <c r="B129" s="1">
        <v>114</v>
      </c>
      <c r="C129" s="55" t="str">
        <f>Hoja1!BC118</f>
        <v>area 114</v>
      </c>
      <c r="D129" s="55" t="str">
        <f>Hoja1!BD118</f>
        <v>puesto 114</v>
      </c>
      <c r="E129" s="55" t="str">
        <f>Hoja1!BE118</f>
        <v>tarea 114</v>
      </c>
      <c r="F129" s="55">
        <f>Hoja1!BF118</f>
        <v>0</v>
      </c>
      <c r="G129" s="55">
        <f>Hoja1!BG118</f>
        <v>0</v>
      </c>
      <c r="H129" s="55">
        <f>Hoja1!BH118</f>
        <v>0</v>
      </c>
      <c r="I129" s="55">
        <f>Hoja1!BI118</f>
        <v>0</v>
      </c>
      <c r="J129" s="55">
        <f>Hoja1!BJ118</f>
        <v>0</v>
      </c>
      <c r="K129" s="53"/>
      <c r="L129" s="53"/>
      <c r="M129" s="53"/>
      <c r="N129" s="53"/>
      <c r="O129" s="53"/>
      <c r="P129" s="53"/>
      <c r="Q129" s="53"/>
      <c r="R129" s="53"/>
      <c r="S129" s="53"/>
      <c r="T129" s="53"/>
      <c r="U129" s="53"/>
      <c r="V129" s="53" t="s">
        <v>86</v>
      </c>
      <c r="W129" s="86"/>
      <c r="X129" s="74"/>
      <c r="Y129" s="74"/>
      <c r="Z129" s="74"/>
      <c r="AA129" s="74"/>
      <c r="AB129" s="74"/>
    </row>
    <row r="130" spans="2:28" ht="58.5" customHeight="1">
      <c r="B130" s="1">
        <v>115</v>
      </c>
      <c r="C130" s="55" t="str">
        <f>Hoja1!BC119</f>
        <v>area 115</v>
      </c>
      <c r="D130" s="55" t="str">
        <f>Hoja1!BD119</f>
        <v>puesto 115</v>
      </c>
      <c r="E130" s="55" t="str">
        <f>Hoja1!BE119</f>
        <v>tarea 115</v>
      </c>
      <c r="F130" s="55">
        <f>Hoja1!BF119</f>
        <v>0</v>
      </c>
      <c r="G130" s="55">
        <f>Hoja1!BG119</f>
        <v>0</v>
      </c>
      <c r="H130" s="55">
        <f>Hoja1!BH119</f>
        <v>0</v>
      </c>
      <c r="I130" s="55">
        <f>Hoja1!BI119</f>
        <v>0</v>
      </c>
      <c r="J130" s="55">
        <f>Hoja1!BJ119</f>
        <v>0</v>
      </c>
      <c r="K130" s="53"/>
      <c r="L130" s="53"/>
      <c r="M130" s="53"/>
      <c r="N130" s="53"/>
      <c r="O130" s="53"/>
      <c r="P130" s="53"/>
      <c r="Q130" s="53"/>
      <c r="R130" s="53"/>
      <c r="S130" s="53"/>
      <c r="T130" s="53"/>
      <c r="U130" s="53"/>
      <c r="V130" s="53" t="s">
        <v>86</v>
      </c>
      <c r="W130" s="86"/>
      <c r="X130" s="74"/>
      <c r="Y130" s="74"/>
      <c r="Z130" s="74"/>
      <c r="AA130" s="74"/>
      <c r="AB130" s="74"/>
    </row>
    <row r="131" spans="2:28" ht="58.5" customHeight="1">
      <c r="B131" s="1">
        <v>116</v>
      </c>
      <c r="C131" s="55" t="str">
        <f>Hoja1!BC120</f>
        <v>area 116</v>
      </c>
      <c r="D131" s="55" t="str">
        <f>Hoja1!BD120</f>
        <v>puesto 116</v>
      </c>
      <c r="E131" s="55" t="str">
        <f>Hoja1!BE120</f>
        <v>tarea 116</v>
      </c>
      <c r="F131" s="55">
        <f>Hoja1!BF120</f>
        <v>0</v>
      </c>
      <c r="G131" s="55">
        <f>Hoja1!BG120</f>
        <v>0</v>
      </c>
      <c r="H131" s="55">
        <f>Hoja1!BH120</f>
        <v>0</v>
      </c>
      <c r="I131" s="55">
        <f>Hoja1!BI120</f>
        <v>0</v>
      </c>
      <c r="J131" s="55">
        <f>Hoja1!BJ120</f>
        <v>0</v>
      </c>
      <c r="K131" s="53"/>
      <c r="L131" s="53"/>
      <c r="M131" s="53"/>
      <c r="N131" s="53"/>
      <c r="O131" s="53"/>
      <c r="P131" s="53"/>
      <c r="Q131" s="53"/>
      <c r="R131" s="53"/>
      <c r="S131" s="53"/>
      <c r="T131" s="53"/>
      <c r="U131" s="53"/>
      <c r="V131" s="53" t="s">
        <v>86</v>
      </c>
      <c r="W131" s="86"/>
      <c r="X131" s="74"/>
      <c r="Y131" s="74"/>
      <c r="Z131" s="74"/>
      <c r="AA131" s="74"/>
      <c r="AB131" s="74"/>
    </row>
    <row r="132" spans="2:28" ht="58.5" customHeight="1">
      <c r="B132" s="1">
        <v>117</v>
      </c>
      <c r="C132" s="55" t="str">
        <f>Hoja1!BC121</f>
        <v>area 117</v>
      </c>
      <c r="D132" s="55" t="str">
        <f>Hoja1!BD121</f>
        <v>puesto 117</v>
      </c>
      <c r="E132" s="55" t="str">
        <f>Hoja1!BE121</f>
        <v>tarea 117</v>
      </c>
      <c r="F132" s="55">
        <f>Hoja1!BF121</f>
        <v>0</v>
      </c>
      <c r="G132" s="55">
        <f>Hoja1!BG121</f>
        <v>0</v>
      </c>
      <c r="H132" s="55">
        <f>Hoja1!BH121</f>
        <v>0</v>
      </c>
      <c r="I132" s="55">
        <f>Hoja1!BI121</f>
        <v>0</v>
      </c>
      <c r="J132" s="55">
        <f>Hoja1!BJ121</f>
        <v>0</v>
      </c>
      <c r="K132" s="53"/>
      <c r="L132" s="53"/>
      <c r="M132" s="53"/>
      <c r="N132" s="53"/>
      <c r="O132" s="53"/>
      <c r="P132" s="53"/>
      <c r="Q132" s="53"/>
      <c r="R132" s="53"/>
      <c r="S132" s="53"/>
      <c r="T132" s="53"/>
      <c r="U132" s="53"/>
      <c r="V132" s="53" t="s">
        <v>86</v>
      </c>
      <c r="W132" s="86"/>
      <c r="X132" s="74"/>
      <c r="Y132" s="74"/>
      <c r="Z132" s="74"/>
      <c r="AA132" s="74"/>
      <c r="AB132" s="74"/>
    </row>
    <row r="133" spans="2:28" ht="58.5" customHeight="1">
      <c r="B133" s="1">
        <v>118</v>
      </c>
      <c r="C133" s="55" t="str">
        <f>Hoja1!BC122</f>
        <v>area 118</v>
      </c>
      <c r="D133" s="55" t="str">
        <f>Hoja1!BD122</f>
        <v>puesto 118</v>
      </c>
      <c r="E133" s="55" t="str">
        <f>Hoja1!BE122</f>
        <v>tarea 118</v>
      </c>
      <c r="F133" s="55">
        <f>Hoja1!BF122</f>
        <v>0</v>
      </c>
      <c r="G133" s="55">
        <f>Hoja1!BG122</f>
        <v>0</v>
      </c>
      <c r="H133" s="55">
        <f>Hoja1!BH122</f>
        <v>0</v>
      </c>
      <c r="I133" s="55">
        <f>Hoja1!BI122</f>
        <v>0</v>
      </c>
      <c r="J133" s="55">
        <f>Hoja1!BJ122</f>
        <v>0</v>
      </c>
      <c r="K133" s="53"/>
      <c r="L133" s="53"/>
      <c r="M133" s="53"/>
      <c r="N133" s="53"/>
      <c r="O133" s="53"/>
      <c r="P133" s="53"/>
      <c r="Q133" s="53"/>
      <c r="R133" s="53"/>
      <c r="S133" s="53"/>
      <c r="T133" s="53"/>
      <c r="U133" s="53"/>
      <c r="V133" s="53" t="s">
        <v>86</v>
      </c>
      <c r="W133" s="86"/>
      <c r="X133" s="74"/>
      <c r="Y133" s="74"/>
      <c r="Z133" s="74"/>
      <c r="AA133" s="74"/>
      <c r="AB133" s="74"/>
    </row>
    <row r="134" spans="2:28" ht="58.5" customHeight="1">
      <c r="B134" s="1">
        <v>119</v>
      </c>
      <c r="C134" s="55" t="str">
        <f>Hoja1!BC123</f>
        <v>area 119</v>
      </c>
      <c r="D134" s="55" t="str">
        <f>Hoja1!BD123</f>
        <v>puesto 119</v>
      </c>
      <c r="E134" s="55" t="str">
        <f>Hoja1!BE123</f>
        <v>tarea 119</v>
      </c>
      <c r="F134" s="55">
        <f>Hoja1!BF123</f>
        <v>0</v>
      </c>
      <c r="G134" s="55">
        <f>Hoja1!BG123</f>
        <v>0</v>
      </c>
      <c r="H134" s="55">
        <f>Hoja1!BH123</f>
        <v>0</v>
      </c>
      <c r="I134" s="55">
        <f>Hoja1!BI123</f>
        <v>0</v>
      </c>
      <c r="J134" s="55">
        <f>Hoja1!BJ123</f>
        <v>0</v>
      </c>
      <c r="K134" s="53"/>
      <c r="L134" s="53"/>
      <c r="M134" s="53"/>
      <c r="N134" s="53"/>
      <c r="O134" s="53"/>
      <c r="P134" s="53"/>
      <c r="Q134" s="53"/>
      <c r="R134" s="53"/>
      <c r="S134" s="53"/>
      <c r="T134" s="53"/>
      <c r="U134" s="53"/>
      <c r="V134" s="53" t="s">
        <v>86</v>
      </c>
      <c r="W134" s="86"/>
      <c r="X134" s="74"/>
      <c r="Y134" s="74"/>
      <c r="Z134" s="74"/>
      <c r="AA134" s="74"/>
      <c r="AB134" s="74"/>
    </row>
    <row r="135" spans="2:28" ht="58.5" customHeight="1">
      <c r="B135" s="1">
        <v>120</v>
      </c>
      <c r="C135" s="55" t="str">
        <f>Hoja1!BC124</f>
        <v>area 120</v>
      </c>
      <c r="D135" s="55" t="str">
        <f>Hoja1!BD124</f>
        <v>puesto 120</v>
      </c>
      <c r="E135" s="55" t="str">
        <f>Hoja1!BE124</f>
        <v>tarea 120</v>
      </c>
      <c r="F135" s="55">
        <f>Hoja1!BF124</f>
        <v>0</v>
      </c>
      <c r="G135" s="55">
        <f>Hoja1!BG124</f>
        <v>0</v>
      </c>
      <c r="H135" s="55">
        <f>Hoja1!BH124</f>
        <v>0</v>
      </c>
      <c r="I135" s="55">
        <f>Hoja1!BI124</f>
        <v>0</v>
      </c>
      <c r="J135" s="55">
        <f>Hoja1!BJ124</f>
        <v>0</v>
      </c>
      <c r="K135" s="53"/>
      <c r="L135" s="53"/>
      <c r="M135" s="53"/>
      <c r="N135" s="53"/>
      <c r="O135" s="53"/>
      <c r="P135" s="53"/>
      <c r="Q135" s="53"/>
      <c r="R135" s="53"/>
      <c r="S135" s="53"/>
      <c r="T135" s="53"/>
      <c r="U135" s="53"/>
      <c r="V135" s="53" t="s">
        <v>86</v>
      </c>
      <c r="W135" s="86"/>
      <c r="X135" s="74"/>
      <c r="Y135" s="74"/>
      <c r="Z135" s="74"/>
      <c r="AA135" s="74"/>
      <c r="AB135" s="74"/>
    </row>
    <row r="136" spans="2:28" ht="58.5" customHeight="1">
      <c r="B136" s="1">
        <v>121</v>
      </c>
      <c r="C136" s="55" t="str">
        <f>Hoja1!BC125</f>
        <v>area 121</v>
      </c>
      <c r="D136" s="55" t="str">
        <f>Hoja1!BD125</f>
        <v>puesto 121</v>
      </c>
      <c r="E136" s="55" t="str">
        <f>Hoja1!BE125</f>
        <v>tarea 121</v>
      </c>
      <c r="F136" s="55">
        <f>Hoja1!BF125</f>
        <v>0</v>
      </c>
      <c r="G136" s="55">
        <f>Hoja1!BG125</f>
        <v>0</v>
      </c>
      <c r="H136" s="55">
        <f>Hoja1!BH125</f>
        <v>0</v>
      </c>
      <c r="I136" s="55">
        <f>Hoja1!BI125</f>
        <v>0</v>
      </c>
      <c r="J136" s="55">
        <f>Hoja1!BJ125</f>
        <v>0</v>
      </c>
      <c r="K136" s="53"/>
      <c r="L136" s="53"/>
      <c r="M136" s="53"/>
      <c r="N136" s="53"/>
      <c r="O136" s="53"/>
      <c r="P136" s="53"/>
      <c r="Q136" s="53"/>
      <c r="R136" s="53"/>
      <c r="S136" s="53"/>
      <c r="T136" s="53"/>
      <c r="U136" s="53"/>
      <c r="V136" s="53" t="s">
        <v>86</v>
      </c>
      <c r="W136" s="86"/>
      <c r="X136" s="74"/>
      <c r="Y136" s="74"/>
      <c r="Z136" s="74"/>
      <c r="AA136" s="74"/>
      <c r="AB136" s="74"/>
    </row>
    <row r="137" spans="2:28" ht="58.5" customHeight="1">
      <c r="B137" s="1">
        <v>122</v>
      </c>
      <c r="C137" s="55" t="str">
        <f>Hoja1!BC126</f>
        <v>area 122</v>
      </c>
      <c r="D137" s="55" t="str">
        <f>Hoja1!BD126</f>
        <v>puesto 122</v>
      </c>
      <c r="E137" s="55" t="str">
        <f>Hoja1!BE126</f>
        <v>tarea 122</v>
      </c>
      <c r="F137" s="55">
        <f>Hoja1!BF126</f>
        <v>0</v>
      </c>
      <c r="G137" s="55">
        <f>Hoja1!BG126</f>
        <v>0</v>
      </c>
      <c r="H137" s="55">
        <f>Hoja1!BH126</f>
        <v>0</v>
      </c>
      <c r="I137" s="55">
        <f>Hoja1!BI126</f>
        <v>0</v>
      </c>
      <c r="J137" s="55">
        <f>Hoja1!BJ126</f>
        <v>0</v>
      </c>
      <c r="K137" s="53"/>
      <c r="L137" s="53"/>
      <c r="M137" s="53"/>
      <c r="N137" s="53"/>
      <c r="O137" s="53"/>
      <c r="P137" s="53"/>
      <c r="Q137" s="53"/>
      <c r="R137" s="53"/>
      <c r="S137" s="53"/>
      <c r="T137" s="53"/>
      <c r="U137" s="53"/>
      <c r="V137" s="53" t="s">
        <v>86</v>
      </c>
      <c r="W137" s="86"/>
      <c r="X137" s="74"/>
      <c r="Y137" s="74"/>
      <c r="Z137" s="74"/>
      <c r="AA137" s="74"/>
      <c r="AB137" s="74"/>
    </row>
    <row r="138" spans="2:28" ht="58.5" customHeight="1">
      <c r="B138" s="1">
        <v>123</v>
      </c>
      <c r="C138" s="55" t="str">
        <f>Hoja1!BC127</f>
        <v>area 123</v>
      </c>
      <c r="D138" s="55" t="str">
        <f>Hoja1!BD127</f>
        <v>puesto 123</v>
      </c>
      <c r="E138" s="55" t="str">
        <f>Hoja1!BE127</f>
        <v>tarea 123</v>
      </c>
      <c r="F138" s="55">
        <f>Hoja1!BF127</f>
        <v>0</v>
      </c>
      <c r="G138" s="55">
        <f>Hoja1!BG127</f>
        <v>0</v>
      </c>
      <c r="H138" s="55">
        <f>Hoja1!BH127</f>
        <v>0</v>
      </c>
      <c r="I138" s="55">
        <f>Hoja1!BI127</f>
        <v>0</v>
      </c>
      <c r="J138" s="55">
        <f>Hoja1!BJ127</f>
        <v>0</v>
      </c>
      <c r="K138" s="53"/>
      <c r="L138" s="53"/>
      <c r="M138" s="53"/>
      <c r="N138" s="53"/>
      <c r="O138" s="53"/>
      <c r="P138" s="53"/>
      <c r="Q138" s="53"/>
      <c r="R138" s="53"/>
      <c r="S138" s="53"/>
      <c r="T138" s="53"/>
      <c r="U138" s="53"/>
      <c r="V138" s="53" t="s">
        <v>86</v>
      </c>
      <c r="W138" s="86"/>
      <c r="X138" s="74"/>
      <c r="Y138" s="74"/>
      <c r="Z138" s="74"/>
      <c r="AA138" s="74"/>
      <c r="AB138" s="74"/>
    </row>
    <row r="139" spans="2:28" ht="58.5" customHeight="1">
      <c r="B139" s="1">
        <v>124</v>
      </c>
      <c r="C139" s="55" t="str">
        <f>Hoja1!BC128</f>
        <v>area 124</v>
      </c>
      <c r="D139" s="55" t="str">
        <f>Hoja1!BD128</f>
        <v>puesto 124</v>
      </c>
      <c r="E139" s="55" t="str">
        <f>Hoja1!BE128</f>
        <v>tarea 124</v>
      </c>
      <c r="F139" s="55">
        <f>Hoja1!BF128</f>
        <v>0</v>
      </c>
      <c r="G139" s="55">
        <f>Hoja1!BG128</f>
        <v>0</v>
      </c>
      <c r="H139" s="55">
        <f>Hoja1!BH128</f>
        <v>0</v>
      </c>
      <c r="I139" s="55">
        <f>Hoja1!BI128</f>
        <v>0</v>
      </c>
      <c r="J139" s="55">
        <f>Hoja1!BJ128</f>
        <v>0</v>
      </c>
      <c r="K139" s="53"/>
      <c r="L139" s="53"/>
      <c r="M139" s="53"/>
      <c r="N139" s="53"/>
      <c r="O139" s="53"/>
      <c r="P139" s="53"/>
      <c r="Q139" s="53"/>
      <c r="R139" s="53"/>
      <c r="S139" s="53"/>
      <c r="T139" s="53"/>
      <c r="U139" s="53"/>
      <c r="V139" s="53" t="s">
        <v>86</v>
      </c>
      <c r="W139" s="86"/>
      <c r="X139" s="74"/>
      <c r="Y139" s="74"/>
      <c r="Z139" s="74"/>
      <c r="AA139" s="74"/>
      <c r="AB139" s="74"/>
    </row>
    <row r="140" spans="2:28" ht="58.5" customHeight="1">
      <c r="B140" s="1">
        <v>125</v>
      </c>
      <c r="C140" s="55" t="str">
        <f>Hoja1!BC129</f>
        <v>area 125</v>
      </c>
      <c r="D140" s="55" t="str">
        <f>Hoja1!BD129</f>
        <v>puesto 125</v>
      </c>
      <c r="E140" s="55" t="str">
        <f>Hoja1!BE129</f>
        <v>tarea 125</v>
      </c>
      <c r="F140" s="55">
        <f>Hoja1!BF129</f>
        <v>0</v>
      </c>
      <c r="G140" s="55">
        <f>Hoja1!BG129</f>
        <v>0</v>
      </c>
      <c r="H140" s="55">
        <f>Hoja1!BH129</f>
        <v>0</v>
      </c>
      <c r="I140" s="55">
        <f>Hoja1!BI129</f>
        <v>0</v>
      </c>
      <c r="J140" s="55">
        <f>Hoja1!BJ129</f>
        <v>0</v>
      </c>
      <c r="K140" s="53"/>
      <c r="L140" s="53"/>
      <c r="M140" s="53"/>
      <c r="N140" s="53"/>
      <c r="O140" s="53"/>
      <c r="P140" s="53"/>
      <c r="Q140" s="53"/>
      <c r="R140" s="53"/>
      <c r="S140" s="53"/>
      <c r="T140" s="53"/>
      <c r="U140" s="53"/>
      <c r="V140" s="53" t="s">
        <v>86</v>
      </c>
      <c r="W140" s="86"/>
      <c r="X140" s="74"/>
      <c r="Y140" s="74"/>
      <c r="Z140" s="74"/>
      <c r="AA140" s="74"/>
      <c r="AB140" s="74"/>
    </row>
    <row r="141" spans="2:28" ht="58.5" customHeight="1">
      <c r="B141" s="1">
        <v>126</v>
      </c>
      <c r="C141" s="55" t="str">
        <f>Hoja1!BC130</f>
        <v>area 126</v>
      </c>
      <c r="D141" s="55" t="str">
        <f>Hoja1!BD130</f>
        <v>puesto 126</v>
      </c>
      <c r="E141" s="55" t="str">
        <f>Hoja1!BE130</f>
        <v>tarea 126</v>
      </c>
      <c r="F141" s="55">
        <f>Hoja1!BF130</f>
        <v>0</v>
      </c>
      <c r="G141" s="55">
        <f>Hoja1!BG130</f>
        <v>0</v>
      </c>
      <c r="H141" s="55">
        <f>Hoja1!BH130</f>
        <v>0</v>
      </c>
      <c r="I141" s="55">
        <f>Hoja1!BI130</f>
        <v>0</v>
      </c>
      <c r="J141" s="55">
        <f>Hoja1!BJ130</f>
        <v>0</v>
      </c>
      <c r="K141" s="53"/>
      <c r="L141" s="53"/>
      <c r="M141" s="53"/>
      <c r="N141" s="53"/>
      <c r="O141" s="53"/>
      <c r="P141" s="53"/>
      <c r="Q141" s="53"/>
      <c r="R141" s="53"/>
      <c r="S141" s="53"/>
      <c r="T141" s="53"/>
      <c r="U141" s="53"/>
      <c r="V141" s="53" t="s">
        <v>86</v>
      </c>
      <c r="W141" s="86"/>
      <c r="X141" s="74"/>
      <c r="Y141" s="74"/>
      <c r="Z141" s="74"/>
      <c r="AA141" s="74"/>
      <c r="AB141" s="74"/>
    </row>
    <row r="142" spans="2:28" ht="58.5" customHeight="1">
      <c r="B142" s="1">
        <v>127</v>
      </c>
      <c r="C142" s="55" t="str">
        <f>Hoja1!BC131</f>
        <v>area 127</v>
      </c>
      <c r="D142" s="55" t="str">
        <f>Hoja1!BD131</f>
        <v>puesto 127</v>
      </c>
      <c r="E142" s="55" t="str">
        <f>Hoja1!BE131</f>
        <v>tarea 127</v>
      </c>
      <c r="F142" s="55">
        <f>Hoja1!BF131</f>
        <v>0</v>
      </c>
      <c r="G142" s="55">
        <f>Hoja1!BG131</f>
        <v>0</v>
      </c>
      <c r="H142" s="55">
        <f>Hoja1!BH131</f>
        <v>0</v>
      </c>
      <c r="I142" s="55">
        <f>Hoja1!BI131</f>
        <v>0</v>
      </c>
      <c r="J142" s="55">
        <f>Hoja1!BJ131</f>
        <v>0</v>
      </c>
      <c r="K142" s="53"/>
      <c r="L142" s="53"/>
      <c r="M142" s="53"/>
      <c r="N142" s="53"/>
      <c r="O142" s="53"/>
      <c r="P142" s="53"/>
      <c r="Q142" s="53"/>
      <c r="R142" s="53"/>
      <c r="S142" s="53"/>
      <c r="T142" s="53"/>
      <c r="U142" s="53"/>
      <c r="V142" s="53" t="s">
        <v>86</v>
      </c>
      <c r="W142" s="86"/>
      <c r="X142" s="74"/>
      <c r="Y142" s="74"/>
      <c r="Z142" s="74"/>
      <c r="AA142" s="74"/>
      <c r="AB142" s="74"/>
    </row>
    <row r="143" spans="2:28" ht="58.5" customHeight="1">
      <c r="B143" s="1">
        <v>128</v>
      </c>
      <c r="C143" s="55" t="str">
        <f>Hoja1!BC132</f>
        <v>area 128</v>
      </c>
      <c r="D143" s="55" t="str">
        <f>Hoja1!BD132</f>
        <v>puesto 128</v>
      </c>
      <c r="E143" s="55" t="str">
        <f>Hoja1!BE132</f>
        <v>tarea 128</v>
      </c>
      <c r="F143" s="55">
        <f>Hoja1!BF132</f>
        <v>0</v>
      </c>
      <c r="G143" s="55">
        <f>Hoja1!BG132</f>
        <v>0</v>
      </c>
      <c r="H143" s="55">
        <f>Hoja1!BH132</f>
        <v>0</v>
      </c>
      <c r="I143" s="55">
        <f>Hoja1!BI132</f>
        <v>0</v>
      </c>
      <c r="J143" s="55">
        <f>Hoja1!BJ132</f>
        <v>0</v>
      </c>
      <c r="K143" s="53"/>
      <c r="L143" s="53"/>
      <c r="M143" s="53"/>
      <c r="N143" s="53"/>
      <c r="O143" s="53"/>
      <c r="P143" s="53"/>
      <c r="Q143" s="53"/>
      <c r="R143" s="53"/>
      <c r="S143" s="53"/>
      <c r="T143" s="53"/>
      <c r="U143" s="53"/>
      <c r="V143" s="53" t="s">
        <v>86</v>
      </c>
      <c r="W143" s="86"/>
      <c r="X143" s="74"/>
      <c r="Y143" s="74"/>
      <c r="Z143" s="74"/>
      <c r="AA143" s="74"/>
      <c r="AB143" s="74"/>
    </row>
    <row r="144" spans="2:28" ht="58.5" customHeight="1">
      <c r="B144" s="1">
        <v>129</v>
      </c>
      <c r="C144" s="55" t="str">
        <f>Hoja1!BC133</f>
        <v>area 129</v>
      </c>
      <c r="D144" s="55" t="str">
        <f>Hoja1!BD133</f>
        <v>puesto 129</v>
      </c>
      <c r="E144" s="55" t="str">
        <f>Hoja1!BE133</f>
        <v>tarea 129</v>
      </c>
      <c r="F144" s="55">
        <f>Hoja1!BF133</f>
        <v>0</v>
      </c>
      <c r="G144" s="55">
        <f>Hoja1!BG133</f>
        <v>0</v>
      </c>
      <c r="H144" s="55">
        <f>Hoja1!BH133</f>
        <v>0</v>
      </c>
      <c r="I144" s="55">
        <f>Hoja1!BI133</f>
        <v>0</v>
      </c>
      <c r="J144" s="55">
        <f>Hoja1!BJ133</f>
        <v>0</v>
      </c>
      <c r="K144" s="53"/>
      <c r="L144" s="53"/>
      <c r="M144" s="53"/>
      <c r="N144" s="53"/>
      <c r="O144" s="53"/>
      <c r="P144" s="53"/>
      <c r="Q144" s="53"/>
      <c r="R144" s="53"/>
      <c r="S144" s="53"/>
      <c r="T144" s="53"/>
      <c r="U144" s="53"/>
      <c r="V144" s="53" t="s">
        <v>86</v>
      </c>
      <c r="W144" s="86"/>
      <c r="X144" s="74"/>
      <c r="Y144" s="74"/>
      <c r="Z144" s="74"/>
      <c r="AA144" s="74"/>
      <c r="AB144" s="74"/>
    </row>
    <row r="145" spans="2:28" ht="58.5" customHeight="1">
      <c r="B145" s="1">
        <v>130</v>
      </c>
      <c r="C145" s="55" t="str">
        <f>Hoja1!BC134</f>
        <v>area 130</v>
      </c>
      <c r="D145" s="55" t="str">
        <f>Hoja1!BD134</f>
        <v>puesto 130</v>
      </c>
      <c r="E145" s="55" t="str">
        <f>Hoja1!BE134</f>
        <v>tarea 130</v>
      </c>
      <c r="F145" s="55">
        <f>Hoja1!BF134</f>
        <v>0</v>
      </c>
      <c r="G145" s="55">
        <f>Hoja1!BG134</f>
        <v>0</v>
      </c>
      <c r="H145" s="55">
        <f>Hoja1!BH134</f>
        <v>0</v>
      </c>
      <c r="I145" s="55">
        <f>Hoja1!BI134</f>
        <v>0</v>
      </c>
      <c r="J145" s="55">
        <f>Hoja1!BJ134</f>
        <v>0</v>
      </c>
      <c r="K145" s="53"/>
      <c r="L145" s="53"/>
      <c r="M145" s="53"/>
      <c r="N145" s="53"/>
      <c r="O145" s="53"/>
      <c r="P145" s="53"/>
      <c r="Q145" s="53"/>
      <c r="R145" s="53"/>
      <c r="S145" s="53"/>
      <c r="T145" s="53"/>
      <c r="U145" s="53"/>
      <c r="V145" s="53" t="s">
        <v>86</v>
      </c>
      <c r="W145" s="86"/>
      <c r="X145" s="74"/>
      <c r="Y145" s="74"/>
      <c r="Z145" s="74"/>
      <c r="AA145" s="74"/>
      <c r="AB145" s="74"/>
    </row>
    <row r="146" spans="2:28" ht="58.5" customHeight="1">
      <c r="B146" s="1">
        <v>131</v>
      </c>
      <c r="C146" s="55" t="str">
        <f>Hoja1!BC135</f>
        <v>area 131</v>
      </c>
      <c r="D146" s="55" t="str">
        <f>Hoja1!BD135</f>
        <v>puesto 131</v>
      </c>
      <c r="E146" s="55" t="str">
        <f>Hoja1!BE135</f>
        <v>tarea 131</v>
      </c>
      <c r="F146" s="55">
        <f>Hoja1!BF135</f>
        <v>0</v>
      </c>
      <c r="G146" s="55">
        <f>Hoja1!BG135</f>
        <v>0</v>
      </c>
      <c r="H146" s="55">
        <f>Hoja1!BH135</f>
        <v>0</v>
      </c>
      <c r="I146" s="55">
        <f>Hoja1!BI135</f>
        <v>0</v>
      </c>
      <c r="J146" s="55">
        <f>Hoja1!BJ135</f>
        <v>0</v>
      </c>
      <c r="K146" s="53"/>
      <c r="L146" s="53"/>
      <c r="M146" s="53"/>
      <c r="N146" s="53"/>
      <c r="O146" s="53"/>
      <c r="P146" s="53"/>
      <c r="Q146" s="53"/>
      <c r="R146" s="53"/>
      <c r="S146" s="53"/>
      <c r="T146" s="53"/>
      <c r="U146" s="53"/>
      <c r="V146" s="53" t="s">
        <v>86</v>
      </c>
      <c r="W146" s="86"/>
      <c r="X146" s="74"/>
      <c r="Y146" s="74"/>
      <c r="Z146" s="74"/>
      <c r="AA146" s="74"/>
      <c r="AB146" s="74"/>
    </row>
    <row r="147" spans="2:28" ht="58.5" customHeight="1">
      <c r="B147" s="1">
        <v>132</v>
      </c>
      <c r="C147" s="55" t="str">
        <f>Hoja1!BC136</f>
        <v>area 132</v>
      </c>
      <c r="D147" s="55" t="str">
        <f>Hoja1!BD136</f>
        <v>puesto 132</v>
      </c>
      <c r="E147" s="55" t="str">
        <f>Hoja1!BE136</f>
        <v>tarea 132</v>
      </c>
      <c r="F147" s="55">
        <f>Hoja1!BF136</f>
        <v>0</v>
      </c>
      <c r="G147" s="55">
        <f>Hoja1!BG136</f>
        <v>0</v>
      </c>
      <c r="H147" s="55">
        <f>Hoja1!BH136</f>
        <v>0</v>
      </c>
      <c r="I147" s="55">
        <f>Hoja1!BI136</f>
        <v>0</v>
      </c>
      <c r="J147" s="55">
        <f>Hoja1!BJ136</f>
        <v>0</v>
      </c>
      <c r="K147" s="53"/>
      <c r="L147" s="53"/>
      <c r="M147" s="53"/>
      <c r="N147" s="53"/>
      <c r="O147" s="53"/>
      <c r="P147" s="53"/>
      <c r="Q147" s="53"/>
      <c r="R147" s="53"/>
      <c r="S147" s="53"/>
      <c r="T147" s="53"/>
      <c r="U147" s="53"/>
      <c r="V147" s="53" t="s">
        <v>86</v>
      </c>
      <c r="W147" s="86"/>
      <c r="X147" s="74"/>
      <c r="Y147" s="74"/>
      <c r="Z147" s="74"/>
      <c r="AA147" s="74"/>
      <c r="AB147" s="74"/>
    </row>
    <row r="148" spans="2:28" ht="58.5" customHeight="1">
      <c r="B148" s="1">
        <v>133</v>
      </c>
      <c r="C148" s="55" t="str">
        <f>Hoja1!BC137</f>
        <v>area 133</v>
      </c>
      <c r="D148" s="55" t="str">
        <f>Hoja1!BD137</f>
        <v>puesto 133</v>
      </c>
      <c r="E148" s="55" t="str">
        <f>Hoja1!BE137</f>
        <v>tarea 133</v>
      </c>
      <c r="F148" s="55">
        <f>Hoja1!BF137</f>
        <v>0</v>
      </c>
      <c r="G148" s="55">
        <f>Hoja1!BG137</f>
        <v>0</v>
      </c>
      <c r="H148" s="55">
        <f>Hoja1!BH137</f>
        <v>0</v>
      </c>
      <c r="I148" s="55">
        <f>Hoja1!BI137</f>
        <v>0</v>
      </c>
      <c r="J148" s="55">
        <f>Hoja1!BJ137</f>
        <v>0</v>
      </c>
      <c r="K148" s="53"/>
      <c r="L148" s="53"/>
      <c r="M148" s="53"/>
      <c r="N148" s="53"/>
      <c r="O148" s="53"/>
      <c r="P148" s="53"/>
      <c r="Q148" s="53"/>
      <c r="R148" s="53"/>
      <c r="S148" s="53"/>
      <c r="T148" s="53"/>
      <c r="U148" s="53"/>
      <c r="V148" s="53" t="s">
        <v>86</v>
      </c>
      <c r="W148" s="86"/>
      <c r="X148" s="74"/>
      <c r="Y148" s="74"/>
      <c r="Z148" s="74"/>
      <c r="AA148" s="74"/>
      <c r="AB148" s="74"/>
    </row>
    <row r="149" spans="2:28" ht="58.5" customHeight="1">
      <c r="B149" s="1">
        <v>134</v>
      </c>
      <c r="C149" s="55" t="str">
        <f>Hoja1!BC138</f>
        <v>area 134</v>
      </c>
      <c r="D149" s="55" t="str">
        <f>Hoja1!BD138</f>
        <v>puesto 134</v>
      </c>
      <c r="E149" s="55" t="str">
        <f>Hoja1!BE138</f>
        <v>tarea 134</v>
      </c>
      <c r="F149" s="55">
        <f>Hoja1!BF138</f>
        <v>0</v>
      </c>
      <c r="G149" s="55">
        <f>Hoja1!BG138</f>
        <v>0</v>
      </c>
      <c r="H149" s="55">
        <f>Hoja1!BH138</f>
        <v>0</v>
      </c>
      <c r="I149" s="55">
        <f>Hoja1!BI138</f>
        <v>0</v>
      </c>
      <c r="J149" s="55">
        <f>Hoja1!BJ138</f>
        <v>0</v>
      </c>
      <c r="K149" s="53"/>
      <c r="L149" s="53"/>
      <c r="M149" s="53"/>
      <c r="N149" s="53"/>
      <c r="O149" s="53"/>
      <c r="P149" s="53"/>
      <c r="Q149" s="53"/>
      <c r="R149" s="53"/>
      <c r="S149" s="53"/>
      <c r="T149" s="53"/>
      <c r="U149" s="53"/>
      <c r="V149" s="53" t="s">
        <v>86</v>
      </c>
      <c r="W149" s="86"/>
      <c r="X149" s="74"/>
      <c r="Y149" s="74"/>
      <c r="Z149" s="74"/>
      <c r="AA149" s="74"/>
      <c r="AB149" s="74"/>
    </row>
    <row r="150" spans="2:28" ht="58.5" customHeight="1">
      <c r="B150" s="1">
        <v>135</v>
      </c>
      <c r="C150" s="55" t="str">
        <f>Hoja1!BC139</f>
        <v>area 135</v>
      </c>
      <c r="D150" s="55" t="str">
        <f>Hoja1!BD139</f>
        <v>puesto 135</v>
      </c>
      <c r="E150" s="55" t="str">
        <f>Hoja1!BE139</f>
        <v>tarea 135</v>
      </c>
      <c r="F150" s="55">
        <f>Hoja1!BF139</f>
        <v>0</v>
      </c>
      <c r="G150" s="55">
        <f>Hoja1!BG139</f>
        <v>0</v>
      </c>
      <c r="H150" s="55">
        <f>Hoja1!BH139</f>
        <v>0</v>
      </c>
      <c r="I150" s="55">
        <f>Hoja1!BI139</f>
        <v>0</v>
      </c>
      <c r="J150" s="55">
        <f>Hoja1!BJ139</f>
        <v>0</v>
      </c>
      <c r="K150" s="53"/>
      <c r="L150" s="53"/>
      <c r="M150" s="53"/>
      <c r="N150" s="53"/>
      <c r="O150" s="53"/>
      <c r="P150" s="53"/>
      <c r="Q150" s="53"/>
      <c r="R150" s="53"/>
      <c r="S150" s="53"/>
      <c r="T150" s="53"/>
      <c r="U150" s="53"/>
      <c r="V150" s="53" t="s">
        <v>86</v>
      </c>
      <c r="W150" s="86"/>
      <c r="X150" s="74"/>
      <c r="Y150" s="74"/>
      <c r="Z150" s="74"/>
      <c r="AA150" s="74"/>
      <c r="AB150" s="74"/>
    </row>
    <row r="151" spans="2:28" ht="58.5" customHeight="1">
      <c r="B151" s="1">
        <v>136</v>
      </c>
      <c r="C151" s="55" t="str">
        <f>Hoja1!BC140</f>
        <v>area 136</v>
      </c>
      <c r="D151" s="55" t="str">
        <f>Hoja1!BD140</f>
        <v>puesto 136</v>
      </c>
      <c r="E151" s="55" t="str">
        <f>Hoja1!BE140</f>
        <v>tarea 136</v>
      </c>
      <c r="F151" s="55">
        <f>Hoja1!BF140</f>
        <v>0</v>
      </c>
      <c r="G151" s="55">
        <f>Hoja1!BG140</f>
        <v>0</v>
      </c>
      <c r="H151" s="55">
        <f>Hoja1!BH140</f>
        <v>0</v>
      </c>
      <c r="I151" s="55">
        <f>Hoja1!BI140</f>
        <v>0</v>
      </c>
      <c r="J151" s="55">
        <f>Hoja1!BJ140</f>
        <v>0</v>
      </c>
      <c r="K151" s="53"/>
      <c r="L151" s="53"/>
      <c r="M151" s="53"/>
      <c r="N151" s="53"/>
      <c r="O151" s="53"/>
      <c r="P151" s="53"/>
      <c r="Q151" s="53"/>
      <c r="R151" s="53"/>
      <c r="S151" s="53"/>
      <c r="T151" s="53"/>
      <c r="U151" s="53"/>
      <c r="V151" s="53" t="s">
        <v>86</v>
      </c>
      <c r="W151" s="86"/>
      <c r="X151" s="74"/>
      <c r="Y151" s="74"/>
      <c r="Z151" s="74"/>
      <c r="AA151" s="74"/>
      <c r="AB151" s="74"/>
    </row>
    <row r="152" spans="2:28" ht="58.5" customHeight="1">
      <c r="B152" s="1">
        <v>137</v>
      </c>
      <c r="C152" s="55" t="str">
        <f>Hoja1!BC141</f>
        <v>area 137</v>
      </c>
      <c r="D152" s="55" t="str">
        <f>Hoja1!BD141</f>
        <v>puesto 137</v>
      </c>
      <c r="E152" s="55" t="str">
        <f>Hoja1!BE141</f>
        <v>tarea 137</v>
      </c>
      <c r="F152" s="55">
        <f>Hoja1!BF141</f>
        <v>0</v>
      </c>
      <c r="G152" s="55">
        <f>Hoja1!BG141</f>
        <v>0</v>
      </c>
      <c r="H152" s="55">
        <f>Hoja1!BH141</f>
        <v>0</v>
      </c>
      <c r="I152" s="55">
        <f>Hoja1!BI141</f>
        <v>0</v>
      </c>
      <c r="J152" s="55">
        <f>Hoja1!BJ141</f>
        <v>0</v>
      </c>
      <c r="K152" s="53"/>
      <c r="L152" s="53"/>
      <c r="M152" s="53"/>
      <c r="N152" s="53"/>
      <c r="O152" s="53"/>
      <c r="P152" s="53"/>
      <c r="Q152" s="53"/>
      <c r="R152" s="53"/>
      <c r="S152" s="53"/>
      <c r="T152" s="53"/>
      <c r="U152" s="53"/>
      <c r="V152" s="53" t="s">
        <v>86</v>
      </c>
      <c r="W152" s="86"/>
      <c r="X152" s="74"/>
      <c r="Y152" s="74"/>
      <c r="Z152" s="74"/>
      <c r="AA152" s="74"/>
      <c r="AB152" s="74"/>
    </row>
    <row r="153" spans="2:28" ht="58.5" customHeight="1">
      <c r="B153" s="1">
        <v>138</v>
      </c>
      <c r="C153" s="55" t="str">
        <f>Hoja1!BC142</f>
        <v>area 138</v>
      </c>
      <c r="D153" s="55" t="str">
        <f>Hoja1!BD142</f>
        <v>puesto 138</v>
      </c>
      <c r="E153" s="55" t="str">
        <f>Hoja1!BE142</f>
        <v>tarea 138</v>
      </c>
      <c r="F153" s="55">
        <f>Hoja1!BF142</f>
        <v>0</v>
      </c>
      <c r="G153" s="55">
        <f>Hoja1!BG142</f>
        <v>0</v>
      </c>
      <c r="H153" s="55">
        <f>Hoja1!BH142</f>
        <v>0</v>
      </c>
      <c r="I153" s="55">
        <f>Hoja1!BI142</f>
        <v>0</v>
      </c>
      <c r="J153" s="55">
        <f>Hoja1!BJ142</f>
        <v>0</v>
      </c>
      <c r="K153" s="53"/>
      <c r="L153" s="53"/>
      <c r="M153" s="53"/>
      <c r="N153" s="53"/>
      <c r="O153" s="53"/>
      <c r="P153" s="53"/>
      <c r="Q153" s="53"/>
      <c r="R153" s="53"/>
      <c r="S153" s="53"/>
      <c r="T153" s="53"/>
      <c r="U153" s="53"/>
      <c r="V153" s="53" t="s">
        <v>86</v>
      </c>
      <c r="W153" s="86"/>
      <c r="X153" s="74"/>
      <c r="Y153" s="74"/>
      <c r="Z153" s="74"/>
      <c r="AA153" s="74"/>
      <c r="AB153" s="74"/>
    </row>
    <row r="154" spans="2:28" ht="58.5" customHeight="1">
      <c r="B154" s="1">
        <v>139</v>
      </c>
      <c r="C154" s="55" t="str">
        <f>Hoja1!BC143</f>
        <v>area 139</v>
      </c>
      <c r="D154" s="55" t="str">
        <f>Hoja1!BD143</f>
        <v>puesto 139</v>
      </c>
      <c r="E154" s="55" t="str">
        <f>Hoja1!BE143</f>
        <v>tarea 139</v>
      </c>
      <c r="F154" s="55">
        <f>Hoja1!BF143</f>
        <v>0</v>
      </c>
      <c r="G154" s="55">
        <f>Hoja1!BG143</f>
        <v>0</v>
      </c>
      <c r="H154" s="55">
        <f>Hoja1!BH143</f>
        <v>0</v>
      </c>
      <c r="I154" s="55">
        <f>Hoja1!BI143</f>
        <v>0</v>
      </c>
      <c r="J154" s="55">
        <f>Hoja1!BJ143</f>
        <v>0</v>
      </c>
      <c r="K154" s="53"/>
      <c r="L154" s="53"/>
      <c r="M154" s="53"/>
      <c r="N154" s="53"/>
      <c r="O154" s="53"/>
      <c r="P154" s="53"/>
      <c r="Q154" s="53"/>
      <c r="R154" s="53"/>
      <c r="S154" s="53"/>
      <c r="T154" s="53"/>
      <c r="U154" s="53"/>
      <c r="V154" s="53" t="s">
        <v>86</v>
      </c>
      <c r="W154" s="86"/>
      <c r="X154" s="74"/>
      <c r="Y154" s="74"/>
      <c r="Z154" s="74"/>
      <c r="AA154" s="74"/>
      <c r="AB154" s="74"/>
    </row>
    <row r="155" spans="2:28" ht="58.5" customHeight="1">
      <c r="B155" s="1">
        <v>140</v>
      </c>
      <c r="C155" s="55" t="str">
        <f>Hoja1!BC144</f>
        <v>area 140</v>
      </c>
      <c r="D155" s="55" t="str">
        <f>Hoja1!BD144</f>
        <v>puesto 140</v>
      </c>
      <c r="E155" s="55" t="str">
        <f>Hoja1!BE144</f>
        <v>tarea 140</v>
      </c>
      <c r="F155" s="55">
        <f>Hoja1!BF144</f>
        <v>0</v>
      </c>
      <c r="G155" s="55">
        <f>Hoja1!BG144</f>
        <v>0</v>
      </c>
      <c r="H155" s="55">
        <f>Hoja1!BH144</f>
        <v>0</v>
      </c>
      <c r="I155" s="55">
        <f>Hoja1!BI144</f>
        <v>0</v>
      </c>
      <c r="J155" s="55">
        <f>Hoja1!BJ144</f>
        <v>0</v>
      </c>
      <c r="K155" s="53"/>
      <c r="L155" s="53"/>
      <c r="M155" s="53"/>
      <c r="N155" s="53"/>
      <c r="O155" s="53"/>
      <c r="P155" s="53"/>
      <c r="Q155" s="53"/>
      <c r="R155" s="53"/>
      <c r="S155" s="53"/>
      <c r="T155" s="53"/>
      <c r="U155" s="53"/>
      <c r="V155" s="53" t="s">
        <v>86</v>
      </c>
      <c r="W155" s="86"/>
      <c r="X155" s="74"/>
      <c r="Y155" s="74"/>
      <c r="Z155" s="74"/>
      <c r="AA155" s="74"/>
      <c r="AB155" s="74"/>
    </row>
    <row r="156" spans="2:28" ht="58.5" customHeight="1">
      <c r="B156" s="1">
        <v>141</v>
      </c>
      <c r="C156" s="55" t="str">
        <f>Hoja1!BC145</f>
        <v>area 141</v>
      </c>
      <c r="D156" s="55" t="str">
        <f>Hoja1!BD145</f>
        <v>puesto 141</v>
      </c>
      <c r="E156" s="55" t="str">
        <f>Hoja1!BE145</f>
        <v>tarea 141</v>
      </c>
      <c r="F156" s="55">
        <f>Hoja1!BF145</f>
        <v>0</v>
      </c>
      <c r="G156" s="55">
        <f>Hoja1!BG145</f>
        <v>0</v>
      </c>
      <c r="H156" s="55">
        <f>Hoja1!BH145</f>
        <v>0</v>
      </c>
      <c r="I156" s="55">
        <f>Hoja1!BI145</f>
        <v>0</v>
      </c>
      <c r="J156" s="55">
        <f>Hoja1!BJ145</f>
        <v>0</v>
      </c>
      <c r="K156" s="53"/>
      <c r="L156" s="53"/>
      <c r="M156" s="53"/>
      <c r="N156" s="53"/>
      <c r="O156" s="53"/>
      <c r="P156" s="53"/>
      <c r="Q156" s="53"/>
      <c r="R156" s="53"/>
      <c r="S156" s="53"/>
      <c r="T156" s="53"/>
      <c r="U156" s="53"/>
      <c r="V156" s="53" t="s">
        <v>86</v>
      </c>
      <c r="W156" s="86"/>
      <c r="X156" s="74"/>
      <c r="Y156" s="74"/>
      <c r="Z156" s="74"/>
      <c r="AA156" s="74"/>
      <c r="AB156" s="74"/>
    </row>
    <row r="157" spans="2:28" ht="58.5" customHeight="1">
      <c r="B157" s="1">
        <v>142</v>
      </c>
      <c r="C157" s="55" t="str">
        <f>Hoja1!BC146</f>
        <v>area 142</v>
      </c>
      <c r="D157" s="55" t="str">
        <f>Hoja1!BD146</f>
        <v>puesto 142</v>
      </c>
      <c r="E157" s="55" t="str">
        <f>Hoja1!BE146</f>
        <v>tarea 142</v>
      </c>
      <c r="F157" s="55">
        <f>Hoja1!BF146</f>
        <v>0</v>
      </c>
      <c r="G157" s="55">
        <f>Hoja1!BG146</f>
        <v>0</v>
      </c>
      <c r="H157" s="55">
        <f>Hoja1!BH146</f>
        <v>0</v>
      </c>
      <c r="I157" s="55">
        <f>Hoja1!BI146</f>
        <v>0</v>
      </c>
      <c r="J157" s="55">
        <f>Hoja1!BJ146</f>
        <v>0</v>
      </c>
      <c r="K157" s="53"/>
      <c r="L157" s="53"/>
      <c r="M157" s="53"/>
      <c r="N157" s="53"/>
      <c r="O157" s="53"/>
      <c r="P157" s="53"/>
      <c r="Q157" s="53"/>
      <c r="R157" s="53"/>
      <c r="S157" s="53"/>
      <c r="T157" s="53"/>
      <c r="U157" s="53"/>
      <c r="V157" s="53" t="s">
        <v>86</v>
      </c>
      <c r="W157" s="86"/>
      <c r="X157" s="74"/>
      <c r="Y157" s="74"/>
      <c r="Z157" s="74"/>
      <c r="AA157" s="74"/>
      <c r="AB157" s="74"/>
    </row>
    <row r="158" spans="2:28" ht="58.5" customHeight="1">
      <c r="B158" s="1">
        <v>143</v>
      </c>
      <c r="C158" s="55" t="str">
        <f>Hoja1!BC147</f>
        <v>area 143</v>
      </c>
      <c r="D158" s="55" t="str">
        <f>Hoja1!BD147</f>
        <v>puesto 143</v>
      </c>
      <c r="E158" s="55" t="str">
        <f>Hoja1!BE147</f>
        <v>tarea 143</v>
      </c>
      <c r="F158" s="55">
        <f>Hoja1!BF147</f>
        <v>0</v>
      </c>
      <c r="G158" s="55">
        <f>Hoja1!BG147</f>
        <v>0</v>
      </c>
      <c r="H158" s="55">
        <f>Hoja1!BH147</f>
        <v>0</v>
      </c>
      <c r="I158" s="55">
        <f>Hoja1!BI147</f>
        <v>0</v>
      </c>
      <c r="J158" s="55">
        <f>Hoja1!BJ147</f>
        <v>0</v>
      </c>
      <c r="K158" s="53"/>
      <c r="L158" s="53"/>
      <c r="M158" s="53"/>
      <c r="N158" s="53"/>
      <c r="O158" s="53"/>
      <c r="P158" s="53"/>
      <c r="Q158" s="53"/>
      <c r="R158" s="53"/>
      <c r="S158" s="53"/>
      <c r="T158" s="53"/>
      <c r="U158" s="53"/>
      <c r="V158" s="53" t="s">
        <v>86</v>
      </c>
      <c r="W158" s="86"/>
      <c r="X158" s="74"/>
      <c r="Y158" s="74"/>
      <c r="Z158" s="74"/>
      <c r="AA158" s="74"/>
      <c r="AB158" s="74"/>
    </row>
    <row r="159" spans="2:28" ht="58.5" customHeight="1">
      <c r="B159" s="1">
        <v>144</v>
      </c>
      <c r="C159" s="55" t="str">
        <f>Hoja1!BC148</f>
        <v>area 144</v>
      </c>
      <c r="D159" s="55" t="str">
        <f>Hoja1!BD148</f>
        <v>puesto 144</v>
      </c>
      <c r="E159" s="55" t="str">
        <f>Hoja1!BE148</f>
        <v>tarea 144</v>
      </c>
      <c r="F159" s="55">
        <f>Hoja1!BF148</f>
        <v>0</v>
      </c>
      <c r="G159" s="55">
        <f>Hoja1!BG148</f>
        <v>0</v>
      </c>
      <c r="H159" s="55">
        <f>Hoja1!BH148</f>
        <v>0</v>
      </c>
      <c r="I159" s="55">
        <f>Hoja1!BI148</f>
        <v>0</v>
      </c>
      <c r="J159" s="55">
        <f>Hoja1!BJ148</f>
        <v>0</v>
      </c>
      <c r="K159" s="53"/>
      <c r="L159" s="53"/>
      <c r="M159" s="53"/>
      <c r="N159" s="53"/>
      <c r="O159" s="53"/>
      <c r="P159" s="53"/>
      <c r="Q159" s="53"/>
      <c r="R159" s="53"/>
      <c r="S159" s="53"/>
      <c r="T159" s="53"/>
      <c r="U159" s="53"/>
      <c r="V159" s="53" t="s">
        <v>86</v>
      </c>
      <c r="W159" s="86"/>
      <c r="X159" s="74"/>
      <c r="Y159" s="74"/>
      <c r="Z159" s="74"/>
      <c r="AA159" s="74"/>
      <c r="AB159" s="74"/>
    </row>
    <row r="160" spans="2:28" ht="58.5" customHeight="1">
      <c r="B160" s="1">
        <v>145</v>
      </c>
      <c r="C160" s="55" t="str">
        <f>Hoja1!BC149</f>
        <v>area 145</v>
      </c>
      <c r="D160" s="55" t="str">
        <f>Hoja1!BD149</f>
        <v>puesto 145</v>
      </c>
      <c r="E160" s="55" t="str">
        <f>Hoja1!BE149</f>
        <v>tarea 145</v>
      </c>
      <c r="F160" s="55">
        <f>Hoja1!BF149</f>
        <v>0</v>
      </c>
      <c r="G160" s="55">
        <f>Hoja1!BG149</f>
        <v>0</v>
      </c>
      <c r="H160" s="55">
        <f>Hoja1!BH149</f>
        <v>0</v>
      </c>
      <c r="I160" s="55">
        <f>Hoja1!BI149</f>
        <v>0</v>
      </c>
      <c r="J160" s="55">
        <f>Hoja1!BJ149</f>
        <v>0</v>
      </c>
      <c r="K160" s="53"/>
      <c r="L160" s="53"/>
      <c r="M160" s="53"/>
      <c r="N160" s="53"/>
      <c r="O160" s="53"/>
      <c r="P160" s="53"/>
      <c r="Q160" s="53"/>
      <c r="R160" s="53"/>
      <c r="S160" s="53"/>
      <c r="T160" s="53"/>
      <c r="U160" s="53"/>
      <c r="V160" s="53" t="s">
        <v>86</v>
      </c>
      <c r="W160" s="86"/>
      <c r="X160" s="74"/>
      <c r="Y160" s="74"/>
      <c r="Z160" s="74"/>
      <c r="AA160" s="74"/>
      <c r="AB160" s="74"/>
    </row>
    <row r="161" spans="2:28" ht="58.5" customHeight="1">
      <c r="B161" s="1">
        <v>146</v>
      </c>
      <c r="C161" s="55" t="str">
        <f>Hoja1!BC150</f>
        <v>area 146</v>
      </c>
      <c r="D161" s="55" t="str">
        <f>Hoja1!BD150</f>
        <v>puesto 146</v>
      </c>
      <c r="E161" s="55" t="str">
        <f>Hoja1!BE150</f>
        <v>tarea 146</v>
      </c>
      <c r="F161" s="55">
        <f>Hoja1!BF150</f>
        <v>0</v>
      </c>
      <c r="G161" s="55">
        <f>Hoja1!BG150</f>
        <v>0</v>
      </c>
      <c r="H161" s="55">
        <f>Hoja1!BH150</f>
        <v>0</v>
      </c>
      <c r="I161" s="55">
        <f>Hoja1!BI150</f>
        <v>0</v>
      </c>
      <c r="J161" s="55">
        <f>Hoja1!BJ150</f>
        <v>0</v>
      </c>
      <c r="K161" s="53"/>
      <c r="L161" s="53"/>
      <c r="M161" s="53"/>
      <c r="N161" s="53"/>
      <c r="O161" s="53"/>
      <c r="P161" s="53"/>
      <c r="Q161" s="53"/>
      <c r="R161" s="53"/>
      <c r="S161" s="53"/>
      <c r="T161" s="53"/>
      <c r="U161" s="53"/>
      <c r="V161" s="53" t="s">
        <v>86</v>
      </c>
      <c r="W161" s="86"/>
      <c r="X161" s="74"/>
      <c r="Y161" s="74"/>
      <c r="Z161" s="74"/>
      <c r="AA161" s="74"/>
      <c r="AB161" s="74"/>
    </row>
    <row r="162" spans="2:28" ht="58.5" customHeight="1">
      <c r="B162" s="1">
        <v>147</v>
      </c>
      <c r="C162" s="55" t="str">
        <f>Hoja1!BC151</f>
        <v>area 147</v>
      </c>
      <c r="D162" s="55" t="str">
        <f>Hoja1!BD151</f>
        <v>puesto 147</v>
      </c>
      <c r="E162" s="55" t="str">
        <f>Hoja1!BE151</f>
        <v>tarea 147</v>
      </c>
      <c r="F162" s="55">
        <f>Hoja1!BF151</f>
        <v>0</v>
      </c>
      <c r="G162" s="55">
        <f>Hoja1!BG151</f>
        <v>0</v>
      </c>
      <c r="H162" s="55">
        <f>Hoja1!BH151</f>
        <v>0</v>
      </c>
      <c r="I162" s="55">
        <f>Hoja1!BI151</f>
        <v>0</v>
      </c>
      <c r="J162" s="55">
        <f>Hoja1!BJ151</f>
        <v>0</v>
      </c>
      <c r="K162" s="53"/>
      <c r="L162" s="53"/>
      <c r="M162" s="53"/>
      <c r="N162" s="53"/>
      <c r="O162" s="53"/>
      <c r="P162" s="53"/>
      <c r="Q162" s="53"/>
      <c r="R162" s="53"/>
      <c r="S162" s="53"/>
      <c r="T162" s="53"/>
      <c r="U162" s="53"/>
      <c r="V162" s="53" t="s">
        <v>86</v>
      </c>
      <c r="W162" s="86"/>
      <c r="X162" s="74"/>
      <c r="Y162" s="74"/>
      <c r="Z162" s="74"/>
      <c r="AA162" s="74"/>
      <c r="AB162" s="74"/>
    </row>
    <row r="163" spans="2:28" ht="58.5" customHeight="1">
      <c r="B163" s="1">
        <v>148</v>
      </c>
      <c r="C163" s="55" t="str">
        <f>Hoja1!BC152</f>
        <v>area 148</v>
      </c>
      <c r="D163" s="55" t="str">
        <f>Hoja1!BD152</f>
        <v>puesto 148</v>
      </c>
      <c r="E163" s="55" t="str">
        <f>Hoja1!BE152</f>
        <v>tarea 148</v>
      </c>
      <c r="F163" s="55">
        <f>Hoja1!BF152</f>
        <v>0</v>
      </c>
      <c r="G163" s="55">
        <f>Hoja1!BG152</f>
        <v>0</v>
      </c>
      <c r="H163" s="55">
        <f>Hoja1!BH152</f>
        <v>0</v>
      </c>
      <c r="I163" s="55">
        <f>Hoja1!BI152</f>
        <v>0</v>
      </c>
      <c r="J163" s="55">
        <f>Hoja1!BJ152</f>
        <v>0</v>
      </c>
      <c r="K163" s="53"/>
      <c r="L163" s="53"/>
      <c r="M163" s="53"/>
      <c r="N163" s="53"/>
      <c r="O163" s="53"/>
      <c r="P163" s="53"/>
      <c r="Q163" s="53"/>
      <c r="R163" s="53"/>
      <c r="S163" s="53"/>
      <c r="T163" s="53"/>
      <c r="U163" s="53"/>
      <c r="V163" s="53" t="s">
        <v>86</v>
      </c>
      <c r="W163" s="86"/>
      <c r="X163" s="74"/>
      <c r="Y163" s="74"/>
      <c r="Z163" s="74"/>
      <c r="AA163" s="74"/>
      <c r="AB163" s="74"/>
    </row>
    <row r="164" spans="2:28" ht="58.5" customHeight="1">
      <c r="B164" s="1">
        <v>149</v>
      </c>
      <c r="C164" s="55" t="str">
        <f>Hoja1!BC153</f>
        <v>area 149</v>
      </c>
      <c r="D164" s="55" t="str">
        <f>Hoja1!BD153</f>
        <v>puesto 149</v>
      </c>
      <c r="E164" s="55" t="str">
        <f>Hoja1!BE153</f>
        <v>tarea 149</v>
      </c>
      <c r="F164" s="55">
        <f>Hoja1!BF153</f>
        <v>0</v>
      </c>
      <c r="G164" s="55">
        <f>Hoja1!BG153</f>
        <v>0</v>
      </c>
      <c r="H164" s="55">
        <f>Hoja1!BH153</f>
        <v>0</v>
      </c>
      <c r="I164" s="55">
        <f>Hoja1!BI153</f>
        <v>0</v>
      </c>
      <c r="J164" s="55">
        <f>Hoja1!BJ153</f>
        <v>0</v>
      </c>
      <c r="K164" s="53"/>
      <c r="L164" s="53"/>
      <c r="M164" s="53"/>
      <c r="N164" s="53"/>
      <c r="O164" s="53"/>
      <c r="P164" s="53"/>
      <c r="Q164" s="53"/>
      <c r="R164" s="53"/>
      <c r="S164" s="53"/>
      <c r="T164" s="53"/>
      <c r="U164" s="53"/>
      <c r="V164" s="53" t="s">
        <v>86</v>
      </c>
      <c r="W164" s="86"/>
      <c r="X164" s="74"/>
      <c r="Y164" s="74"/>
      <c r="Z164" s="74"/>
      <c r="AA164" s="74"/>
      <c r="AB164" s="74"/>
    </row>
    <row r="165" spans="2:28" ht="58.5" customHeight="1">
      <c r="B165" s="1">
        <v>150</v>
      </c>
      <c r="C165" s="55" t="str">
        <f>Hoja1!BC154</f>
        <v>area 150</v>
      </c>
      <c r="D165" s="55" t="str">
        <f>Hoja1!BD154</f>
        <v>puesto 150</v>
      </c>
      <c r="E165" s="55" t="str">
        <f>Hoja1!BE154</f>
        <v>tarea 150</v>
      </c>
      <c r="F165" s="55">
        <f>Hoja1!BF154</f>
        <v>0</v>
      </c>
      <c r="G165" s="55">
        <f>Hoja1!BG154</f>
        <v>0</v>
      </c>
      <c r="H165" s="55">
        <f>Hoja1!BH154</f>
        <v>0</v>
      </c>
      <c r="I165" s="55">
        <f>Hoja1!BI154</f>
        <v>0</v>
      </c>
      <c r="J165" s="55">
        <f>Hoja1!BJ154</f>
        <v>0</v>
      </c>
      <c r="K165" s="53"/>
      <c r="L165" s="53"/>
      <c r="M165" s="53"/>
      <c r="N165" s="53"/>
      <c r="O165" s="53"/>
      <c r="P165" s="53"/>
      <c r="Q165" s="53"/>
      <c r="R165" s="53"/>
      <c r="S165" s="53"/>
      <c r="T165" s="53"/>
      <c r="U165" s="53"/>
      <c r="V165" s="53" t="s">
        <v>86</v>
      </c>
      <c r="W165" s="86"/>
      <c r="X165" s="74"/>
      <c r="Y165" s="74"/>
      <c r="Z165" s="74"/>
      <c r="AA165" s="74"/>
      <c r="AB165" s="74"/>
    </row>
    <row r="166" spans="2:28" ht="58.5" customHeight="1">
      <c r="B166" s="1">
        <v>151</v>
      </c>
      <c r="C166" s="55" t="str">
        <f>Hoja1!BC155</f>
        <v xml:space="preserve"> </v>
      </c>
      <c r="D166" s="55" t="str">
        <f>Hoja1!BD155</f>
        <v xml:space="preserve"> </v>
      </c>
      <c r="E166" s="55" t="str">
        <f>Hoja1!BE155</f>
        <v xml:space="preserve"> </v>
      </c>
      <c r="F166" s="55" t="str">
        <f>Hoja1!BF155</f>
        <v xml:space="preserve"> </v>
      </c>
      <c r="G166" s="55" t="str">
        <f>Hoja1!BG155</f>
        <v xml:space="preserve"> </v>
      </c>
      <c r="H166" s="55" t="str">
        <f>Hoja1!BH155</f>
        <v xml:space="preserve"> </v>
      </c>
      <c r="I166" s="55" t="str">
        <f>Hoja1!BI155</f>
        <v xml:space="preserve"> </v>
      </c>
      <c r="J166" s="55" t="str">
        <f>Hoja1!BJ155</f>
        <v xml:space="preserve"> </v>
      </c>
      <c r="K166" s="53"/>
      <c r="L166" s="53"/>
      <c r="M166" s="53"/>
      <c r="N166" s="53"/>
      <c r="O166" s="53"/>
      <c r="P166" s="53"/>
      <c r="Q166" s="53"/>
      <c r="R166" s="53"/>
      <c r="S166" s="53"/>
      <c r="T166" s="53"/>
      <c r="U166" s="53"/>
      <c r="V166" s="53" t="s">
        <v>86</v>
      </c>
      <c r="W166" s="86"/>
      <c r="X166" s="74"/>
      <c r="Y166" s="74"/>
      <c r="Z166" s="74"/>
      <c r="AA166" s="74"/>
      <c r="AB166" s="74"/>
    </row>
    <row r="167" spans="2:28" ht="58.5" customHeight="1">
      <c r="B167" s="1">
        <v>152</v>
      </c>
      <c r="C167" s="55" t="str">
        <f>Hoja1!BC156</f>
        <v xml:space="preserve"> </v>
      </c>
      <c r="D167" s="55" t="str">
        <f>Hoja1!BD156</f>
        <v xml:space="preserve"> </v>
      </c>
      <c r="E167" s="55" t="str">
        <f>Hoja1!BE156</f>
        <v xml:space="preserve"> </v>
      </c>
      <c r="F167" s="55" t="str">
        <f>Hoja1!BF156</f>
        <v xml:space="preserve"> </v>
      </c>
      <c r="G167" s="55" t="str">
        <f>Hoja1!BG156</f>
        <v xml:space="preserve"> </v>
      </c>
      <c r="H167" s="55" t="str">
        <f>Hoja1!BH156</f>
        <v xml:space="preserve"> </v>
      </c>
      <c r="I167" s="55" t="str">
        <f>Hoja1!BI156</f>
        <v xml:space="preserve"> </v>
      </c>
      <c r="J167" s="55" t="str">
        <f>Hoja1!BJ156</f>
        <v xml:space="preserve"> </v>
      </c>
      <c r="K167" s="53"/>
      <c r="L167" s="53"/>
      <c r="M167" s="53"/>
      <c r="N167" s="53"/>
      <c r="O167" s="53"/>
      <c r="P167" s="53"/>
      <c r="Q167" s="53"/>
      <c r="R167" s="53"/>
      <c r="S167" s="53"/>
      <c r="T167" s="53"/>
      <c r="U167" s="53"/>
      <c r="V167" s="53" t="s">
        <v>86</v>
      </c>
      <c r="W167" s="86"/>
      <c r="X167" s="74"/>
      <c r="Y167" s="74"/>
      <c r="Z167" s="74"/>
      <c r="AA167" s="74"/>
      <c r="AB167" s="74"/>
    </row>
    <row r="168" spans="2:28" ht="58.5" customHeight="1">
      <c r="B168" s="1">
        <v>153</v>
      </c>
      <c r="C168" s="55" t="str">
        <f>Hoja1!BC157</f>
        <v xml:space="preserve"> </v>
      </c>
      <c r="D168" s="55" t="str">
        <f>Hoja1!BD157</f>
        <v xml:space="preserve"> </v>
      </c>
      <c r="E168" s="55" t="str">
        <f>Hoja1!BE157</f>
        <v xml:space="preserve"> </v>
      </c>
      <c r="F168" s="55" t="str">
        <f>Hoja1!BF157</f>
        <v xml:space="preserve"> </v>
      </c>
      <c r="G168" s="55" t="str">
        <f>Hoja1!BG157</f>
        <v xml:space="preserve"> </v>
      </c>
      <c r="H168" s="55" t="str">
        <f>Hoja1!BH157</f>
        <v xml:space="preserve"> </v>
      </c>
      <c r="I168" s="55" t="str">
        <f>Hoja1!BI157</f>
        <v xml:space="preserve"> </v>
      </c>
      <c r="J168" s="55" t="str">
        <f>Hoja1!BJ157</f>
        <v xml:space="preserve"> </v>
      </c>
      <c r="K168" s="53"/>
      <c r="L168" s="53"/>
      <c r="M168" s="53"/>
      <c r="N168" s="53"/>
      <c r="O168" s="53"/>
      <c r="P168" s="53"/>
      <c r="Q168" s="53"/>
      <c r="R168" s="53"/>
      <c r="S168" s="53"/>
      <c r="T168" s="53"/>
      <c r="U168" s="53"/>
      <c r="V168" s="53" t="s">
        <v>86</v>
      </c>
      <c r="W168" s="86"/>
      <c r="X168" s="74"/>
      <c r="Y168" s="74"/>
      <c r="Z168" s="74"/>
      <c r="AA168" s="74"/>
      <c r="AB168" s="74"/>
    </row>
    <row r="169" spans="2:28" ht="58.5" customHeight="1">
      <c r="B169" s="1">
        <v>154</v>
      </c>
      <c r="C169" s="55" t="str">
        <f>Hoja1!BC158</f>
        <v xml:space="preserve"> </v>
      </c>
      <c r="D169" s="55" t="str">
        <f>Hoja1!BD158</f>
        <v xml:space="preserve"> </v>
      </c>
      <c r="E169" s="55" t="str">
        <f>Hoja1!BE158</f>
        <v xml:space="preserve"> </v>
      </c>
      <c r="F169" s="55" t="str">
        <f>Hoja1!BF158</f>
        <v xml:space="preserve"> </v>
      </c>
      <c r="G169" s="55" t="str">
        <f>Hoja1!BG158</f>
        <v xml:space="preserve"> </v>
      </c>
      <c r="H169" s="55" t="str">
        <f>Hoja1!BH158</f>
        <v xml:space="preserve"> </v>
      </c>
      <c r="I169" s="55" t="str">
        <f>Hoja1!BI158</f>
        <v xml:space="preserve"> </v>
      </c>
      <c r="J169" s="55" t="str">
        <f>Hoja1!BJ158</f>
        <v xml:space="preserve"> </v>
      </c>
      <c r="K169" s="53"/>
      <c r="L169" s="53"/>
      <c r="M169" s="53"/>
      <c r="N169" s="53"/>
      <c r="O169" s="53"/>
      <c r="P169" s="53"/>
      <c r="Q169" s="53"/>
      <c r="R169" s="53"/>
      <c r="S169" s="53"/>
      <c r="T169" s="53"/>
      <c r="U169" s="53"/>
      <c r="V169" s="53" t="s">
        <v>86</v>
      </c>
      <c r="W169" s="86"/>
      <c r="X169" s="74"/>
      <c r="Y169" s="74"/>
      <c r="Z169" s="74"/>
      <c r="AA169" s="74"/>
      <c r="AB169" s="74"/>
    </row>
    <row r="170" spans="2:28" ht="58.5" customHeight="1">
      <c r="B170" s="1">
        <v>155</v>
      </c>
      <c r="C170" s="55" t="str">
        <f>Hoja1!BC159</f>
        <v xml:space="preserve"> </v>
      </c>
      <c r="D170" s="55" t="str">
        <f>Hoja1!BD159</f>
        <v xml:space="preserve"> </v>
      </c>
      <c r="E170" s="55" t="str">
        <f>Hoja1!BE159</f>
        <v xml:space="preserve"> </v>
      </c>
      <c r="F170" s="55" t="str">
        <f>Hoja1!BF159</f>
        <v xml:space="preserve"> </v>
      </c>
      <c r="G170" s="55" t="str">
        <f>Hoja1!BG159</f>
        <v xml:space="preserve"> </v>
      </c>
      <c r="H170" s="55" t="str">
        <f>Hoja1!BH159</f>
        <v xml:space="preserve"> </v>
      </c>
      <c r="I170" s="55" t="str">
        <f>Hoja1!BI159</f>
        <v xml:space="preserve"> </v>
      </c>
      <c r="J170" s="55" t="str">
        <f>Hoja1!BJ159</f>
        <v xml:space="preserve"> </v>
      </c>
      <c r="K170" s="53"/>
      <c r="L170" s="53"/>
      <c r="M170" s="53"/>
      <c r="N170" s="53"/>
      <c r="O170" s="53"/>
      <c r="P170" s="53"/>
      <c r="Q170" s="53"/>
      <c r="R170" s="53"/>
      <c r="S170" s="53"/>
      <c r="T170" s="53"/>
      <c r="U170" s="53"/>
      <c r="V170" s="53" t="s">
        <v>86</v>
      </c>
      <c r="W170" s="86"/>
      <c r="X170" s="74"/>
      <c r="Y170" s="74"/>
      <c r="Z170" s="74"/>
      <c r="AA170" s="74"/>
      <c r="AB170" s="74"/>
    </row>
    <row r="171" spans="2:28" ht="58.5" customHeight="1">
      <c r="B171" s="1">
        <v>156</v>
      </c>
      <c r="C171" s="55" t="str">
        <f>Hoja1!BC160</f>
        <v xml:space="preserve"> </v>
      </c>
      <c r="D171" s="55" t="str">
        <f>Hoja1!BD160</f>
        <v xml:space="preserve"> </v>
      </c>
      <c r="E171" s="55" t="str">
        <f>Hoja1!BE160</f>
        <v xml:space="preserve"> </v>
      </c>
      <c r="F171" s="55" t="str">
        <f>Hoja1!BF160</f>
        <v xml:space="preserve"> </v>
      </c>
      <c r="G171" s="55" t="str">
        <f>Hoja1!BG160</f>
        <v xml:space="preserve"> </v>
      </c>
      <c r="H171" s="55" t="str">
        <f>Hoja1!BH160</f>
        <v xml:space="preserve"> </v>
      </c>
      <c r="I171" s="55" t="str">
        <f>Hoja1!BI160</f>
        <v xml:space="preserve"> </v>
      </c>
      <c r="J171" s="55" t="str">
        <f>Hoja1!BJ160</f>
        <v xml:space="preserve"> </v>
      </c>
      <c r="K171" s="53"/>
      <c r="L171" s="53"/>
      <c r="M171" s="53"/>
      <c r="N171" s="53"/>
      <c r="O171" s="53"/>
      <c r="P171" s="53"/>
      <c r="Q171" s="53"/>
      <c r="R171" s="53"/>
      <c r="S171" s="53"/>
      <c r="T171" s="53"/>
      <c r="U171" s="53"/>
      <c r="V171" s="53" t="s">
        <v>86</v>
      </c>
      <c r="W171" s="86"/>
      <c r="X171" s="74"/>
      <c r="Y171" s="74"/>
      <c r="Z171" s="74"/>
      <c r="AA171" s="74"/>
      <c r="AB171" s="74"/>
    </row>
    <row r="172" spans="2:28" ht="58.5" customHeight="1">
      <c r="B172" s="1">
        <v>157</v>
      </c>
      <c r="C172" s="55" t="str">
        <f>Hoja1!BC161</f>
        <v xml:space="preserve"> </v>
      </c>
      <c r="D172" s="55" t="str">
        <f>Hoja1!BD161</f>
        <v xml:space="preserve"> </v>
      </c>
      <c r="E172" s="55" t="str">
        <f>Hoja1!BE161</f>
        <v xml:space="preserve"> </v>
      </c>
      <c r="F172" s="55" t="str">
        <f>Hoja1!BF161</f>
        <v xml:space="preserve"> </v>
      </c>
      <c r="G172" s="55" t="str">
        <f>Hoja1!BG161</f>
        <v xml:space="preserve"> </v>
      </c>
      <c r="H172" s="55" t="str">
        <f>Hoja1!BH161</f>
        <v xml:space="preserve"> </v>
      </c>
      <c r="I172" s="55" t="str">
        <f>Hoja1!BI161</f>
        <v xml:space="preserve"> </v>
      </c>
      <c r="J172" s="55" t="str">
        <f>Hoja1!BJ161</f>
        <v xml:space="preserve"> </v>
      </c>
      <c r="K172" s="53"/>
      <c r="L172" s="53"/>
      <c r="M172" s="53"/>
      <c r="N172" s="53"/>
      <c r="O172" s="53"/>
      <c r="P172" s="53"/>
      <c r="Q172" s="53"/>
      <c r="R172" s="53"/>
      <c r="S172" s="53"/>
      <c r="T172" s="53"/>
      <c r="U172" s="53"/>
      <c r="V172" s="53" t="s">
        <v>86</v>
      </c>
      <c r="W172" s="86"/>
      <c r="X172" s="74"/>
      <c r="Y172" s="74"/>
      <c r="Z172" s="74"/>
      <c r="AA172" s="74"/>
      <c r="AB172" s="74"/>
    </row>
    <row r="173" spans="2:28" ht="58.5" customHeight="1">
      <c r="B173" s="1">
        <v>158</v>
      </c>
      <c r="C173" s="55" t="str">
        <f>Hoja1!BC162</f>
        <v xml:space="preserve"> </v>
      </c>
      <c r="D173" s="55" t="str">
        <f>Hoja1!BD162</f>
        <v xml:space="preserve"> </v>
      </c>
      <c r="E173" s="55" t="str">
        <f>Hoja1!BE162</f>
        <v xml:space="preserve"> </v>
      </c>
      <c r="F173" s="55" t="str">
        <f>Hoja1!BF162</f>
        <v xml:space="preserve"> </v>
      </c>
      <c r="G173" s="55" t="str">
        <f>Hoja1!BG162</f>
        <v xml:space="preserve"> </v>
      </c>
      <c r="H173" s="55" t="str">
        <f>Hoja1!BH162</f>
        <v xml:space="preserve"> </v>
      </c>
      <c r="I173" s="55" t="str">
        <f>Hoja1!BI162</f>
        <v xml:space="preserve"> </v>
      </c>
      <c r="J173" s="55" t="str">
        <f>Hoja1!BJ162</f>
        <v xml:space="preserve"> </v>
      </c>
      <c r="K173" s="53"/>
      <c r="L173" s="53"/>
      <c r="M173" s="53"/>
      <c r="N173" s="53"/>
      <c r="O173" s="53"/>
      <c r="P173" s="53"/>
      <c r="Q173" s="53"/>
      <c r="R173" s="53"/>
      <c r="S173" s="53"/>
      <c r="T173" s="53"/>
      <c r="U173" s="53"/>
      <c r="V173" s="53" t="s">
        <v>86</v>
      </c>
      <c r="W173" s="86"/>
      <c r="X173" s="74"/>
      <c r="Y173" s="74"/>
      <c r="Z173" s="74"/>
      <c r="AA173" s="74"/>
      <c r="AB173" s="74"/>
    </row>
    <row r="174" spans="2:28" ht="58.5" customHeight="1">
      <c r="B174" s="1">
        <v>159</v>
      </c>
      <c r="C174" s="55" t="str">
        <f>Hoja1!BC163</f>
        <v xml:space="preserve"> </v>
      </c>
      <c r="D174" s="55" t="str">
        <f>Hoja1!BD163</f>
        <v xml:space="preserve"> </v>
      </c>
      <c r="E174" s="55" t="str">
        <f>Hoja1!BE163</f>
        <v xml:space="preserve"> </v>
      </c>
      <c r="F174" s="55" t="str">
        <f>Hoja1!BF163</f>
        <v xml:space="preserve"> </v>
      </c>
      <c r="G174" s="55" t="str">
        <f>Hoja1!BG163</f>
        <v xml:space="preserve"> </v>
      </c>
      <c r="H174" s="55" t="str">
        <f>Hoja1!BH163</f>
        <v xml:space="preserve"> </v>
      </c>
      <c r="I174" s="55" t="str">
        <f>Hoja1!BI163</f>
        <v xml:space="preserve"> </v>
      </c>
      <c r="J174" s="55" t="str">
        <f>Hoja1!BJ163</f>
        <v xml:space="preserve"> </v>
      </c>
      <c r="K174" s="53"/>
      <c r="L174" s="53"/>
      <c r="M174" s="53"/>
      <c r="N174" s="53"/>
      <c r="O174" s="53"/>
      <c r="P174" s="53"/>
      <c r="Q174" s="53"/>
      <c r="R174" s="53"/>
      <c r="S174" s="53"/>
      <c r="T174" s="53"/>
      <c r="U174" s="53"/>
      <c r="V174" s="53" t="s">
        <v>86</v>
      </c>
      <c r="W174" s="86"/>
      <c r="X174" s="74"/>
      <c r="Y174" s="74"/>
      <c r="Z174" s="74"/>
      <c r="AA174" s="74"/>
      <c r="AB174" s="74"/>
    </row>
    <row r="175" spans="2:28" ht="58.5" customHeight="1">
      <c r="B175" s="1">
        <v>160</v>
      </c>
      <c r="C175" s="55" t="str">
        <f>Hoja1!BC164</f>
        <v xml:space="preserve"> </v>
      </c>
      <c r="D175" s="55" t="str">
        <f>Hoja1!BD164</f>
        <v xml:space="preserve"> </v>
      </c>
      <c r="E175" s="55" t="str">
        <f>Hoja1!BE164</f>
        <v xml:space="preserve"> </v>
      </c>
      <c r="F175" s="55" t="str">
        <f>Hoja1!BF164</f>
        <v xml:space="preserve"> </v>
      </c>
      <c r="G175" s="55" t="str">
        <f>Hoja1!BG164</f>
        <v xml:space="preserve"> </v>
      </c>
      <c r="H175" s="55" t="str">
        <f>Hoja1!BH164</f>
        <v xml:space="preserve"> </v>
      </c>
      <c r="I175" s="55" t="str">
        <f>Hoja1!BI164</f>
        <v xml:space="preserve"> </v>
      </c>
      <c r="J175" s="55" t="str">
        <f>Hoja1!BJ164</f>
        <v xml:space="preserve"> </v>
      </c>
      <c r="K175" s="53"/>
      <c r="L175" s="53"/>
      <c r="M175" s="53"/>
      <c r="N175" s="53"/>
      <c r="O175" s="53"/>
      <c r="P175" s="53"/>
      <c r="Q175" s="53"/>
      <c r="R175" s="53"/>
      <c r="S175" s="53"/>
      <c r="T175" s="53"/>
      <c r="U175" s="53"/>
      <c r="V175" s="53" t="s">
        <v>86</v>
      </c>
      <c r="W175" s="86"/>
      <c r="X175" s="74"/>
      <c r="Y175" s="74"/>
      <c r="Z175" s="74"/>
      <c r="AA175" s="74"/>
      <c r="AB175" s="74"/>
    </row>
    <row r="176" spans="2:28" ht="58.5" customHeight="1">
      <c r="B176" s="1">
        <v>161</v>
      </c>
      <c r="C176" s="55" t="str">
        <f>Hoja1!BC165</f>
        <v xml:space="preserve"> </v>
      </c>
      <c r="D176" s="55" t="str">
        <f>Hoja1!BD165</f>
        <v xml:space="preserve"> </v>
      </c>
      <c r="E176" s="55" t="str">
        <f>Hoja1!BE165</f>
        <v xml:space="preserve"> </v>
      </c>
      <c r="F176" s="55" t="str">
        <f>Hoja1!BF165</f>
        <v xml:space="preserve"> </v>
      </c>
      <c r="G176" s="55" t="str">
        <f>Hoja1!BG165</f>
        <v xml:space="preserve"> </v>
      </c>
      <c r="H176" s="55" t="str">
        <f>Hoja1!BH165</f>
        <v xml:space="preserve"> </v>
      </c>
      <c r="I176" s="55" t="str">
        <f>Hoja1!BI165</f>
        <v xml:space="preserve"> </v>
      </c>
      <c r="J176" s="55" t="str">
        <f>Hoja1!BJ165</f>
        <v xml:space="preserve"> </v>
      </c>
      <c r="K176" s="53"/>
      <c r="L176" s="53"/>
      <c r="M176" s="53"/>
      <c r="N176" s="53"/>
      <c r="O176" s="53"/>
      <c r="P176" s="53"/>
      <c r="Q176" s="53"/>
      <c r="R176" s="53"/>
      <c r="S176" s="53"/>
      <c r="T176" s="53"/>
      <c r="U176" s="53"/>
      <c r="V176" s="53" t="s">
        <v>86</v>
      </c>
      <c r="W176" s="86"/>
      <c r="X176" s="74"/>
      <c r="Y176" s="74"/>
      <c r="Z176" s="74"/>
      <c r="AA176" s="74"/>
      <c r="AB176" s="74"/>
    </row>
    <row r="177" spans="2:28" ht="58.5" customHeight="1">
      <c r="B177" s="1">
        <v>162</v>
      </c>
      <c r="C177" s="55" t="str">
        <f>Hoja1!BC166</f>
        <v xml:space="preserve"> </v>
      </c>
      <c r="D177" s="55" t="str">
        <f>Hoja1!BD166</f>
        <v xml:space="preserve"> </v>
      </c>
      <c r="E177" s="55" t="str">
        <f>Hoja1!BE166</f>
        <v xml:space="preserve"> </v>
      </c>
      <c r="F177" s="55" t="str">
        <f>Hoja1!BF166</f>
        <v xml:space="preserve"> </v>
      </c>
      <c r="G177" s="55" t="str">
        <f>Hoja1!BG166</f>
        <v xml:space="preserve"> </v>
      </c>
      <c r="H177" s="55" t="str">
        <f>Hoja1!BH166</f>
        <v xml:space="preserve"> </v>
      </c>
      <c r="I177" s="55" t="str">
        <f>Hoja1!BI166</f>
        <v xml:space="preserve"> </v>
      </c>
      <c r="J177" s="55" t="str">
        <f>Hoja1!BJ166</f>
        <v xml:space="preserve"> </v>
      </c>
      <c r="K177" s="53"/>
      <c r="L177" s="53"/>
      <c r="M177" s="53"/>
      <c r="N177" s="53"/>
      <c r="O177" s="53"/>
      <c r="P177" s="53"/>
      <c r="Q177" s="53"/>
      <c r="R177" s="53"/>
      <c r="S177" s="53"/>
      <c r="T177" s="53"/>
      <c r="U177" s="53"/>
      <c r="V177" s="53" t="s">
        <v>86</v>
      </c>
      <c r="W177" s="86"/>
      <c r="X177" s="74"/>
      <c r="Y177" s="74"/>
      <c r="Z177" s="74"/>
      <c r="AA177" s="74"/>
      <c r="AB177" s="74"/>
    </row>
    <row r="178" spans="2:28" ht="58.5" customHeight="1">
      <c r="B178" s="1">
        <v>163</v>
      </c>
      <c r="C178" s="55" t="str">
        <f>Hoja1!BC167</f>
        <v xml:space="preserve"> </v>
      </c>
      <c r="D178" s="55" t="str">
        <f>Hoja1!BD167</f>
        <v xml:space="preserve"> </v>
      </c>
      <c r="E178" s="55" t="str">
        <f>Hoja1!BE167</f>
        <v xml:space="preserve"> </v>
      </c>
      <c r="F178" s="55" t="str">
        <f>Hoja1!BF167</f>
        <v xml:space="preserve"> </v>
      </c>
      <c r="G178" s="55" t="str">
        <f>Hoja1!BG167</f>
        <v xml:space="preserve"> </v>
      </c>
      <c r="H178" s="55" t="str">
        <f>Hoja1!BH167</f>
        <v xml:space="preserve"> </v>
      </c>
      <c r="I178" s="55" t="str">
        <f>Hoja1!BI167</f>
        <v xml:space="preserve"> </v>
      </c>
      <c r="J178" s="55" t="str">
        <f>Hoja1!BJ167</f>
        <v xml:space="preserve"> </v>
      </c>
      <c r="K178" s="53"/>
      <c r="L178" s="53"/>
      <c r="M178" s="53"/>
      <c r="N178" s="53"/>
      <c r="O178" s="53"/>
      <c r="P178" s="53"/>
      <c r="Q178" s="53"/>
      <c r="R178" s="53"/>
      <c r="S178" s="53"/>
      <c r="T178" s="53"/>
      <c r="U178" s="53"/>
      <c r="V178" s="53" t="s">
        <v>86</v>
      </c>
      <c r="W178" s="86"/>
      <c r="X178" s="74"/>
      <c r="Y178" s="74"/>
      <c r="Z178" s="74"/>
      <c r="AA178" s="74"/>
      <c r="AB178" s="74"/>
    </row>
    <row r="179" spans="2:28" ht="58.5" customHeight="1">
      <c r="B179" s="1">
        <v>164</v>
      </c>
      <c r="C179" s="55" t="str">
        <f>Hoja1!BC168</f>
        <v xml:space="preserve"> </v>
      </c>
      <c r="D179" s="55" t="str">
        <f>Hoja1!BD168</f>
        <v xml:space="preserve"> </v>
      </c>
      <c r="E179" s="55" t="str">
        <f>Hoja1!BE168</f>
        <v xml:space="preserve"> </v>
      </c>
      <c r="F179" s="55" t="str">
        <f>Hoja1!BF168</f>
        <v xml:space="preserve"> </v>
      </c>
      <c r="G179" s="55" t="str">
        <f>Hoja1!BG168</f>
        <v xml:space="preserve"> </v>
      </c>
      <c r="H179" s="55" t="str">
        <f>Hoja1!BH168</f>
        <v xml:space="preserve"> </v>
      </c>
      <c r="I179" s="55" t="str">
        <f>Hoja1!BI168</f>
        <v xml:space="preserve"> </v>
      </c>
      <c r="J179" s="55" t="str">
        <f>Hoja1!BJ168</f>
        <v xml:space="preserve"> </v>
      </c>
      <c r="K179" s="53"/>
      <c r="L179" s="53"/>
      <c r="M179" s="53"/>
      <c r="N179" s="53"/>
      <c r="O179" s="53"/>
      <c r="P179" s="53"/>
      <c r="Q179" s="53"/>
      <c r="R179" s="53"/>
      <c r="S179" s="53"/>
      <c r="T179" s="53"/>
      <c r="U179" s="53"/>
      <c r="V179" s="53" t="s">
        <v>86</v>
      </c>
      <c r="W179" s="86"/>
      <c r="X179" s="74"/>
      <c r="Y179" s="74"/>
      <c r="Z179" s="74"/>
      <c r="AA179" s="74"/>
      <c r="AB179" s="74"/>
    </row>
    <row r="180" spans="2:28" ht="58.5" customHeight="1">
      <c r="B180" s="1">
        <v>165</v>
      </c>
      <c r="C180" s="55" t="str">
        <f>Hoja1!BC169</f>
        <v xml:space="preserve"> </v>
      </c>
      <c r="D180" s="55" t="str">
        <f>Hoja1!BD169</f>
        <v xml:space="preserve"> </v>
      </c>
      <c r="E180" s="55" t="str">
        <f>Hoja1!BE169</f>
        <v xml:space="preserve"> </v>
      </c>
      <c r="F180" s="55" t="str">
        <f>Hoja1!BF169</f>
        <v xml:space="preserve"> </v>
      </c>
      <c r="G180" s="55" t="str">
        <f>Hoja1!BG169</f>
        <v xml:space="preserve"> </v>
      </c>
      <c r="H180" s="55" t="str">
        <f>Hoja1!BH169</f>
        <v xml:space="preserve"> </v>
      </c>
      <c r="I180" s="55" t="str">
        <f>Hoja1!BI169</f>
        <v xml:space="preserve"> </v>
      </c>
      <c r="J180" s="55" t="str">
        <f>Hoja1!BJ169</f>
        <v xml:space="preserve"> </v>
      </c>
      <c r="K180" s="53"/>
      <c r="L180" s="53"/>
      <c r="M180" s="53"/>
      <c r="N180" s="53"/>
      <c r="O180" s="53"/>
      <c r="P180" s="53"/>
      <c r="Q180" s="53"/>
      <c r="R180" s="53"/>
      <c r="S180" s="53"/>
      <c r="T180" s="53"/>
      <c r="U180" s="53"/>
      <c r="V180" s="53" t="s">
        <v>86</v>
      </c>
      <c r="W180" s="86"/>
      <c r="X180" s="74"/>
      <c r="Y180" s="74"/>
      <c r="Z180" s="74"/>
      <c r="AA180" s="74"/>
      <c r="AB180" s="74"/>
    </row>
    <row r="181" spans="2:28" ht="58.5" customHeight="1">
      <c r="B181" s="1">
        <v>166</v>
      </c>
      <c r="C181" s="55" t="str">
        <f>Hoja1!BC170</f>
        <v xml:space="preserve"> </v>
      </c>
      <c r="D181" s="55" t="str">
        <f>Hoja1!BD170</f>
        <v xml:space="preserve"> </v>
      </c>
      <c r="E181" s="55" t="str">
        <f>Hoja1!BE170</f>
        <v xml:space="preserve"> </v>
      </c>
      <c r="F181" s="55" t="str">
        <f>Hoja1!BF170</f>
        <v xml:space="preserve"> </v>
      </c>
      <c r="G181" s="55" t="str">
        <f>Hoja1!BG170</f>
        <v xml:space="preserve"> </v>
      </c>
      <c r="H181" s="55" t="str">
        <f>Hoja1!BH170</f>
        <v xml:space="preserve"> </v>
      </c>
      <c r="I181" s="55" t="str">
        <f>Hoja1!BI170</f>
        <v xml:space="preserve"> </v>
      </c>
      <c r="J181" s="55" t="str">
        <f>Hoja1!BJ170</f>
        <v xml:space="preserve"> </v>
      </c>
      <c r="K181" s="53"/>
      <c r="L181" s="53"/>
      <c r="M181" s="53"/>
      <c r="N181" s="53"/>
      <c r="O181" s="53"/>
      <c r="P181" s="53"/>
      <c r="Q181" s="53"/>
      <c r="R181" s="53"/>
      <c r="S181" s="53"/>
      <c r="T181" s="53"/>
      <c r="U181" s="53"/>
      <c r="V181" s="53" t="s">
        <v>86</v>
      </c>
      <c r="W181" s="86"/>
      <c r="X181" s="74"/>
      <c r="Y181" s="74"/>
      <c r="Z181" s="74"/>
      <c r="AA181" s="74"/>
      <c r="AB181" s="74"/>
    </row>
    <row r="182" spans="2:28" ht="58.5" customHeight="1">
      <c r="B182" s="1">
        <v>167</v>
      </c>
      <c r="C182" s="55" t="str">
        <f>Hoja1!BC171</f>
        <v xml:space="preserve"> </v>
      </c>
      <c r="D182" s="55" t="str">
        <f>Hoja1!BD171</f>
        <v xml:space="preserve"> </v>
      </c>
      <c r="E182" s="55" t="str">
        <f>Hoja1!BE171</f>
        <v xml:space="preserve"> </v>
      </c>
      <c r="F182" s="55" t="str">
        <f>Hoja1!BF171</f>
        <v xml:space="preserve"> </v>
      </c>
      <c r="G182" s="55" t="str">
        <f>Hoja1!BG171</f>
        <v xml:space="preserve"> </v>
      </c>
      <c r="H182" s="55" t="str">
        <f>Hoja1!BH171</f>
        <v xml:space="preserve"> </v>
      </c>
      <c r="I182" s="55" t="str">
        <f>Hoja1!BI171</f>
        <v xml:space="preserve"> </v>
      </c>
      <c r="J182" s="55" t="str">
        <f>Hoja1!BJ171</f>
        <v xml:space="preserve"> </v>
      </c>
      <c r="K182" s="53"/>
      <c r="L182" s="53"/>
      <c r="M182" s="53"/>
      <c r="N182" s="53"/>
      <c r="O182" s="53"/>
      <c r="P182" s="53"/>
      <c r="Q182" s="53"/>
      <c r="R182" s="53"/>
      <c r="S182" s="53"/>
      <c r="T182" s="53"/>
      <c r="U182" s="53"/>
      <c r="V182" s="53" t="s">
        <v>86</v>
      </c>
      <c r="W182" s="86"/>
      <c r="X182" s="74"/>
      <c r="Y182" s="74"/>
      <c r="Z182" s="74"/>
      <c r="AA182" s="74"/>
      <c r="AB182" s="74"/>
    </row>
    <row r="183" spans="2:28" ht="58.5" customHeight="1">
      <c r="B183" s="1">
        <v>168</v>
      </c>
      <c r="C183" s="55" t="str">
        <f>Hoja1!BC172</f>
        <v xml:space="preserve"> </v>
      </c>
      <c r="D183" s="55" t="str">
        <f>Hoja1!BD172</f>
        <v xml:space="preserve"> </v>
      </c>
      <c r="E183" s="55" t="str">
        <f>Hoja1!BE172</f>
        <v xml:space="preserve"> </v>
      </c>
      <c r="F183" s="55" t="str">
        <f>Hoja1!BF172</f>
        <v xml:space="preserve"> </v>
      </c>
      <c r="G183" s="55" t="str">
        <f>Hoja1!BG172</f>
        <v xml:space="preserve"> </v>
      </c>
      <c r="H183" s="55" t="str">
        <f>Hoja1!BH172</f>
        <v xml:space="preserve"> </v>
      </c>
      <c r="I183" s="55" t="str">
        <f>Hoja1!BI172</f>
        <v xml:space="preserve"> </v>
      </c>
      <c r="J183" s="55" t="str">
        <f>Hoja1!BJ172</f>
        <v xml:space="preserve"> </v>
      </c>
      <c r="K183" s="53"/>
      <c r="L183" s="53"/>
      <c r="M183" s="53"/>
      <c r="N183" s="53"/>
      <c r="O183" s="53"/>
      <c r="P183" s="53"/>
      <c r="Q183" s="53"/>
      <c r="R183" s="53"/>
      <c r="S183" s="53"/>
      <c r="T183" s="53"/>
      <c r="U183" s="53"/>
      <c r="V183" s="53" t="s">
        <v>86</v>
      </c>
      <c r="W183" s="86"/>
      <c r="X183" s="74"/>
      <c r="Y183" s="74"/>
      <c r="Z183" s="74"/>
      <c r="AA183" s="74"/>
      <c r="AB183" s="74"/>
    </row>
    <row r="184" spans="2:28" ht="58.5" customHeight="1">
      <c r="B184" s="1">
        <v>169</v>
      </c>
      <c r="C184" s="55" t="str">
        <f>Hoja1!BC173</f>
        <v xml:space="preserve"> </v>
      </c>
      <c r="D184" s="55" t="str">
        <f>Hoja1!BD173</f>
        <v xml:space="preserve"> </v>
      </c>
      <c r="E184" s="55" t="str">
        <f>Hoja1!BE173</f>
        <v xml:space="preserve"> </v>
      </c>
      <c r="F184" s="55" t="str">
        <f>Hoja1!BF173</f>
        <v xml:space="preserve"> </v>
      </c>
      <c r="G184" s="55" t="str">
        <f>Hoja1!BG173</f>
        <v xml:space="preserve"> </v>
      </c>
      <c r="H184" s="55" t="str">
        <f>Hoja1!BH173</f>
        <v xml:space="preserve"> </v>
      </c>
      <c r="I184" s="55" t="str">
        <f>Hoja1!BI173</f>
        <v xml:space="preserve"> </v>
      </c>
      <c r="J184" s="55" t="str">
        <f>Hoja1!BJ173</f>
        <v xml:space="preserve"> </v>
      </c>
      <c r="K184" s="53"/>
      <c r="L184" s="53"/>
      <c r="M184" s="53"/>
      <c r="N184" s="53"/>
      <c r="O184" s="53"/>
      <c r="P184" s="53"/>
      <c r="Q184" s="53"/>
      <c r="R184" s="53"/>
      <c r="S184" s="53"/>
      <c r="T184" s="53"/>
      <c r="U184" s="53"/>
      <c r="V184" s="53" t="s">
        <v>86</v>
      </c>
      <c r="W184" s="86"/>
      <c r="X184" s="74"/>
      <c r="Y184" s="74"/>
      <c r="Z184" s="74"/>
      <c r="AA184" s="74"/>
      <c r="AB184" s="74"/>
    </row>
    <row r="185" spans="2:28" ht="58.5" customHeight="1">
      <c r="B185" s="1">
        <v>170</v>
      </c>
      <c r="C185" s="55" t="str">
        <f>Hoja1!BC174</f>
        <v xml:space="preserve"> </v>
      </c>
      <c r="D185" s="55" t="str">
        <f>Hoja1!BD174</f>
        <v xml:space="preserve"> </v>
      </c>
      <c r="E185" s="55" t="str">
        <f>Hoja1!BE174</f>
        <v xml:space="preserve"> </v>
      </c>
      <c r="F185" s="55" t="str">
        <f>Hoja1!BF174</f>
        <v xml:space="preserve"> </v>
      </c>
      <c r="G185" s="55" t="str">
        <f>Hoja1!BG174</f>
        <v xml:space="preserve"> </v>
      </c>
      <c r="H185" s="55" t="str">
        <f>Hoja1!BH174</f>
        <v xml:space="preserve"> </v>
      </c>
      <c r="I185" s="55" t="str">
        <f>Hoja1!BI174</f>
        <v xml:space="preserve"> </v>
      </c>
      <c r="J185" s="55" t="str">
        <f>Hoja1!BJ174</f>
        <v xml:space="preserve"> </v>
      </c>
      <c r="K185" s="53"/>
      <c r="L185" s="53"/>
      <c r="M185" s="53"/>
      <c r="N185" s="53"/>
      <c r="O185" s="53"/>
      <c r="P185" s="53"/>
      <c r="Q185" s="53"/>
      <c r="R185" s="53"/>
      <c r="S185" s="53"/>
      <c r="T185" s="53"/>
      <c r="U185" s="53"/>
      <c r="V185" s="53" t="s">
        <v>86</v>
      </c>
      <c r="W185" s="86"/>
      <c r="X185" s="74"/>
      <c r="Y185" s="74"/>
      <c r="Z185" s="74"/>
      <c r="AA185" s="74"/>
      <c r="AB185" s="74"/>
    </row>
    <row r="186" spans="2:28" ht="58.5" customHeight="1">
      <c r="B186" s="1">
        <v>171</v>
      </c>
      <c r="C186" s="55" t="str">
        <f>Hoja1!BC175</f>
        <v xml:space="preserve"> </v>
      </c>
      <c r="D186" s="55" t="str">
        <f>Hoja1!BD175</f>
        <v xml:space="preserve"> </v>
      </c>
      <c r="E186" s="55" t="str">
        <f>Hoja1!BE175</f>
        <v xml:space="preserve"> </v>
      </c>
      <c r="F186" s="55" t="str">
        <f>Hoja1!BF175</f>
        <v xml:space="preserve"> </v>
      </c>
      <c r="G186" s="55" t="str">
        <f>Hoja1!BG175</f>
        <v xml:space="preserve"> </v>
      </c>
      <c r="H186" s="55" t="str">
        <f>Hoja1!BH175</f>
        <v xml:space="preserve"> </v>
      </c>
      <c r="I186" s="55" t="str">
        <f>Hoja1!BI175</f>
        <v xml:space="preserve"> </v>
      </c>
      <c r="J186" s="55" t="str">
        <f>Hoja1!BJ175</f>
        <v xml:space="preserve"> </v>
      </c>
      <c r="K186" s="53"/>
      <c r="L186" s="53"/>
      <c r="M186" s="53"/>
      <c r="N186" s="53"/>
      <c r="O186" s="53"/>
      <c r="P186" s="53"/>
      <c r="Q186" s="53"/>
      <c r="R186" s="53"/>
      <c r="S186" s="53"/>
      <c r="T186" s="53"/>
      <c r="U186" s="53"/>
      <c r="V186" s="53" t="s">
        <v>86</v>
      </c>
      <c r="W186" s="86"/>
      <c r="X186" s="74"/>
      <c r="Y186" s="74"/>
      <c r="Z186" s="74"/>
      <c r="AA186" s="74"/>
      <c r="AB186" s="74"/>
    </row>
    <row r="187" spans="2:28" ht="58.5" customHeight="1">
      <c r="B187" s="1">
        <v>172</v>
      </c>
      <c r="C187" s="55" t="str">
        <f>Hoja1!BC176</f>
        <v xml:space="preserve"> </v>
      </c>
      <c r="D187" s="55" t="str">
        <f>Hoja1!BD176</f>
        <v xml:space="preserve"> </v>
      </c>
      <c r="E187" s="55" t="str">
        <f>Hoja1!BE176</f>
        <v xml:space="preserve"> </v>
      </c>
      <c r="F187" s="55" t="str">
        <f>Hoja1!BF176</f>
        <v xml:space="preserve"> </v>
      </c>
      <c r="G187" s="55" t="str">
        <f>Hoja1!BG176</f>
        <v xml:space="preserve"> </v>
      </c>
      <c r="H187" s="55" t="str">
        <f>Hoja1!BH176</f>
        <v xml:space="preserve"> </v>
      </c>
      <c r="I187" s="55" t="str">
        <f>Hoja1!BI176</f>
        <v xml:space="preserve"> </v>
      </c>
      <c r="J187" s="55" t="str">
        <f>Hoja1!BJ176</f>
        <v xml:space="preserve"> </v>
      </c>
      <c r="K187" s="53"/>
      <c r="L187" s="53"/>
      <c r="M187" s="53"/>
      <c r="N187" s="53"/>
      <c r="O187" s="53"/>
      <c r="P187" s="53"/>
      <c r="Q187" s="53"/>
      <c r="R187" s="53"/>
      <c r="S187" s="53"/>
      <c r="T187" s="53"/>
      <c r="U187" s="53"/>
      <c r="V187" s="53" t="s">
        <v>86</v>
      </c>
      <c r="W187" s="86"/>
      <c r="X187" s="74"/>
      <c r="Y187" s="74"/>
      <c r="Z187" s="74"/>
      <c r="AA187" s="74"/>
      <c r="AB187" s="74"/>
    </row>
    <row r="188" spans="2:28" ht="58.5" customHeight="1">
      <c r="B188" s="1">
        <v>173</v>
      </c>
      <c r="C188" s="55" t="str">
        <f>Hoja1!BC177</f>
        <v xml:space="preserve"> </v>
      </c>
      <c r="D188" s="55" t="str">
        <f>Hoja1!BD177</f>
        <v xml:space="preserve"> </v>
      </c>
      <c r="E188" s="55" t="str">
        <f>Hoja1!BE177</f>
        <v xml:space="preserve"> </v>
      </c>
      <c r="F188" s="55" t="str">
        <f>Hoja1!BF177</f>
        <v xml:space="preserve"> </v>
      </c>
      <c r="G188" s="55" t="str">
        <f>Hoja1!BG177</f>
        <v xml:space="preserve"> </v>
      </c>
      <c r="H188" s="55" t="str">
        <f>Hoja1!BH177</f>
        <v xml:space="preserve"> </v>
      </c>
      <c r="I188" s="55" t="str">
        <f>Hoja1!BI177</f>
        <v xml:space="preserve"> </v>
      </c>
      <c r="J188" s="55" t="str">
        <f>Hoja1!BJ177</f>
        <v xml:space="preserve"> </v>
      </c>
      <c r="K188" s="53"/>
      <c r="L188" s="53"/>
      <c r="M188" s="53"/>
      <c r="N188" s="53"/>
      <c r="O188" s="53"/>
      <c r="P188" s="53"/>
      <c r="Q188" s="53"/>
      <c r="R188" s="53"/>
      <c r="S188" s="53"/>
      <c r="T188" s="53"/>
      <c r="U188" s="53"/>
      <c r="V188" s="53" t="s">
        <v>86</v>
      </c>
      <c r="W188" s="86"/>
      <c r="X188" s="74"/>
      <c r="Y188" s="74"/>
      <c r="Z188" s="74"/>
      <c r="AA188" s="74"/>
      <c r="AB188" s="74"/>
    </row>
    <row r="189" spans="2:28" ht="58.5" customHeight="1">
      <c r="B189" s="1">
        <v>174</v>
      </c>
      <c r="C189" s="55" t="str">
        <f>Hoja1!BC178</f>
        <v xml:space="preserve"> </v>
      </c>
      <c r="D189" s="55" t="str">
        <f>Hoja1!BD178</f>
        <v xml:space="preserve"> </v>
      </c>
      <c r="E189" s="55" t="str">
        <f>Hoja1!BE178</f>
        <v xml:space="preserve"> </v>
      </c>
      <c r="F189" s="55" t="str">
        <f>Hoja1!BF178</f>
        <v xml:space="preserve"> </v>
      </c>
      <c r="G189" s="55" t="str">
        <f>Hoja1!BG178</f>
        <v xml:space="preserve"> </v>
      </c>
      <c r="H189" s="55" t="str">
        <f>Hoja1!BH178</f>
        <v xml:space="preserve"> </v>
      </c>
      <c r="I189" s="55" t="str">
        <f>Hoja1!BI178</f>
        <v xml:space="preserve"> </v>
      </c>
      <c r="J189" s="55" t="str">
        <f>Hoja1!BJ178</f>
        <v xml:space="preserve"> </v>
      </c>
      <c r="K189" s="53"/>
      <c r="L189" s="53"/>
      <c r="M189" s="53"/>
      <c r="N189" s="53"/>
      <c r="O189" s="53"/>
      <c r="P189" s="53"/>
      <c r="Q189" s="53"/>
      <c r="R189" s="53"/>
      <c r="S189" s="53"/>
      <c r="T189" s="53"/>
      <c r="U189" s="53"/>
      <c r="V189" s="53" t="s">
        <v>86</v>
      </c>
      <c r="W189" s="86"/>
      <c r="X189" s="74"/>
      <c r="Y189" s="74"/>
      <c r="Z189" s="74"/>
      <c r="AA189" s="74"/>
      <c r="AB189" s="74"/>
    </row>
    <row r="190" spans="2:28" ht="58.5" customHeight="1">
      <c r="B190" s="1">
        <v>175</v>
      </c>
      <c r="C190" s="55" t="str">
        <f>Hoja1!BC179</f>
        <v xml:space="preserve"> </v>
      </c>
      <c r="D190" s="55" t="str">
        <f>Hoja1!BD179</f>
        <v xml:space="preserve"> </v>
      </c>
      <c r="E190" s="55" t="str">
        <f>Hoja1!BE179</f>
        <v xml:space="preserve"> </v>
      </c>
      <c r="F190" s="55" t="str">
        <f>Hoja1!BF179</f>
        <v xml:space="preserve"> </v>
      </c>
      <c r="G190" s="55" t="str">
        <f>Hoja1!BG179</f>
        <v xml:space="preserve"> </v>
      </c>
      <c r="H190" s="55" t="str">
        <f>Hoja1!BH179</f>
        <v xml:space="preserve"> </v>
      </c>
      <c r="I190" s="55" t="str">
        <f>Hoja1!BI179</f>
        <v xml:space="preserve"> </v>
      </c>
      <c r="J190" s="55" t="str">
        <f>Hoja1!BJ179</f>
        <v xml:space="preserve"> </v>
      </c>
      <c r="K190" s="53"/>
      <c r="L190" s="53"/>
      <c r="M190" s="53"/>
      <c r="N190" s="53"/>
      <c r="O190" s="53"/>
      <c r="P190" s="53"/>
      <c r="Q190" s="53"/>
      <c r="R190" s="53"/>
      <c r="S190" s="53"/>
      <c r="T190" s="53"/>
      <c r="U190" s="53"/>
      <c r="V190" s="53" t="s">
        <v>86</v>
      </c>
      <c r="W190" s="86"/>
      <c r="X190" s="74"/>
      <c r="Y190" s="74"/>
      <c r="Z190" s="74"/>
      <c r="AA190" s="74"/>
      <c r="AB190" s="74"/>
    </row>
    <row r="191" spans="2:28" ht="58.5" customHeight="1">
      <c r="B191" s="1">
        <v>176</v>
      </c>
      <c r="C191" s="55" t="str">
        <f>Hoja1!BC180</f>
        <v xml:space="preserve"> </v>
      </c>
      <c r="D191" s="55" t="str">
        <f>Hoja1!BD180</f>
        <v xml:space="preserve"> </v>
      </c>
      <c r="E191" s="55" t="str">
        <f>Hoja1!BE180</f>
        <v xml:space="preserve"> </v>
      </c>
      <c r="F191" s="55" t="str">
        <f>Hoja1!BF180</f>
        <v xml:space="preserve"> </v>
      </c>
      <c r="G191" s="55" t="str">
        <f>Hoja1!BG180</f>
        <v xml:space="preserve"> </v>
      </c>
      <c r="H191" s="55" t="str">
        <f>Hoja1!BH180</f>
        <v xml:space="preserve"> </v>
      </c>
      <c r="I191" s="55" t="str">
        <f>Hoja1!BI180</f>
        <v xml:space="preserve"> </v>
      </c>
      <c r="J191" s="55" t="str">
        <f>Hoja1!BJ180</f>
        <v xml:space="preserve"> </v>
      </c>
      <c r="K191" s="53"/>
      <c r="L191" s="53"/>
      <c r="M191" s="53"/>
      <c r="N191" s="53"/>
      <c r="O191" s="53"/>
      <c r="P191" s="53"/>
      <c r="Q191" s="53"/>
      <c r="R191" s="53"/>
      <c r="S191" s="53"/>
      <c r="T191" s="53"/>
      <c r="U191" s="53"/>
      <c r="V191" s="53" t="s">
        <v>86</v>
      </c>
      <c r="W191" s="86"/>
      <c r="X191" s="74"/>
      <c r="Y191" s="74"/>
      <c r="Z191" s="74"/>
      <c r="AA191" s="74"/>
      <c r="AB191" s="74"/>
    </row>
    <row r="192" spans="2:28" ht="58.5" customHeight="1">
      <c r="B192" s="1">
        <v>177</v>
      </c>
      <c r="C192" s="55" t="str">
        <f>Hoja1!BC181</f>
        <v xml:space="preserve"> </v>
      </c>
      <c r="D192" s="55" t="str">
        <f>Hoja1!BD181</f>
        <v xml:space="preserve"> </v>
      </c>
      <c r="E192" s="55" t="str">
        <f>Hoja1!BE181</f>
        <v xml:space="preserve"> </v>
      </c>
      <c r="F192" s="55" t="str">
        <f>Hoja1!BF181</f>
        <v xml:space="preserve"> </v>
      </c>
      <c r="G192" s="55" t="str">
        <f>Hoja1!BG181</f>
        <v xml:space="preserve"> </v>
      </c>
      <c r="H192" s="55" t="str">
        <f>Hoja1!BH181</f>
        <v xml:space="preserve"> </v>
      </c>
      <c r="I192" s="55" t="str">
        <f>Hoja1!BI181</f>
        <v xml:space="preserve"> </v>
      </c>
      <c r="J192" s="55" t="str">
        <f>Hoja1!BJ181</f>
        <v xml:space="preserve"> </v>
      </c>
      <c r="K192" s="53"/>
      <c r="L192" s="53"/>
      <c r="M192" s="53"/>
      <c r="N192" s="53"/>
      <c r="O192" s="53"/>
      <c r="P192" s="53"/>
      <c r="Q192" s="53"/>
      <c r="R192" s="53"/>
      <c r="S192" s="53"/>
      <c r="T192" s="53"/>
      <c r="U192" s="53"/>
      <c r="V192" s="53" t="s">
        <v>86</v>
      </c>
      <c r="W192" s="86"/>
      <c r="X192" s="74"/>
      <c r="Y192" s="74"/>
      <c r="Z192" s="74"/>
      <c r="AA192" s="74"/>
      <c r="AB192" s="74"/>
    </row>
    <row r="193" spans="2:28" ht="58.5" customHeight="1">
      <c r="B193" s="1">
        <v>178</v>
      </c>
      <c r="C193" s="55" t="str">
        <f>Hoja1!BC182</f>
        <v xml:space="preserve"> </v>
      </c>
      <c r="D193" s="55" t="str">
        <f>Hoja1!BD182</f>
        <v xml:space="preserve"> </v>
      </c>
      <c r="E193" s="55" t="str">
        <f>Hoja1!BE182</f>
        <v xml:space="preserve"> </v>
      </c>
      <c r="F193" s="55" t="str">
        <f>Hoja1!BF182</f>
        <v xml:space="preserve"> </v>
      </c>
      <c r="G193" s="55" t="str">
        <f>Hoja1!BG182</f>
        <v xml:space="preserve"> </v>
      </c>
      <c r="H193" s="55" t="str">
        <f>Hoja1!BH182</f>
        <v xml:space="preserve"> </v>
      </c>
      <c r="I193" s="55" t="str">
        <f>Hoja1!BI182</f>
        <v xml:space="preserve"> </v>
      </c>
      <c r="J193" s="55" t="str">
        <f>Hoja1!BJ182</f>
        <v xml:space="preserve"> </v>
      </c>
      <c r="K193" s="53"/>
      <c r="L193" s="53"/>
      <c r="M193" s="53"/>
      <c r="N193" s="53"/>
      <c r="O193" s="53"/>
      <c r="P193" s="53"/>
      <c r="Q193" s="53"/>
      <c r="R193" s="53"/>
      <c r="S193" s="53"/>
      <c r="T193" s="53"/>
      <c r="U193" s="53"/>
      <c r="V193" s="53" t="s">
        <v>86</v>
      </c>
      <c r="W193" s="86"/>
      <c r="X193" s="74"/>
      <c r="Y193" s="74"/>
      <c r="Z193" s="74"/>
      <c r="AA193" s="74"/>
      <c r="AB193" s="74"/>
    </row>
    <row r="194" spans="2:28" ht="58.5" customHeight="1">
      <c r="B194" s="1">
        <v>179</v>
      </c>
      <c r="C194" s="55" t="str">
        <f>Hoja1!BC183</f>
        <v xml:space="preserve"> </v>
      </c>
      <c r="D194" s="55" t="str">
        <f>Hoja1!BD183</f>
        <v xml:space="preserve"> </v>
      </c>
      <c r="E194" s="55" t="str">
        <f>Hoja1!BE183</f>
        <v xml:space="preserve"> </v>
      </c>
      <c r="F194" s="55" t="str">
        <f>Hoja1!BF183</f>
        <v xml:space="preserve"> </v>
      </c>
      <c r="G194" s="55" t="str">
        <f>Hoja1!BG183</f>
        <v xml:space="preserve"> </v>
      </c>
      <c r="H194" s="55" t="str">
        <f>Hoja1!BH183</f>
        <v xml:space="preserve"> </v>
      </c>
      <c r="I194" s="55" t="str">
        <f>Hoja1!BI183</f>
        <v xml:space="preserve"> </v>
      </c>
      <c r="J194" s="55" t="str">
        <f>Hoja1!BJ183</f>
        <v xml:space="preserve"> </v>
      </c>
      <c r="K194" s="53"/>
      <c r="L194" s="53"/>
      <c r="M194" s="53"/>
      <c r="N194" s="53"/>
      <c r="O194" s="53"/>
      <c r="P194" s="53"/>
      <c r="Q194" s="53"/>
      <c r="R194" s="53"/>
      <c r="S194" s="53"/>
      <c r="T194" s="53"/>
      <c r="U194" s="53"/>
      <c r="V194" s="53" t="s">
        <v>86</v>
      </c>
      <c r="W194" s="86"/>
      <c r="X194" s="74"/>
      <c r="Y194" s="74"/>
      <c r="Z194" s="74"/>
      <c r="AA194" s="74"/>
      <c r="AB194" s="74"/>
    </row>
    <row r="195" spans="2:28" ht="58.5" customHeight="1">
      <c r="B195" s="1">
        <v>180</v>
      </c>
      <c r="C195" s="55" t="str">
        <f>Hoja1!BC184</f>
        <v xml:space="preserve"> </v>
      </c>
      <c r="D195" s="55" t="str">
        <f>Hoja1!BD184</f>
        <v xml:space="preserve"> </v>
      </c>
      <c r="E195" s="55" t="str">
        <f>Hoja1!BE184</f>
        <v xml:space="preserve"> </v>
      </c>
      <c r="F195" s="55" t="str">
        <f>Hoja1!BF184</f>
        <v xml:space="preserve"> </v>
      </c>
      <c r="G195" s="55" t="str">
        <f>Hoja1!BG184</f>
        <v xml:space="preserve"> </v>
      </c>
      <c r="H195" s="55" t="str">
        <f>Hoja1!BH184</f>
        <v xml:space="preserve"> </v>
      </c>
      <c r="I195" s="55" t="str">
        <f>Hoja1!BI184</f>
        <v xml:space="preserve"> </v>
      </c>
      <c r="J195" s="55" t="str">
        <f>Hoja1!BJ184</f>
        <v xml:space="preserve"> </v>
      </c>
      <c r="K195" s="53"/>
      <c r="L195" s="53"/>
      <c r="M195" s="53"/>
      <c r="N195" s="53"/>
      <c r="O195" s="53"/>
      <c r="P195" s="53"/>
      <c r="Q195" s="53"/>
      <c r="R195" s="53"/>
      <c r="S195" s="53"/>
      <c r="T195" s="53"/>
      <c r="U195" s="53"/>
      <c r="V195" s="53" t="s">
        <v>86</v>
      </c>
      <c r="W195" s="86"/>
      <c r="X195" s="74"/>
      <c r="Y195" s="74"/>
      <c r="Z195" s="74"/>
      <c r="AA195" s="74"/>
      <c r="AB195" s="74"/>
    </row>
    <row r="196" spans="2:28" ht="58.5" customHeight="1">
      <c r="B196" s="1">
        <v>181</v>
      </c>
      <c r="C196" s="55" t="str">
        <f>Hoja1!BC185</f>
        <v xml:space="preserve"> </v>
      </c>
      <c r="D196" s="55" t="str">
        <f>Hoja1!BD185</f>
        <v xml:space="preserve"> </v>
      </c>
      <c r="E196" s="55" t="str">
        <f>Hoja1!BE185</f>
        <v xml:space="preserve"> </v>
      </c>
      <c r="F196" s="55" t="str">
        <f>Hoja1!BF185</f>
        <v xml:space="preserve"> </v>
      </c>
      <c r="G196" s="55" t="str">
        <f>Hoja1!BG185</f>
        <v xml:space="preserve"> </v>
      </c>
      <c r="H196" s="55" t="str">
        <f>Hoja1!BH185</f>
        <v xml:space="preserve"> </v>
      </c>
      <c r="I196" s="55" t="str">
        <f>Hoja1!BI185</f>
        <v xml:space="preserve"> </v>
      </c>
      <c r="J196" s="55" t="str">
        <f>Hoja1!BJ185</f>
        <v xml:space="preserve"> </v>
      </c>
      <c r="K196" s="53"/>
      <c r="L196" s="53"/>
      <c r="M196" s="53"/>
      <c r="N196" s="53"/>
      <c r="O196" s="53"/>
      <c r="P196" s="53"/>
      <c r="Q196" s="53"/>
      <c r="R196" s="53"/>
      <c r="S196" s="53"/>
      <c r="T196" s="53"/>
      <c r="U196" s="53"/>
      <c r="V196" s="53" t="s">
        <v>86</v>
      </c>
      <c r="W196" s="86"/>
      <c r="X196" s="74"/>
      <c r="Y196" s="74"/>
      <c r="Z196" s="74"/>
      <c r="AA196" s="74"/>
      <c r="AB196" s="74"/>
    </row>
    <row r="197" spans="2:28" ht="58.5" customHeight="1">
      <c r="B197" s="1">
        <v>182</v>
      </c>
      <c r="C197" s="55" t="str">
        <f>Hoja1!BC186</f>
        <v xml:space="preserve"> </v>
      </c>
      <c r="D197" s="55" t="str">
        <f>Hoja1!BD186</f>
        <v xml:space="preserve"> </v>
      </c>
      <c r="E197" s="55" t="str">
        <f>Hoja1!BE186</f>
        <v xml:space="preserve"> </v>
      </c>
      <c r="F197" s="55" t="str">
        <f>Hoja1!BF186</f>
        <v xml:space="preserve"> </v>
      </c>
      <c r="G197" s="55" t="str">
        <f>Hoja1!BG186</f>
        <v xml:space="preserve"> </v>
      </c>
      <c r="H197" s="55" t="str">
        <f>Hoja1!BH186</f>
        <v xml:space="preserve"> </v>
      </c>
      <c r="I197" s="55" t="str">
        <f>Hoja1!BI186</f>
        <v xml:space="preserve"> </v>
      </c>
      <c r="J197" s="55" t="str">
        <f>Hoja1!BJ186</f>
        <v xml:space="preserve"> </v>
      </c>
      <c r="K197" s="53"/>
      <c r="L197" s="53"/>
      <c r="M197" s="53"/>
      <c r="N197" s="53"/>
      <c r="O197" s="53"/>
      <c r="P197" s="53"/>
      <c r="Q197" s="53"/>
      <c r="R197" s="53"/>
      <c r="S197" s="53"/>
      <c r="T197" s="53"/>
      <c r="U197" s="53"/>
      <c r="V197" s="53" t="s">
        <v>86</v>
      </c>
      <c r="W197" s="86"/>
      <c r="X197" s="74"/>
      <c r="Y197" s="74"/>
      <c r="Z197" s="74"/>
      <c r="AA197" s="74"/>
      <c r="AB197" s="74"/>
    </row>
    <row r="198" spans="2:28" ht="58.5" customHeight="1">
      <c r="B198" s="1">
        <v>183</v>
      </c>
      <c r="C198" s="55" t="str">
        <f>Hoja1!BC187</f>
        <v xml:space="preserve"> </v>
      </c>
      <c r="D198" s="55" t="str">
        <f>Hoja1!BD187</f>
        <v xml:space="preserve"> </v>
      </c>
      <c r="E198" s="55" t="str">
        <f>Hoja1!BE187</f>
        <v xml:space="preserve"> </v>
      </c>
      <c r="F198" s="55" t="str">
        <f>Hoja1!BF187</f>
        <v xml:space="preserve"> </v>
      </c>
      <c r="G198" s="55" t="str">
        <f>Hoja1!BG187</f>
        <v xml:space="preserve"> </v>
      </c>
      <c r="H198" s="55" t="str">
        <f>Hoja1!BH187</f>
        <v xml:space="preserve"> </v>
      </c>
      <c r="I198" s="55" t="str">
        <f>Hoja1!BI187</f>
        <v xml:space="preserve"> </v>
      </c>
      <c r="J198" s="55" t="str">
        <f>Hoja1!BJ187</f>
        <v xml:space="preserve"> </v>
      </c>
      <c r="K198" s="53"/>
      <c r="L198" s="53"/>
      <c r="M198" s="53"/>
      <c r="N198" s="53"/>
      <c r="O198" s="53"/>
      <c r="P198" s="53"/>
      <c r="Q198" s="53"/>
      <c r="R198" s="53"/>
      <c r="S198" s="53"/>
      <c r="T198" s="53"/>
      <c r="U198" s="53"/>
      <c r="V198" s="53" t="s">
        <v>86</v>
      </c>
      <c r="W198" s="86"/>
      <c r="X198" s="74"/>
      <c r="Y198" s="74"/>
      <c r="Z198" s="74"/>
      <c r="AA198" s="74"/>
      <c r="AB198" s="74"/>
    </row>
    <row r="199" spans="2:28" ht="58.5" customHeight="1">
      <c r="B199" s="1">
        <v>184</v>
      </c>
      <c r="C199" s="55" t="str">
        <f>Hoja1!BC188</f>
        <v xml:space="preserve"> </v>
      </c>
      <c r="D199" s="55" t="str">
        <f>Hoja1!BD188</f>
        <v xml:space="preserve"> </v>
      </c>
      <c r="E199" s="55" t="str">
        <f>Hoja1!BE188</f>
        <v xml:space="preserve"> </v>
      </c>
      <c r="F199" s="55" t="str">
        <f>Hoja1!BF188</f>
        <v xml:space="preserve"> </v>
      </c>
      <c r="G199" s="55" t="str">
        <f>Hoja1!BG188</f>
        <v xml:space="preserve"> </v>
      </c>
      <c r="H199" s="55" t="str">
        <f>Hoja1!BH188</f>
        <v xml:space="preserve"> </v>
      </c>
      <c r="I199" s="55" t="str">
        <f>Hoja1!BI188</f>
        <v xml:space="preserve"> </v>
      </c>
      <c r="J199" s="55" t="str">
        <f>Hoja1!BJ188</f>
        <v xml:space="preserve"> </v>
      </c>
      <c r="K199" s="53"/>
      <c r="L199" s="53"/>
      <c r="M199" s="53"/>
      <c r="N199" s="53"/>
      <c r="O199" s="53"/>
      <c r="P199" s="53"/>
      <c r="Q199" s="53"/>
      <c r="R199" s="53"/>
      <c r="S199" s="53"/>
      <c r="T199" s="53"/>
      <c r="U199" s="53"/>
      <c r="V199" s="53" t="s">
        <v>86</v>
      </c>
      <c r="W199" s="86"/>
      <c r="X199" s="74"/>
      <c r="Y199" s="74"/>
      <c r="Z199" s="74"/>
      <c r="AA199" s="74"/>
      <c r="AB199" s="74"/>
    </row>
    <row r="200" spans="2:28" ht="58.5" customHeight="1">
      <c r="B200" s="1">
        <v>185</v>
      </c>
      <c r="C200" s="55" t="str">
        <f>Hoja1!BC189</f>
        <v xml:space="preserve"> </v>
      </c>
      <c r="D200" s="55" t="str">
        <f>Hoja1!BD189</f>
        <v xml:space="preserve"> </v>
      </c>
      <c r="E200" s="55" t="str">
        <f>Hoja1!BE189</f>
        <v xml:space="preserve"> </v>
      </c>
      <c r="F200" s="55" t="str">
        <f>Hoja1!BF189</f>
        <v xml:space="preserve"> </v>
      </c>
      <c r="G200" s="55" t="str">
        <f>Hoja1!BG189</f>
        <v xml:space="preserve"> </v>
      </c>
      <c r="H200" s="55" t="str">
        <f>Hoja1!BH189</f>
        <v xml:space="preserve"> </v>
      </c>
      <c r="I200" s="55" t="str">
        <f>Hoja1!BI189</f>
        <v xml:space="preserve"> </v>
      </c>
      <c r="J200" s="55" t="str">
        <f>Hoja1!BJ189</f>
        <v xml:space="preserve"> </v>
      </c>
      <c r="K200" s="53"/>
      <c r="L200" s="53"/>
      <c r="M200" s="53"/>
      <c r="N200" s="53"/>
      <c r="O200" s="53"/>
      <c r="P200" s="53"/>
      <c r="Q200" s="53"/>
      <c r="R200" s="53"/>
      <c r="S200" s="53"/>
      <c r="T200" s="53"/>
      <c r="U200" s="53"/>
      <c r="V200" s="53" t="s">
        <v>86</v>
      </c>
      <c r="W200" s="86"/>
      <c r="X200" s="74"/>
      <c r="Y200" s="74"/>
      <c r="Z200" s="74"/>
      <c r="AA200" s="74"/>
      <c r="AB200" s="74"/>
    </row>
    <row r="201" spans="2:28" ht="58.5" customHeight="1">
      <c r="B201" s="1">
        <v>186</v>
      </c>
      <c r="C201" s="55" t="str">
        <f>Hoja1!BC190</f>
        <v xml:space="preserve"> </v>
      </c>
      <c r="D201" s="55" t="str">
        <f>Hoja1!BD190</f>
        <v xml:space="preserve"> </v>
      </c>
      <c r="E201" s="55" t="str">
        <f>Hoja1!BE190</f>
        <v xml:space="preserve"> </v>
      </c>
      <c r="F201" s="55" t="str">
        <f>Hoja1!BF190</f>
        <v xml:space="preserve"> </v>
      </c>
      <c r="G201" s="55" t="str">
        <f>Hoja1!BG190</f>
        <v xml:space="preserve"> </v>
      </c>
      <c r="H201" s="55" t="str">
        <f>Hoja1!BH190</f>
        <v xml:space="preserve"> </v>
      </c>
      <c r="I201" s="55" t="str">
        <f>Hoja1!BI190</f>
        <v xml:space="preserve"> </v>
      </c>
      <c r="J201" s="55" t="str">
        <f>Hoja1!BJ190</f>
        <v xml:space="preserve"> </v>
      </c>
      <c r="K201" s="53"/>
      <c r="L201" s="53"/>
      <c r="M201" s="53"/>
      <c r="N201" s="53"/>
      <c r="O201" s="53"/>
      <c r="P201" s="53"/>
      <c r="Q201" s="53"/>
      <c r="R201" s="53"/>
      <c r="S201" s="53"/>
      <c r="T201" s="53"/>
      <c r="U201" s="53"/>
      <c r="V201" s="53" t="s">
        <v>86</v>
      </c>
      <c r="W201" s="86"/>
      <c r="X201" s="74"/>
      <c r="Y201" s="74"/>
      <c r="Z201" s="74"/>
      <c r="AA201" s="74"/>
      <c r="AB201" s="74"/>
    </row>
    <row r="202" spans="2:28" ht="58.5" customHeight="1">
      <c r="B202" s="1">
        <v>187</v>
      </c>
      <c r="C202" s="55" t="str">
        <f>Hoja1!BC191</f>
        <v xml:space="preserve"> </v>
      </c>
      <c r="D202" s="55" t="str">
        <f>Hoja1!BD191</f>
        <v xml:space="preserve"> </v>
      </c>
      <c r="E202" s="55" t="str">
        <f>Hoja1!BE191</f>
        <v xml:space="preserve"> </v>
      </c>
      <c r="F202" s="55" t="str">
        <f>Hoja1!BF191</f>
        <v xml:space="preserve"> </v>
      </c>
      <c r="G202" s="55" t="str">
        <f>Hoja1!BG191</f>
        <v xml:space="preserve"> </v>
      </c>
      <c r="H202" s="55" t="str">
        <f>Hoja1!BH191</f>
        <v xml:space="preserve"> </v>
      </c>
      <c r="I202" s="55" t="str">
        <f>Hoja1!BI191</f>
        <v xml:space="preserve"> </v>
      </c>
      <c r="J202" s="55" t="str">
        <f>Hoja1!BJ191</f>
        <v xml:space="preserve"> </v>
      </c>
      <c r="K202" s="53"/>
      <c r="L202" s="53"/>
      <c r="M202" s="53"/>
      <c r="N202" s="53"/>
      <c r="O202" s="53"/>
      <c r="P202" s="53"/>
      <c r="Q202" s="53"/>
      <c r="R202" s="53"/>
      <c r="S202" s="53"/>
      <c r="T202" s="53"/>
      <c r="U202" s="53"/>
      <c r="V202" s="53" t="s">
        <v>86</v>
      </c>
      <c r="W202" s="86"/>
      <c r="X202" s="74"/>
      <c r="Y202" s="74"/>
      <c r="Z202" s="74"/>
      <c r="AA202" s="74"/>
      <c r="AB202" s="74"/>
    </row>
    <row r="203" spans="2:28" ht="58.5" customHeight="1">
      <c r="B203" s="1">
        <v>188</v>
      </c>
      <c r="C203" s="55" t="str">
        <f>Hoja1!BC192</f>
        <v xml:space="preserve"> </v>
      </c>
      <c r="D203" s="55" t="str">
        <f>Hoja1!BD192</f>
        <v xml:space="preserve"> </v>
      </c>
      <c r="E203" s="55" t="str">
        <f>Hoja1!BE192</f>
        <v xml:space="preserve"> </v>
      </c>
      <c r="F203" s="55" t="str">
        <f>Hoja1!BF192</f>
        <v xml:space="preserve"> </v>
      </c>
      <c r="G203" s="55" t="str">
        <f>Hoja1!BG192</f>
        <v xml:space="preserve"> </v>
      </c>
      <c r="H203" s="55" t="str">
        <f>Hoja1!BH192</f>
        <v xml:space="preserve"> </v>
      </c>
      <c r="I203" s="55" t="str">
        <f>Hoja1!BI192</f>
        <v xml:space="preserve"> </v>
      </c>
      <c r="J203" s="55" t="str">
        <f>Hoja1!BJ192</f>
        <v xml:space="preserve"> </v>
      </c>
      <c r="K203" s="53"/>
      <c r="L203" s="53"/>
      <c r="M203" s="53"/>
      <c r="N203" s="53"/>
      <c r="O203" s="53"/>
      <c r="P203" s="53"/>
      <c r="Q203" s="53"/>
      <c r="R203" s="53"/>
      <c r="S203" s="53"/>
      <c r="T203" s="53"/>
      <c r="U203" s="53"/>
      <c r="V203" s="53" t="s">
        <v>86</v>
      </c>
      <c r="W203" s="86"/>
      <c r="X203" s="74"/>
      <c r="Y203" s="74"/>
      <c r="Z203" s="74"/>
      <c r="AA203" s="74"/>
      <c r="AB203" s="74"/>
    </row>
    <row r="204" spans="2:28" ht="58.5" customHeight="1">
      <c r="B204" s="1">
        <v>189</v>
      </c>
      <c r="C204" s="55" t="str">
        <f>Hoja1!BC193</f>
        <v xml:space="preserve"> </v>
      </c>
      <c r="D204" s="55" t="str">
        <f>Hoja1!BD193</f>
        <v xml:space="preserve"> </v>
      </c>
      <c r="E204" s="55" t="str">
        <f>Hoja1!BE193</f>
        <v xml:space="preserve"> </v>
      </c>
      <c r="F204" s="55" t="str">
        <f>Hoja1!BF193</f>
        <v xml:space="preserve"> </v>
      </c>
      <c r="G204" s="55" t="str">
        <f>Hoja1!BG193</f>
        <v xml:space="preserve"> </v>
      </c>
      <c r="H204" s="55" t="str">
        <f>Hoja1!BH193</f>
        <v xml:space="preserve"> </v>
      </c>
      <c r="I204" s="55" t="str">
        <f>Hoja1!BI193</f>
        <v xml:space="preserve"> </v>
      </c>
      <c r="J204" s="55" t="str">
        <f>Hoja1!BJ193</f>
        <v xml:space="preserve"> </v>
      </c>
      <c r="K204" s="53"/>
      <c r="L204" s="53"/>
      <c r="M204" s="53"/>
      <c r="N204" s="53"/>
      <c r="O204" s="53"/>
      <c r="P204" s="53"/>
      <c r="Q204" s="53"/>
      <c r="R204" s="53"/>
      <c r="S204" s="53"/>
      <c r="T204" s="53"/>
      <c r="U204" s="53"/>
      <c r="V204" s="53" t="s">
        <v>86</v>
      </c>
      <c r="W204" s="86"/>
      <c r="X204" s="74"/>
      <c r="Y204" s="74"/>
      <c r="Z204" s="74"/>
      <c r="AA204" s="74"/>
      <c r="AB204" s="74"/>
    </row>
    <row r="205" spans="2:28" ht="58.5" customHeight="1">
      <c r="B205" s="1">
        <v>190</v>
      </c>
      <c r="C205" s="55" t="str">
        <f>Hoja1!BC194</f>
        <v xml:space="preserve"> </v>
      </c>
      <c r="D205" s="55" t="str">
        <f>Hoja1!BD194</f>
        <v xml:space="preserve"> </v>
      </c>
      <c r="E205" s="55" t="str">
        <f>Hoja1!BE194</f>
        <v xml:space="preserve"> </v>
      </c>
      <c r="F205" s="55" t="str">
        <f>Hoja1!BF194</f>
        <v xml:space="preserve"> </v>
      </c>
      <c r="G205" s="55" t="str">
        <f>Hoja1!BG194</f>
        <v xml:space="preserve"> </v>
      </c>
      <c r="H205" s="55" t="str">
        <f>Hoja1!BH194</f>
        <v xml:space="preserve"> </v>
      </c>
      <c r="I205" s="55" t="str">
        <f>Hoja1!BI194</f>
        <v xml:space="preserve"> </v>
      </c>
      <c r="J205" s="55" t="str">
        <f>Hoja1!BJ194</f>
        <v xml:space="preserve"> </v>
      </c>
      <c r="K205" s="53"/>
      <c r="L205" s="53"/>
      <c r="M205" s="53"/>
      <c r="N205" s="53"/>
      <c r="O205" s="53"/>
      <c r="P205" s="53"/>
      <c r="Q205" s="53"/>
      <c r="R205" s="53"/>
      <c r="S205" s="53"/>
      <c r="T205" s="53"/>
      <c r="U205" s="53"/>
      <c r="V205" s="53" t="s">
        <v>86</v>
      </c>
      <c r="W205" s="86"/>
      <c r="X205" s="74"/>
      <c r="Y205" s="74"/>
      <c r="Z205" s="74"/>
      <c r="AA205" s="74"/>
      <c r="AB205" s="74"/>
    </row>
    <row r="206" spans="2:28" ht="58.5" customHeight="1">
      <c r="B206" s="1">
        <v>191</v>
      </c>
      <c r="C206" s="55" t="str">
        <f>Hoja1!BC195</f>
        <v xml:space="preserve"> </v>
      </c>
      <c r="D206" s="55" t="str">
        <f>Hoja1!BD195</f>
        <v xml:space="preserve"> </v>
      </c>
      <c r="E206" s="55" t="str">
        <f>Hoja1!BE195</f>
        <v xml:space="preserve"> </v>
      </c>
      <c r="F206" s="55" t="str">
        <f>Hoja1!BF195</f>
        <v xml:space="preserve"> </v>
      </c>
      <c r="G206" s="55" t="str">
        <f>Hoja1!BG195</f>
        <v xml:space="preserve"> </v>
      </c>
      <c r="H206" s="55" t="str">
        <f>Hoja1!BH195</f>
        <v xml:space="preserve"> </v>
      </c>
      <c r="I206" s="55" t="str">
        <f>Hoja1!BI195</f>
        <v xml:space="preserve"> </v>
      </c>
      <c r="J206" s="55" t="str">
        <f>Hoja1!BJ195</f>
        <v xml:space="preserve"> </v>
      </c>
      <c r="K206" s="53"/>
      <c r="L206" s="53"/>
      <c r="M206" s="53"/>
      <c r="N206" s="53"/>
      <c r="O206" s="53"/>
      <c r="P206" s="53"/>
      <c r="Q206" s="53"/>
      <c r="R206" s="53"/>
      <c r="S206" s="53"/>
      <c r="T206" s="53"/>
      <c r="U206" s="53"/>
      <c r="V206" s="53" t="s">
        <v>86</v>
      </c>
      <c r="W206" s="86"/>
      <c r="X206" s="74"/>
      <c r="Y206" s="74"/>
      <c r="Z206" s="74"/>
      <c r="AA206" s="74"/>
      <c r="AB206" s="74"/>
    </row>
    <row r="207" spans="2:28" ht="58.5" customHeight="1">
      <c r="B207" s="1">
        <v>192</v>
      </c>
      <c r="C207" s="55" t="str">
        <f>Hoja1!BC196</f>
        <v xml:space="preserve"> </v>
      </c>
      <c r="D207" s="55" t="str">
        <f>Hoja1!BD196</f>
        <v xml:space="preserve"> </v>
      </c>
      <c r="E207" s="55" t="str">
        <f>Hoja1!BE196</f>
        <v xml:space="preserve"> </v>
      </c>
      <c r="F207" s="55" t="str">
        <f>Hoja1!BF196</f>
        <v xml:space="preserve"> </v>
      </c>
      <c r="G207" s="55" t="str">
        <f>Hoja1!BG196</f>
        <v xml:space="preserve"> </v>
      </c>
      <c r="H207" s="55" t="str">
        <f>Hoja1!BH196</f>
        <v xml:space="preserve"> </v>
      </c>
      <c r="I207" s="55" t="str">
        <f>Hoja1!BI196</f>
        <v xml:space="preserve"> </v>
      </c>
      <c r="J207" s="55" t="str">
        <f>Hoja1!BJ196</f>
        <v xml:space="preserve"> </v>
      </c>
      <c r="K207" s="53"/>
      <c r="L207" s="53"/>
      <c r="M207" s="53"/>
      <c r="N207" s="53"/>
      <c r="O207" s="53"/>
      <c r="P207" s="53"/>
      <c r="Q207" s="53"/>
      <c r="R207" s="53"/>
      <c r="S207" s="53"/>
      <c r="T207" s="53"/>
      <c r="U207" s="53"/>
      <c r="V207" s="53" t="s">
        <v>86</v>
      </c>
      <c r="W207" s="86"/>
      <c r="X207" s="74"/>
      <c r="Y207" s="74"/>
      <c r="Z207" s="74"/>
      <c r="AA207" s="74"/>
      <c r="AB207" s="74"/>
    </row>
    <row r="208" spans="2:28" ht="58.5" customHeight="1">
      <c r="B208" s="1">
        <v>193</v>
      </c>
      <c r="C208" s="55" t="str">
        <f>Hoja1!BC197</f>
        <v xml:space="preserve"> </v>
      </c>
      <c r="D208" s="55" t="str">
        <f>Hoja1!BD197</f>
        <v xml:space="preserve"> </v>
      </c>
      <c r="E208" s="55" t="str">
        <f>Hoja1!BE197</f>
        <v xml:space="preserve"> </v>
      </c>
      <c r="F208" s="55" t="str">
        <f>Hoja1!BF197</f>
        <v xml:space="preserve"> </v>
      </c>
      <c r="G208" s="55" t="str">
        <f>Hoja1!BG197</f>
        <v xml:space="preserve"> </v>
      </c>
      <c r="H208" s="55" t="str">
        <f>Hoja1!BH197</f>
        <v xml:space="preserve"> </v>
      </c>
      <c r="I208" s="55" t="str">
        <f>Hoja1!BI197</f>
        <v xml:space="preserve"> </v>
      </c>
      <c r="J208" s="55" t="str">
        <f>Hoja1!BJ197</f>
        <v xml:space="preserve"> </v>
      </c>
      <c r="K208" s="53"/>
      <c r="L208" s="53"/>
      <c r="M208" s="53"/>
      <c r="N208" s="53"/>
      <c r="O208" s="53"/>
      <c r="P208" s="53"/>
      <c r="Q208" s="53"/>
      <c r="R208" s="53"/>
      <c r="S208" s="53"/>
      <c r="T208" s="53"/>
      <c r="U208" s="53"/>
      <c r="V208" s="53" t="s">
        <v>86</v>
      </c>
      <c r="W208" s="86"/>
      <c r="X208" s="74"/>
      <c r="Y208" s="74"/>
      <c r="Z208" s="74"/>
      <c r="AA208" s="74"/>
      <c r="AB208" s="74"/>
    </row>
    <row r="209" spans="2:28" ht="58.5" customHeight="1">
      <c r="B209" s="1">
        <v>194</v>
      </c>
      <c r="C209" s="55" t="str">
        <f>Hoja1!BC198</f>
        <v xml:space="preserve"> </v>
      </c>
      <c r="D209" s="55" t="str">
        <f>Hoja1!BD198</f>
        <v xml:space="preserve"> </v>
      </c>
      <c r="E209" s="55" t="str">
        <f>Hoja1!BE198</f>
        <v xml:space="preserve"> </v>
      </c>
      <c r="F209" s="55" t="str">
        <f>Hoja1!BF198</f>
        <v xml:space="preserve"> </v>
      </c>
      <c r="G209" s="55" t="str">
        <f>Hoja1!BG198</f>
        <v xml:space="preserve"> </v>
      </c>
      <c r="H209" s="55" t="str">
        <f>Hoja1!BH198</f>
        <v xml:space="preserve"> </v>
      </c>
      <c r="I209" s="55" t="str">
        <f>Hoja1!BI198</f>
        <v xml:space="preserve"> </v>
      </c>
      <c r="J209" s="55" t="str">
        <f>Hoja1!BJ198</f>
        <v xml:space="preserve"> </v>
      </c>
      <c r="K209" s="53"/>
      <c r="L209" s="53"/>
      <c r="M209" s="53"/>
      <c r="N209" s="53"/>
      <c r="O209" s="53"/>
      <c r="P209" s="53"/>
      <c r="Q209" s="53"/>
      <c r="R209" s="53"/>
      <c r="S209" s="53"/>
      <c r="T209" s="53"/>
      <c r="U209" s="53"/>
      <c r="V209" s="53" t="s">
        <v>86</v>
      </c>
      <c r="W209" s="86"/>
      <c r="X209" s="74"/>
      <c r="Y209" s="74"/>
      <c r="Z209" s="74"/>
      <c r="AA209" s="74"/>
      <c r="AB209" s="74"/>
    </row>
    <row r="210" spans="2:28" ht="58.5" customHeight="1">
      <c r="B210" s="1">
        <v>195</v>
      </c>
      <c r="C210" s="55" t="str">
        <f>Hoja1!BC199</f>
        <v xml:space="preserve"> </v>
      </c>
      <c r="D210" s="55" t="str">
        <f>Hoja1!BD199</f>
        <v xml:space="preserve"> </v>
      </c>
      <c r="E210" s="55" t="str">
        <f>Hoja1!BE199</f>
        <v xml:space="preserve"> </v>
      </c>
      <c r="F210" s="55" t="str">
        <f>Hoja1!BF199</f>
        <v xml:space="preserve"> </v>
      </c>
      <c r="G210" s="55" t="str">
        <f>Hoja1!BG199</f>
        <v xml:space="preserve"> </v>
      </c>
      <c r="H210" s="55" t="str">
        <f>Hoja1!BH199</f>
        <v xml:space="preserve"> </v>
      </c>
      <c r="I210" s="55" t="str">
        <f>Hoja1!BI199</f>
        <v xml:space="preserve"> </v>
      </c>
      <c r="J210" s="55" t="str">
        <f>Hoja1!BJ199</f>
        <v xml:space="preserve"> </v>
      </c>
      <c r="K210" s="53"/>
      <c r="L210" s="53"/>
      <c r="M210" s="53"/>
      <c r="N210" s="53"/>
      <c r="O210" s="53"/>
      <c r="P210" s="53"/>
      <c r="Q210" s="53"/>
      <c r="R210" s="53"/>
      <c r="S210" s="53"/>
      <c r="T210" s="53"/>
      <c r="U210" s="53"/>
      <c r="V210" s="53" t="s">
        <v>86</v>
      </c>
      <c r="W210" s="86"/>
      <c r="X210" s="74"/>
      <c r="Y210" s="74"/>
      <c r="Z210" s="74"/>
      <c r="AA210" s="74"/>
      <c r="AB210" s="74"/>
    </row>
    <row r="211" spans="2:28" ht="58.5" customHeight="1">
      <c r="B211" s="1">
        <v>196</v>
      </c>
      <c r="C211" s="55" t="str">
        <f>Hoja1!BC200</f>
        <v xml:space="preserve"> </v>
      </c>
      <c r="D211" s="55" t="str">
        <f>Hoja1!BD200</f>
        <v xml:space="preserve"> </v>
      </c>
      <c r="E211" s="55" t="str">
        <f>Hoja1!BE200</f>
        <v xml:space="preserve"> </v>
      </c>
      <c r="F211" s="55" t="str">
        <f>Hoja1!BF200</f>
        <v xml:space="preserve"> </v>
      </c>
      <c r="G211" s="55" t="str">
        <f>Hoja1!BG200</f>
        <v xml:space="preserve"> </v>
      </c>
      <c r="H211" s="55" t="str">
        <f>Hoja1!BH200</f>
        <v xml:space="preserve"> </v>
      </c>
      <c r="I211" s="55" t="str">
        <f>Hoja1!BI200</f>
        <v xml:space="preserve"> </v>
      </c>
      <c r="J211" s="55" t="str">
        <f>Hoja1!BJ200</f>
        <v xml:space="preserve"> </v>
      </c>
      <c r="K211" s="53"/>
      <c r="L211" s="53"/>
      <c r="M211" s="53"/>
      <c r="N211" s="53"/>
      <c r="O211" s="53"/>
      <c r="P211" s="53"/>
      <c r="Q211" s="53"/>
      <c r="R211" s="53"/>
      <c r="S211" s="53"/>
      <c r="T211" s="53"/>
      <c r="U211" s="53"/>
      <c r="V211" s="53" t="s">
        <v>86</v>
      </c>
      <c r="W211" s="86"/>
      <c r="X211" s="74"/>
      <c r="Y211" s="74"/>
      <c r="Z211" s="74"/>
      <c r="AA211" s="74"/>
      <c r="AB211" s="74"/>
    </row>
    <row r="212" spans="2:28" ht="58.5" customHeight="1">
      <c r="B212" s="1">
        <v>197</v>
      </c>
      <c r="C212" s="55" t="str">
        <f>Hoja1!BC201</f>
        <v xml:space="preserve"> </v>
      </c>
      <c r="D212" s="55" t="str">
        <f>Hoja1!BD201</f>
        <v xml:space="preserve"> </v>
      </c>
      <c r="E212" s="55" t="str">
        <f>Hoja1!BE201</f>
        <v xml:space="preserve"> </v>
      </c>
      <c r="F212" s="55" t="str">
        <f>Hoja1!BF201</f>
        <v xml:space="preserve"> </v>
      </c>
      <c r="G212" s="55" t="str">
        <f>Hoja1!BG201</f>
        <v xml:space="preserve"> </v>
      </c>
      <c r="H212" s="55" t="str">
        <f>Hoja1!BH201</f>
        <v xml:space="preserve"> </v>
      </c>
      <c r="I212" s="55" t="str">
        <f>Hoja1!BI201</f>
        <v xml:space="preserve"> </v>
      </c>
      <c r="J212" s="55" t="str">
        <f>Hoja1!BJ201</f>
        <v xml:space="preserve"> </v>
      </c>
      <c r="K212" s="53"/>
      <c r="L212" s="53"/>
      <c r="M212" s="53"/>
      <c r="N212" s="53"/>
      <c r="O212" s="53"/>
      <c r="P212" s="53"/>
      <c r="Q212" s="53"/>
      <c r="R212" s="53"/>
      <c r="S212" s="53"/>
      <c r="T212" s="53"/>
      <c r="U212" s="53"/>
      <c r="V212" s="53" t="s">
        <v>86</v>
      </c>
      <c r="W212" s="86"/>
      <c r="X212" s="74"/>
      <c r="Y212" s="74"/>
      <c r="Z212" s="74"/>
      <c r="AA212" s="74"/>
      <c r="AB212" s="74"/>
    </row>
    <row r="213" spans="2:28" ht="58.5" customHeight="1">
      <c r="B213" s="1">
        <v>198</v>
      </c>
      <c r="C213" s="55" t="str">
        <f>Hoja1!BC202</f>
        <v xml:space="preserve"> </v>
      </c>
      <c r="D213" s="55" t="str">
        <f>Hoja1!BD202</f>
        <v xml:space="preserve"> </v>
      </c>
      <c r="E213" s="55" t="str">
        <f>Hoja1!BE202</f>
        <v xml:space="preserve"> </v>
      </c>
      <c r="F213" s="55" t="str">
        <f>Hoja1!BF202</f>
        <v xml:space="preserve"> </v>
      </c>
      <c r="G213" s="55" t="str">
        <f>Hoja1!BG202</f>
        <v xml:space="preserve"> </v>
      </c>
      <c r="H213" s="55" t="str">
        <f>Hoja1!BH202</f>
        <v xml:space="preserve"> </v>
      </c>
      <c r="I213" s="55" t="str">
        <f>Hoja1!BI202</f>
        <v xml:space="preserve"> </v>
      </c>
      <c r="J213" s="55" t="str">
        <f>Hoja1!BJ202</f>
        <v xml:space="preserve"> </v>
      </c>
      <c r="K213" s="53"/>
      <c r="L213" s="53"/>
      <c r="M213" s="53"/>
      <c r="N213" s="53"/>
      <c r="O213" s="53"/>
      <c r="P213" s="53"/>
      <c r="Q213" s="53"/>
      <c r="R213" s="53"/>
      <c r="S213" s="53"/>
      <c r="T213" s="53"/>
      <c r="U213" s="53"/>
      <c r="V213" s="53" t="s">
        <v>86</v>
      </c>
      <c r="W213" s="86"/>
      <c r="X213" s="74"/>
      <c r="Y213" s="74"/>
      <c r="Z213" s="74"/>
      <c r="AA213" s="74"/>
      <c r="AB213" s="74"/>
    </row>
    <row r="214" spans="2:28" ht="58.5" customHeight="1">
      <c r="B214" s="1">
        <v>199</v>
      </c>
      <c r="C214" s="55" t="str">
        <f>Hoja1!BC203</f>
        <v xml:space="preserve"> </v>
      </c>
      <c r="D214" s="55" t="str">
        <f>Hoja1!BD203</f>
        <v xml:space="preserve"> </v>
      </c>
      <c r="E214" s="55" t="str">
        <f>Hoja1!BE203</f>
        <v xml:space="preserve"> </v>
      </c>
      <c r="F214" s="55" t="str">
        <f>Hoja1!BF203</f>
        <v xml:space="preserve"> </v>
      </c>
      <c r="G214" s="55" t="str">
        <f>Hoja1!BG203</f>
        <v xml:space="preserve"> </v>
      </c>
      <c r="H214" s="55" t="str">
        <f>Hoja1!BH203</f>
        <v xml:space="preserve"> </v>
      </c>
      <c r="I214" s="55" t="str">
        <f>Hoja1!BI203</f>
        <v xml:space="preserve"> </v>
      </c>
      <c r="J214" s="55" t="str">
        <f>Hoja1!BJ203</f>
        <v xml:space="preserve"> </v>
      </c>
      <c r="K214" s="53"/>
      <c r="L214" s="53"/>
      <c r="M214" s="53"/>
      <c r="N214" s="53"/>
      <c r="O214" s="53"/>
      <c r="P214" s="53"/>
      <c r="Q214" s="53"/>
      <c r="R214" s="53"/>
      <c r="S214" s="53"/>
      <c r="T214" s="53"/>
      <c r="U214" s="53"/>
      <c r="V214" s="53" t="s">
        <v>86</v>
      </c>
      <c r="W214" s="86"/>
      <c r="X214" s="74"/>
      <c r="Y214" s="74"/>
      <c r="Z214" s="74"/>
      <c r="AA214" s="74"/>
      <c r="AB214" s="74"/>
    </row>
    <row r="215" spans="2:28" ht="58.5" customHeight="1">
      <c r="B215" s="1">
        <v>200</v>
      </c>
      <c r="C215" s="55">
        <f>Hoja1!BC204</f>
        <v>0</v>
      </c>
      <c r="D215" s="55">
        <f>Hoja1!BD204</f>
        <v>0</v>
      </c>
      <c r="E215" s="55" t="str">
        <f>Hoja1!BE204</f>
        <v xml:space="preserve"> </v>
      </c>
      <c r="F215" s="55">
        <f>Hoja1!BF204</f>
        <v>0</v>
      </c>
      <c r="G215" s="55">
        <f>Hoja1!BG204</f>
        <v>0</v>
      </c>
      <c r="H215" s="55">
        <f>Hoja1!BH204</f>
        <v>0</v>
      </c>
      <c r="I215" s="55">
        <f>Hoja1!BI204</f>
        <v>0</v>
      </c>
      <c r="J215" s="55" t="str">
        <f>Hoja1!BJ204</f>
        <v xml:space="preserve"> </v>
      </c>
      <c r="K215" s="53"/>
      <c r="L215" s="53"/>
      <c r="M215" s="53"/>
      <c r="N215" s="53"/>
      <c r="O215" s="53"/>
      <c r="P215" s="53"/>
      <c r="Q215" s="53"/>
      <c r="R215" s="53"/>
      <c r="S215" s="53"/>
      <c r="T215" s="53"/>
      <c r="U215" s="53"/>
      <c r="V215" s="53" t="s">
        <v>86</v>
      </c>
      <c r="W215" s="86"/>
      <c r="X215" s="74"/>
      <c r="Y215" s="74"/>
      <c r="Z215" s="74"/>
      <c r="AA215" s="74"/>
      <c r="AB215" s="74"/>
    </row>
  </sheetData>
  <sheetProtection formatCells="0" formatRows="0" insertRows="0" deleteRows="0"/>
  <autoFilter ref="B15:V215" xr:uid="{00000000-0001-0000-0C00-000000000000}"/>
  <mergeCells count="29">
    <mergeCell ref="W12:AB12"/>
    <mergeCell ref="W13:W14"/>
    <mergeCell ref="Y13:Y14"/>
    <mergeCell ref="Z13:Z14"/>
    <mergeCell ref="AA13:AA14"/>
    <mergeCell ref="AB13:AB14"/>
    <mergeCell ref="X13:X14"/>
    <mergeCell ref="B7:N7"/>
    <mergeCell ref="K12:V12"/>
    <mergeCell ref="B13:B14"/>
    <mergeCell ref="C13:C14"/>
    <mergeCell ref="D13:D14"/>
    <mergeCell ref="F13:F14"/>
    <mergeCell ref="G13:H13"/>
    <mergeCell ref="I13:J13"/>
    <mergeCell ref="K13:K14"/>
    <mergeCell ref="L13:L14"/>
    <mergeCell ref="M13:M14"/>
    <mergeCell ref="N13:N14"/>
    <mergeCell ref="O13:O14"/>
    <mergeCell ref="P13:P14"/>
    <mergeCell ref="D12:F12"/>
    <mergeCell ref="E13:E14"/>
    <mergeCell ref="Q13:Q14"/>
    <mergeCell ref="R13:R14"/>
    <mergeCell ref="V13:V14"/>
    <mergeCell ref="S13:S14"/>
    <mergeCell ref="U13:U14"/>
    <mergeCell ref="T13:T14"/>
  </mergeCells>
  <conditionalFormatting sqref="K16:U215">
    <cfRule type="expression" dxfId="7" priority="6">
      <formula>$AA16=1</formula>
    </cfRule>
    <cfRule type="cellIs" dxfId="6" priority="7" operator="equal">
      <formula>"NO"</formula>
    </cfRule>
    <cfRule type="cellIs" dxfId="5" priority="8" operator="equal">
      <formula>"SI"</formula>
    </cfRule>
  </conditionalFormatting>
  <conditionalFormatting sqref="V16">
    <cfRule type="cellIs" dxfId="4" priority="4" operator="equal">
      <formula>"No aceptable"</formula>
    </cfRule>
    <cfRule type="cellIs" dxfId="3" priority="5" operator="equal">
      <formula>"Aceptable"</formula>
    </cfRule>
  </conditionalFormatting>
  <conditionalFormatting sqref="V17:V215">
    <cfRule type="expression" dxfId="2" priority="1">
      <formula>$AA17=1</formula>
    </cfRule>
    <cfRule type="cellIs" dxfId="1" priority="2" operator="equal">
      <formula>"NO"</formula>
    </cfRule>
    <cfRule type="cellIs" dxfId="0" priority="3" operator="equal">
      <formula>"SI"</formula>
    </cfRule>
  </conditionalFormatting>
  <dataValidations count="8">
    <dataValidation allowBlank="1" showInputMessage="1" showErrorMessage="1" prompt="Conjunto de acciones técnicas utilizadas para cumplir un objetivo dentro de un proceso productivo o la obtención de un producto determinado dentro del mismo." sqref="E13" xr:uid="{00000000-0002-0000-0C00-000000000000}"/>
    <dataValidation type="list" allowBlank="1" showInputMessage="1" showErrorMessage="1" sqref="K16:U215 V17:V215" xr:uid="{1F7A4CE7-E725-4A13-BC22-F8F0C7D7475A}">
      <formula1>"SI,NO"</formula1>
    </dataValidation>
    <dataValidation allowBlank="1" showInputMessage="1" showErrorMessage="1" prompt="Indicar el número de trabajadores pertenecientes al puesto de trabajo que desempeñan la tarea en el centro de trabajo evaluado, separados por género masculino y femenino." sqref="I13" xr:uid="{00000000-0002-0000-0C00-000002000000}"/>
    <dataValidation allowBlank="1" showInputMessage="1" showErrorMessage="1" prompt="Lugar donde se ejecutan las tareas, en interacción de la persona con el equipo, el espacio y el medioambiente de trabajo." sqref="D13 I13:J13" xr:uid="{00000000-0002-0000-0C00-000003000000}"/>
    <dataValidation allowBlank="1" showInputMessage="1" showErrorMessage="1" prompt="Distribución de tiempo de trabajo a lo largo de un periodo de tiempo." sqref="F13:F14" xr:uid="{EFE60137-D50C-41AD-952D-36B63AA17CE2}"/>
    <dataValidation allowBlank="1" showInputMessage="1" showErrorMessage="1" prompt="Es toda hora extra que supera la jornada establecida entre empleador y trabajador. El detalle por dia considerar el dia de la semana con mas horas extras y por semana la sumatorias de horas extras efectivas._x000a_" sqref="G13:H13" xr:uid="{C573B576-5CFE-4386-8781-4FDC14B51198}"/>
    <dataValidation allowBlank="1" showInputMessage="1" showErrorMessage="1" prompt="Indicar el numero de trabajadores pertenecientes al puesto de trabajo que desempeñan la tarea en el centro de trabajo evaluado, separados por género masculino y femenino." sqref="I13:J13" xr:uid="{80B2DE35-21E7-44E3-AB2B-23CB2A761338}"/>
    <dataValidation type="date" allowBlank="1" showInputMessage="1" showErrorMessage="1" error="Debes ingresar fecha formato dd/mm/aaaa" sqref="W16:W215" xr:uid="{36181DF6-935C-4842-939F-005860DDB0C3}">
      <formula1>45406</formula1>
      <formula2>47848</formula2>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pageSetUpPr fitToPage="1"/>
  </sheetPr>
  <dimension ref="B2:T212"/>
  <sheetViews>
    <sheetView showGridLines="0" topLeftCell="A21" zoomScale="90" zoomScaleNormal="90" workbookViewId="0"/>
  </sheetViews>
  <sheetFormatPr baseColWidth="10" defaultColWidth="10.81640625" defaultRowHeight="14.5"/>
  <cols>
    <col min="1" max="1" width="4.54296875" customWidth="1"/>
    <col min="2" max="2" width="4.81640625" customWidth="1"/>
    <col min="3" max="3" width="17.81640625" customWidth="1"/>
    <col min="4" max="4" width="16.1796875" customWidth="1"/>
    <col min="5" max="5" width="21.453125" customWidth="1"/>
    <col min="6" max="6" width="17.81640625" customWidth="1"/>
    <col min="7" max="7" width="19.81640625" customWidth="1"/>
    <col min="8" max="8" width="24.453125" customWidth="1"/>
    <col min="9" max="9" width="22.453125" customWidth="1"/>
    <col min="10" max="10" width="17.81640625" customWidth="1"/>
    <col min="11" max="11" width="18.1796875" customWidth="1"/>
    <col min="12" max="12" width="12.81640625" customWidth="1"/>
  </cols>
  <sheetData>
    <row r="2" spans="2:20" s="3" customFormat="1"/>
    <row r="3" spans="2:20" s="3" customFormat="1"/>
    <row r="4" spans="2:20" s="3" customFormat="1"/>
    <row r="5" spans="2:20" s="3" customFormat="1"/>
    <row r="6" spans="2:20" s="3" customFormat="1" ht="33.65" customHeight="1"/>
    <row r="7" spans="2:20" s="3" customFormat="1" ht="16.5">
      <c r="B7" s="151"/>
      <c r="C7" s="151"/>
      <c r="D7" s="151"/>
      <c r="E7" s="151"/>
      <c r="F7" s="151"/>
      <c r="G7" s="151"/>
      <c r="H7" s="151"/>
      <c r="I7" s="151"/>
    </row>
    <row r="8" spans="2:20" ht="17.149999999999999" customHeight="1">
      <c r="L8" s="3"/>
      <c r="M8" s="3"/>
    </row>
    <row r="9" spans="2:20" ht="17.149999999999999" customHeight="1">
      <c r="L9" s="3"/>
      <c r="M9" s="3"/>
      <c r="O9" s="3"/>
    </row>
    <row r="10" spans="2:20" ht="5.15" customHeight="1">
      <c r="B10" s="14"/>
      <c r="C10" s="14"/>
      <c r="D10" s="14"/>
      <c r="E10" s="14"/>
      <c r="F10" s="14"/>
      <c r="G10" s="14"/>
      <c r="H10" s="14"/>
      <c r="I10" s="14"/>
      <c r="J10" s="14"/>
      <c r="K10" s="14"/>
      <c r="L10" s="14"/>
      <c r="M10" s="3"/>
      <c r="O10" s="3"/>
    </row>
    <row r="11" spans="2:20" s="2" customFormat="1" ht="24.65" customHeight="1">
      <c r="B11" s="7"/>
      <c r="C11" s="7"/>
      <c r="D11" s="7"/>
      <c r="E11" s="7"/>
      <c r="F11" s="7"/>
      <c r="G11" s="7"/>
      <c r="H11" s="7"/>
      <c r="I11" s="7"/>
      <c r="J11" s="7"/>
      <c r="K11" s="7"/>
      <c r="L11" s="3"/>
      <c r="M11" s="3"/>
      <c r="N11"/>
      <c r="T11" s="3"/>
    </row>
    <row r="12" spans="2:20" s="2" customFormat="1" ht="55.5" customHeight="1">
      <c r="B12" s="16" t="s">
        <v>28</v>
      </c>
      <c r="C12" s="16" t="s">
        <v>29</v>
      </c>
      <c r="D12" s="16" t="s">
        <v>30</v>
      </c>
      <c r="E12" s="16" t="s">
        <v>330</v>
      </c>
      <c r="F12" s="16" t="s">
        <v>331</v>
      </c>
      <c r="G12" s="16" t="s">
        <v>332</v>
      </c>
      <c r="H12" s="16" t="s">
        <v>119</v>
      </c>
      <c r="I12" s="16" t="s">
        <v>120</v>
      </c>
      <c r="J12" s="16" t="s">
        <v>121</v>
      </c>
      <c r="K12" s="16" t="s">
        <v>122</v>
      </c>
      <c r="L12" s="16" t="s">
        <v>123</v>
      </c>
      <c r="M12"/>
      <c r="N12"/>
      <c r="O12"/>
    </row>
    <row r="13" spans="2:20" ht="48.65" customHeight="1">
      <c r="B13" s="1">
        <v>1</v>
      </c>
      <c r="C13" s="8"/>
      <c r="D13" s="8"/>
      <c r="E13" s="8"/>
      <c r="F13" s="8"/>
      <c r="G13" s="8"/>
      <c r="H13" s="10"/>
      <c r="I13" s="9"/>
      <c r="J13" s="11"/>
      <c r="K13" s="9"/>
      <c r="L13" s="9"/>
    </row>
    <row r="14" spans="2:20" ht="48.65" customHeight="1">
      <c r="B14" s="1">
        <v>2</v>
      </c>
      <c r="C14" s="8"/>
      <c r="D14" s="8"/>
      <c r="E14" s="8"/>
      <c r="F14" s="8"/>
      <c r="G14" s="8"/>
      <c r="H14" s="10"/>
      <c r="I14" s="9"/>
      <c r="J14" s="11"/>
      <c r="K14" s="9"/>
      <c r="L14" s="9"/>
    </row>
    <row r="15" spans="2:20" ht="48.65" customHeight="1">
      <c r="B15" s="1">
        <v>3</v>
      </c>
      <c r="C15" s="8"/>
      <c r="D15" s="8"/>
      <c r="E15" s="8"/>
      <c r="F15" s="8"/>
      <c r="G15" s="8"/>
      <c r="H15" s="10"/>
      <c r="I15" s="9"/>
      <c r="J15" s="11"/>
      <c r="K15" s="9"/>
      <c r="L15" s="9"/>
    </row>
    <row r="16" spans="2:20" ht="48.65" customHeight="1">
      <c r="B16" s="1">
        <v>4</v>
      </c>
      <c r="C16" s="8"/>
      <c r="D16" s="8"/>
      <c r="E16" s="8"/>
      <c r="F16" s="8"/>
      <c r="G16" s="8"/>
      <c r="H16" s="10"/>
      <c r="I16" s="9"/>
      <c r="J16" s="11"/>
      <c r="K16" s="9"/>
      <c r="L16" s="9"/>
    </row>
    <row r="17" spans="2:12" ht="48.65" customHeight="1">
      <c r="B17" s="1">
        <v>5</v>
      </c>
      <c r="C17" s="8"/>
      <c r="D17" s="8"/>
      <c r="E17" s="8"/>
      <c r="F17" s="8"/>
      <c r="G17" s="8"/>
      <c r="H17" s="10"/>
      <c r="I17" s="9"/>
      <c r="J17" s="11"/>
      <c r="K17" s="9"/>
      <c r="L17" s="9"/>
    </row>
    <row r="18" spans="2:12" ht="48.65" customHeight="1">
      <c r="B18" s="1">
        <v>6</v>
      </c>
      <c r="C18" s="8"/>
      <c r="D18" s="8"/>
      <c r="E18" s="8"/>
      <c r="F18" s="8"/>
      <c r="G18" s="8"/>
      <c r="H18" s="10"/>
      <c r="I18" s="9"/>
      <c r="J18" s="11"/>
      <c r="K18" s="9"/>
      <c r="L18" s="9"/>
    </row>
    <row r="19" spans="2:12" ht="48.65" customHeight="1">
      <c r="B19" s="1">
        <v>7</v>
      </c>
      <c r="C19" s="8"/>
      <c r="D19" s="8"/>
      <c r="E19" s="8"/>
      <c r="F19" s="8"/>
      <c r="G19" s="8"/>
      <c r="H19" s="10"/>
      <c r="I19" s="9"/>
      <c r="J19" s="11"/>
      <c r="K19" s="9"/>
      <c r="L19" s="9"/>
    </row>
    <row r="20" spans="2:12" ht="48.65" customHeight="1">
      <c r="B20" s="1">
        <v>8</v>
      </c>
      <c r="C20" s="8"/>
      <c r="D20" s="8"/>
      <c r="E20" s="8"/>
      <c r="F20" s="8"/>
      <c r="G20" s="8"/>
      <c r="H20" s="10"/>
      <c r="I20" s="9"/>
      <c r="J20" s="11"/>
      <c r="K20" s="9"/>
      <c r="L20" s="9"/>
    </row>
    <row r="21" spans="2:12" ht="48.65" customHeight="1">
      <c r="B21" s="1">
        <v>9</v>
      </c>
      <c r="C21" s="8"/>
      <c r="D21" s="8"/>
      <c r="E21" s="8"/>
      <c r="F21" s="8"/>
      <c r="G21" s="8"/>
      <c r="H21" s="10"/>
      <c r="I21" s="9"/>
      <c r="J21" s="11"/>
      <c r="K21" s="9"/>
      <c r="L21" s="9"/>
    </row>
    <row r="22" spans="2:12" ht="48.65" customHeight="1">
      <c r="B22" s="1">
        <v>10</v>
      </c>
      <c r="C22" s="8"/>
      <c r="D22" s="8"/>
      <c r="E22" s="8"/>
      <c r="F22" s="8"/>
      <c r="G22" s="8"/>
      <c r="H22" s="10"/>
      <c r="I22" s="9"/>
      <c r="J22" s="11"/>
      <c r="K22" s="9"/>
      <c r="L22" s="9"/>
    </row>
    <row r="23" spans="2:12" ht="48.65" customHeight="1">
      <c r="B23" s="1">
        <v>11</v>
      </c>
      <c r="C23" s="8"/>
      <c r="D23" s="8"/>
      <c r="E23" s="8"/>
      <c r="F23" s="8"/>
      <c r="G23" s="8"/>
      <c r="H23" s="10"/>
      <c r="I23" s="9"/>
      <c r="J23" s="11"/>
      <c r="K23" s="9"/>
      <c r="L23" s="9"/>
    </row>
    <row r="24" spans="2:12" ht="48.65" customHeight="1">
      <c r="B24" s="1">
        <v>12</v>
      </c>
      <c r="C24" s="8"/>
      <c r="D24" s="8"/>
      <c r="E24" s="8"/>
      <c r="F24" s="8"/>
      <c r="G24" s="8"/>
      <c r="H24" s="10"/>
      <c r="I24" s="9"/>
      <c r="J24" s="11"/>
      <c r="K24" s="9"/>
      <c r="L24" s="9"/>
    </row>
    <row r="25" spans="2:12" ht="48.65" customHeight="1">
      <c r="B25" s="1">
        <v>13</v>
      </c>
      <c r="C25" s="8"/>
      <c r="D25" s="8"/>
      <c r="E25" s="8"/>
      <c r="F25" s="8"/>
      <c r="G25" s="8"/>
      <c r="H25" s="10"/>
      <c r="I25" s="9"/>
      <c r="J25" s="11"/>
      <c r="K25" s="9"/>
      <c r="L25" s="9"/>
    </row>
    <row r="26" spans="2:12" ht="48.65" customHeight="1">
      <c r="B26" s="1">
        <v>14</v>
      </c>
      <c r="C26" s="8"/>
      <c r="D26" s="8"/>
      <c r="E26" s="8"/>
      <c r="F26" s="8"/>
      <c r="G26" s="8"/>
      <c r="H26" s="10"/>
      <c r="I26" s="9"/>
      <c r="J26" s="11"/>
      <c r="K26" s="9"/>
      <c r="L26" s="9"/>
    </row>
    <row r="27" spans="2:12" ht="48.65" customHeight="1">
      <c r="B27" s="1">
        <v>15</v>
      </c>
      <c r="C27" s="8"/>
      <c r="D27" s="8"/>
      <c r="E27" s="8"/>
      <c r="F27" s="8"/>
      <c r="G27" s="8"/>
      <c r="H27" s="10"/>
      <c r="I27" s="9"/>
      <c r="J27" s="11"/>
      <c r="K27" s="9"/>
      <c r="L27" s="9"/>
    </row>
    <row r="28" spans="2:12" ht="48.65" customHeight="1">
      <c r="B28" s="1">
        <v>16</v>
      </c>
      <c r="C28" s="8"/>
      <c r="D28" s="8"/>
      <c r="E28" s="8"/>
      <c r="F28" s="8"/>
      <c r="G28" s="8"/>
      <c r="H28" s="10"/>
      <c r="I28" s="9"/>
      <c r="J28" s="11"/>
      <c r="K28" s="9"/>
      <c r="L28" s="9"/>
    </row>
    <row r="29" spans="2:12" ht="48.65" customHeight="1">
      <c r="B29" s="1">
        <v>17</v>
      </c>
      <c r="C29" s="8"/>
      <c r="D29" s="8"/>
      <c r="E29" s="8"/>
      <c r="F29" s="8"/>
      <c r="G29" s="8"/>
      <c r="H29" s="10"/>
      <c r="I29" s="9"/>
      <c r="J29" s="11"/>
      <c r="K29" s="9"/>
      <c r="L29" s="9"/>
    </row>
    <row r="30" spans="2:12" ht="48.65" customHeight="1">
      <c r="B30" s="1">
        <v>18</v>
      </c>
      <c r="C30" s="8"/>
      <c r="D30" s="8"/>
      <c r="E30" s="8"/>
      <c r="F30" s="8"/>
      <c r="G30" s="8"/>
      <c r="H30" s="10"/>
      <c r="I30" s="9"/>
      <c r="J30" s="11"/>
      <c r="K30" s="9"/>
      <c r="L30" s="9"/>
    </row>
    <row r="31" spans="2:12" ht="48.65" customHeight="1">
      <c r="B31" s="1">
        <v>19</v>
      </c>
      <c r="C31" s="8"/>
      <c r="D31" s="8"/>
      <c r="E31" s="8"/>
      <c r="F31" s="8"/>
      <c r="G31" s="8"/>
      <c r="H31" s="10"/>
      <c r="I31" s="9"/>
      <c r="J31" s="11"/>
      <c r="K31" s="9"/>
      <c r="L31" s="9"/>
    </row>
    <row r="32" spans="2:12" ht="48.65" customHeight="1">
      <c r="B32" s="1">
        <v>20</v>
      </c>
      <c r="C32" s="8"/>
      <c r="D32" s="8"/>
      <c r="E32" s="8"/>
      <c r="F32" s="8"/>
      <c r="G32" s="8"/>
      <c r="H32" s="10"/>
      <c r="I32" s="9"/>
      <c r="J32" s="11"/>
      <c r="K32" s="9"/>
      <c r="L32" s="9"/>
    </row>
    <row r="33" spans="2:12" ht="48.65" customHeight="1">
      <c r="B33" s="1">
        <v>21</v>
      </c>
      <c r="C33" s="8"/>
      <c r="D33" s="8"/>
      <c r="E33" s="8"/>
      <c r="F33" s="8"/>
      <c r="G33" s="8"/>
      <c r="H33" s="10"/>
      <c r="I33" s="9"/>
      <c r="J33" s="11"/>
      <c r="K33" s="9"/>
      <c r="L33" s="9"/>
    </row>
    <row r="34" spans="2:12" ht="48.65" customHeight="1">
      <c r="B34" s="1">
        <v>22</v>
      </c>
      <c r="C34" s="8"/>
      <c r="D34" s="8"/>
      <c r="E34" s="8"/>
      <c r="F34" s="8"/>
      <c r="G34" s="8"/>
      <c r="H34" s="10"/>
      <c r="I34" s="9"/>
      <c r="J34" s="11"/>
      <c r="K34" s="9"/>
      <c r="L34" s="9"/>
    </row>
    <row r="35" spans="2:12" ht="48.65" customHeight="1">
      <c r="B35" s="1">
        <v>23</v>
      </c>
      <c r="C35" s="8"/>
      <c r="D35" s="8"/>
      <c r="E35" s="8"/>
      <c r="F35" s="8"/>
      <c r="G35" s="8"/>
      <c r="H35" s="10"/>
      <c r="I35" s="9"/>
      <c r="J35" s="11"/>
      <c r="K35" s="9"/>
      <c r="L35" s="9"/>
    </row>
    <row r="36" spans="2:12" ht="48.65" customHeight="1">
      <c r="B36" s="1">
        <v>24</v>
      </c>
      <c r="C36" s="8"/>
      <c r="D36" s="8"/>
      <c r="E36" s="8"/>
      <c r="F36" s="8"/>
      <c r="G36" s="8"/>
      <c r="H36" s="10"/>
      <c r="I36" s="9"/>
      <c r="J36" s="11"/>
      <c r="K36" s="9"/>
      <c r="L36" s="9"/>
    </row>
    <row r="37" spans="2:12" ht="48.65" customHeight="1">
      <c r="B37" s="1">
        <v>25</v>
      </c>
      <c r="C37" s="8"/>
      <c r="D37" s="8"/>
      <c r="E37" s="8"/>
      <c r="F37" s="8"/>
      <c r="G37" s="8"/>
      <c r="H37" s="10"/>
      <c r="I37" s="9"/>
      <c r="J37" s="11"/>
      <c r="K37" s="9"/>
      <c r="L37" s="9"/>
    </row>
    <row r="38" spans="2:12" ht="48.65" customHeight="1">
      <c r="B38" s="1">
        <v>26</v>
      </c>
      <c r="C38" s="8"/>
      <c r="D38" s="8"/>
      <c r="E38" s="8"/>
      <c r="F38" s="8"/>
      <c r="G38" s="8"/>
      <c r="H38" s="10"/>
      <c r="I38" s="9"/>
      <c r="J38" s="11"/>
      <c r="K38" s="9"/>
      <c r="L38" s="9"/>
    </row>
    <row r="39" spans="2:12" ht="48.65" customHeight="1">
      <c r="B39" s="1">
        <v>27</v>
      </c>
      <c r="C39" s="8"/>
      <c r="D39" s="8"/>
      <c r="E39" s="8"/>
      <c r="F39" s="8"/>
      <c r="G39" s="8"/>
      <c r="H39" s="10"/>
      <c r="I39" s="9"/>
      <c r="J39" s="11"/>
      <c r="K39" s="9"/>
      <c r="L39" s="9"/>
    </row>
    <row r="40" spans="2:12" ht="48.65" customHeight="1">
      <c r="B40" s="1">
        <v>28</v>
      </c>
      <c r="C40" s="8"/>
      <c r="D40" s="8"/>
      <c r="E40" s="8"/>
      <c r="F40" s="8"/>
      <c r="G40" s="8"/>
      <c r="H40" s="10"/>
      <c r="I40" s="9"/>
      <c r="J40" s="11"/>
      <c r="K40" s="9"/>
      <c r="L40" s="9"/>
    </row>
    <row r="41" spans="2:12" ht="48.65" customHeight="1">
      <c r="B41" s="1">
        <v>29</v>
      </c>
      <c r="C41" s="8"/>
      <c r="D41" s="8"/>
      <c r="E41" s="8"/>
      <c r="F41" s="8"/>
      <c r="G41" s="8"/>
      <c r="H41" s="10"/>
      <c r="I41" s="9"/>
      <c r="J41" s="11"/>
      <c r="K41" s="9"/>
      <c r="L41" s="9"/>
    </row>
    <row r="42" spans="2:12" ht="48.65" customHeight="1">
      <c r="B42" s="1">
        <v>30</v>
      </c>
      <c r="C42" s="8"/>
      <c r="D42" s="8"/>
      <c r="E42" s="8"/>
      <c r="F42" s="8"/>
      <c r="G42" s="8"/>
      <c r="H42" s="10"/>
      <c r="I42" s="9"/>
      <c r="J42" s="11"/>
      <c r="K42" s="9"/>
      <c r="L42" s="9"/>
    </row>
    <row r="43" spans="2:12" ht="48.65" customHeight="1">
      <c r="B43" s="1">
        <v>31</v>
      </c>
      <c r="C43" s="8"/>
      <c r="D43" s="8"/>
      <c r="E43" s="8"/>
      <c r="F43" s="8"/>
      <c r="G43" s="8"/>
      <c r="H43" s="10"/>
      <c r="I43" s="9"/>
      <c r="J43" s="11"/>
      <c r="K43" s="9"/>
      <c r="L43" s="9"/>
    </row>
    <row r="44" spans="2:12" ht="48.65" customHeight="1">
      <c r="B44" s="1">
        <v>32</v>
      </c>
      <c r="C44" s="8"/>
      <c r="D44" s="8"/>
      <c r="E44" s="8"/>
      <c r="F44" s="8"/>
      <c r="G44" s="8"/>
      <c r="H44" s="10"/>
      <c r="I44" s="9"/>
      <c r="J44" s="11"/>
      <c r="K44" s="9"/>
      <c r="L44" s="9"/>
    </row>
    <row r="45" spans="2:12" ht="48.65" customHeight="1">
      <c r="B45" s="1">
        <v>33</v>
      </c>
      <c r="C45" s="8"/>
      <c r="D45" s="8"/>
      <c r="E45" s="8"/>
      <c r="F45" s="8"/>
      <c r="G45" s="8"/>
      <c r="H45" s="10"/>
      <c r="I45" s="9"/>
      <c r="J45" s="11"/>
      <c r="K45" s="9"/>
      <c r="L45" s="9"/>
    </row>
    <row r="46" spans="2:12" ht="48.65" customHeight="1">
      <c r="B46" s="1">
        <v>34</v>
      </c>
      <c r="C46" s="8"/>
      <c r="D46" s="8"/>
      <c r="E46" s="8"/>
      <c r="F46" s="8"/>
      <c r="G46" s="8"/>
      <c r="H46" s="10"/>
      <c r="I46" s="9"/>
      <c r="J46" s="11"/>
      <c r="K46" s="9"/>
      <c r="L46" s="9"/>
    </row>
    <row r="47" spans="2:12" ht="48.65" customHeight="1">
      <c r="B47" s="1">
        <v>35</v>
      </c>
      <c r="C47" s="8"/>
      <c r="D47" s="8"/>
      <c r="E47" s="8"/>
      <c r="F47" s="8"/>
      <c r="G47" s="8"/>
      <c r="H47" s="10"/>
      <c r="I47" s="9"/>
      <c r="J47" s="11"/>
      <c r="K47" s="9"/>
      <c r="L47" s="9"/>
    </row>
    <row r="48" spans="2:12" ht="48.65" customHeight="1">
      <c r="B48" s="1">
        <v>36</v>
      </c>
      <c r="C48" s="8"/>
      <c r="D48" s="8"/>
      <c r="E48" s="8"/>
      <c r="F48" s="8"/>
      <c r="G48" s="8"/>
      <c r="H48" s="10"/>
      <c r="I48" s="9"/>
      <c r="J48" s="11"/>
      <c r="K48" s="9"/>
      <c r="L48" s="9"/>
    </row>
    <row r="49" spans="2:12" ht="48.65" customHeight="1">
      <c r="B49" s="1">
        <v>37</v>
      </c>
      <c r="C49" s="8"/>
      <c r="D49" s="8"/>
      <c r="E49" s="8"/>
      <c r="F49" s="8"/>
      <c r="G49" s="8"/>
      <c r="H49" s="10"/>
      <c r="I49" s="9"/>
      <c r="J49" s="11"/>
      <c r="K49" s="9"/>
      <c r="L49" s="9"/>
    </row>
    <row r="50" spans="2:12" ht="48.65" customHeight="1">
      <c r="B50" s="1">
        <v>38</v>
      </c>
      <c r="C50" s="8"/>
      <c r="D50" s="8"/>
      <c r="E50" s="8"/>
      <c r="F50" s="8"/>
      <c r="G50" s="8"/>
      <c r="H50" s="10"/>
      <c r="I50" s="9"/>
      <c r="J50" s="11"/>
      <c r="K50" s="9"/>
      <c r="L50" s="9"/>
    </row>
    <row r="51" spans="2:12" ht="48.65" customHeight="1">
      <c r="B51" s="1">
        <v>39</v>
      </c>
      <c r="C51" s="8"/>
      <c r="D51" s="8"/>
      <c r="E51" s="8"/>
      <c r="F51" s="8"/>
      <c r="G51" s="8"/>
      <c r="H51" s="10"/>
      <c r="I51" s="9"/>
      <c r="J51" s="11"/>
      <c r="K51" s="9"/>
      <c r="L51" s="9"/>
    </row>
    <row r="52" spans="2:12" ht="48.65" customHeight="1">
      <c r="B52" s="1">
        <v>40</v>
      </c>
      <c r="C52" s="8"/>
      <c r="D52" s="8"/>
      <c r="E52" s="8"/>
      <c r="F52" s="8"/>
      <c r="G52" s="8"/>
      <c r="H52" s="10"/>
      <c r="I52" s="9"/>
      <c r="J52" s="11"/>
      <c r="K52" s="9"/>
      <c r="L52" s="9"/>
    </row>
    <row r="53" spans="2:12" ht="48.65" customHeight="1">
      <c r="B53" s="1">
        <v>41</v>
      </c>
      <c r="C53" s="8"/>
      <c r="D53" s="8"/>
      <c r="E53" s="8"/>
      <c r="F53" s="8"/>
      <c r="G53" s="8"/>
      <c r="H53" s="10"/>
      <c r="I53" s="9"/>
      <c r="J53" s="11"/>
      <c r="K53" s="9"/>
      <c r="L53" s="9"/>
    </row>
    <row r="54" spans="2:12" ht="48.65" customHeight="1">
      <c r="B54" s="1">
        <v>42</v>
      </c>
      <c r="C54" s="8"/>
      <c r="D54" s="8"/>
      <c r="E54" s="8"/>
      <c r="F54" s="8"/>
      <c r="G54" s="8"/>
      <c r="H54" s="10"/>
      <c r="I54" s="9"/>
      <c r="J54" s="11"/>
      <c r="K54" s="9"/>
      <c r="L54" s="9"/>
    </row>
    <row r="55" spans="2:12" ht="48.65" customHeight="1">
      <c r="B55" s="1">
        <v>43</v>
      </c>
      <c r="C55" s="8"/>
      <c r="D55" s="8"/>
      <c r="E55" s="8"/>
      <c r="F55" s="8"/>
      <c r="G55" s="8"/>
      <c r="H55" s="10"/>
      <c r="I55" s="9"/>
      <c r="J55" s="11"/>
      <c r="K55" s="9"/>
      <c r="L55" s="9"/>
    </row>
    <row r="56" spans="2:12" ht="48.65" customHeight="1">
      <c r="B56" s="1">
        <v>44</v>
      </c>
      <c r="C56" s="8"/>
      <c r="D56" s="8"/>
      <c r="E56" s="8"/>
      <c r="F56" s="8"/>
      <c r="G56" s="8"/>
      <c r="H56" s="10"/>
      <c r="I56" s="9"/>
      <c r="J56" s="11"/>
      <c r="K56" s="9"/>
      <c r="L56" s="9"/>
    </row>
    <row r="57" spans="2:12" ht="48.65" customHeight="1">
      <c r="B57" s="1">
        <v>45</v>
      </c>
      <c r="C57" s="8"/>
      <c r="D57" s="8"/>
      <c r="E57" s="8"/>
      <c r="F57" s="8"/>
      <c r="G57" s="8"/>
      <c r="H57" s="10"/>
      <c r="I57" s="9"/>
      <c r="J57" s="11"/>
      <c r="K57" s="9"/>
      <c r="L57" s="9"/>
    </row>
    <row r="58" spans="2:12" ht="48.65" customHeight="1">
      <c r="B58" s="1">
        <v>46</v>
      </c>
      <c r="C58" s="8"/>
      <c r="D58" s="8"/>
      <c r="E58" s="8"/>
      <c r="F58" s="8"/>
      <c r="G58" s="8"/>
      <c r="H58" s="10"/>
      <c r="I58" s="9"/>
      <c r="J58" s="11"/>
      <c r="K58" s="9"/>
      <c r="L58" s="9"/>
    </row>
    <row r="59" spans="2:12" ht="48.65" customHeight="1">
      <c r="B59" s="1">
        <v>47</v>
      </c>
      <c r="C59" s="8"/>
      <c r="D59" s="8"/>
      <c r="E59" s="8"/>
      <c r="F59" s="8"/>
      <c r="G59" s="8"/>
      <c r="H59" s="10"/>
      <c r="I59" s="9"/>
      <c r="J59" s="11"/>
      <c r="K59" s="9"/>
      <c r="L59" s="9"/>
    </row>
    <row r="60" spans="2:12" ht="48.65" customHeight="1">
      <c r="B60" s="1">
        <v>48</v>
      </c>
      <c r="C60" s="8"/>
      <c r="D60" s="8"/>
      <c r="E60" s="8"/>
      <c r="F60" s="8"/>
      <c r="G60" s="8"/>
      <c r="H60" s="10"/>
      <c r="I60" s="9"/>
      <c r="J60" s="11"/>
      <c r="K60" s="9"/>
      <c r="L60" s="9"/>
    </row>
    <row r="61" spans="2:12" ht="48.65" customHeight="1">
      <c r="B61" s="1">
        <v>49</v>
      </c>
      <c r="C61" s="8"/>
      <c r="D61" s="8"/>
      <c r="E61" s="8"/>
      <c r="F61" s="8"/>
      <c r="G61" s="8"/>
      <c r="H61" s="10"/>
      <c r="I61" s="9"/>
      <c r="J61" s="11"/>
      <c r="K61" s="9"/>
      <c r="L61" s="9"/>
    </row>
    <row r="62" spans="2:12" ht="48.65" customHeight="1">
      <c r="B62" s="1">
        <v>50</v>
      </c>
      <c r="C62" s="8"/>
      <c r="D62" s="8"/>
      <c r="E62" s="8"/>
      <c r="F62" s="8"/>
      <c r="G62" s="8"/>
      <c r="H62" s="10"/>
      <c r="I62" s="9"/>
      <c r="J62" s="11"/>
      <c r="K62" s="9"/>
      <c r="L62" s="9"/>
    </row>
    <row r="63" spans="2:12" ht="48.65" customHeight="1">
      <c r="B63" s="1">
        <v>51</v>
      </c>
      <c r="C63" s="8"/>
      <c r="D63" s="8"/>
      <c r="E63" s="8"/>
      <c r="F63" s="8"/>
      <c r="G63" s="8"/>
      <c r="H63" s="10"/>
      <c r="I63" s="9"/>
      <c r="J63" s="11"/>
      <c r="K63" s="9"/>
      <c r="L63" s="9"/>
    </row>
    <row r="64" spans="2:12" ht="48.65" customHeight="1">
      <c r="B64" s="1">
        <v>52</v>
      </c>
      <c r="C64" s="8"/>
      <c r="D64" s="8"/>
      <c r="E64" s="8"/>
      <c r="F64" s="8"/>
      <c r="G64" s="8"/>
      <c r="H64" s="10"/>
      <c r="I64" s="9"/>
      <c r="J64" s="11"/>
      <c r="K64" s="9"/>
      <c r="L64" s="9"/>
    </row>
    <row r="65" spans="2:12" ht="48.65" customHeight="1">
      <c r="B65" s="1">
        <v>53</v>
      </c>
      <c r="C65" s="8"/>
      <c r="D65" s="8"/>
      <c r="E65" s="8"/>
      <c r="F65" s="8"/>
      <c r="G65" s="8"/>
      <c r="H65" s="10"/>
      <c r="I65" s="9"/>
      <c r="J65" s="11"/>
      <c r="K65" s="9"/>
      <c r="L65" s="9"/>
    </row>
    <row r="66" spans="2:12" ht="48.65" customHeight="1">
      <c r="B66" s="1">
        <v>54</v>
      </c>
      <c r="C66" s="8"/>
      <c r="D66" s="8"/>
      <c r="E66" s="8"/>
      <c r="F66" s="8"/>
      <c r="G66" s="8"/>
      <c r="H66" s="10"/>
      <c r="I66" s="9"/>
      <c r="J66" s="11"/>
      <c r="K66" s="9"/>
      <c r="L66" s="9"/>
    </row>
    <row r="67" spans="2:12" ht="48.65" customHeight="1">
      <c r="B67" s="1">
        <v>55</v>
      </c>
      <c r="C67" s="8"/>
      <c r="D67" s="8"/>
      <c r="E67" s="8"/>
      <c r="F67" s="8"/>
      <c r="G67" s="8"/>
      <c r="H67" s="10"/>
      <c r="I67" s="9"/>
      <c r="J67" s="11"/>
      <c r="K67" s="9"/>
      <c r="L67" s="9"/>
    </row>
    <row r="68" spans="2:12" ht="48.65" customHeight="1">
      <c r="B68" s="1">
        <v>56</v>
      </c>
      <c r="C68" s="8"/>
      <c r="D68" s="8"/>
      <c r="E68" s="8"/>
      <c r="F68" s="8"/>
      <c r="G68" s="8"/>
      <c r="H68" s="10"/>
      <c r="I68" s="9"/>
      <c r="J68" s="11"/>
      <c r="K68" s="9"/>
      <c r="L68" s="9"/>
    </row>
    <row r="69" spans="2:12" ht="48.65" customHeight="1">
      <c r="B69" s="1">
        <v>57</v>
      </c>
      <c r="C69" s="8"/>
      <c r="D69" s="8"/>
      <c r="E69" s="8"/>
      <c r="F69" s="8"/>
      <c r="G69" s="8"/>
      <c r="H69" s="10"/>
      <c r="I69" s="9"/>
      <c r="J69" s="11"/>
      <c r="K69" s="9"/>
      <c r="L69" s="9"/>
    </row>
    <row r="70" spans="2:12" ht="48.65" customHeight="1">
      <c r="B70" s="1">
        <v>58</v>
      </c>
      <c r="C70" s="8"/>
      <c r="D70" s="8"/>
      <c r="E70" s="8"/>
      <c r="F70" s="8"/>
      <c r="G70" s="8"/>
      <c r="H70" s="10"/>
      <c r="I70" s="9"/>
      <c r="J70" s="11"/>
      <c r="K70" s="9"/>
      <c r="L70" s="9"/>
    </row>
    <row r="71" spans="2:12" ht="48.65" customHeight="1">
      <c r="B71" s="1">
        <v>59</v>
      </c>
      <c r="C71" s="8"/>
      <c r="D71" s="8"/>
      <c r="E71" s="8"/>
      <c r="F71" s="8"/>
      <c r="G71" s="8"/>
      <c r="H71" s="10"/>
      <c r="I71" s="9"/>
      <c r="J71" s="11"/>
      <c r="K71" s="9"/>
      <c r="L71" s="9"/>
    </row>
    <row r="72" spans="2:12" ht="48.65" customHeight="1">
      <c r="B72" s="1">
        <v>60</v>
      </c>
      <c r="C72" s="8"/>
      <c r="D72" s="8"/>
      <c r="E72" s="8"/>
      <c r="F72" s="8"/>
      <c r="G72" s="8"/>
      <c r="H72" s="10"/>
      <c r="I72" s="9"/>
      <c r="J72" s="11"/>
      <c r="K72" s="9"/>
      <c r="L72" s="9"/>
    </row>
    <row r="73" spans="2:12" ht="48.65" customHeight="1">
      <c r="B73" s="1">
        <v>61</v>
      </c>
      <c r="C73" s="8"/>
      <c r="D73" s="8"/>
      <c r="E73" s="8"/>
      <c r="F73" s="8"/>
      <c r="G73" s="8"/>
      <c r="H73" s="10"/>
      <c r="I73" s="9"/>
      <c r="J73" s="11"/>
      <c r="K73" s="9"/>
      <c r="L73" s="9"/>
    </row>
    <row r="74" spans="2:12" ht="48.65" customHeight="1">
      <c r="B74" s="1">
        <v>62</v>
      </c>
      <c r="C74" s="8"/>
      <c r="D74" s="8"/>
      <c r="E74" s="8"/>
      <c r="F74" s="8"/>
      <c r="G74" s="8"/>
      <c r="H74" s="10"/>
      <c r="I74" s="9"/>
      <c r="J74" s="11"/>
      <c r="K74" s="9"/>
      <c r="L74" s="9"/>
    </row>
    <row r="75" spans="2:12" ht="48.65" customHeight="1">
      <c r="B75" s="1">
        <v>63</v>
      </c>
      <c r="C75" s="8"/>
      <c r="D75" s="8"/>
      <c r="E75" s="8"/>
      <c r="F75" s="8"/>
      <c r="G75" s="8"/>
      <c r="H75" s="10"/>
      <c r="I75" s="9"/>
      <c r="J75" s="11"/>
      <c r="K75" s="9"/>
      <c r="L75" s="9"/>
    </row>
    <row r="76" spans="2:12" ht="48.65" customHeight="1">
      <c r="B76" s="1">
        <v>64</v>
      </c>
      <c r="C76" s="8"/>
      <c r="D76" s="8"/>
      <c r="E76" s="8"/>
      <c r="F76" s="8"/>
      <c r="G76" s="8"/>
      <c r="H76" s="10"/>
      <c r="I76" s="9"/>
      <c r="J76" s="11"/>
      <c r="K76" s="9"/>
      <c r="L76" s="9"/>
    </row>
    <row r="77" spans="2:12" ht="48.65" customHeight="1">
      <c r="B77" s="1">
        <v>65</v>
      </c>
      <c r="C77" s="8"/>
      <c r="D77" s="8"/>
      <c r="E77" s="8"/>
      <c r="F77" s="8"/>
      <c r="G77" s="8"/>
      <c r="H77" s="10"/>
      <c r="I77" s="9"/>
      <c r="J77" s="11"/>
      <c r="K77" s="9"/>
      <c r="L77" s="9"/>
    </row>
    <row r="78" spans="2:12" ht="48.65" customHeight="1">
      <c r="B78" s="1">
        <v>66</v>
      </c>
      <c r="C78" s="8"/>
      <c r="D78" s="8"/>
      <c r="E78" s="8"/>
      <c r="F78" s="8"/>
      <c r="G78" s="8"/>
      <c r="H78" s="10"/>
      <c r="I78" s="9"/>
      <c r="J78" s="11"/>
      <c r="K78" s="9"/>
      <c r="L78" s="9"/>
    </row>
    <row r="79" spans="2:12" ht="48.65" customHeight="1">
      <c r="B79" s="1">
        <v>67</v>
      </c>
      <c r="C79" s="8"/>
      <c r="D79" s="8"/>
      <c r="E79" s="8"/>
      <c r="F79" s="8"/>
      <c r="G79" s="8"/>
      <c r="H79" s="10"/>
      <c r="I79" s="9"/>
      <c r="J79" s="11"/>
      <c r="K79" s="9"/>
      <c r="L79" s="9"/>
    </row>
    <row r="80" spans="2:12" ht="48.65" customHeight="1">
      <c r="B80" s="1">
        <v>68</v>
      </c>
      <c r="C80" s="8"/>
      <c r="D80" s="8"/>
      <c r="E80" s="8"/>
      <c r="F80" s="8"/>
      <c r="G80" s="8"/>
      <c r="H80" s="10"/>
      <c r="I80" s="9"/>
      <c r="J80" s="11"/>
      <c r="K80" s="9"/>
      <c r="L80" s="9"/>
    </row>
    <row r="81" spans="2:12" ht="48.65" customHeight="1">
      <c r="B81" s="1">
        <v>69</v>
      </c>
      <c r="C81" s="8"/>
      <c r="D81" s="8"/>
      <c r="E81" s="8"/>
      <c r="F81" s="8"/>
      <c r="G81" s="8"/>
      <c r="H81" s="10"/>
      <c r="I81" s="9"/>
      <c r="J81" s="11"/>
      <c r="K81" s="9"/>
      <c r="L81" s="9"/>
    </row>
    <row r="82" spans="2:12" ht="48.65" customHeight="1">
      <c r="B82" s="1">
        <v>70</v>
      </c>
      <c r="C82" s="8"/>
      <c r="D82" s="8"/>
      <c r="E82" s="8"/>
      <c r="F82" s="8"/>
      <c r="G82" s="8"/>
      <c r="H82" s="10"/>
      <c r="I82" s="9"/>
      <c r="J82" s="11"/>
      <c r="K82" s="9"/>
      <c r="L82" s="9"/>
    </row>
    <row r="83" spans="2:12" ht="48.65" customHeight="1">
      <c r="B83" s="1">
        <v>71</v>
      </c>
      <c r="C83" s="8"/>
      <c r="D83" s="8"/>
      <c r="E83" s="8"/>
      <c r="F83" s="8"/>
      <c r="G83" s="8"/>
      <c r="H83" s="10"/>
      <c r="I83" s="9"/>
      <c r="J83" s="11"/>
      <c r="K83" s="9"/>
      <c r="L83" s="9"/>
    </row>
    <row r="84" spans="2:12" ht="48.65" customHeight="1">
      <c r="B84" s="1">
        <v>72</v>
      </c>
      <c r="C84" s="8"/>
      <c r="D84" s="8"/>
      <c r="E84" s="8"/>
      <c r="F84" s="8"/>
      <c r="G84" s="8"/>
      <c r="H84" s="10"/>
      <c r="I84" s="9"/>
      <c r="J84" s="11"/>
      <c r="K84" s="9"/>
      <c r="L84" s="9"/>
    </row>
    <row r="85" spans="2:12" ht="48.65" customHeight="1">
      <c r="B85" s="1">
        <v>73</v>
      </c>
      <c r="C85" s="8"/>
      <c r="D85" s="8"/>
      <c r="E85" s="8"/>
      <c r="F85" s="8"/>
      <c r="G85" s="8"/>
      <c r="H85" s="10"/>
      <c r="I85" s="9"/>
      <c r="J85" s="11"/>
      <c r="K85" s="9"/>
      <c r="L85" s="9"/>
    </row>
    <row r="86" spans="2:12" ht="48.65" customHeight="1">
      <c r="B86" s="1">
        <v>74</v>
      </c>
      <c r="C86" s="8"/>
      <c r="D86" s="8"/>
      <c r="E86" s="8"/>
      <c r="F86" s="8"/>
      <c r="G86" s="8"/>
      <c r="H86" s="10"/>
      <c r="I86" s="9"/>
      <c r="J86" s="11"/>
      <c r="K86" s="9"/>
      <c r="L86" s="9"/>
    </row>
    <row r="87" spans="2:12" ht="48.65" customHeight="1">
      <c r="B87" s="1">
        <v>75</v>
      </c>
      <c r="C87" s="8"/>
      <c r="D87" s="8"/>
      <c r="E87" s="8"/>
      <c r="F87" s="8"/>
      <c r="G87" s="8"/>
      <c r="H87" s="10"/>
      <c r="I87" s="9"/>
      <c r="J87" s="11"/>
      <c r="K87" s="9"/>
      <c r="L87" s="9"/>
    </row>
    <row r="88" spans="2:12" ht="48.65" customHeight="1">
      <c r="B88" s="1">
        <v>76</v>
      </c>
      <c r="C88" s="8"/>
      <c r="D88" s="8"/>
      <c r="E88" s="8"/>
      <c r="F88" s="8"/>
      <c r="G88" s="8"/>
      <c r="H88" s="10"/>
      <c r="I88" s="9"/>
      <c r="J88" s="11"/>
      <c r="K88" s="9"/>
      <c r="L88" s="9"/>
    </row>
    <row r="89" spans="2:12" ht="48.65" customHeight="1">
      <c r="B89" s="1">
        <v>77</v>
      </c>
      <c r="C89" s="8"/>
      <c r="D89" s="8"/>
      <c r="E89" s="8"/>
      <c r="F89" s="8"/>
      <c r="G89" s="8"/>
      <c r="H89" s="10"/>
      <c r="I89" s="9"/>
      <c r="J89" s="11"/>
      <c r="K89" s="9"/>
      <c r="L89" s="9"/>
    </row>
    <row r="90" spans="2:12" ht="48.65" customHeight="1">
      <c r="B90" s="1">
        <v>78</v>
      </c>
      <c r="C90" s="8"/>
      <c r="D90" s="8"/>
      <c r="E90" s="8"/>
      <c r="F90" s="8"/>
      <c r="G90" s="8"/>
      <c r="H90" s="10"/>
      <c r="I90" s="9"/>
      <c r="J90" s="11"/>
      <c r="K90" s="9"/>
      <c r="L90" s="9"/>
    </row>
    <row r="91" spans="2:12" ht="48.65" customHeight="1">
      <c r="B91" s="1">
        <v>79</v>
      </c>
      <c r="C91" s="8"/>
      <c r="D91" s="8"/>
      <c r="E91" s="8"/>
      <c r="F91" s="8"/>
      <c r="G91" s="8"/>
      <c r="H91" s="10"/>
      <c r="I91" s="9"/>
      <c r="J91" s="11"/>
      <c r="K91" s="9"/>
      <c r="L91" s="9"/>
    </row>
    <row r="92" spans="2:12" ht="48.65" customHeight="1">
      <c r="B92" s="1">
        <v>80</v>
      </c>
      <c r="C92" s="8"/>
      <c r="D92" s="8"/>
      <c r="E92" s="8"/>
      <c r="F92" s="8"/>
      <c r="G92" s="8"/>
      <c r="H92" s="10"/>
      <c r="I92" s="9"/>
      <c r="J92" s="11"/>
      <c r="K92" s="9"/>
      <c r="L92" s="9"/>
    </row>
    <row r="93" spans="2:12" ht="48.65" customHeight="1">
      <c r="B93" s="1">
        <v>81</v>
      </c>
      <c r="C93" s="8"/>
      <c r="D93" s="8"/>
      <c r="E93" s="8"/>
      <c r="F93" s="8"/>
      <c r="G93" s="8"/>
      <c r="H93" s="10"/>
      <c r="I93" s="9"/>
      <c r="J93" s="11"/>
      <c r="K93" s="9"/>
      <c r="L93" s="9"/>
    </row>
    <row r="94" spans="2:12" ht="48.65" customHeight="1">
      <c r="B94" s="1">
        <v>82</v>
      </c>
      <c r="C94" s="8"/>
      <c r="D94" s="8"/>
      <c r="E94" s="8"/>
      <c r="F94" s="8"/>
      <c r="G94" s="8"/>
      <c r="H94" s="10"/>
      <c r="I94" s="9"/>
      <c r="J94" s="11"/>
      <c r="K94" s="9"/>
      <c r="L94" s="9"/>
    </row>
    <row r="95" spans="2:12" ht="48.65" customHeight="1">
      <c r="B95" s="1">
        <v>83</v>
      </c>
      <c r="C95" s="8"/>
      <c r="D95" s="8"/>
      <c r="E95" s="8"/>
      <c r="F95" s="8"/>
      <c r="G95" s="8"/>
      <c r="H95" s="10"/>
      <c r="I95" s="9"/>
      <c r="J95" s="11"/>
      <c r="K95" s="9"/>
      <c r="L95" s="9"/>
    </row>
    <row r="96" spans="2:12" ht="48.65" customHeight="1">
      <c r="B96" s="1">
        <v>84</v>
      </c>
      <c r="C96" s="8"/>
      <c r="D96" s="8"/>
      <c r="E96" s="8"/>
      <c r="F96" s="8"/>
      <c r="G96" s="8"/>
      <c r="H96" s="10"/>
      <c r="I96" s="9"/>
      <c r="J96" s="11"/>
      <c r="K96" s="9"/>
      <c r="L96" s="9"/>
    </row>
    <row r="97" spans="2:12" ht="48.65" customHeight="1">
      <c r="B97" s="1">
        <v>85</v>
      </c>
      <c r="C97" s="8"/>
      <c r="D97" s="8"/>
      <c r="E97" s="8"/>
      <c r="F97" s="8"/>
      <c r="G97" s="8"/>
      <c r="H97" s="10"/>
      <c r="I97" s="9"/>
      <c r="J97" s="11"/>
      <c r="K97" s="9"/>
      <c r="L97" s="9"/>
    </row>
    <row r="98" spans="2:12" ht="48.65" customHeight="1">
      <c r="B98" s="1">
        <v>86</v>
      </c>
      <c r="C98" s="8"/>
      <c r="D98" s="8"/>
      <c r="E98" s="8"/>
      <c r="F98" s="8"/>
      <c r="G98" s="8"/>
      <c r="H98" s="10"/>
      <c r="I98" s="9"/>
      <c r="J98" s="11"/>
      <c r="K98" s="9"/>
      <c r="L98" s="9"/>
    </row>
    <row r="99" spans="2:12" ht="48.65" customHeight="1">
      <c r="B99" s="1">
        <v>87</v>
      </c>
      <c r="C99" s="8"/>
      <c r="D99" s="8"/>
      <c r="E99" s="8"/>
      <c r="F99" s="8"/>
      <c r="G99" s="8"/>
      <c r="H99" s="10"/>
      <c r="I99" s="9"/>
      <c r="J99" s="11"/>
      <c r="K99" s="9"/>
      <c r="L99" s="9"/>
    </row>
    <row r="100" spans="2:12" ht="48.65" customHeight="1">
      <c r="B100" s="1">
        <v>88</v>
      </c>
      <c r="C100" s="8"/>
      <c r="D100" s="8"/>
      <c r="E100" s="8"/>
      <c r="F100" s="8"/>
      <c r="G100" s="8"/>
      <c r="H100" s="10"/>
      <c r="I100" s="9"/>
      <c r="J100" s="11"/>
      <c r="K100" s="9"/>
      <c r="L100" s="9"/>
    </row>
    <row r="101" spans="2:12" ht="48.65" customHeight="1">
      <c r="B101" s="1">
        <v>89</v>
      </c>
      <c r="C101" s="8"/>
      <c r="D101" s="8"/>
      <c r="E101" s="8"/>
      <c r="F101" s="8"/>
      <c r="G101" s="8"/>
      <c r="H101" s="10"/>
      <c r="I101" s="9"/>
      <c r="J101" s="11"/>
      <c r="K101" s="9"/>
      <c r="L101" s="9"/>
    </row>
    <row r="102" spans="2:12" ht="48.65" customHeight="1">
      <c r="B102" s="1">
        <v>90</v>
      </c>
      <c r="C102" s="8"/>
      <c r="D102" s="8"/>
      <c r="E102" s="8"/>
      <c r="F102" s="8"/>
      <c r="G102" s="8"/>
      <c r="H102" s="10"/>
      <c r="I102" s="9"/>
      <c r="J102" s="11"/>
      <c r="K102" s="9"/>
      <c r="L102" s="9"/>
    </row>
    <row r="103" spans="2:12" ht="48.65" customHeight="1">
      <c r="B103" s="1">
        <v>91</v>
      </c>
      <c r="C103" s="8"/>
      <c r="D103" s="8"/>
      <c r="E103" s="8"/>
      <c r="F103" s="8"/>
      <c r="G103" s="8"/>
      <c r="H103" s="10"/>
      <c r="I103" s="9"/>
      <c r="J103" s="11"/>
      <c r="K103" s="9"/>
      <c r="L103" s="9"/>
    </row>
    <row r="104" spans="2:12" ht="48.65" customHeight="1">
      <c r="B104" s="1">
        <v>92</v>
      </c>
      <c r="C104" s="8"/>
      <c r="D104" s="8"/>
      <c r="E104" s="8"/>
      <c r="F104" s="8"/>
      <c r="G104" s="8"/>
      <c r="H104" s="10"/>
      <c r="I104" s="9"/>
      <c r="J104" s="11"/>
      <c r="K104" s="9"/>
      <c r="L104" s="9"/>
    </row>
    <row r="105" spans="2:12" ht="48.65" customHeight="1">
      <c r="B105" s="1">
        <v>93</v>
      </c>
      <c r="C105" s="8"/>
      <c r="D105" s="8"/>
      <c r="E105" s="8"/>
      <c r="F105" s="8"/>
      <c r="G105" s="8"/>
      <c r="H105" s="10"/>
      <c r="I105" s="9"/>
      <c r="J105" s="11"/>
      <c r="K105" s="9"/>
      <c r="L105" s="9"/>
    </row>
    <row r="106" spans="2:12" ht="48.65" customHeight="1">
      <c r="B106" s="1">
        <v>94</v>
      </c>
      <c r="C106" s="8"/>
      <c r="D106" s="8"/>
      <c r="E106" s="8"/>
      <c r="F106" s="8"/>
      <c r="G106" s="8"/>
      <c r="H106" s="10"/>
      <c r="I106" s="9"/>
      <c r="J106" s="11"/>
      <c r="K106" s="9"/>
      <c r="L106" s="9"/>
    </row>
    <row r="107" spans="2:12" ht="48.65" customHeight="1">
      <c r="B107" s="1">
        <v>95</v>
      </c>
      <c r="C107" s="8"/>
      <c r="D107" s="8"/>
      <c r="E107" s="8"/>
      <c r="F107" s="8"/>
      <c r="G107" s="8"/>
      <c r="H107" s="10"/>
      <c r="I107" s="9"/>
      <c r="J107" s="11"/>
      <c r="K107" s="9"/>
      <c r="L107" s="9"/>
    </row>
    <row r="108" spans="2:12" ht="48.65" customHeight="1">
      <c r="B108" s="1">
        <v>96</v>
      </c>
      <c r="C108" s="8"/>
      <c r="D108" s="8"/>
      <c r="E108" s="8"/>
      <c r="F108" s="8"/>
      <c r="G108" s="8"/>
      <c r="H108" s="10"/>
      <c r="I108" s="9"/>
      <c r="J108" s="11"/>
      <c r="K108" s="9"/>
      <c r="L108" s="9"/>
    </row>
    <row r="109" spans="2:12" ht="48.65" customHeight="1">
      <c r="B109" s="1">
        <v>97</v>
      </c>
      <c r="C109" s="8"/>
      <c r="D109" s="8"/>
      <c r="E109" s="8"/>
      <c r="F109" s="8"/>
      <c r="G109" s="8"/>
      <c r="H109" s="10"/>
      <c r="I109" s="9"/>
      <c r="J109" s="11"/>
      <c r="K109" s="9"/>
      <c r="L109" s="9"/>
    </row>
    <row r="110" spans="2:12" ht="48.65" customHeight="1">
      <c r="B110" s="1">
        <v>98</v>
      </c>
      <c r="C110" s="8"/>
      <c r="D110" s="8"/>
      <c r="E110" s="8"/>
      <c r="F110" s="8"/>
      <c r="G110" s="8"/>
      <c r="H110" s="10"/>
      <c r="I110" s="9"/>
      <c r="J110" s="11"/>
      <c r="K110" s="9"/>
      <c r="L110" s="9"/>
    </row>
    <row r="111" spans="2:12" ht="48.65" customHeight="1">
      <c r="B111" s="1">
        <v>99</v>
      </c>
      <c r="C111" s="8"/>
      <c r="D111" s="8"/>
      <c r="E111" s="8"/>
      <c r="F111" s="8"/>
      <c r="G111" s="8"/>
      <c r="H111" s="10"/>
      <c r="I111" s="9"/>
      <c r="J111" s="11"/>
      <c r="K111" s="9"/>
      <c r="L111" s="9"/>
    </row>
    <row r="112" spans="2:12" ht="48.65" customHeight="1">
      <c r="B112" s="1">
        <v>100</v>
      </c>
      <c r="C112" s="8"/>
      <c r="D112" s="8"/>
      <c r="E112" s="8"/>
      <c r="F112" s="8"/>
      <c r="G112" s="8"/>
      <c r="H112" s="10"/>
      <c r="I112" s="9"/>
      <c r="J112" s="11"/>
      <c r="K112" s="9"/>
      <c r="L112" s="9"/>
    </row>
    <row r="113" spans="2:12" ht="48.65" customHeight="1">
      <c r="B113" s="1">
        <v>101</v>
      </c>
      <c r="C113" s="8"/>
      <c r="D113" s="8"/>
      <c r="E113" s="8"/>
      <c r="F113" s="8"/>
      <c r="G113" s="8"/>
      <c r="H113" s="10"/>
      <c r="I113" s="9"/>
      <c r="J113" s="11"/>
      <c r="K113" s="9"/>
      <c r="L113" s="9"/>
    </row>
    <row r="114" spans="2:12" ht="48.65" customHeight="1">
      <c r="B114" s="1">
        <v>102</v>
      </c>
      <c r="C114" s="8"/>
      <c r="D114" s="8"/>
      <c r="E114" s="8"/>
      <c r="F114" s="8"/>
      <c r="G114" s="8"/>
      <c r="H114" s="10"/>
      <c r="I114" s="9"/>
      <c r="J114" s="11"/>
      <c r="K114" s="9"/>
      <c r="L114" s="9"/>
    </row>
    <row r="115" spans="2:12" ht="48.65" customHeight="1">
      <c r="B115" s="1">
        <v>103</v>
      </c>
      <c r="C115" s="8"/>
      <c r="D115" s="8"/>
      <c r="E115" s="8"/>
      <c r="F115" s="8"/>
      <c r="G115" s="8"/>
      <c r="H115" s="10"/>
      <c r="I115" s="9"/>
      <c r="J115" s="11"/>
      <c r="K115" s="9"/>
      <c r="L115" s="9"/>
    </row>
    <row r="116" spans="2:12" ht="48.65" customHeight="1">
      <c r="B116" s="1">
        <v>104</v>
      </c>
      <c r="C116" s="8"/>
      <c r="D116" s="8"/>
      <c r="E116" s="8"/>
      <c r="F116" s="8"/>
      <c r="G116" s="8"/>
      <c r="H116" s="10"/>
      <c r="I116" s="9"/>
      <c r="J116" s="11"/>
      <c r="K116" s="9"/>
      <c r="L116" s="9"/>
    </row>
    <row r="117" spans="2:12" ht="48.65" customHeight="1">
      <c r="B117" s="1">
        <v>105</v>
      </c>
      <c r="C117" s="8"/>
      <c r="D117" s="8"/>
      <c r="E117" s="8"/>
      <c r="F117" s="8"/>
      <c r="G117" s="8"/>
      <c r="H117" s="10"/>
      <c r="I117" s="9"/>
      <c r="J117" s="11"/>
      <c r="K117" s="9"/>
      <c r="L117" s="9"/>
    </row>
    <row r="118" spans="2:12" ht="48.65" customHeight="1">
      <c r="B118" s="1">
        <v>106</v>
      </c>
      <c r="C118" s="8"/>
      <c r="D118" s="8"/>
      <c r="E118" s="8"/>
      <c r="F118" s="8"/>
      <c r="G118" s="8"/>
      <c r="H118" s="10"/>
      <c r="I118" s="9"/>
      <c r="J118" s="11"/>
      <c r="K118" s="9"/>
      <c r="L118" s="9"/>
    </row>
    <row r="119" spans="2:12" ht="48.65" customHeight="1">
      <c r="B119" s="1">
        <v>107</v>
      </c>
      <c r="C119" s="8"/>
      <c r="D119" s="8"/>
      <c r="E119" s="8"/>
      <c r="F119" s="8"/>
      <c r="G119" s="8"/>
      <c r="H119" s="10"/>
      <c r="I119" s="9"/>
      <c r="J119" s="11"/>
      <c r="K119" s="9"/>
      <c r="L119" s="9"/>
    </row>
    <row r="120" spans="2:12" ht="48.65" customHeight="1">
      <c r="B120" s="1">
        <v>108</v>
      </c>
      <c r="C120" s="8"/>
      <c r="D120" s="8"/>
      <c r="E120" s="8"/>
      <c r="F120" s="8"/>
      <c r="G120" s="8"/>
      <c r="H120" s="10"/>
      <c r="I120" s="9"/>
      <c r="J120" s="11"/>
      <c r="K120" s="9"/>
      <c r="L120" s="9"/>
    </row>
    <row r="121" spans="2:12" ht="48.65" customHeight="1">
      <c r="B121" s="1">
        <v>109</v>
      </c>
      <c r="C121" s="8"/>
      <c r="D121" s="8"/>
      <c r="E121" s="8"/>
      <c r="F121" s="8"/>
      <c r="G121" s="8"/>
      <c r="H121" s="10"/>
      <c r="I121" s="9"/>
      <c r="J121" s="11"/>
      <c r="K121" s="9"/>
      <c r="L121" s="9"/>
    </row>
    <row r="122" spans="2:12" ht="48.65" customHeight="1">
      <c r="B122" s="1">
        <v>110</v>
      </c>
      <c r="C122" s="8"/>
      <c r="D122" s="8"/>
      <c r="E122" s="8"/>
      <c r="F122" s="8"/>
      <c r="G122" s="8"/>
      <c r="H122" s="10"/>
      <c r="I122" s="9"/>
      <c r="J122" s="11"/>
      <c r="K122" s="9"/>
      <c r="L122" s="9"/>
    </row>
    <row r="123" spans="2:12" ht="48.65" customHeight="1">
      <c r="B123" s="1">
        <v>111</v>
      </c>
      <c r="C123" s="8"/>
      <c r="D123" s="8"/>
      <c r="E123" s="8"/>
      <c r="F123" s="8"/>
      <c r="G123" s="8"/>
      <c r="H123" s="10"/>
      <c r="I123" s="9"/>
      <c r="J123" s="11"/>
      <c r="K123" s="9"/>
      <c r="L123" s="9"/>
    </row>
    <row r="124" spans="2:12" ht="48.65" customHeight="1">
      <c r="B124" s="1">
        <v>112</v>
      </c>
      <c r="C124" s="8"/>
      <c r="D124" s="8"/>
      <c r="E124" s="8"/>
      <c r="F124" s="8"/>
      <c r="G124" s="8"/>
      <c r="H124" s="10"/>
      <c r="I124" s="9"/>
      <c r="J124" s="11"/>
      <c r="K124" s="9"/>
      <c r="L124" s="9"/>
    </row>
    <row r="125" spans="2:12" ht="48.65" customHeight="1">
      <c r="B125" s="1">
        <v>113</v>
      </c>
      <c r="C125" s="8"/>
      <c r="D125" s="8"/>
      <c r="E125" s="8"/>
      <c r="F125" s="8"/>
      <c r="G125" s="8"/>
      <c r="H125" s="10"/>
      <c r="I125" s="9"/>
      <c r="J125" s="11"/>
      <c r="K125" s="9"/>
      <c r="L125" s="9"/>
    </row>
    <row r="126" spans="2:12" ht="48.65" customHeight="1">
      <c r="B126" s="1">
        <v>114</v>
      </c>
      <c r="C126" s="8"/>
      <c r="D126" s="8"/>
      <c r="E126" s="8"/>
      <c r="F126" s="8"/>
      <c r="G126" s="8"/>
      <c r="H126" s="10"/>
      <c r="I126" s="9"/>
      <c r="J126" s="11"/>
      <c r="K126" s="9"/>
      <c r="L126" s="9"/>
    </row>
    <row r="127" spans="2:12" ht="48.65" customHeight="1">
      <c r="B127" s="1">
        <v>115</v>
      </c>
      <c r="C127" s="8"/>
      <c r="D127" s="8"/>
      <c r="E127" s="8"/>
      <c r="F127" s="8"/>
      <c r="G127" s="8"/>
      <c r="H127" s="10"/>
      <c r="I127" s="9"/>
      <c r="J127" s="11"/>
      <c r="K127" s="9"/>
      <c r="L127" s="9"/>
    </row>
    <row r="128" spans="2:12" ht="48.65" customHeight="1">
      <c r="B128" s="1">
        <v>116</v>
      </c>
      <c r="C128" s="8"/>
      <c r="D128" s="8"/>
      <c r="E128" s="8"/>
      <c r="F128" s="8"/>
      <c r="G128" s="8"/>
      <c r="H128" s="10"/>
      <c r="I128" s="9"/>
      <c r="J128" s="11"/>
      <c r="K128" s="9"/>
      <c r="L128" s="9"/>
    </row>
    <row r="129" spans="2:12" ht="48.65" customHeight="1">
      <c r="B129" s="1">
        <v>117</v>
      </c>
      <c r="C129" s="8"/>
      <c r="D129" s="8"/>
      <c r="E129" s="8"/>
      <c r="F129" s="8"/>
      <c r="G129" s="8"/>
      <c r="H129" s="10"/>
      <c r="I129" s="9"/>
      <c r="J129" s="11"/>
      <c r="K129" s="9"/>
      <c r="L129" s="9"/>
    </row>
    <row r="130" spans="2:12" ht="48.65" customHeight="1">
      <c r="B130" s="1">
        <v>118</v>
      </c>
      <c r="C130" s="8"/>
      <c r="D130" s="8"/>
      <c r="E130" s="8"/>
      <c r="F130" s="8"/>
      <c r="G130" s="8"/>
      <c r="H130" s="10"/>
      <c r="I130" s="9"/>
      <c r="J130" s="11"/>
      <c r="K130" s="9"/>
      <c r="L130" s="9"/>
    </row>
    <row r="131" spans="2:12" ht="48.65" customHeight="1">
      <c r="B131" s="1">
        <v>119</v>
      </c>
      <c r="C131" s="8"/>
      <c r="D131" s="8"/>
      <c r="E131" s="8"/>
      <c r="F131" s="8"/>
      <c r="G131" s="8"/>
      <c r="H131" s="10"/>
      <c r="I131" s="9"/>
      <c r="J131" s="11"/>
      <c r="K131" s="9"/>
      <c r="L131" s="9"/>
    </row>
    <row r="132" spans="2:12" ht="48.65" customHeight="1">
      <c r="B132" s="1">
        <v>120</v>
      </c>
      <c r="C132" s="8"/>
      <c r="D132" s="8"/>
      <c r="E132" s="8"/>
      <c r="F132" s="8"/>
      <c r="G132" s="8"/>
      <c r="H132" s="10"/>
      <c r="I132" s="9"/>
      <c r="J132" s="11"/>
      <c r="K132" s="9"/>
      <c r="L132" s="9"/>
    </row>
    <row r="133" spans="2:12" ht="48.65" customHeight="1">
      <c r="B133" s="1">
        <v>121</v>
      </c>
      <c r="C133" s="8"/>
      <c r="D133" s="8"/>
      <c r="E133" s="8"/>
      <c r="F133" s="8"/>
      <c r="G133" s="8"/>
      <c r="H133" s="10"/>
      <c r="I133" s="9"/>
      <c r="J133" s="11"/>
      <c r="K133" s="9"/>
      <c r="L133" s="9"/>
    </row>
    <row r="134" spans="2:12" ht="48.65" customHeight="1">
      <c r="B134" s="1">
        <v>122</v>
      </c>
      <c r="C134" s="8"/>
      <c r="D134" s="8"/>
      <c r="E134" s="8"/>
      <c r="F134" s="8"/>
      <c r="G134" s="8"/>
      <c r="H134" s="10"/>
      <c r="I134" s="9"/>
      <c r="J134" s="11"/>
      <c r="K134" s="9"/>
      <c r="L134" s="9"/>
    </row>
    <row r="135" spans="2:12" ht="48.65" customHeight="1">
      <c r="B135" s="1">
        <v>123</v>
      </c>
      <c r="C135" s="8"/>
      <c r="D135" s="8"/>
      <c r="E135" s="8"/>
      <c r="F135" s="8"/>
      <c r="G135" s="8"/>
      <c r="H135" s="10"/>
      <c r="I135" s="9"/>
      <c r="J135" s="11"/>
      <c r="K135" s="9"/>
      <c r="L135" s="9"/>
    </row>
    <row r="136" spans="2:12" ht="48.65" customHeight="1">
      <c r="B136" s="1">
        <v>124</v>
      </c>
      <c r="C136" s="8"/>
      <c r="D136" s="8"/>
      <c r="E136" s="8"/>
      <c r="F136" s="8"/>
      <c r="G136" s="8"/>
      <c r="H136" s="10"/>
      <c r="I136" s="9"/>
      <c r="J136" s="11"/>
      <c r="K136" s="9"/>
      <c r="L136" s="9"/>
    </row>
    <row r="137" spans="2:12" ht="48.65" customHeight="1">
      <c r="B137" s="1">
        <v>125</v>
      </c>
      <c r="C137" s="8"/>
      <c r="D137" s="8"/>
      <c r="E137" s="8"/>
      <c r="F137" s="8"/>
      <c r="G137" s="8"/>
      <c r="H137" s="10"/>
      <c r="I137" s="9"/>
      <c r="J137" s="11"/>
      <c r="K137" s="9"/>
      <c r="L137" s="9"/>
    </row>
    <row r="138" spans="2:12" ht="48.65" customHeight="1">
      <c r="B138" s="1">
        <v>126</v>
      </c>
      <c r="C138" s="8"/>
      <c r="D138" s="8"/>
      <c r="E138" s="8"/>
      <c r="F138" s="8"/>
      <c r="G138" s="8"/>
      <c r="H138" s="10"/>
      <c r="I138" s="9"/>
      <c r="J138" s="11"/>
      <c r="K138" s="9"/>
      <c r="L138" s="9"/>
    </row>
    <row r="139" spans="2:12" ht="48.65" customHeight="1">
      <c r="B139" s="1">
        <v>127</v>
      </c>
      <c r="C139" s="8"/>
      <c r="D139" s="8"/>
      <c r="E139" s="8"/>
      <c r="F139" s="8"/>
      <c r="G139" s="8"/>
      <c r="H139" s="10"/>
      <c r="I139" s="9"/>
      <c r="J139" s="11"/>
      <c r="K139" s="9"/>
      <c r="L139" s="9"/>
    </row>
    <row r="140" spans="2:12" ht="48.65" customHeight="1">
      <c r="B140" s="1">
        <v>128</v>
      </c>
      <c r="C140" s="8"/>
      <c r="D140" s="8"/>
      <c r="E140" s="8"/>
      <c r="F140" s="8"/>
      <c r="G140" s="8"/>
      <c r="H140" s="10"/>
      <c r="I140" s="9"/>
      <c r="J140" s="11"/>
      <c r="K140" s="9"/>
      <c r="L140" s="9"/>
    </row>
    <row r="141" spans="2:12" ht="48.65" customHeight="1">
      <c r="B141" s="1">
        <v>129</v>
      </c>
      <c r="C141" s="8"/>
      <c r="D141" s="8"/>
      <c r="E141" s="8"/>
      <c r="F141" s="8"/>
      <c r="G141" s="8"/>
      <c r="H141" s="10"/>
      <c r="I141" s="9"/>
      <c r="J141" s="11"/>
      <c r="K141" s="9"/>
      <c r="L141" s="9"/>
    </row>
    <row r="142" spans="2:12" ht="48.65" customHeight="1">
      <c r="B142" s="1">
        <v>130</v>
      </c>
      <c r="C142" s="8"/>
      <c r="D142" s="8"/>
      <c r="E142" s="8"/>
      <c r="F142" s="8"/>
      <c r="G142" s="8"/>
      <c r="H142" s="10"/>
      <c r="I142" s="9"/>
      <c r="J142" s="11"/>
      <c r="K142" s="9"/>
      <c r="L142" s="9"/>
    </row>
    <row r="143" spans="2:12" ht="48.65" customHeight="1">
      <c r="B143" s="1">
        <v>131</v>
      </c>
      <c r="C143" s="8"/>
      <c r="D143" s="8"/>
      <c r="E143" s="8"/>
      <c r="F143" s="8"/>
      <c r="G143" s="8"/>
      <c r="H143" s="10"/>
      <c r="I143" s="9"/>
      <c r="J143" s="11"/>
      <c r="K143" s="9"/>
      <c r="L143" s="9"/>
    </row>
    <row r="144" spans="2:12" ht="48.65" customHeight="1">
      <c r="B144" s="1">
        <v>132</v>
      </c>
      <c r="C144" s="8"/>
      <c r="D144" s="8"/>
      <c r="E144" s="8"/>
      <c r="F144" s="8"/>
      <c r="G144" s="8"/>
      <c r="H144" s="10"/>
      <c r="I144" s="9"/>
      <c r="J144" s="11"/>
      <c r="K144" s="9"/>
      <c r="L144" s="9"/>
    </row>
    <row r="145" spans="2:12" ht="48.65" customHeight="1">
      <c r="B145" s="1">
        <v>133</v>
      </c>
      <c r="C145" s="8"/>
      <c r="D145" s="8"/>
      <c r="E145" s="8"/>
      <c r="F145" s="8"/>
      <c r="G145" s="8"/>
      <c r="H145" s="10"/>
      <c r="I145" s="9"/>
      <c r="J145" s="11"/>
      <c r="K145" s="9"/>
      <c r="L145" s="9"/>
    </row>
    <row r="146" spans="2:12" ht="48.65" customHeight="1">
      <c r="B146" s="1">
        <v>134</v>
      </c>
      <c r="C146" s="8"/>
      <c r="D146" s="8"/>
      <c r="E146" s="8"/>
      <c r="F146" s="8"/>
      <c r="G146" s="8"/>
      <c r="H146" s="10"/>
      <c r="I146" s="9"/>
      <c r="J146" s="11"/>
      <c r="K146" s="9"/>
      <c r="L146" s="9"/>
    </row>
    <row r="147" spans="2:12" ht="48.65" customHeight="1">
      <c r="B147" s="1">
        <v>135</v>
      </c>
      <c r="C147" s="8"/>
      <c r="D147" s="8"/>
      <c r="E147" s="8"/>
      <c r="F147" s="8"/>
      <c r="G147" s="8"/>
      <c r="H147" s="10"/>
      <c r="I147" s="9"/>
      <c r="J147" s="11"/>
      <c r="K147" s="9"/>
      <c r="L147" s="9"/>
    </row>
    <row r="148" spans="2:12" ht="48.65" customHeight="1">
      <c r="B148" s="1">
        <v>136</v>
      </c>
      <c r="C148" s="8"/>
      <c r="D148" s="8"/>
      <c r="E148" s="8"/>
      <c r="F148" s="8"/>
      <c r="G148" s="8"/>
      <c r="H148" s="10"/>
      <c r="I148" s="9"/>
      <c r="J148" s="11"/>
      <c r="K148" s="9"/>
      <c r="L148" s="9"/>
    </row>
    <row r="149" spans="2:12" ht="48.65" customHeight="1">
      <c r="B149" s="1">
        <v>137</v>
      </c>
      <c r="C149" s="8"/>
      <c r="D149" s="8"/>
      <c r="E149" s="8"/>
      <c r="F149" s="8"/>
      <c r="G149" s="8"/>
      <c r="H149" s="10"/>
      <c r="I149" s="9"/>
      <c r="J149" s="11"/>
      <c r="K149" s="9"/>
      <c r="L149" s="9"/>
    </row>
    <row r="150" spans="2:12" ht="48.65" customHeight="1">
      <c r="B150" s="1">
        <v>138</v>
      </c>
      <c r="C150" s="8"/>
      <c r="D150" s="8"/>
      <c r="E150" s="8"/>
      <c r="F150" s="8"/>
      <c r="G150" s="8"/>
      <c r="H150" s="10"/>
      <c r="I150" s="9"/>
      <c r="J150" s="11"/>
      <c r="K150" s="9"/>
      <c r="L150" s="9"/>
    </row>
    <row r="151" spans="2:12" ht="48.65" customHeight="1">
      <c r="B151" s="1">
        <v>139</v>
      </c>
      <c r="C151" s="8"/>
      <c r="D151" s="8"/>
      <c r="E151" s="8"/>
      <c r="F151" s="8"/>
      <c r="G151" s="8"/>
      <c r="H151" s="10"/>
      <c r="I151" s="9"/>
      <c r="J151" s="11"/>
      <c r="K151" s="9"/>
      <c r="L151" s="9"/>
    </row>
    <row r="152" spans="2:12" ht="48.65" customHeight="1">
      <c r="B152" s="1">
        <v>140</v>
      </c>
      <c r="C152" s="8"/>
      <c r="D152" s="8"/>
      <c r="E152" s="8"/>
      <c r="F152" s="8"/>
      <c r="G152" s="8"/>
      <c r="H152" s="10"/>
      <c r="I152" s="9"/>
      <c r="J152" s="11"/>
      <c r="K152" s="9"/>
      <c r="L152" s="9"/>
    </row>
    <row r="153" spans="2:12" ht="48.65" customHeight="1">
      <c r="B153" s="1">
        <v>141</v>
      </c>
      <c r="C153" s="8"/>
      <c r="D153" s="8"/>
      <c r="E153" s="8"/>
      <c r="F153" s="8"/>
      <c r="G153" s="8"/>
      <c r="H153" s="10"/>
      <c r="I153" s="9"/>
      <c r="J153" s="11"/>
      <c r="K153" s="9"/>
      <c r="L153" s="9"/>
    </row>
    <row r="154" spans="2:12" ht="48.65" customHeight="1">
      <c r="B154" s="1">
        <v>142</v>
      </c>
      <c r="C154" s="8"/>
      <c r="D154" s="8"/>
      <c r="E154" s="8"/>
      <c r="F154" s="8"/>
      <c r="G154" s="8"/>
      <c r="H154" s="10"/>
      <c r="I154" s="9"/>
      <c r="J154" s="11"/>
      <c r="K154" s="9"/>
      <c r="L154" s="9"/>
    </row>
    <row r="155" spans="2:12" ht="48.65" customHeight="1">
      <c r="B155" s="1">
        <v>143</v>
      </c>
      <c r="C155" s="8"/>
      <c r="D155" s="8"/>
      <c r="E155" s="8"/>
      <c r="F155" s="8"/>
      <c r="G155" s="8"/>
      <c r="H155" s="10"/>
      <c r="I155" s="9"/>
      <c r="J155" s="11"/>
      <c r="K155" s="9"/>
      <c r="L155" s="9"/>
    </row>
    <row r="156" spans="2:12" ht="48.65" customHeight="1">
      <c r="B156" s="1">
        <v>144</v>
      </c>
      <c r="C156" s="8"/>
      <c r="D156" s="8"/>
      <c r="E156" s="8"/>
      <c r="F156" s="8"/>
      <c r="G156" s="8"/>
      <c r="H156" s="10"/>
      <c r="I156" s="9"/>
      <c r="J156" s="11"/>
      <c r="K156" s="9"/>
      <c r="L156" s="9"/>
    </row>
    <row r="157" spans="2:12" ht="48.65" customHeight="1">
      <c r="B157" s="1">
        <v>145</v>
      </c>
      <c r="C157" s="8"/>
      <c r="D157" s="8"/>
      <c r="E157" s="8"/>
      <c r="F157" s="8"/>
      <c r="G157" s="8"/>
      <c r="H157" s="10"/>
      <c r="I157" s="9"/>
      <c r="J157" s="11"/>
      <c r="K157" s="9"/>
      <c r="L157" s="9"/>
    </row>
    <row r="158" spans="2:12" ht="48.65" customHeight="1">
      <c r="B158" s="1">
        <v>146</v>
      </c>
      <c r="C158" s="8"/>
      <c r="D158" s="8"/>
      <c r="E158" s="8"/>
      <c r="F158" s="8"/>
      <c r="G158" s="8"/>
      <c r="H158" s="10"/>
      <c r="I158" s="9"/>
      <c r="J158" s="11"/>
      <c r="K158" s="9"/>
      <c r="L158" s="9"/>
    </row>
    <row r="159" spans="2:12" ht="48.65" customHeight="1">
      <c r="B159" s="1">
        <v>147</v>
      </c>
      <c r="C159" s="8"/>
      <c r="D159" s="8"/>
      <c r="E159" s="8"/>
      <c r="F159" s="8"/>
      <c r="G159" s="8"/>
      <c r="H159" s="10"/>
      <c r="I159" s="9"/>
      <c r="J159" s="11"/>
      <c r="K159" s="9"/>
      <c r="L159" s="9"/>
    </row>
    <row r="160" spans="2:12" ht="48.65" customHeight="1">
      <c r="B160" s="1">
        <v>148</v>
      </c>
      <c r="C160" s="8"/>
      <c r="D160" s="8"/>
      <c r="E160" s="8"/>
      <c r="F160" s="8"/>
      <c r="G160" s="8"/>
      <c r="H160" s="10"/>
      <c r="I160" s="9"/>
      <c r="J160" s="11"/>
      <c r="K160" s="9"/>
      <c r="L160" s="9"/>
    </row>
    <row r="161" spans="2:12" ht="48.65" customHeight="1">
      <c r="B161" s="1">
        <v>149</v>
      </c>
      <c r="C161" s="8"/>
      <c r="D161" s="8"/>
      <c r="E161" s="8"/>
      <c r="F161" s="8"/>
      <c r="G161" s="8"/>
      <c r="H161" s="10"/>
      <c r="I161" s="9"/>
      <c r="J161" s="11"/>
      <c r="K161" s="9"/>
      <c r="L161" s="9"/>
    </row>
    <row r="162" spans="2:12" ht="48.65" customHeight="1">
      <c r="B162" s="1">
        <v>150</v>
      </c>
      <c r="C162" s="8"/>
      <c r="D162" s="8"/>
      <c r="E162" s="8"/>
      <c r="F162" s="8"/>
      <c r="G162" s="8"/>
      <c r="H162" s="10"/>
      <c r="I162" s="9"/>
      <c r="J162" s="11"/>
      <c r="K162" s="9"/>
      <c r="L162" s="9"/>
    </row>
    <row r="163" spans="2:12" ht="48.65" customHeight="1">
      <c r="B163" s="1">
        <v>151</v>
      </c>
      <c r="C163" s="8"/>
      <c r="D163" s="8"/>
      <c r="E163" s="8"/>
      <c r="F163" s="8"/>
      <c r="G163" s="8"/>
      <c r="H163" s="10"/>
      <c r="I163" s="9"/>
      <c r="J163" s="11"/>
      <c r="K163" s="9"/>
      <c r="L163" s="9"/>
    </row>
    <row r="164" spans="2:12" ht="48.65" customHeight="1">
      <c r="B164" s="1">
        <v>152</v>
      </c>
      <c r="C164" s="8"/>
      <c r="D164" s="8"/>
      <c r="E164" s="8"/>
      <c r="F164" s="8"/>
      <c r="G164" s="8"/>
      <c r="H164" s="10"/>
      <c r="I164" s="9"/>
      <c r="J164" s="11"/>
      <c r="K164" s="9"/>
      <c r="L164" s="9"/>
    </row>
    <row r="165" spans="2:12" ht="48.65" customHeight="1">
      <c r="B165" s="1">
        <v>153</v>
      </c>
      <c r="C165" s="8"/>
      <c r="D165" s="8"/>
      <c r="E165" s="8"/>
      <c r="F165" s="8"/>
      <c r="G165" s="8"/>
      <c r="H165" s="10"/>
      <c r="I165" s="9"/>
      <c r="J165" s="11"/>
      <c r="K165" s="9"/>
      <c r="L165" s="9"/>
    </row>
    <row r="166" spans="2:12" ht="48.65" customHeight="1">
      <c r="B166" s="1">
        <v>154</v>
      </c>
      <c r="C166" s="8"/>
      <c r="D166" s="8"/>
      <c r="E166" s="8"/>
      <c r="F166" s="8"/>
      <c r="G166" s="8"/>
      <c r="H166" s="10"/>
      <c r="I166" s="9"/>
      <c r="J166" s="11"/>
      <c r="K166" s="9"/>
      <c r="L166" s="9"/>
    </row>
    <row r="167" spans="2:12" ht="48.65" customHeight="1">
      <c r="B167" s="1">
        <v>155</v>
      </c>
      <c r="C167" s="8"/>
      <c r="D167" s="8"/>
      <c r="E167" s="8"/>
      <c r="F167" s="8"/>
      <c r="G167" s="8"/>
      <c r="H167" s="10"/>
      <c r="I167" s="9"/>
      <c r="J167" s="11"/>
      <c r="K167" s="9"/>
      <c r="L167" s="9"/>
    </row>
    <row r="168" spans="2:12" ht="48.65" customHeight="1">
      <c r="B168" s="1">
        <v>156</v>
      </c>
      <c r="C168" s="8"/>
      <c r="D168" s="8"/>
      <c r="E168" s="8"/>
      <c r="F168" s="8"/>
      <c r="G168" s="8"/>
      <c r="H168" s="10"/>
      <c r="I168" s="9"/>
      <c r="J168" s="11"/>
      <c r="K168" s="9"/>
      <c r="L168" s="9"/>
    </row>
    <row r="169" spans="2:12" ht="48.65" customHeight="1">
      <c r="B169" s="1">
        <v>157</v>
      </c>
      <c r="C169" s="8"/>
      <c r="D169" s="8"/>
      <c r="E169" s="8"/>
      <c r="F169" s="8"/>
      <c r="G169" s="8"/>
      <c r="H169" s="10"/>
      <c r="I169" s="9"/>
      <c r="J169" s="11"/>
      <c r="K169" s="9"/>
      <c r="L169" s="9"/>
    </row>
    <row r="170" spans="2:12" ht="48.65" customHeight="1">
      <c r="B170" s="1">
        <v>158</v>
      </c>
      <c r="C170" s="8"/>
      <c r="D170" s="8"/>
      <c r="E170" s="8"/>
      <c r="F170" s="8"/>
      <c r="G170" s="8"/>
      <c r="H170" s="10"/>
      <c r="I170" s="9"/>
      <c r="J170" s="11"/>
      <c r="K170" s="9"/>
      <c r="L170" s="9"/>
    </row>
    <row r="171" spans="2:12" ht="48.65" customHeight="1">
      <c r="B171" s="1">
        <v>159</v>
      </c>
      <c r="C171" s="8"/>
      <c r="D171" s="8"/>
      <c r="E171" s="8"/>
      <c r="F171" s="8"/>
      <c r="G171" s="8"/>
      <c r="H171" s="10"/>
      <c r="I171" s="9"/>
      <c r="J171" s="11"/>
      <c r="K171" s="9"/>
      <c r="L171" s="9"/>
    </row>
    <row r="172" spans="2:12" ht="48.65" customHeight="1">
      <c r="B172" s="1">
        <v>160</v>
      </c>
      <c r="C172" s="8"/>
      <c r="D172" s="8"/>
      <c r="E172" s="8"/>
      <c r="F172" s="8"/>
      <c r="G172" s="8"/>
      <c r="H172" s="10"/>
      <c r="I172" s="9"/>
      <c r="J172" s="11"/>
      <c r="K172" s="9"/>
      <c r="L172" s="9"/>
    </row>
    <row r="173" spans="2:12" ht="48.65" customHeight="1">
      <c r="B173" s="1">
        <v>161</v>
      </c>
      <c r="C173" s="8"/>
      <c r="D173" s="8"/>
      <c r="E173" s="8"/>
      <c r="F173" s="8"/>
      <c r="G173" s="8"/>
      <c r="H173" s="10"/>
      <c r="I173" s="9"/>
      <c r="J173" s="11"/>
      <c r="K173" s="9"/>
      <c r="L173" s="9"/>
    </row>
    <row r="174" spans="2:12" ht="48.65" customHeight="1">
      <c r="B174" s="1">
        <v>162</v>
      </c>
      <c r="C174" s="8"/>
      <c r="D174" s="8"/>
      <c r="E174" s="8"/>
      <c r="F174" s="8"/>
      <c r="G174" s="8"/>
      <c r="H174" s="10"/>
      <c r="I174" s="9"/>
      <c r="J174" s="11"/>
      <c r="K174" s="9"/>
      <c r="L174" s="9"/>
    </row>
    <row r="175" spans="2:12" ht="48.65" customHeight="1">
      <c r="B175" s="1">
        <v>163</v>
      </c>
      <c r="C175" s="8"/>
      <c r="D175" s="8"/>
      <c r="E175" s="8"/>
      <c r="F175" s="8"/>
      <c r="G175" s="8"/>
      <c r="H175" s="10"/>
      <c r="I175" s="9"/>
      <c r="J175" s="11"/>
      <c r="K175" s="9"/>
      <c r="L175" s="9"/>
    </row>
    <row r="176" spans="2:12" ht="48.65" customHeight="1">
      <c r="B176" s="1">
        <v>164</v>
      </c>
      <c r="C176" s="8"/>
      <c r="D176" s="8"/>
      <c r="E176" s="8"/>
      <c r="F176" s="8"/>
      <c r="G176" s="8"/>
      <c r="H176" s="10"/>
      <c r="I176" s="9"/>
      <c r="J176" s="11"/>
      <c r="K176" s="9"/>
      <c r="L176" s="9"/>
    </row>
    <row r="177" spans="2:12" ht="48.65" customHeight="1">
      <c r="B177" s="1">
        <v>165</v>
      </c>
      <c r="C177" s="8"/>
      <c r="D177" s="8"/>
      <c r="E177" s="8"/>
      <c r="F177" s="8"/>
      <c r="G177" s="8"/>
      <c r="H177" s="10"/>
      <c r="I177" s="9"/>
      <c r="J177" s="11"/>
      <c r="K177" s="9"/>
      <c r="L177" s="9"/>
    </row>
    <row r="178" spans="2:12" ht="48.65" customHeight="1">
      <c r="B178" s="1">
        <v>166</v>
      </c>
      <c r="C178" s="8"/>
      <c r="D178" s="8"/>
      <c r="E178" s="8"/>
      <c r="F178" s="8"/>
      <c r="G178" s="8"/>
      <c r="H178" s="10"/>
      <c r="I178" s="9"/>
      <c r="J178" s="11"/>
      <c r="K178" s="9"/>
      <c r="L178" s="9"/>
    </row>
    <row r="179" spans="2:12" ht="48.65" customHeight="1">
      <c r="B179" s="1">
        <v>167</v>
      </c>
      <c r="C179" s="8"/>
      <c r="D179" s="8"/>
      <c r="E179" s="8"/>
      <c r="F179" s="8"/>
      <c r="G179" s="8"/>
      <c r="H179" s="10"/>
      <c r="I179" s="9"/>
      <c r="J179" s="11"/>
      <c r="K179" s="9"/>
      <c r="L179" s="9"/>
    </row>
    <row r="180" spans="2:12" ht="48.65" customHeight="1">
      <c r="B180" s="1">
        <v>168</v>
      </c>
      <c r="C180" s="8"/>
      <c r="D180" s="8"/>
      <c r="E180" s="8"/>
      <c r="F180" s="8"/>
      <c r="G180" s="8"/>
      <c r="H180" s="10"/>
      <c r="I180" s="9"/>
      <c r="J180" s="11"/>
      <c r="K180" s="9"/>
      <c r="L180" s="9"/>
    </row>
    <row r="181" spans="2:12" ht="48.65" customHeight="1">
      <c r="B181" s="1">
        <v>169</v>
      </c>
      <c r="C181" s="8"/>
      <c r="D181" s="8"/>
      <c r="E181" s="8"/>
      <c r="F181" s="8"/>
      <c r="G181" s="8"/>
      <c r="H181" s="10"/>
      <c r="I181" s="9"/>
      <c r="J181" s="11"/>
      <c r="K181" s="9"/>
      <c r="L181" s="9"/>
    </row>
    <row r="182" spans="2:12" ht="48.65" customHeight="1">
      <c r="B182" s="1">
        <v>170</v>
      </c>
      <c r="C182" s="8"/>
      <c r="D182" s="8"/>
      <c r="E182" s="8"/>
      <c r="F182" s="8"/>
      <c r="G182" s="8"/>
      <c r="H182" s="10"/>
      <c r="I182" s="9"/>
      <c r="J182" s="11"/>
      <c r="K182" s="9"/>
      <c r="L182" s="9"/>
    </row>
    <row r="183" spans="2:12" ht="48.65" customHeight="1">
      <c r="B183" s="1">
        <v>171</v>
      </c>
      <c r="C183" s="8"/>
      <c r="D183" s="8"/>
      <c r="E183" s="8"/>
      <c r="F183" s="8"/>
      <c r="G183" s="8"/>
      <c r="H183" s="10"/>
      <c r="I183" s="9"/>
      <c r="J183" s="11"/>
      <c r="K183" s="9"/>
      <c r="L183" s="9"/>
    </row>
    <row r="184" spans="2:12" ht="48.65" customHeight="1">
      <c r="B184" s="1">
        <v>172</v>
      </c>
      <c r="C184" s="8"/>
      <c r="D184" s="8"/>
      <c r="E184" s="8"/>
      <c r="F184" s="8"/>
      <c r="G184" s="8"/>
      <c r="H184" s="10"/>
      <c r="I184" s="9"/>
      <c r="J184" s="11"/>
      <c r="K184" s="9"/>
      <c r="L184" s="9"/>
    </row>
    <row r="185" spans="2:12" ht="48.65" customHeight="1">
      <c r="B185" s="1">
        <v>173</v>
      </c>
      <c r="C185" s="8"/>
      <c r="D185" s="8"/>
      <c r="E185" s="8"/>
      <c r="F185" s="8"/>
      <c r="G185" s="8"/>
      <c r="H185" s="10"/>
      <c r="I185" s="9"/>
      <c r="J185" s="11"/>
      <c r="K185" s="9"/>
      <c r="L185" s="9"/>
    </row>
    <row r="186" spans="2:12" ht="48.65" customHeight="1">
      <c r="B186" s="1">
        <v>174</v>
      </c>
      <c r="C186" s="8"/>
      <c r="D186" s="8"/>
      <c r="E186" s="8"/>
      <c r="F186" s="8"/>
      <c r="G186" s="8"/>
      <c r="H186" s="10"/>
      <c r="I186" s="9"/>
      <c r="J186" s="11"/>
      <c r="K186" s="9"/>
      <c r="L186" s="9"/>
    </row>
    <row r="187" spans="2:12" ht="48.65" customHeight="1">
      <c r="B187" s="1">
        <v>175</v>
      </c>
      <c r="C187" s="8"/>
      <c r="D187" s="8"/>
      <c r="E187" s="8"/>
      <c r="F187" s="8"/>
      <c r="G187" s="8"/>
      <c r="H187" s="10"/>
      <c r="I187" s="9"/>
      <c r="J187" s="11"/>
      <c r="K187" s="9"/>
      <c r="L187" s="9"/>
    </row>
    <row r="188" spans="2:12" ht="48.65" customHeight="1">
      <c r="B188" s="1">
        <v>176</v>
      </c>
      <c r="C188" s="8"/>
      <c r="D188" s="8"/>
      <c r="E188" s="8"/>
      <c r="F188" s="8"/>
      <c r="G188" s="8"/>
      <c r="H188" s="10"/>
      <c r="I188" s="9"/>
      <c r="J188" s="11"/>
      <c r="K188" s="9"/>
      <c r="L188" s="9"/>
    </row>
    <row r="189" spans="2:12" ht="48.65" customHeight="1">
      <c r="B189" s="1">
        <v>177</v>
      </c>
      <c r="C189" s="8"/>
      <c r="D189" s="8"/>
      <c r="E189" s="8"/>
      <c r="F189" s="8"/>
      <c r="G189" s="8"/>
      <c r="H189" s="10"/>
      <c r="I189" s="9"/>
      <c r="J189" s="11"/>
      <c r="K189" s="9"/>
      <c r="L189" s="9"/>
    </row>
    <row r="190" spans="2:12" ht="48.65" customHeight="1">
      <c r="B190" s="1">
        <v>178</v>
      </c>
      <c r="C190" s="8"/>
      <c r="D190" s="8"/>
      <c r="E190" s="8"/>
      <c r="F190" s="8"/>
      <c r="G190" s="8"/>
      <c r="H190" s="10"/>
      <c r="I190" s="9"/>
      <c r="J190" s="11"/>
      <c r="K190" s="9"/>
      <c r="L190" s="9"/>
    </row>
    <row r="191" spans="2:12" ht="48.65" customHeight="1">
      <c r="B191" s="1">
        <v>179</v>
      </c>
      <c r="C191" s="8"/>
      <c r="D191" s="8"/>
      <c r="E191" s="8"/>
      <c r="F191" s="8"/>
      <c r="G191" s="8"/>
      <c r="H191" s="10"/>
      <c r="I191" s="9"/>
      <c r="J191" s="11"/>
      <c r="K191" s="9"/>
      <c r="L191" s="9"/>
    </row>
    <row r="192" spans="2:12" ht="48.65" customHeight="1">
      <c r="B192" s="1">
        <v>180</v>
      </c>
      <c r="C192" s="8"/>
      <c r="D192" s="8"/>
      <c r="E192" s="8"/>
      <c r="F192" s="8"/>
      <c r="G192" s="8"/>
      <c r="H192" s="10"/>
      <c r="I192" s="9"/>
      <c r="J192" s="11"/>
      <c r="K192" s="9"/>
      <c r="L192" s="9"/>
    </row>
    <row r="193" spans="2:12" ht="48.65" customHeight="1">
      <c r="B193" s="1">
        <v>181</v>
      </c>
      <c r="C193" s="8"/>
      <c r="D193" s="8"/>
      <c r="E193" s="8"/>
      <c r="F193" s="8"/>
      <c r="G193" s="8"/>
      <c r="H193" s="10"/>
      <c r="I193" s="9"/>
      <c r="J193" s="11"/>
      <c r="K193" s="9"/>
      <c r="L193" s="9"/>
    </row>
    <row r="194" spans="2:12" ht="48.65" customHeight="1">
      <c r="B194" s="1">
        <v>182</v>
      </c>
      <c r="C194" s="8"/>
      <c r="D194" s="8"/>
      <c r="E194" s="8"/>
      <c r="F194" s="8"/>
      <c r="G194" s="8"/>
      <c r="H194" s="10"/>
      <c r="I194" s="9"/>
      <c r="J194" s="11"/>
      <c r="K194" s="9"/>
      <c r="L194" s="9"/>
    </row>
    <row r="195" spans="2:12" ht="48.65" customHeight="1">
      <c r="B195" s="1">
        <v>183</v>
      </c>
      <c r="C195" s="8"/>
      <c r="D195" s="8"/>
      <c r="E195" s="8"/>
      <c r="F195" s="8"/>
      <c r="G195" s="8"/>
      <c r="H195" s="10"/>
      <c r="I195" s="9"/>
      <c r="J195" s="11"/>
      <c r="K195" s="9"/>
      <c r="L195" s="9"/>
    </row>
    <row r="196" spans="2:12" ht="48.65" customHeight="1">
      <c r="B196" s="1">
        <v>184</v>
      </c>
      <c r="C196" s="8"/>
      <c r="D196" s="8"/>
      <c r="E196" s="8"/>
      <c r="F196" s="8"/>
      <c r="G196" s="8"/>
      <c r="H196" s="10"/>
      <c r="I196" s="9"/>
      <c r="J196" s="11"/>
      <c r="K196" s="9"/>
      <c r="L196" s="9"/>
    </row>
    <row r="197" spans="2:12" ht="48.65" customHeight="1">
      <c r="B197" s="1">
        <v>185</v>
      </c>
      <c r="C197" s="8"/>
      <c r="D197" s="8"/>
      <c r="E197" s="8"/>
      <c r="F197" s="8"/>
      <c r="G197" s="8"/>
      <c r="H197" s="10"/>
      <c r="I197" s="9"/>
      <c r="J197" s="11"/>
      <c r="K197" s="9"/>
      <c r="L197" s="9"/>
    </row>
    <row r="198" spans="2:12" ht="48.65" customHeight="1">
      <c r="B198" s="1">
        <v>186</v>
      </c>
      <c r="C198" s="8"/>
      <c r="D198" s="8"/>
      <c r="E198" s="8"/>
      <c r="F198" s="8"/>
      <c r="G198" s="8"/>
      <c r="H198" s="10"/>
      <c r="I198" s="9"/>
      <c r="J198" s="11"/>
      <c r="K198" s="9"/>
      <c r="L198" s="9"/>
    </row>
    <row r="199" spans="2:12" ht="48.65" customHeight="1">
      <c r="B199" s="1">
        <v>187</v>
      </c>
      <c r="C199" s="8"/>
      <c r="D199" s="8"/>
      <c r="E199" s="8"/>
      <c r="F199" s="8"/>
      <c r="G199" s="8"/>
      <c r="H199" s="10"/>
      <c r="I199" s="9"/>
      <c r="J199" s="11"/>
      <c r="K199" s="9"/>
      <c r="L199" s="9"/>
    </row>
    <row r="200" spans="2:12" ht="48.65" customHeight="1">
      <c r="B200" s="1">
        <v>188</v>
      </c>
      <c r="C200" s="8"/>
      <c r="D200" s="8"/>
      <c r="E200" s="8"/>
      <c r="F200" s="8"/>
      <c r="G200" s="8"/>
      <c r="H200" s="10"/>
      <c r="I200" s="9"/>
      <c r="J200" s="11"/>
      <c r="K200" s="9"/>
      <c r="L200" s="9"/>
    </row>
    <row r="201" spans="2:12" ht="48.65" customHeight="1">
      <c r="B201" s="1">
        <v>189</v>
      </c>
      <c r="C201" s="8"/>
      <c r="D201" s="8"/>
      <c r="E201" s="8"/>
      <c r="F201" s="8"/>
      <c r="G201" s="8"/>
      <c r="H201" s="10"/>
      <c r="I201" s="9"/>
      <c r="J201" s="11"/>
      <c r="K201" s="9"/>
      <c r="L201" s="9"/>
    </row>
    <row r="202" spans="2:12" ht="48.65" customHeight="1">
      <c r="B202" s="1">
        <v>190</v>
      </c>
      <c r="C202" s="8"/>
      <c r="D202" s="8"/>
      <c r="E202" s="8"/>
      <c r="F202" s="8"/>
      <c r="G202" s="8"/>
      <c r="H202" s="10"/>
      <c r="I202" s="9"/>
      <c r="J202" s="11"/>
      <c r="K202" s="9"/>
      <c r="L202" s="9"/>
    </row>
    <row r="203" spans="2:12" ht="48.65" customHeight="1">
      <c r="B203" s="1">
        <v>191</v>
      </c>
      <c r="C203" s="8"/>
      <c r="D203" s="8"/>
      <c r="E203" s="8"/>
      <c r="F203" s="8"/>
      <c r="G203" s="8"/>
      <c r="H203" s="10"/>
      <c r="I203" s="9"/>
      <c r="J203" s="11"/>
      <c r="K203" s="9"/>
      <c r="L203" s="9"/>
    </row>
    <row r="204" spans="2:12" ht="48.65" customHeight="1">
      <c r="B204" s="1">
        <v>192</v>
      </c>
      <c r="C204" s="8"/>
      <c r="D204" s="8"/>
      <c r="E204" s="8"/>
      <c r="F204" s="8"/>
      <c r="G204" s="8"/>
      <c r="H204" s="10"/>
      <c r="I204" s="9"/>
      <c r="J204" s="11"/>
      <c r="K204" s="9"/>
      <c r="L204" s="9"/>
    </row>
    <row r="205" spans="2:12" ht="48.65" customHeight="1">
      <c r="B205" s="1">
        <v>193</v>
      </c>
      <c r="C205" s="8"/>
      <c r="D205" s="8"/>
      <c r="E205" s="8"/>
      <c r="F205" s="8"/>
      <c r="G205" s="8"/>
      <c r="H205" s="10"/>
      <c r="I205" s="9"/>
      <c r="J205" s="11"/>
      <c r="K205" s="9"/>
      <c r="L205" s="9"/>
    </row>
    <row r="206" spans="2:12" ht="48.65" customHeight="1">
      <c r="B206" s="1">
        <v>194</v>
      </c>
      <c r="C206" s="8"/>
      <c r="D206" s="8"/>
      <c r="E206" s="8"/>
      <c r="F206" s="8"/>
      <c r="G206" s="8"/>
      <c r="H206" s="10"/>
      <c r="I206" s="9"/>
      <c r="J206" s="11"/>
      <c r="K206" s="9"/>
      <c r="L206" s="9"/>
    </row>
    <row r="207" spans="2:12" ht="48.65" customHeight="1">
      <c r="B207" s="1">
        <v>195</v>
      </c>
      <c r="C207" s="8"/>
      <c r="D207" s="8"/>
      <c r="E207" s="8"/>
      <c r="F207" s="8"/>
      <c r="G207" s="8"/>
      <c r="H207" s="10"/>
      <c r="I207" s="9"/>
      <c r="J207" s="11"/>
      <c r="K207" s="9"/>
      <c r="L207" s="9"/>
    </row>
    <row r="208" spans="2:12" ht="48.65" customHeight="1">
      <c r="B208" s="1">
        <v>196</v>
      </c>
      <c r="C208" s="8"/>
      <c r="D208" s="8"/>
      <c r="E208" s="8"/>
      <c r="F208" s="8"/>
      <c r="G208" s="8"/>
      <c r="H208" s="10"/>
      <c r="I208" s="9"/>
      <c r="J208" s="11"/>
      <c r="K208" s="9"/>
      <c r="L208" s="9"/>
    </row>
    <row r="209" spans="2:12" ht="48.65" customHeight="1">
      <c r="B209" s="1">
        <v>197</v>
      </c>
      <c r="C209" s="8"/>
      <c r="D209" s="8"/>
      <c r="E209" s="8"/>
      <c r="F209" s="8"/>
      <c r="G209" s="8"/>
      <c r="H209" s="10"/>
      <c r="I209" s="9"/>
      <c r="J209" s="11"/>
      <c r="K209" s="9"/>
      <c r="L209" s="9"/>
    </row>
    <row r="210" spans="2:12" ht="48.65" customHeight="1">
      <c r="B210" s="1">
        <v>198</v>
      </c>
      <c r="C210" s="8"/>
      <c r="D210" s="8"/>
      <c r="E210" s="8"/>
      <c r="F210" s="8"/>
      <c r="G210" s="8"/>
      <c r="H210" s="10"/>
      <c r="I210" s="9"/>
      <c r="J210" s="11"/>
      <c r="K210" s="9"/>
      <c r="L210" s="9"/>
    </row>
    <row r="211" spans="2:12" ht="48.65" customHeight="1">
      <c r="B211" s="1">
        <v>199</v>
      </c>
      <c r="C211" s="8"/>
      <c r="D211" s="8"/>
      <c r="E211" s="8"/>
      <c r="F211" s="8"/>
      <c r="G211" s="8"/>
      <c r="H211" s="10"/>
      <c r="I211" s="9"/>
      <c r="J211" s="11"/>
      <c r="K211" s="9"/>
      <c r="L211" s="9"/>
    </row>
    <row r="212" spans="2:12" ht="48.65" customHeight="1">
      <c r="B212" s="1">
        <v>200</v>
      </c>
      <c r="C212" s="8"/>
      <c r="D212" s="8"/>
      <c r="E212" s="8"/>
      <c r="F212" s="8"/>
      <c r="G212" s="8"/>
      <c r="H212" s="10"/>
      <c r="I212" s="9"/>
      <c r="J212" s="11"/>
      <c r="K212" s="9"/>
      <c r="L212" s="9"/>
    </row>
  </sheetData>
  <sheetProtection formatCells="0" formatRows="0" insertRows="0" deleteRows="0"/>
  <mergeCells count="1">
    <mergeCell ref="B7:I7"/>
  </mergeCells>
  <printOptions horizontalCentered="1"/>
  <pageMargins left="0.70866141732283472" right="0.70866141732283472" top="0.74803149606299213" bottom="0.74803149606299213" header="0.31496062992125984" footer="0.31496062992125984"/>
  <pageSetup paperSize="9" scale="72" fitToHeight="1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594953-0794-4abf-ab0d-a7d28a67d603">
      <Terms xmlns="http://schemas.microsoft.com/office/infopath/2007/PartnerControls"/>
    </lcf76f155ced4ddcb4097134ff3c332f>
    <TaxCatchAll xmlns="6a010876-3770-4fde-a246-064718848a3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545BCD87B7BDE40BF8880D8945EA949" ma:contentTypeVersion="14" ma:contentTypeDescription="Create a new document." ma:contentTypeScope="" ma:versionID="f6d645d09d66d270eca45bd7b44ab510">
  <xsd:schema xmlns:xsd="http://www.w3.org/2001/XMLSchema" xmlns:xs="http://www.w3.org/2001/XMLSchema" xmlns:p="http://schemas.microsoft.com/office/2006/metadata/properties" xmlns:ns2="39594953-0794-4abf-ab0d-a7d28a67d603" xmlns:ns3="6a010876-3770-4fde-a246-064718848a31" targetNamespace="http://schemas.microsoft.com/office/2006/metadata/properties" ma:root="true" ma:fieldsID="99e2d3375817899102397b1a140f4a00" ns2:_="" ns3:_="">
    <xsd:import namespace="39594953-0794-4abf-ab0d-a7d28a67d603"/>
    <xsd:import namespace="6a010876-3770-4fde-a246-064718848a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94953-0794-4abf-ab0d-a7d28a67d6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502374b-82e5-4b34-b572-a4b8594eee8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010876-3770-4fde-a246-064718848a3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9a997ed-4244-4530-b9a2-864c9a58eb20}" ma:internalName="TaxCatchAll" ma:showField="CatchAllData" ma:web="6a010876-3770-4fde-a246-064718848a3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64C788-85CB-407F-B05D-15C117555302}">
  <ds:schemaRefs>
    <ds:schemaRef ds:uri="http://schemas.microsoft.com/office/2006/metadata/properties"/>
    <ds:schemaRef ds:uri="http://schemas.microsoft.com/office/infopath/2007/PartnerControls"/>
    <ds:schemaRef ds:uri="39594953-0794-4abf-ab0d-a7d28a67d603"/>
    <ds:schemaRef ds:uri="6a010876-3770-4fde-a246-064718848a31"/>
  </ds:schemaRefs>
</ds:datastoreItem>
</file>

<file path=customXml/itemProps2.xml><?xml version="1.0" encoding="utf-8"?>
<ds:datastoreItem xmlns:ds="http://schemas.openxmlformats.org/officeDocument/2006/customXml" ds:itemID="{DCE8D4FE-13D3-4073-B487-A8709D6862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94953-0794-4abf-ab0d-a7d28a67d603"/>
    <ds:schemaRef ds:uri="6a010876-3770-4fde-a246-064718848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015F3-CF45-4FCD-B14C-DB5EE4CD56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4</vt:i4>
      </vt:variant>
    </vt:vector>
  </HeadingPairs>
  <TitlesOfParts>
    <vt:vector size="18" baseType="lpstr">
      <vt:lpstr>Portada</vt:lpstr>
      <vt:lpstr>0</vt:lpstr>
      <vt:lpstr>1</vt:lpstr>
      <vt:lpstr>2</vt:lpstr>
      <vt:lpstr>3</vt:lpstr>
      <vt:lpstr>Hoja1</vt:lpstr>
      <vt:lpstr>4</vt:lpstr>
      <vt:lpstr>5</vt:lpstr>
      <vt:lpstr>6</vt:lpstr>
      <vt:lpstr>7</vt:lpstr>
      <vt:lpstr>8</vt:lpstr>
      <vt:lpstr>9</vt:lpstr>
      <vt:lpstr>10</vt:lpstr>
      <vt:lpstr>11</vt:lpstr>
      <vt:lpstr>'0'!Área_de_impresión</vt:lpstr>
      <vt:lpstr>'1'!Área_de_impresión</vt:lpstr>
      <vt:lpstr>'11'!Área_de_impresión</vt:lpstr>
      <vt:lpstr>Portada!Área_de_impresión</vt:lpstr>
    </vt:vector>
  </TitlesOfParts>
  <Manager/>
  <Company>ACHS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ACHS</dc:creator>
  <cp:keywords/>
  <dc:description/>
  <cp:lastModifiedBy>Mario Munoz</cp:lastModifiedBy>
  <cp:revision/>
  <dcterms:created xsi:type="dcterms:W3CDTF">2016-04-13T12:27:31Z</dcterms:created>
  <dcterms:modified xsi:type="dcterms:W3CDTF">2026-02-02T17:23:29Z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0x0101004545BCD87B7BDE40BF8880D8945EA949</vt:lpwstr>
  </property>
  <property fmtid="{D5CDD505-2E9C-101B-9397-08002B2CF9AE}" pid="3" name="MediaServiceImageTags">
    <vt:lpwstr/>
  </property>
</Properties>
</file>