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sheetId="4" r:id="rId7"/>
    <sheet state="visible" name="COGS" sheetId="5" r:id="rId8"/>
    <sheet state="visible" name="Expenses" sheetId="6" r:id="rId9"/>
    <sheet state="visible" name="Purchases" sheetId="7" r:id="rId10"/>
    <sheet state="visible" name="FAR" sheetId="8" r:id="rId11"/>
    <sheet state="visible" name="FAB" sheetId="9" r:id="rId12"/>
    <sheet state="visible" name="Depreciation" sheetId="10" r:id="rId13"/>
    <sheet state="visible" name="RM Stock" sheetId="11" r:id="rId14"/>
    <sheet state="visible" name="Finished Goods Stock" sheetId="12" r:id="rId15"/>
    <sheet state="visible" name="Equity" sheetId="13" r:id="rId16"/>
    <sheet state="visible" name="Loan" sheetId="14" r:id="rId17"/>
    <sheet state="visible" name="Profit and Loss" sheetId="15" r:id="rId18"/>
    <sheet state="visible" name="Cash Details" sheetId="16" r:id="rId19"/>
    <sheet state="visible" name="Balance Sheet" sheetId="17" r:id="rId20"/>
  </sheets>
  <definedNames/>
  <calcPr/>
</workbook>
</file>

<file path=xl/sharedStrings.xml><?xml version="1.0" encoding="utf-8"?>
<sst xmlns="http://schemas.openxmlformats.org/spreadsheetml/2006/main" count="996" uniqueCount="239">
  <si>
    <t>Description</t>
  </si>
  <si>
    <t>ModernAura Designs Ltd. manufactures and sells Customized Cabinets, Night stand, Bookcases and Dresser. It sells one Cabinet for Rs. 7,500, Night Stand for Rs. 6,200, Bookcase for Rs. 4,100 and Dresser for Rs. 10,000. The selling price for each item remains the same every month.</t>
  </si>
  <si>
    <t>To make 1 Cabinet, they require 3 kg of Teak Wood, 900 gms of nails and 850 gms of Wood Polish.</t>
  </si>
  <si>
    <t>To make 1 , Night Stand, they require 1 kg of Teak Wood, 300 gms of nails and 700 gms of Wood Polish.</t>
  </si>
  <si>
    <t>To make 1 Bookcases, they require 2 kg of Teak Wood, 750 gms of nails and 500 gms of Wood Polish.</t>
  </si>
  <si>
    <t>To make 1 Dresser, they require 4 kg of Teak Wood, 1 kg of nails and 950 kg of Wood Polish.</t>
  </si>
  <si>
    <t>They purchase 1 kg of Teak Wood for Rs.1,300, 1 kg of Nail for Rs. 200 and 1 kg of Wood Polish for Rs. 450. The purchase price of each item remains the same every month.</t>
  </si>
  <si>
    <t>They purchase 7,400 kg of Teak wood, 2,600 kg of Nail and 2,750 kg of Wood Polish in the first month. The purchase quantity increases by 1.5% for Teak Wood, 1% for Nails and 1.2% for Wood Polishevery month.</t>
  </si>
  <si>
    <t>The payment for purchases is made same month for Teak Wood, after 2 month for Nails and after 1 month for Wood Polish.</t>
  </si>
  <si>
    <t>They manufacture 1200 Cabinet, 750 Night Stand, 300 Bookcases and 525 Dresser in the first month. The manufacturing quantity increases by 2% for Cabinets, 1.5% for Night Stand, 0.5% for Bookcases and 1% for Dresser every month.</t>
  </si>
  <si>
    <t>They Sell 1085 Cabinet, 690 Night Stand, 260 Bookcases and 500 Dresser in the first month. The Selling quantity increases by 1.5% for Cabinets, 1.2% for Night Stand, 0.8% for Bookcases and 0.6% for Dresser every month.</t>
  </si>
  <si>
    <t>23% of the total sales of Cabinet, 15% of the total sales of Night Stand, 30% of the total sales of Bookcases and 28% of the total sales of Dresser is made to Retailer1. Retailer1 makes the payment for each product after 1 months.</t>
  </si>
  <si>
    <t>27% of the total sales of Cabinet,28% of the total sales of Night Stand, 30% of the total sales of Bookcases and 32% of the total sales of Dresser is made to Retailer2. Retailer2 makes the payment for each product every 3 months and makes it balance 0.</t>
  </si>
  <si>
    <t>20% of the total sales of Cabinet, 24% of the total sales of Night Stand, 0% of the total sales of Bookcases and 15% of the total sales of Dresser is made to Retailer3. Retailer3 makes the payment for each product after 2 month.</t>
  </si>
  <si>
    <t>30% of the total sales of Cabinet, 33% of the total sales of Night Stand, 40% of the total sales of Bookcases and 25% of the total sales of Dresser is made to Retailer4. Retailer4 makes the payment in cash.</t>
  </si>
  <si>
    <t>ModernAura Design employs 2 sales persons to each of whom Rs. 16,500 salary per month is paid. The salary of a given month is paid after 2 month. The rent of the showroom is Rs. 55,000 per month which is paid in the same month. Electricity bill is Rs. 13,000 per month, the payment for which is made after 3 months.</t>
  </si>
  <si>
    <t>The company has a security guard service from a security agency for which monthly expense is 24,000. The amount is paid every 3 months, making it balance 0.</t>
  </si>
  <si>
    <t>Broadband bill of ModernAura Design is 5,555 per month. They pay the bill after 1 month.</t>
  </si>
  <si>
    <t>ModernAura Design issued 495873 shares of Rs. 14.3 each in Month 1, 638759 shares of Rs. 16.7 each in Month 7, 968415 shares of Rs. 15.8 each in Month 14 and 1297638 shares of Rs. 18 each in Month 21 to its shareholders. The shareholders paid for these shares in cash.</t>
  </si>
  <si>
    <t>The company paid dividend of Rs. 3.1 per share in Month 11, Rs. 3.8 per share in Month 22 and Rs. 5 per share in month 33. It is paid on all the shares issued upto that day.</t>
  </si>
  <si>
    <t>In Month 2 ModernAura Design takes a 12 months term loan of Rs. 6,00,000 from IDBI Bank with interest rate of 10.7% Per Annum. They are paying the Interest on a monthly basis at the end of the month. Loan is repaid in the beginning of the repayment month.</t>
  </si>
  <si>
    <t>In Month 6 ModernAura Design takes a 14 months term loan of Rs. 8,50,000 from ICICI with interest rate of 9.8% Per Annum. They are paying the Interest on a monthly basis at the end of the month. Loan is repaid in the beginning of the repayment month.</t>
  </si>
  <si>
    <t>In Month 9 ModernAura Design takes a 25 months term loan of Rs. 10,00,000 from BOI with interest rate of 7.50% Per Annum. They are paying the Interest on a monthly basis at the end of the month. Loan is repaid in the beginning of the repayment month.</t>
  </si>
  <si>
    <t>The company has purchased a Furniture (FUR331) in Month 1 for Rs. 4,50,000, which has a life of 12 months. It purchased another Furniture in Month 13 and Month 25 respectively, which have the same item detail, cost and life as the first one.</t>
  </si>
  <si>
    <t>It also purchased a Vehicle (VEC611) in month 1 which costs Rs. 11,00,000 and has a life of 18 months. It purchased another vehicle in Month 19, which has the same item detail, cost and life as the first one.</t>
  </si>
  <si>
    <t>It also purchased a AC (CAE901) in Month 1 for Rs. 57000, which has a life of 28 months. It purchased another AC in Month 29, which has the same item detail, cost and life as the first one.</t>
  </si>
  <si>
    <t>They paid 26.50% tax on the profit after interest.</t>
  </si>
  <si>
    <t>Make a model for 36 months.</t>
  </si>
  <si>
    <t>Requirements in kg to manufacture a product-</t>
  </si>
  <si>
    <t>Ingredients</t>
  </si>
  <si>
    <t>Cabinets</t>
  </si>
  <si>
    <t>Night Stand</t>
  </si>
  <si>
    <t>Bookcases</t>
  </si>
  <si>
    <t>Dresser</t>
  </si>
  <si>
    <t>Teak wood</t>
  </si>
  <si>
    <t>Nails</t>
  </si>
  <si>
    <t>Wood Polish</t>
  </si>
  <si>
    <t>Manufacturing Details</t>
  </si>
  <si>
    <t>Quantity</t>
  </si>
  <si>
    <t>Growth% of Quantity</t>
  </si>
  <si>
    <t>Sales Details</t>
  </si>
  <si>
    <t>Selling Price/ unit</t>
  </si>
  <si>
    <t>Collection Details</t>
  </si>
  <si>
    <t>Collection</t>
  </si>
  <si>
    <t>Retailer1</t>
  </si>
  <si>
    <t>after 1 month</t>
  </si>
  <si>
    <t>Retailer2</t>
  </si>
  <si>
    <t>every 3 months, make balance 0</t>
  </si>
  <si>
    <t>Retailer3</t>
  </si>
  <si>
    <t>after 2 month</t>
  </si>
  <si>
    <t>Retailer4</t>
  </si>
  <si>
    <t>cash</t>
  </si>
  <si>
    <t>Purchase Details</t>
  </si>
  <si>
    <t>Purchase Price/ kg</t>
  </si>
  <si>
    <t>Payments</t>
  </si>
  <si>
    <t>same month</t>
  </si>
  <si>
    <t>Operating Costs</t>
  </si>
  <si>
    <t>Amount (in Rs.)</t>
  </si>
  <si>
    <t>Payment</t>
  </si>
  <si>
    <t>Salary</t>
  </si>
  <si>
    <t>Salesperson1</t>
  </si>
  <si>
    <t>Salesperson2</t>
  </si>
  <si>
    <t>Rent</t>
  </si>
  <si>
    <t>Electricity</t>
  </si>
  <si>
    <t>after 3 months</t>
  </si>
  <si>
    <t>Security</t>
  </si>
  <si>
    <t>Broadband bill</t>
  </si>
  <si>
    <t>Equity Share Issue</t>
  </si>
  <si>
    <t>Month 1</t>
  </si>
  <si>
    <t>Month 7</t>
  </si>
  <si>
    <t>Month 14</t>
  </si>
  <si>
    <t>Month 21</t>
  </si>
  <si>
    <t>Issue Price</t>
  </si>
  <si>
    <t>Number of Shares</t>
  </si>
  <si>
    <t>Dividend Details</t>
  </si>
  <si>
    <t>Month 11</t>
  </si>
  <si>
    <t>Month 22</t>
  </si>
  <si>
    <t>Month 33</t>
  </si>
  <si>
    <t>Per share (in Rs.)</t>
  </si>
  <si>
    <t>Loan Details</t>
  </si>
  <si>
    <t>Loan taken month</t>
  </si>
  <si>
    <t>Loan amount</t>
  </si>
  <si>
    <t>Yearly Interest (%)</t>
  </si>
  <si>
    <t>Interest Payment Schedule</t>
  </si>
  <si>
    <t>Loan Period</t>
  </si>
  <si>
    <t>Repayment Month</t>
  </si>
  <si>
    <t>12-month term loan-IDBI</t>
  </si>
  <si>
    <t>Monthly</t>
  </si>
  <si>
    <t>14-month term loan-ICICI</t>
  </si>
  <si>
    <t>25-month term loan-BOI</t>
  </si>
  <si>
    <t>Tax Rate</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</si>
  <si>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</si>
  <si>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</si>
  <si>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</si>
  <si>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</si>
  <si>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</si>
  <si>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</si>
  <si>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</si>
  <si>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</si>
  <si>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</si>
  <si>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</si>
  <si>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</si>
  <si>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</si>
  <si>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</si>
  <si>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</si>
  <si>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</si>
  <si>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</si>
  <si>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</si>
  <si>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</si>
  <si>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</si>
  <si>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</si>
  <si>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</si>
  <si>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</si>
  <si>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</si>
  <si>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</si>
  <si>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</si>
  <si>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</si>
  <si>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</si>
  <si>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</si>
  <si>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</si>
  <si>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</si>
  <si>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</si>
  <si>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</si>
  <si>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</si>
  <si>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</si>
  <si>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M35</t>
  </si>
  <si>
    <t>M36</t>
  </si>
  <si>
    <t>Selling quantity</t>
  </si>
  <si>
    <t>Selling price</t>
  </si>
  <si>
    <t>Manufacturing (Qty)</t>
  </si>
  <si>
    <t>Requirement (Qty)</t>
  </si>
  <si>
    <t>Total Requirement (Qty)</t>
  </si>
  <si>
    <t>Purchase Quantity</t>
  </si>
  <si>
    <t>Purchase price</t>
  </si>
  <si>
    <t>Amount in Rs.</t>
  </si>
  <si>
    <t>Sales</t>
  </si>
  <si>
    <t>Total</t>
  </si>
  <si>
    <t>Sales-Cabintes</t>
  </si>
  <si>
    <t>Sales-Night Stand</t>
  </si>
  <si>
    <t>Sales-Bookcases</t>
  </si>
  <si>
    <t>Sales-Dresser</t>
  </si>
  <si>
    <t>Total Sales</t>
  </si>
  <si>
    <t>Collections</t>
  </si>
  <si>
    <t>Receivables</t>
  </si>
  <si>
    <t>Sales (Qty)</t>
  </si>
  <si>
    <t>Cost price (in Rs.)</t>
  </si>
  <si>
    <t>Cost of goods sold (in Rs.)</t>
  </si>
  <si>
    <t>Expenses</t>
  </si>
  <si>
    <t>Payment for Expenses</t>
  </si>
  <si>
    <t>Outstanding Expenses</t>
  </si>
  <si>
    <t>Purchases</t>
  </si>
  <si>
    <t>Payment made for Purchases</t>
  </si>
  <si>
    <t>Payables</t>
  </si>
  <si>
    <t>Item Code</t>
  </si>
  <si>
    <t>Item Type</t>
  </si>
  <si>
    <t>Item Details</t>
  </si>
  <si>
    <t>Month of Purchase</t>
  </si>
  <si>
    <t>Price (in Rs.)</t>
  </si>
  <si>
    <t>Life of Asset (in months)</t>
  </si>
  <si>
    <t>Month of Disposal</t>
  </si>
  <si>
    <t>FAS001</t>
  </si>
  <si>
    <t>Furniture</t>
  </si>
  <si>
    <t>FUR331</t>
  </si>
  <si>
    <t>FAS002</t>
  </si>
  <si>
    <t>Vehicle</t>
  </si>
  <si>
    <t>VEC611</t>
  </si>
  <si>
    <t>FAS003</t>
  </si>
  <si>
    <t>AC</t>
  </si>
  <si>
    <t>CAE901</t>
  </si>
  <si>
    <t>FAS004</t>
  </si>
  <si>
    <t>FAS005</t>
  </si>
  <si>
    <t>FAS006</t>
  </si>
  <si>
    <t>FAS007</t>
  </si>
  <si>
    <t>Opening Balance</t>
  </si>
  <si>
    <t>Purchase of Assets</t>
  </si>
  <si>
    <t>Disposal</t>
  </si>
  <si>
    <t>Closing Balance</t>
  </si>
  <si>
    <t>Depreciation for the month</t>
  </si>
  <si>
    <t>Opening stock (Qty)</t>
  </si>
  <si>
    <t>Change in stock (Qty)</t>
  </si>
  <si>
    <t>Closing stock (Qty)</t>
  </si>
  <si>
    <t>Closing stock (in Rs.)</t>
  </si>
  <si>
    <t>Equity Share Issued (in numbers)</t>
  </si>
  <si>
    <t>Opening number of shares</t>
  </si>
  <si>
    <t>Number of Shares issued</t>
  </si>
  <si>
    <t>Closing number of shares</t>
  </si>
  <si>
    <t>Equity Share Capital (in Rs.)</t>
  </si>
  <si>
    <t>Equity Share Capital Issued</t>
  </si>
  <si>
    <t>Dividend Per Share (in Rs.)</t>
  </si>
  <si>
    <t>Dividend Paid (in Rs.)</t>
  </si>
  <si>
    <t>Loans</t>
  </si>
  <si>
    <t>Loan Taken</t>
  </si>
  <si>
    <t>Loan Repaid</t>
  </si>
  <si>
    <t>Interest Paid</t>
  </si>
  <si>
    <t>Cost of Goods Sold</t>
  </si>
  <si>
    <t>Gross Profit</t>
  </si>
  <si>
    <t>Operating Expenses</t>
  </si>
  <si>
    <t>EBITDA (Earning Before Interest,Tax and Depreciation)</t>
  </si>
  <si>
    <t>Depreciation</t>
  </si>
  <si>
    <t>EBIT(Earning Before Interest and Tax) - Operating Profit</t>
  </si>
  <si>
    <t>Interest Expenses</t>
  </si>
  <si>
    <t>PBT (Profit Before Tax)</t>
  </si>
  <si>
    <t>Tax Expense</t>
  </si>
  <si>
    <t>PAT (Profit After Tax) - Net Profit</t>
  </si>
  <si>
    <t>Cash Inflow</t>
  </si>
  <si>
    <t>Collections from Customers</t>
  </si>
  <si>
    <t>Loans Taken</t>
  </si>
  <si>
    <t>Cash Outflow</t>
  </si>
  <si>
    <t>Fixed Assets Purchased</t>
  </si>
  <si>
    <t>Payments for Purchases</t>
  </si>
  <si>
    <t>Dividend Paid</t>
  </si>
  <si>
    <t>Tax Paid</t>
  </si>
  <si>
    <t>Cash generated for the period</t>
  </si>
  <si>
    <t>Cash in Hand</t>
  </si>
  <si>
    <t>Opening Cash</t>
  </si>
  <si>
    <t>Closing Cash</t>
  </si>
  <si>
    <t>Assets</t>
  </si>
  <si>
    <t>Non-Current Assets</t>
  </si>
  <si>
    <t>Fixed Assets</t>
  </si>
  <si>
    <t>Total Non-Current Assets</t>
  </si>
  <si>
    <t>Current Assets</t>
  </si>
  <si>
    <t>RM Stock</t>
  </si>
  <si>
    <t>Finished Goods Stock</t>
  </si>
  <si>
    <t>Total Current Assets</t>
  </si>
  <si>
    <t>Total Assets</t>
  </si>
  <si>
    <t>Equity</t>
  </si>
  <si>
    <t>Equity Share Capital</t>
  </si>
  <si>
    <t>Accumulated Profits</t>
  </si>
  <si>
    <t>PAT (Profit After Tax)</t>
  </si>
  <si>
    <t>Total Equity</t>
  </si>
  <si>
    <t>Liabilities</t>
  </si>
  <si>
    <t>Non-Current Liabilities</t>
  </si>
  <si>
    <t>Long Term Loan</t>
  </si>
  <si>
    <t>Total Non-Current Liabilities</t>
  </si>
  <si>
    <t>Current Liabilities</t>
  </si>
  <si>
    <t>Total Current Liabilities</t>
  </si>
  <si>
    <t>Total Liabilities</t>
  </si>
  <si>
    <t>Total Equity and Liabilities</t>
  </si>
  <si>
    <t>Difference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</si>
</sst>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9">
    <font>
      <sz val="10.0"/>
      <color rgb="FF000000"/>
      <name val="Arial"/>
      <scheme val="minor"/>
    </font>
    <font>
      <b/>
      <sz val="12.0"/>
      <color theme="1"/>
      <name val="Arial"/>
      <scheme val="minor"/>
    </font>
    <font>
      <sz val="12.0"/>
      <color theme="1"/>
      <name val="Arial"/>
      <scheme val="minor"/>
    </font>
    <font>
      <sz val="12.0"/>
      <color theme="1"/>
      <name val="Arial"/>
    </font>
    <font>
      <b/>
      <color theme="1"/>
      <name val="Arial"/>
    </font>
    <font>
      <color theme="1"/>
      <name val="Arial"/>
    </font>
    <font>
      <sz val="12.0"/>
      <color rgb="FF000000"/>
      <name val="Arial"/>
    </font>
    <font>
      <b/>
      <color theme="1"/>
      <name val="Arial"/>
      <scheme val="minor"/>
    </font>
    <font>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999999"/>
        <bgColor rgb="FF999999"/>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readingOrder="0" shrinkToFit="0" vertical="bottom" wrapText="1"/>
    </xf>
    <xf borderId="0" fillId="0" fontId="4" numFmtId="0" xfId="0" applyAlignment="1" applyFont="1">
      <alignment readingOrder="0" vertical="bottom"/>
    </xf>
    <xf borderId="0" fillId="0" fontId="5" numFmtId="0" xfId="0" applyAlignment="1" applyFont="1">
      <alignment vertical="bottom"/>
    </xf>
    <xf borderId="0" fillId="0" fontId="5" numFmtId="0" xfId="0" applyAlignment="1" applyFont="1">
      <alignment readingOrder="0" vertical="bottom"/>
    </xf>
    <xf borderId="0" fillId="0" fontId="4" numFmtId="0" xfId="0" applyAlignment="1" applyFont="1">
      <alignment vertical="bottom"/>
    </xf>
    <xf borderId="0" fillId="0" fontId="3" numFmtId="0" xfId="0" applyAlignment="1" applyFont="1">
      <alignment shrinkToFit="0" vertical="bottom" wrapText="1"/>
    </xf>
    <xf borderId="0" fillId="0" fontId="5" numFmtId="9" xfId="0" applyAlignment="1" applyFont="1" applyNumberFormat="1">
      <alignment readingOrder="0" vertical="bottom"/>
    </xf>
    <xf borderId="0" fillId="0" fontId="5" numFmtId="10" xfId="0" applyAlignment="1" applyFont="1" applyNumberFormat="1">
      <alignment readingOrder="0" vertical="bottom"/>
    </xf>
    <xf borderId="0" fillId="0" fontId="2" numFmtId="0" xfId="0" applyAlignment="1" applyFont="1">
      <alignment readingOrder="0"/>
    </xf>
    <xf borderId="0" fillId="0" fontId="5" numFmtId="9" xfId="0" applyAlignment="1" applyFont="1" applyNumberFormat="1">
      <alignment horizontal="right" readingOrder="0" vertical="bottom"/>
    </xf>
    <xf borderId="0" fillId="0" fontId="5" numFmtId="0" xfId="0" applyAlignment="1" applyFont="1">
      <alignment horizontal="right" readingOrder="0" vertical="bottom"/>
    </xf>
    <xf borderId="0" fillId="0" fontId="5" numFmtId="10" xfId="0" applyAlignment="1" applyFont="1" applyNumberFormat="1">
      <alignment horizontal="right" readingOrder="0" vertical="bottom"/>
    </xf>
    <xf borderId="0" fillId="2" fontId="3" numFmtId="0" xfId="0" applyAlignment="1" applyFill="1" applyFont="1">
      <alignment readingOrder="0" shrinkToFit="0" vertical="bottom" wrapText="1"/>
    </xf>
    <xf borderId="0" fillId="0" fontId="5" numFmtId="164" xfId="0" applyAlignment="1" applyFont="1" applyNumberFormat="1">
      <alignment vertical="bottom"/>
    </xf>
    <xf borderId="0" fillId="2" fontId="3" numFmtId="0" xfId="0" applyAlignment="1" applyFont="1">
      <alignment readingOrder="0" vertical="bottom"/>
    </xf>
    <xf borderId="0" fillId="0" fontId="5" numFmtId="9" xfId="0" applyAlignment="1" applyFont="1" applyNumberFormat="1">
      <alignment vertical="bottom"/>
    </xf>
    <xf borderId="0" fillId="0" fontId="5" numFmtId="0" xfId="0" applyAlignment="1" applyFont="1">
      <alignment shrinkToFit="0" vertical="bottom" wrapText="0"/>
    </xf>
    <xf borderId="0" fillId="0" fontId="5" numFmtId="0" xfId="0" applyAlignment="1" applyFont="1">
      <alignment horizontal="right" vertical="bottom"/>
    </xf>
    <xf borderId="0" fillId="2" fontId="5" numFmtId="0" xfId="0" applyAlignment="1" applyFont="1">
      <alignment vertical="bottom"/>
    </xf>
    <xf borderId="0" fillId="0" fontId="5" numFmtId="10" xfId="0" applyAlignment="1" applyFont="1" applyNumberFormat="1">
      <alignment vertical="bottom"/>
    </xf>
    <xf borderId="0" fillId="2" fontId="6" numFmtId="0" xfId="0" applyAlignment="1" applyFont="1">
      <alignment horizontal="left" readingOrder="0" shrinkToFit="0" wrapText="1"/>
    </xf>
    <xf borderId="0" fillId="0" fontId="5" numFmtId="0" xfId="0" applyAlignment="1" applyFont="1">
      <alignment readingOrder="0" shrinkToFit="0" vertical="bottom" wrapText="0"/>
    </xf>
    <xf borderId="0" fillId="0" fontId="5" numFmtId="9" xfId="0" applyAlignment="1" applyFont="1" applyNumberFormat="1">
      <alignment readingOrder="0" shrinkToFit="0" vertical="bottom" wrapText="0"/>
    </xf>
    <xf borderId="0" fillId="0" fontId="4" numFmtId="9" xfId="0" applyAlignment="1" applyFont="1" applyNumberFormat="1">
      <alignment vertical="bottom"/>
    </xf>
    <xf borderId="0" fillId="0" fontId="4" numFmtId="0" xfId="0" applyAlignment="1" applyFont="1">
      <alignment shrinkToFit="0" vertical="bottom" wrapText="0"/>
    </xf>
    <xf borderId="0" fillId="0" fontId="5" numFmtId="10" xfId="0" applyAlignment="1" applyFont="1" applyNumberFormat="1">
      <alignment horizontal="right" vertical="bottom"/>
    </xf>
    <xf borderId="0" fillId="2" fontId="7" numFmtId="0" xfId="0" applyFont="1"/>
    <xf borderId="0" fillId="3" fontId="7" numFmtId="0" xfId="0" applyAlignment="1" applyFill="1" applyFont="1">
      <alignment readingOrder="0"/>
    </xf>
    <xf borderId="0" fillId="0" fontId="7" numFmtId="0" xfId="0" applyAlignment="1" applyFont="1">
      <alignment readingOrder="0"/>
    </xf>
    <xf borderId="0" fillId="0" fontId="8" numFmtId="0" xfId="0" applyFont="1"/>
    <xf borderId="0" fillId="0" fontId="8" numFmtId="1" xfId="0" applyFont="1" applyNumberFormat="1"/>
    <xf borderId="0" fillId="0" fontId="8" numFmtId="0" xfId="0" applyAlignment="1" applyFont="1">
      <alignment readingOrder="0"/>
    </xf>
    <xf borderId="0" fillId="0" fontId="4" numFmtId="1" xfId="0" applyAlignment="1" applyFont="1" applyNumberFormat="1">
      <alignment vertical="bottom"/>
    </xf>
    <xf borderId="0" fillId="0" fontId="5" numFmtId="1" xfId="0" applyAlignment="1" applyFont="1" applyNumberFormat="1">
      <alignment vertical="bottom"/>
    </xf>
    <xf borderId="0" fillId="0" fontId="4" numFmtId="1" xfId="0" applyAlignment="1" applyFont="1" applyNumberFormat="1">
      <alignment readingOrder="0" vertical="bottom"/>
    </xf>
    <xf borderId="0" fillId="0" fontId="8" numFmtId="1" xfId="0" applyAlignment="1" applyFont="1" applyNumberFormat="1">
      <alignment readingOrder="0"/>
    </xf>
    <xf borderId="0" fillId="0" fontId="7" numFmtId="1" xfId="0" applyAlignment="1" applyFont="1" applyNumberFormat="1">
      <alignment readingOrder="0"/>
    </xf>
    <xf borderId="0" fillId="4" fontId="5" numFmtId="0" xfId="0" applyAlignment="1" applyFill="1" applyFont="1">
      <alignment shrinkToFit="0" vertical="bottom" wrapText="1"/>
    </xf>
    <xf borderId="0" fillId="0" fontId="4" numFmtId="165" xfId="0" applyAlignment="1" applyFont="1" applyNumberFormat="1">
      <alignment vertical="bottom"/>
    </xf>
    <xf borderId="0" fillId="0" fontId="5" numFmtId="165" xfId="0" applyAlignment="1" applyFont="1" applyNumberFormat="1">
      <alignment vertical="bottom"/>
    </xf>
    <xf borderId="0" fillId="3" fontId="7" numFmtId="3" xfId="0" applyAlignment="1" applyFont="1" applyNumberFormat="1">
      <alignment readingOrder="0"/>
    </xf>
    <xf borderId="0" fillId="0" fontId="8" numFmtId="3" xfId="0" applyFont="1" applyNumberFormat="1"/>
    <xf borderId="0" fillId="0" fontId="5" numFmtId="1" xfId="0" applyAlignment="1" applyFont="1" applyNumberFormat="1">
      <alignment readingOrder="0" vertical="bottom"/>
    </xf>
    <xf borderId="0" fillId="0" fontId="8"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63"/>
    <col customWidth="1" min="4" max="4" width="20.63"/>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4"/>
      <c r="E2" s="5"/>
      <c r="F2" s="5"/>
      <c r="G2" s="5"/>
      <c r="H2" s="5"/>
      <c r="I2" s="5"/>
      <c r="J2" s="5"/>
      <c r="K2" s="2"/>
      <c r="L2" s="2"/>
      <c r="M2" s="2"/>
      <c r="N2" s="2"/>
      <c r="O2" s="2"/>
      <c r="P2" s="2"/>
      <c r="Q2" s="2"/>
      <c r="R2" s="2"/>
      <c r="S2" s="2"/>
      <c r="T2" s="2"/>
      <c r="U2" s="2"/>
      <c r="V2" s="2"/>
      <c r="W2" s="2"/>
      <c r="X2" s="2"/>
      <c r="Y2" s="2"/>
      <c r="Z2" s="2"/>
    </row>
    <row r="3">
      <c r="A3" s="3"/>
      <c r="B3" s="2"/>
      <c r="C3" s="2"/>
      <c r="D3" s="6"/>
      <c r="E3" s="6"/>
      <c r="F3" s="6"/>
      <c r="G3" s="6"/>
      <c r="H3" s="6"/>
      <c r="I3" s="5"/>
      <c r="J3" s="5"/>
      <c r="K3" s="2"/>
      <c r="L3" s="2"/>
      <c r="M3" s="2"/>
      <c r="N3" s="2"/>
      <c r="O3" s="2"/>
      <c r="P3" s="2"/>
      <c r="Q3" s="2"/>
      <c r="R3" s="2"/>
      <c r="S3" s="2"/>
      <c r="T3" s="2"/>
      <c r="U3" s="2"/>
      <c r="V3" s="2"/>
      <c r="W3" s="2"/>
      <c r="X3" s="2"/>
      <c r="Y3" s="2"/>
      <c r="Z3" s="2"/>
    </row>
    <row r="4">
      <c r="A4" s="3" t="s">
        <v>2</v>
      </c>
      <c r="B4" s="2"/>
      <c r="C4" s="2"/>
      <c r="D4" s="6"/>
      <c r="E4" s="6"/>
      <c r="F4" s="6"/>
      <c r="G4" s="6"/>
      <c r="H4" s="6"/>
      <c r="I4" s="5"/>
      <c r="J4" s="5"/>
      <c r="K4" s="2"/>
      <c r="L4" s="2"/>
      <c r="M4" s="2"/>
      <c r="N4" s="2"/>
      <c r="O4" s="2"/>
      <c r="P4" s="2"/>
      <c r="Q4" s="2"/>
      <c r="R4" s="2"/>
      <c r="S4" s="2"/>
      <c r="T4" s="2"/>
      <c r="U4" s="2"/>
      <c r="V4" s="2"/>
      <c r="W4" s="2"/>
      <c r="X4" s="2"/>
      <c r="Y4" s="2"/>
      <c r="Z4" s="2"/>
    </row>
    <row r="5">
      <c r="A5" s="3" t="s">
        <v>3</v>
      </c>
      <c r="B5" s="2"/>
      <c r="C5" s="2"/>
      <c r="D5" s="6"/>
      <c r="E5" s="6"/>
      <c r="F5" s="6"/>
      <c r="G5" s="6"/>
      <c r="H5" s="6"/>
      <c r="I5" s="5"/>
      <c r="J5" s="5"/>
      <c r="K5" s="2"/>
      <c r="L5" s="2"/>
      <c r="M5" s="2"/>
      <c r="N5" s="2"/>
      <c r="O5" s="2"/>
      <c r="P5" s="2"/>
      <c r="Q5" s="2"/>
      <c r="R5" s="2"/>
      <c r="S5" s="2"/>
      <c r="T5" s="2"/>
      <c r="U5" s="2"/>
      <c r="V5" s="2"/>
      <c r="W5" s="2"/>
      <c r="X5" s="2"/>
      <c r="Y5" s="2"/>
      <c r="Z5" s="2"/>
    </row>
    <row r="6">
      <c r="A6" s="3" t="s">
        <v>4</v>
      </c>
      <c r="B6" s="2"/>
      <c r="C6" s="2"/>
      <c r="D6" s="7"/>
      <c r="E6" s="5"/>
      <c r="F6" s="5"/>
      <c r="G6" s="5"/>
      <c r="H6" s="5"/>
      <c r="I6" s="5"/>
      <c r="J6" s="5"/>
      <c r="K6" s="2"/>
      <c r="L6" s="2"/>
      <c r="M6" s="2"/>
      <c r="N6" s="2"/>
      <c r="O6" s="2"/>
      <c r="P6" s="2"/>
      <c r="Q6" s="2"/>
      <c r="R6" s="2"/>
      <c r="S6" s="2"/>
      <c r="T6" s="2"/>
      <c r="U6" s="2"/>
      <c r="V6" s="2"/>
      <c r="W6" s="2"/>
      <c r="X6" s="2"/>
      <c r="Y6" s="2"/>
      <c r="Z6" s="2"/>
    </row>
    <row r="7">
      <c r="A7" s="3" t="s">
        <v>5</v>
      </c>
      <c r="B7" s="2"/>
      <c r="C7" s="2"/>
      <c r="D7" s="4"/>
      <c r="E7" s="5"/>
      <c r="F7" s="5"/>
      <c r="G7" s="5"/>
      <c r="H7" s="5"/>
      <c r="I7" s="5"/>
      <c r="J7" s="5"/>
      <c r="K7" s="2"/>
      <c r="L7" s="2"/>
      <c r="M7" s="2"/>
      <c r="N7" s="2"/>
      <c r="O7" s="2"/>
      <c r="P7" s="2"/>
      <c r="Q7" s="2"/>
      <c r="R7" s="2"/>
      <c r="S7" s="2"/>
      <c r="T7" s="2"/>
      <c r="U7" s="2"/>
      <c r="V7" s="2"/>
      <c r="W7" s="2"/>
      <c r="X7" s="2"/>
      <c r="Y7" s="2"/>
      <c r="Z7" s="2"/>
    </row>
    <row r="8">
      <c r="A8" s="8"/>
      <c r="B8" s="2"/>
      <c r="C8" s="2"/>
      <c r="D8" s="7"/>
      <c r="E8" s="7"/>
      <c r="F8" s="7"/>
      <c r="G8" s="7"/>
      <c r="H8" s="7"/>
      <c r="I8" s="5"/>
      <c r="J8" s="5"/>
      <c r="K8" s="2"/>
      <c r="L8" s="2"/>
      <c r="M8" s="2"/>
      <c r="N8" s="2"/>
      <c r="O8" s="2"/>
      <c r="P8" s="2"/>
      <c r="Q8" s="2"/>
      <c r="R8" s="2"/>
      <c r="S8" s="2"/>
      <c r="T8" s="2"/>
      <c r="U8" s="2"/>
      <c r="V8" s="2"/>
      <c r="W8" s="2"/>
      <c r="X8" s="2"/>
      <c r="Y8" s="2"/>
      <c r="Z8" s="2"/>
    </row>
    <row r="9">
      <c r="A9" s="3" t="s">
        <v>6</v>
      </c>
      <c r="B9" s="2"/>
      <c r="C9" s="2"/>
      <c r="D9" s="6"/>
      <c r="E9" s="6"/>
      <c r="F9" s="9"/>
      <c r="G9" s="5"/>
      <c r="H9" s="5"/>
      <c r="I9" s="5"/>
      <c r="J9" s="5"/>
      <c r="K9" s="2"/>
      <c r="L9" s="2"/>
      <c r="M9" s="2"/>
      <c r="N9" s="2"/>
      <c r="O9" s="2"/>
      <c r="P9" s="2"/>
      <c r="Q9" s="2"/>
      <c r="R9" s="2"/>
      <c r="S9" s="2"/>
      <c r="T9" s="2"/>
      <c r="U9" s="2"/>
      <c r="V9" s="2"/>
      <c r="W9" s="2"/>
      <c r="X9" s="2"/>
      <c r="Y9" s="2"/>
      <c r="Z9" s="2"/>
    </row>
    <row r="10">
      <c r="A10" s="8"/>
      <c r="B10" s="2"/>
      <c r="C10" s="2"/>
      <c r="D10" s="6"/>
      <c r="E10" s="6"/>
      <c r="F10" s="10"/>
      <c r="G10" s="5"/>
      <c r="H10" s="5"/>
      <c r="I10" s="5"/>
      <c r="J10" s="5"/>
      <c r="K10" s="2"/>
      <c r="L10" s="2"/>
      <c r="M10" s="2"/>
      <c r="N10" s="2"/>
      <c r="O10" s="2"/>
      <c r="P10" s="2"/>
      <c r="Q10" s="2"/>
      <c r="R10" s="2"/>
      <c r="S10" s="2"/>
      <c r="T10" s="2"/>
      <c r="U10" s="2"/>
      <c r="V10" s="2"/>
      <c r="W10" s="2"/>
      <c r="X10" s="2"/>
      <c r="Y10" s="2"/>
      <c r="Z10" s="2"/>
    </row>
    <row r="11">
      <c r="A11" s="3" t="s">
        <v>7</v>
      </c>
      <c r="B11" s="11"/>
      <c r="C11" s="2"/>
      <c r="D11" s="6"/>
      <c r="E11" s="6"/>
      <c r="F11" s="10"/>
      <c r="G11" s="5"/>
      <c r="H11" s="5"/>
      <c r="I11" s="5"/>
      <c r="J11" s="5"/>
      <c r="K11" s="2"/>
      <c r="L11" s="2"/>
      <c r="M11" s="2"/>
      <c r="N11" s="2"/>
      <c r="O11" s="2"/>
      <c r="P11" s="2"/>
      <c r="Q11" s="2"/>
      <c r="R11" s="2"/>
      <c r="S11" s="2"/>
      <c r="T11" s="2"/>
      <c r="U11" s="2"/>
      <c r="V11" s="2"/>
      <c r="W11" s="2"/>
      <c r="X11" s="2"/>
      <c r="Y11" s="2"/>
      <c r="Z11" s="2"/>
    </row>
    <row r="12">
      <c r="A12" s="3" t="s">
        <v>8</v>
      </c>
      <c r="B12" s="2"/>
      <c r="C12" s="2"/>
      <c r="E12" s="6"/>
      <c r="F12" s="10"/>
      <c r="G12" s="5"/>
      <c r="H12" s="5"/>
      <c r="I12" s="5"/>
      <c r="J12" s="5"/>
      <c r="K12" s="2"/>
      <c r="L12" s="2"/>
      <c r="M12" s="2"/>
      <c r="N12" s="2"/>
      <c r="O12" s="2"/>
      <c r="P12" s="2"/>
      <c r="Q12" s="2"/>
      <c r="R12" s="2"/>
      <c r="S12" s="2"/>
      <c r="T12" s="2"/>
      <c r="U12" s="2"/>
      <c r="V12" s="2"/>
      <c r="W12" s="2"/>
      <c r="X12" s="2"/>
      <c r="Y12" s="2"/>
      <c r="Z12" s="2"/>
    </row>
    <row r="13">
      <c r="A13" s="8"/>
      <c r="B13" s="2"/>
      <c r="C13" s="2"/>
      <c r="D13" s="7"/>
      <c r="E13" s="5"/>
      <c r="F13" s="5"/>
      <c r="G13" s="5"/>
      <c r="H13" s="5"/>
      <c r="I13" s="5"/>
      <c r="J13" s="5"/>
      <c r="K13" s="2"/>
      <c r="L13" s="2"/>
      <c r="M13" s="2"/>
      <c r="N13" s="2"/>
      <c r="O13" s="2"/>
      <c r="P13" s="2"/>
      <c r="Q13" s="2"/>
      <c r="R13" s="2"/>
      <c r="S13" s="2"/>
      <c r="T13" s="2"/>
      <c r="U13" s="2"/>
      <c r="V13" s="2"/>
      <c r="W13" s="2"/>
      <c r="X13" s="2"/>
      <c r="Y13" s="2"/>
      <c r="Z13" s="2"/>
    </row>
    <row r="14">
      <c r="A14" s="3" t="s">
        <v>9</v>
      </c>
      <c r="B14" s="2"/>
      <c r="C14" s="2"/>
      <c r="D14" s="7"/>
      <c r="E14" s="5"/>
      <c r="F14" s="5"/>
      <c r="G14" s="5"/>
      <c r="H14" s="5"/>
      <c r="I14" s="5"/>
      <c r="J14" s="5"/>
      <c r="K14" s="2"/>
      <c r="L14" s="2"/>
      <c r="M14" s="2"/>
      <c r="N14" s="2"/>
      <c r="O14" s="2"/>
      <c r="P14" s="2"/>
      <c r="Q14" s="2"/>
      <c r="R14" s="2"/>
      <c r="S14" s="2"/>
      <c r="T14" s="2"/>
      <c r="U14" s="2"/>
      <c r="V14" s="2"/>
      <c r="W14" s="2"/>
      <c r="X14" s="2"/>
      <c r="Y14" s="2"/>
      <c r="Z14" s="2"/>
    </row>
    <row r="15">
      <c r="A15" s="8"/>
      <c r="B15" s="2"/>
      <c r="C15" s="2"/>
      <c r="D15" s="5"/>
      <c r="E15" s="7"/>
      <c r="F15" s="7"/>
      <c r="G15" s="4"/>
      <c r="H15" s="7"/>
      <c r="I15" s="5"/>
      <c r="J15" s="5"/>
      <c r="K15" s="2"/>
      <c r="L15" s="2"/>
      <c r="M15" s="2"/>
      <c r="N15" s="2"/>
      <c r="O15" s="2"/>
      <c r="P15" s="2"/>
      <c r="Q15" s="2"/>
      <c r="R15" s="2"/>
      <c r="S15" s="2"/>
      <c r="T15" s="2"/>
      <c r="U15" s="2"/>
      <c r="V15" s="2"/>
      <c r="W15" s="2"/>
      <c r="X15" s="2"/>
      <c r="Y15" s="2"/>
      <c r="Z15" s="2"/>
    </row>
    <row r="16">
      <c r="A16" s="3" t="s">
        <v>10</v>
      </c>
      <c r="B16" s="2"/>
      <c r="C16" s="2"/>
      <c r="D16" s="6"/>
      <c r="E16" s="6"/>
      <c r="F16" s="12"/>
      <c r="G16" s="13"/>
      <c r="H16" s="14"/>
      <c r="I16" s="5"/>
      <c r="J16" s="5"/>
      <c r="K16" s="2"/>
      <c r="L16" s="2"/>
      <c r="M16" s="2"/>
      <c r="N16" s="2"/>
      <c r="O16" s="2"/>
      <c r="P16" s="2"/>
      <c r="Q16" s="2"/>
      <c r="R16" s="2"/>
      <c r="S16" s="2"/>
      <c r="T16" s="2"/>
      <c r="U16" s="2"/>
      <c r="V16" s="2"/>
      <c r="W16" s="2"/>
      <c r="X16" s="2"/>
      <c r="Y16" s="2"/>
      <c r="Z16" s="2"/>
    </row>
    <row r="17">
      <c r="B17" s="2"/>
      <c r="C17" s="2"/>
      <c r="D17" s="6"/>
      <c r="E17" s="6"/>
      <c r="F17" s="14"/>
      <c r="G17" s="13"/>
      <c r="H17" s="14"/>
      <c r="I17" s="5"/>
      <c r="J17" s="5"/>
      <c r="K17" s="2"/>
      <c r="L17" s="2"/>
      <c r="M17" s="2"/>
      <c r="N17" s="2"/>
      <c r="O17" s="2"/>
      <c r="P17" s="2"/>
      <c r="Q17" s="2"/>
      <c r="R17" s="2"/>
      <c r="S17" s="2"/>
      <c r="T17" s="2"/>
      <c r="U17" s="2"/>
      <c r="V17" s="2"/>
      <c r="W17" s="2"/>
      <c r="X17" s="2"/>
      <c r="Y17" s="2"/>
      <c r="Z17" s="2"/>
    </row>
    <row r="18">
      <c r="A18" s="15" t="s">
        <v>11</v>
      </c>
      <c r="B18" s="2"/>
      <c r="C18" s="2"/>
      <c r="D18" s="6"/>
      <c r="E18" s="6"/>
      <c r="F18" s="9"/>
      <c r="G18" s="6"/>
      <c r="H18" s="10"/>
      <c r="I18" s="5"/>
      <c r="J18" s="5"/>
      <c r="K18" s="2"/>
      <c r="L18" s="2"/>
      <c r="M18" s="2"/>
      <c r="N18" s="2"/>
      <c r="O18" s="2"/>
      <c r="P18" s="2"/>
      <c r="Q18" s="2"/>
      <c r="R18" s="2"/>
      <c r="S18" s="2"/>
      <c r="T18" s="2"/>
      <c r="U18" s="2"/>
      <c r="V18" s="2"/>
      <c r="W18" s="2"/>
      <c r="X18" s="2"/>
      <c r="Y18" s="2"/>
      <c r="Z18" s="2"/>
    </row>
    <row r="19">
      <c r="A19" s="15" t="s">
        <v>12</v>
      </c>
      <c r="B19" s="2"/>
      <c r="C19" s="2"/>
      <c r="E19" s="6"/>
      <c r="F19" s="10"/>
      <c r="G19" s="6"/>
      <c r="H19" s="9"/>
      <c r="I19" s="5"/>
      <c r="J19" s="5"/>
      <c r="K19" s="2"/>
      <c r="L19" s="2"/>
      <c r="M19" s="2"/>
      <c r="N19" s="2"/>
      <c r="O19" s="2"/>
      <c r="P19" s="2"/>
      <c r="Q19" s="2"/>
      <c r="R19" s="2"/>
      <c r="S19" s="2"/>
      <c r="T19" s="2"/>
      <c r="U19" s="2"/>
      <c r="V19" s="2"/>
      <c r="W19" s="2"/>
      <c r="X19" s="2"/>
      <c r="Y19" s="2"/>
      <c r="Z19" s="2"/>
    </row>
    <row r="20">
      <c r="A20" s="15" t="s">
        <v>13</v>
      </c>
      <c r="B20" s="2"/>
      <c r="C20" s="2"/>
      <c r="E20" s="5"/>
      <c r="F20" s="5"/>
      <c r="G20" s="5"/>
      <c r="H20" s="5"/>
      <c r="I20" s="5"/>
      <c r="J20" s="5"/>
      <c r="K20" s="2"/>
      <c r="L20" s="2"/>
      <c r="M20" s="2"/>
      <c r="N20" s="2"/>
      <c r="O20" s="2"/>
      <c r="P20" s="2"/>
      <c r="Q20" s="2"/>
      <c r="R20" s="2"/>
      <c r="S20" s="2"/>
      <c r="T20" s="2"/>
      <c r="U20" s="2"/>
      <c r="V20" s="2"/>
      <c r="W20" s="2"/>
      <c r="X20" s="2"/>
      <c r="Y20" s="2"/>
      <c r="Z20" s="2"/>
    </row>
    <row r="21">
      <c r="A21" s="15" t="s">
        <v>14</v>
      </c>
      <c r="B21" s="2"/>
      <c r="C21" s="2"/>
      <c r="D21" s="7"/>
      <c r="E21" s="6"/>
      <c r="F21" s="6"/>
      <c r="G21" s="6"/>
      <c r="H21" s="6"/>
      <c r="I21" s="5"/>
      <c r="J21" s="5"/>
      <c r="K21" s="2"/>
      <c r="L21" s="2"/>
      <c r="M21" s="2"/>
      <c r="N21" s="2"/>
      <c r="O21" s="2"/>
      <c r="P21" s="2"/>
      <c r="Q21" s="2"/>
      <c r="R21" s="2"/>
      <c r="S21" s="2"/>
      <c r="T21" s="2"/>
      <c r="U21" s="2"/>
      <c r="V21" s="2"/>
      <c r="W21" s="2"/>
      <c r="X21" s="2"/>
      <c r="Y21" s="2"/>
      <c r="Z21" s="2"/>
    </row>
    <row r="22">
      <c r="B22" s="2"/>
      <c r="C22" s="2"/>
      <c r="D22" s="5"/>
      <c r="E22" s="13"/>
      <c r="F22" s="13"/>
      <c r="G22" s="6"/>
      <c r="H22" s="6"/>
      <c r="I22" s="5"/>
      <c r="J22" s="5"/>
      <c r="K22" s="2"/>
      <c r="L22" s="2"/>
      <c r="M22" s="2"/>
      <c r="N22" s="2"/>
      <c r="O22" s="2"/>
      <c r="P22" s="2"/>
      <c r="Q22" s="2"/>
      <c r="R22" s="2"/>
      <c r="S22" s="2"/>
      <c r="T22" s="2"/>
      <c r="U22" s="2"/>
      <c r="V22" s="2"/>
      <c r="W22" s="2"/>
      <c r="X22" s="2"/>
      <c r="Y22" s="2"/>
      <c r="Z22" s="2"/>
    </row>
    <row r="23">
      <c r="A23" s="3" t="s">
        <v>15</v>
      </c>
      <c r="B23" s="2"/>
      <c r="C23" s="2"/>
      <c r="D23" s="5"/>
      <c r="E23" s="13"/>
      <c r="F23" s="13"/>
      <c r="G23" s="13"/>
      <c r="H23" s="13"/>
      <c r="I23" s="5"/>
      <c r="J23" s="5"/>
      <c r="K23" s="2"/>
      <c r="L23" s="2"/>
      <c r="M23" s="2"/>
      <c r="N23" s="2"/>
      <c r="O23" s="2"/>
      <c r="P23" s="2"/>
      <c r="Q23" s="2"/>
      <c r="R23" s="2"/>
      <c r="S23" s="2"/>
      <c r="T23" s="2"/>
      <c r="U23" s="2"/>
      <c r="V23" s="2"/>
      <c r="W23" s="2"/>
      <c r="X23" s="2"/>
      <c r="Y23" s="2"/>
      <c r="Z23" s="2"/>
    </row>
    <row r="24">
      <c r="A24" s="3" t="s">
        <v>16</v>
      </c>
      <c r="B24" s="2"/>
      <c r="C24" s="2"/>
      <c r="D24" s="5"/>
      <c r="E24" s="16"/>
      <c r="F24" s="5"/>
      <c r="G24" s="5"/>
      <c r="H24" s="5"/>
      <c r="I24" s="5"/>
      <c r="J24" s="5"/>
      <c r="K24" s="2"/>
      <c r="L24" s="2"/>
      <c r="M24" s="2"/>
      <c r="N24" s="2"/>
      <c r="O24" s="2"/>
      <c r="P24" s="2"/>
      <c r="Q24" s="2"/>
      <c r="R24" s="2"/>
      <c r="S24" s="2"/>
      <c r="T24" s="2"/>
      <c r="U24" s="2"/>
      <c r="V24" s="2"/>
      <c r="W24" s="2"/>
      <c r="X24" s="2"/>
      <c r="Y24" s="2"/>
      <c r="Z24" s="2"/>
    </row>
    <row r="25">
      <c r="A25" s="17" t="s">
        <v>17</v>
      </c>
      <c r="B25" s="2"/>
      <c r="C25" s="2"/>
      <c r="D25" s="7"/>
      <c r="E25" s="6"/>
      <c r="F25" s="6"/>
      <c r="G25" s="6"/>
      <c r="I25" s="5"/>
      <c r="J25" s="5"/>
      <c r="K25" s="2"/>
      <c r="L25" s="2"/>
      <c r="M25" s="2"/>
      <c r="N25" s="2"/>
      <c r="O25" s="2"/>
      <c r="P25" s="2"/>
      <c r="Q25" s="2"/>
      <c r="R25" s="2"/>
      <c r="S25" s="2"/>
      <c r="T25" s="2"/>
      <c r="U25" s="2"/>
      <c r="V25" s="2"/>
      <c r="W25" s="2"/>
      <c r="X25" s="2"/>
      <c r="Y25" s="2"/>
      <c r="Z25" s="2"/>
    </row>
    <row r="26">
      <c r="B26" s="2"/>
      <c r="C26" s="2"/>
      <c r="D26" s="5"/>
      <c r="E26" s="13"/>
      <c r="F26" s="13"/>
      <c r="G26" s="6"/>
      <c r="I26" s="5"/>
      <c r="J26" s="5"/>
      <c r="K26" s="2"/>
      <c r="L26" s="2"/>
      <c r="M26" s="2"/>
      <c r="N26" s="2"/>
      <c r="O26" s="2"/>
      <c r="P26" s="2"/>
      <c r="Q26" s="2"/>
      <c r="R26" s="2"/>
      <c r="S26" s="2"/>
      <c r="T26" s="2"/>
      <c r="U26" s="2"/>
      <c r="V26" s="2"/>
      <c r="W26" s="2"/>
      <c r="X26" s="2"/>
      <c r="Y26" s="2"/>
      <c r="Z26" s="2"/>
    </row>
    <row r="27">
      <c r="A27" s="3" t="s">
        <v>18</v>
      </c>
      <c r="B27" s="2"/>
      <c r="C27" s="2"/>
      <c r="D27" s="5"/>
      <c r="E27" s="18"/>
      <c r="F27" s="5"/>
      <c r="G27" s="5"/>
      <c r="H27" s="5"/>
      <c r="I27" s="5"/>
      <c r="J27" s="5"/>
      <c r="K27" s="2"/>
      <c r="L27" s="2"/>
      <c r="M27" s="2"/>
      <c r="N27" s="2"/>
      <c r="O27" s="2"/>
      <c r="P27" s="2"/>
      <c r="Q27" s="2"/>
      <c r="R27" s="2"/>
      <c r="S27" s="2"/>
      <c r="T27" s="2"/>
      <c r="U27" s="2"/>
      <c r="V27" s="2"/>
      <c r="W27" s="2"/>
      <c r="X27" s="2"/>
      <c r="Y27" s="2"/>
      <c r="Z27" s="2"/>
    </row>
    <row r="28">
      <c r="A28" s="8"/>
      <c r="B28" s="2"/>
      <c r="C28" s="2"/>
      <c r="D28" s="7"/>
      <c r="E28" s="18"/>
      <c r="F28" s="5"/>
      <c r="G28" s="5"/>
      <c r="H28" s="5"/>
      <c r="I28" s="5"/>
      <c r="J28" s="19"/>
      <c r="K28" s="2"/>
      <c r="L28" s="2"/>
      <c r="M28" s="2"/>
      <c r="N28" s="2"/>
      <c r="O28" s="2"/>
      <c r="P28" s="2"/>
      <c r="Q28" s="2"/>
      <c r="R28" s="2"/>
      <c r="S28" s="2"/>
      <c r="T28" s="2"/>
      <c r="U28" s="2"/>
      <c r="V28" s="2"/>
      <c r="W28" s="2"/>
      <c r="X28" s="2"/>
      <c r="Y28" s="2"/>
      <c r="Z28" s="2"/>
    </row>
    <row r="29">
      <c r="A29" s="15" t="s">
        <v>19</v>
      </c>
      <c r="B29" s="2"/>
      <c r="C29" s="2"/>
      <c r="D29" s="5"/>
      <c r="E29" s="13"/>
      <c r="F29" s="20"/>
      <c r="G29" s="14"/>
      <c r="H29" s="6"/>
      <c r="I29" s="13"/>
      <c r="J29" s="20"/>
      <c r="K29" s="2"/>
      <c r="L29" s="2"/>
      <c r="M29" s="2"/>
      <c r="N29" s="2"/>
      <c r="O29" s="2"/>
      <c r="P29" s="2"/>
      <c r="Q29" s="2"/>
      <c r="R29" s="2"/>
      <c r="S29" s="2"/>
      <c r="T29" s="2"/>
      <c r="U29" s="2"/>
      <c r="V29" s="2"/>
      <c r="W29" s="2"/>
      <c r="X29" s="2"/>
      <c r="Y29" s="2"/>
      <c r="Z29" s="2"/>
    </row>
    <row r="30">
      <c r="B30" s="2"/>
      <c r="C30" s="2"/>
      <c r="D30" s="5"/>
      <c r="E30" s="13"/>
      <c r="F30" s="20"/>
      <c r="G30" s="14"/>
      <c r="H30" s="6"/>
      <c r="I30" s="13"/>
      <c r="J30" s="20"/>
      <c r="K30" s="2"/>
      <c r="L30" s="2"/>
      <c r="M30" s="2"/>
      <c r="N30" s="2"/>
      <c r="O30" s="2"/>
      <c r="P30" s="2"/>
      <c r="Q30" s="2"/>
      <c r="R30" s="2"/>
      <c r="S30" s="2"/>
      <c r="T30" s="2"/>
      <c r="U30" s="2"/>
      <c r="V30" s="2"/>
      <c r="W30" s="2"/>
      <c r="X30" s="2"/>
      <c r="Y30" s="2"/>
      <c r="Z30" s="2"/>
    </row>
    <row r="31">
      <c r="A31" s="15" t="s">
        <v>20</v>
      </c>
      <c r="B31" s="2"/>
      <c r="C31" s="2"/>
      <c r="D31" s="6"/>
      <c r="E31" s="6"/>
      <c r="F31" s="20"/>
      <c r="G31" s="10"/>
      <c r="H31" s="6"/>
      <c r="I31" s="6"/>
      <c r="J31" s="20"/>
      <c r="K31" s="2"/>
      <c r="L31" s="2"/>
      <c r="M31" s="2"/>
      <c r="N31" s="2"/>
      <c r="O31" s="2"/>
      <c r="P31" s="2"/>
      <c r="Q31" s="2"/>
      <c r="R31" s="2"/>
      <c r="S31" s="2"/>
      <c r="T31" s="2"/>
      <c r="U31" s="2"/>
      <c r="V31" s="2"/>
      <c r="W31" s="2"/>
      <c r="X31" s="2"/>
      <c r="Y31" s="2"/>
      <c r="Z31" s="2"/>
    </row>
    <row r="32">
      <c r="A32" s="21"/>
      <c r="B32" s="2"/>
      <c r="C32" s="2"/>
      <c r="D32" s="6"/>
      <c r="E32" s="6"/>
      <c r="F32" s="13"/>
      <c r="G32" s="10"/>
      <c r="H32" s="6"/>
      <c r="I32" s="6"/>
      <c r="J32" s="20"/>
      <c r="K32" s="2"/>
      <c r="L32" s="2"/>
      <c r="M32" s="2"/>
      <c r="N32" s="2"/>
      <c r="O32" s="2"/>
      <c r="P32" s="2"/>
      <c r="Q32" s="2"/>
      <c r="R32" s="2"/>
      <c r="S32" s="2"/>
      <c r="T32" s="2"/>
      <c r="U32" s="2"/>
      <c r="V32" s="2"/>
      <c r="W32" s="2"/>
      <c r="X32" s="2"/>
      <c r="Y32" s="2"/>
      <c r="Z32" s="2"/>
    </row>
    <row r="33">
      <c r="A33" s="15" t="s">
        <v>21</v>
      </c>
      <c r="B33" s="2"/>
      <c r="C33" s="2"/>
      <c r="D33" s="5"/>
      <c r="E33" s="5"/>
      <c r="F33" s="5"/>
      <c r="H33" s="5"/>
      <c r="I33" s="5"/>
      <c r="J33" s="5"/>
      <c r="K33" s="2"/>
      <c r="L33" s="2"/>
      <c r="M33" s="2"/>
      <c r="N33" s="2"/>
      <c r="O33" s="2"/>
      <c r="P33" s="2"/>
      <c r="Q33" s="2"/>
      <c r="R33" s="2"/>
      <c r="S33" s="2"/>
      <c r="T33" s="2"/>
      <c r="U33" s="2"/>
      <c r="V33" s="2"/>
      <c r="W33" s="2"/>
      <c r="X33" s="2"/>
      <c r="Y33" s="2"/>
      <c r="Z33" s="2"/>
    </row>
    <row r="34">
      <c r="A34" s="5"/>
      <c r="B34" s="2"/>
      <c r="C34" s="2"/>
      <c r="D34" s="4"/>
      <c r="E34" s="10"/>
      <c r="F34" s="5"/>
      <c r="G34" s="22"/>
      <c r="H34" s="5"/>
      <c r="I34" s="5"/>
      <c r="J34" s="19"/>
      <c r="K34" s="2"/>
      <c r="L34" s="2"/>
      <c r="M34" s="2"/>
      <c r="N34" s="2"/>
      <c r="O34" s="2"/>
      <c r="P34" s="2"/>
      <c r="Q34" s="2"/>
      <c r="R34" s="2"/>
      <c r="S34" s="2"/>
      <c r="T34" s="2"/>
      <c r="U34" s="2"/>
      <c r="V34" s="2"/>
      <c r="W34" s="2"/>
      <c r="X34" s="2"/>
      <c r="Y34" s="2"/>
      <c r="Z34" s="2"/>
    </row>
    <row r="35">
      <c r="A35" s="15" t="s">
        <v>22</v>
      </c>
      <c r="B35" s="2"/>
      <c r="C35" s="2"/>
      <c r="D35" s="5"/>
      <c r="F35" s="6"/>
      <c r="G35" s="5"/>
      <c r="H35" s="5"/>
      <c r="I35" s="5"/>
      <c r="J35" s="5"/>
      <c r="K35" s="2"/>
      <c r="L35" s="2"/>
      <c r="M35" s="2"/>
      <c r="N35" s="2"/>
      <c r="O35" s="2"/>
      <c r="P35" s="2"/>
      <c r="Q35" s="2"/>
      <c r="R35" s="2"/>
      <c r="S35" s="2"/>
      <c r="T35" s="2"/>
      <c r="U35" s="2"/>
      <c r="V35" s="2"/>
      <c r="W35" s="2"/>
      <c r="X35" s="2"/>
      <c r="Y35" s="2"/>
      <c r="Z35" s="2"/>
    </row>
    <row r="36">
      <c r="B36" s="2"/>
      <c r="C36" s="2"/>
      <c r="D36" s="6"/>
      <c r="E36" s="20"/>
      <c r="F36" s="6"/>
      <c r="G36" s="5"/>
      <c r="H36" s="5"/>
      <c r="I36" s="5"/>
      <c r="J36" s="5"/>
      <c r="K36" s="2"/>
      <c r="L36" s="2"/>
      <c r="M36" s="2"/>
      <c r="N36" s="2"/>
      <c r="O36" s="2"/>
      <c r="P36" s="2"/>
      <c r="Q36" s="2"/>
      <c r="R36" s="2"/>
      <c r="S36" s="2"/>
      <c r="T36" s="2"/>
      <c r="U36" s="2"/>
      <c r="V36" s="2"/>
      <c r="W36" s="2"/>
      <c r="X36" s="2"/>
      <c r="Y36" s="2"/>
      <c r="Z36" s="2"/>
    </row>
    <row r="37">
      <c r="A37" s="15" t="s">
        <v>23</v>
      </c>
      <c r="B37" s="2"/>
      <c r="C37" s="2"/>
      <c r="D37" s="5"/>
      <c r="E37" s="20"/>
      <c r="F37" s="6"/>
      <c r="G37" s="5"/>
      <c r="I37" s="5"/>
      <c r="J37" s="5"/>
      <c r="K37" s="2"/>
      <c r="L37" s="2"/>
      <c r="M37" s="2"/>
      <c r="N37" s="2"/>
      <c r="O37" s="2"/>
      <c r="P37" s="2"/>
      <c r="Q37" s="2"/>
      <c r="R37" s="2"/>
      <c r="S37" s="2"/>
      <c r="T37" s="2"/>
      <c r="U37" s="2"/>
      <c r="V37" s="2"/>
      <c r="W37" s="2"/>
      <c r="X37" s="2"/>
      <c r="Y37" s="2"/>
      <c r="Z37" s="2"/>
    </row>
    <row r="38">
      <c r="A38" s="23" t="s">
        <v>24</v>
      </c>
      <c r="B38" s="2"/>
      <c r="C38" s="2"/>
      <c r="D38" s="5"/>
      <c r="E38" s="20"/>
      <c r="F38" s="6"/>
      <c r="G38" s="5"/>
      <c r="H38" s="5"/>
      <c r="I38" s="5"/>
      <c r="J38" s="5"/>
      <c r="K38" s="2"/>
      <c r="L38" s="2"/>
      <c r="M38" s="2"/>
      <c r="N38" s="2"/>
      <c r="O38" s="2"/>
      <c r="P38" s="2"/>
      <c r="Q38" s="2"/>
      <c r="R38" s="2"/>
      <c r="S38" s="2"/>
      <c r="T38" s="2"/>
      <c r="U38" s="2"/>
      <c r="V38" s="2"/>
      <c r="W38" s="2"/>
      <c r="X38" s="2"/>
      <c r="Y38" s="2"/>
      <c r="Z38" s="2"/>
    </row>
    <row r="39">
      <c r="A39" s="23" t="s">
        <v>25</v>
      </c>
      <c r="B39" s="2"/>
      <c r="C39" s="2"/>
      <c r="D39" s="5"/>
      <c r="E39" s="20"/>
      <c r="F39" s="24"/>
      <c r="H39" s="5"/>
      <c r="I39" s="5"/>
      <c r="J39" s="5"/>
      <c r="K39" s="2"/>
      <c r="L39" s="2"/>
      <c r="M39" s="2"/>
      <c r="N39" s="2"/>
      <c r="O39" s="2"/>
      <c r="P39" s="2"/>
      <c r="Q39" s="2"/>
      <c r="R39" s="2"/>
      <c r="S39" s="2"/>
      <c r="T39" s="2"/>
      <c r="U39" s="2"/>
      <c r="V39" s="2"/>
      <c r="W39" s="2"/>
      <c r="X39" s="2"/>
      <c r="Y39" s="2"/>
      <c r="Z39" s="2"/>
    </row>
    <row r="40">
      <c r="B40" s="2"/>
      <c r="C40" s="2"/>
      <c r="D40" s="2"/>
      <c r="E40" s="2"/>
      <c r="F40" s="2"/>
      <c r="G40" s="2"/>
      <c r="H40" s="2"/>
      <c r="I40" s="2"/>
      <c r="J40" s="2"/>
      <c r="K40" s="2"/>
      <c r="L40" s="2"/>
      <c r="M40" s="2"/>
      <c r="N40" s="2"/>
      <c r="O40" s="2"/>
      <c r="P40" s="2"/>
      <c r="Q40" s="2"/>
      <c r="R40" s="2"/>
      <c r="S40" s="2"/>
    </row>
    <row r="41">
      <c r="A41" s="15" t="s">
        <v>26</v>
      </c>
      <c r="B41" s="2"/>
      <c r="C41" s="2"/>
      <c r="D41" s="2"/>
      <c r="E41" s="2"/>
      <c r="F41" s="2"/>
      <c r="G41" s="2"/>
      <c r="H41" s="2"/>
      <c r="I41" s="2"/>
      <c r="J41" s="2"/>
      <c r="K41" s="2"/>
      <c r="L41" s="2"/>
      <c r="M41" s="2"/>
      <c r="N41" s="2"/>
      <c r="O41" s="2"/>
      <c r="P41" s="2"/>
      <c r="Q41" s="2"/>
      <c r="R41" s="2"/>
      <c r="S41" s="2"/>
    </row>
    <row r="42">
      <c r="B42" s="2"/>
      <c r="C42" s="2"/>
      <c r="D42" s="2"/>
      <c r="E42" s="2"/>
      <c r="F42" s="2"/>
      <c r="G42" s="2"/>
      <c r="H42" s="2"/>
      <c r="I42" s="2"/>
      <c r="J42" s="2"/>
      <c r="K42" s="2"/>
      <c r="L42" s="2"/>
      <c r="M42" s="2"/>
      <c r="N42" s="2"/>
      <c r="O42" s="2"/>
      <c r="P42" s="2"/>
      <c r="Q42" s="2"/>
      <c r="R42" s="2"/>
      <c r="S42" s="2"/>
    </row>
    <row r="43">
      <c r="A43" s="15" t="s">
        <v>27</v>
      </c>
      <c r="B43" s="2"/>
      <c r="C43" s="2"/>
      <c r="D43" s="2"/>
      <c r="E43" s="2"/>
      <c r="F43" s="2"/>
      <c r="G43" s="2"/>
      <c r="H43" s="2"/>
      <c r="I43" s="2"/>
      <c r="J43" s="2"/>
      <c r="K43" s="2"/>
      <c r="L43" s="2"/>
      <c r="M43" s="2"/>
      <c r="N43" s="2"/>
      <c r="O43" s="2"/>
      <c r="P43" s="2"/>
      <c r="Q43" s="2"/>
      <c r="R43" s="2"/>
      <c r="S43" s="2"/>
    </row>
    <row r="44">
      <c r="B44" s="2"/>
      <c r="C44" s="2"/>
      <c r="D44" s="2"/>
      <c r="E44" s="2"/>
      <c r="F44" s="2"/>
      <c r="G44" s="2"/>
      <c r="H44" s="2"/>
      <c r="I44" s="2"/>
      <c r="J44" s="2"/>
      <c r="K44" s="2"/>
      <c r="L44" s="2"/>
      <c r="M44" s="2"/>
      <c r="N44" s="2"/>
      <c r="O44" s="2"/>
      <c r="P44" s="2"/>
      <c r="Q44" s="2"/>
      <c r="R44" s="2"/>
      <c r="S44" s="2"/>
    </row>
    <row r="45">
      <c r="B45" s="2"/>
      <c r="C45" s="2"/>
      <c r="D45" s="2"/>
      <c r="E45" s="2"/>
      <c r="F45" s="2"/>
      <c r="G45" s="2"/>
      <c r="H45" s="2"/>
      <c r="I45" s="2"/>
      <c r="J45" s="2"/>
      <c r="K45" s="2"/>
      <c r="L45" s="2"/>
      <c r="M45" s="2"/>
      <c r="N45" s="2"/>
      <c r="O45" s="2"/>
      <c r="P45" s="2"/>
      <c r="Q45" s="2"/>
      <c r="R45" s="2"/>
      <c r="S45" s="2"/>
    </row>
    <row r="46">
      <c r="A46" s="5"/>
      <c r="B46" s="2"/>
      <c r="C46" s="2"/>
      <c r="D46" s="2"/>
      <c r="E46" s="2"/>
      <c r="F46" s="2"/>
      <c r="G46" s="2"/>
      <c r="H46" s="2"/>
      <c r="I46" s="2"/>
      <c r="J46" s="2"/>
      <c r="K46" s="2"/>
      <c r="L46" s="2"/>
      <c r="M46" s="2"/>
      <c r="N46" s="2"/>
      <c r="O46" s="2"/>
      <c r="P46" s="2"/>
      <c r="Q46" s="2"/>
      <c r="R46" s="2"/>
      <c r="S46" s="2"/>
    </row>
    <row r="47">
      <c r="B47" s="2"/>
      <c r="C47" s="2"/>
      <c r="D47" s="2"/>
      <c r="E47" s="2"/>
      <c r="F47" s="2"/>
      <c r="G47" s="2"/>
      <c r="H47" s="2"/>
      <c r="I47" s="2"/>
      <c r="J47" s="2"/>
      <c r="K47" s="2"/>
      <c r="L47" s="2"/>
      <c r="M47" s="2"/>
      <c r="N47" s="2"/>
      <c r="O47" s="2"/>
      <c r="P47" s="2"/>
      <c r="Q47" s="2"/>
      <c r="R47" s="2"/>
      <c r="S47" s="2"/>
    </row>
    <row r="48">
      <c r="A48" s="5"/>
      <c r="B48" s="2"/>
      <c r="C48" s="2"/>
      <c r="K48" s="2"/>
      <c r="L48" s="2"/>
      <c r="M48" s="2"/>
      <c r="N48" s="2"/>
      <c r="O48" s="2"/>
      <c r="P48" s="2"/>
      <c r="Q48" s="2"/>
      <c r="R48" s="2"/>
      <c r="S48" s="2"/>
      <c r="T48" s="2"/>
      <c r="U48" s="2"/>
      <c r="V48" s="2"/>
      <c r="W48" s="2"/>
      <c r="X48" s="2"/>
      <c r="Y48" s="2"/>
      <c r="Z48" s="2"/>
    </row>
    <row r="49">
      <c r="B49" s="2"/>
      <c r="C49" s="2"/>
      <c r="K49" s="2"/>
      <c r="L49" s="2"/>
      <c r="M49" s="2"/>
      <c r="N49" s="2"/>
      <c r="O49" s="2"/>
      <c r="P49" s="2"/>
      <c r="Q49" s="2"/>
      <c r="R49" s="2"/>
      <c r="S49" s="2"/>
      <c r="T49" s="2"/>
      <c r="U49" s="2"/>
      <c r="V49" s="2"/>
      <c r="W49" s="2"/>
      <c r="X49" s="2"/>
      <c r="Y49" s="2"/>
      <c r="Z49" s="2"/>
    </row>
    <row r="50">
      <c r="A50" s="5"/>
      <c r="B50" s="2"/>
      <c r="C50" s="2"/>
      <c r="K50" s="2"/>
      <c r="L50" s="2"/>
      <c r="M50" s="2"/>
      <c r="N50" s="2"/>
      <c r="O50" s="2"/>
      <c r="P50" s="2"/>
      <c r="Q50" s="2"/>
      <c r="R50" s="2"/>
      <c r="S50" s="2"/>
      <c r="T50" s="2"/>
      <c r="U50" s="2"/>
      <c r="V50" s="2"/>
      <c r="W50" s="2"/>
      <c r="X50" s="2"/>
      <c r="Y50" s="2"/>
      <c r="Z50" s="2"/>
    </row>
    <row r="51">
      <c r="B51" s="2"/>
      <c r="C51" s="2"/>
      <c r="K51" s="2"/>
      <c r="L51" s="2"/>
      <c r="M51" s="2"/>
      <c r="N51" s="2"/>
      <c r="O51" s="2"/>
      <c r="P51" s="2"/>
      <c r="Q51" s="2"/>
      <c r="R51" s="2"/>
      <c r="S51" s="2"/>
      <c r="T51" s="2"/>
      <c r="U51" s="2"/>
      <c r="V51" s="2"/>
      <c r="W51" s="2"/>
      <c r="X51" s="2"/>
      <c r="Y51" s="2"/>
      <c r="Z51" s="2"/>
    </row>
    <row r="52">
      <c r="A52" s="2"/>
      <c r="B52" s="2"/>
      <c r="C52" s="2"/>
      <c r="K52" s="2"/>
      <c r="L52" s="2"/>
      <c r="M52" s="2"/>
      <c r="N52" s="2"/>
      <c r="O52" s="2"/>
      <c r="P52" s="2"/>
      <c r="Q52" s="2"/>
      <c r="R52" s="2"/>
      <c r="S52" s="2"/>
      <c r="T52" s="2"/>
      <c r="U52" s="2"/>
      <c r="V52" s="2"/>
      <c r="W52" s="2"/>
      <c r="X52" s="2"/>
      <c r="Y52" s="2"/>
      <c r="Z52" s="2"/>
    </row>
    <row r="53">
      <c r="A53" s="2"/>
      <c r="B53" s="2"/>
      <c r="C53" s="2"/>
      <c r="K53" s="2"/>
      <c r="L53" s="2"/>
      <c r="M53" s="2"/>
      <c r="N53" s="2"/>
      <c r="O53" s="2"/>
      <c r="P53" s="2"/>
      <c r="Q53" s="2"/>
      <c r="R53" s="2"/>
      <c r="S53" s="2"/>
      <c r="T53" s="2"/>
      <c r="U53" s="2"/>
      <c r="V53" s="2"/>
      <c r="W53" s="2"/>
      <c r="X53" s="2"/>
      <c r="Y53" s="2"/>
      <c r="Z53" s="2"/>
    </row>
    <row r="54">
      <c r="A54" s="2"/>
      <c r="B54" s="2"/>
      <c r="C54" s="2"/>
      <c r="K54" s="2"/>
      <c r="L54" s="2"/>
      <c r="M54" s="2"/>
      <c r="N54" s="2"/>
      <c r="O54" s="2"/>
      <c r="P54" s="2"/>
      <c r="Q54" s="2"/>
      <c r="R54" s="2"/>
      <c r="S54" s="2"/>
      <c r="T54" s="2"/>
      <c r="U54" s="2"/>
      <c r="V54" s="2"/>
      <c r="W54" s="2"/>
      <c r="X54" s="2"/>
      <c r="Y54" s="2"/>
      <c r="Z54" s="2"/>
    </row>
    <row r="55">
      <c r="A55" s="2"/>
      <c r="B55" s="2"/>
      <c r="C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2.25"/>
    <col customWidth="1" min="2" max="37" width="9.0"/>
  </cols>
  <sheetData>
    <row r="1">
      <c r="A1" s="35" t="s">
        <v>134</v>
      </c>
      <c r="B1" s="30" t="s">
        <v>91</v>
      </c>
      <c r="C1" s="30" t="s">
        <v>92</v>
      </c>
      <c r="D1" s="30" t="s">
        <v>93</v>
      </c>
      <c r="E1" s="30" t="s">
        <v>94</v>
      </c>
      <c r="F1" s="30" t="s">
        <v>95</v>
      </c>
      <c r="G1" s="30" t="s">
        <v>96</v>
      </c>
      <c r="H1" s="30" t="s">
        <v>97</v>
      </c>
      <c r="I1" s="30" t="s">
        <v>98</v>
      </c>
      <c r="J1" s="30" t="s">
        <v>99</v>
      </c>
      <c r="K1" s="30" t="s">
        <v>100</v>
      </c>
      <c r="L1" s="30" t="s">
        <v>101</v>
      </c>
      <c r="M1" s="30" t="s">
        <v>102</v>
      </c>
      <c r="N1" s="30" t="s">
        <v>103</v>
      </c>
      <c r="O1" s="30" t="s">
        <v>104</v>
      </c>
      <c r="P1" s="30" t="s">
        <v>105</v>
      </c>
      <c r="Q1" s="30" t="s">
        <v>106</v>
      </c>
      <c r="R1" s="30" t="s">
        <v>107</v>
      </c>
      <c r="S1" s="30" t="s">
        <v>108</v>
      </c>
      <c r="T1" s="30" t="s">
        <v>109</v>
      </c>
      <c r="U1" s="30" t="s">
        <v>110</v>
      </c>
      <c r="V1" s="30" t="s">
        <v>111</v>
      </c>
      <c r="W1" s="30" t="s">
        <v>112</v>
      </c>
      <c r="X1" s="30" t="s">
        <v>113</v>
      </c>
      <c r="Y1" s="30" t="s">
        <v>114</v>
      </c>
      <c r="Z1" s="30" t="s">
        <v>115</v>
      </c>
      <c r="AA1" s="30" t="s">
        <v>116</v>
      </c>
      <c r="AB1" s="30" t="s">
        <v>117</v>
      </c>
      <c r="AC1" s="30" t="s">
        <v>118</v>
      </c>
      <c r="AD1" s="30" t="s">
        <v>119</v>
      </c>
      <c r="AE1" s="30" t="s">
        <v>120</v>
      </c>
      <c r="AF1" s="30" t="s">
        <v>121</v>
      </c>
      <c r="AG1" s="30" t="s">
        <v>122</v>
      </c>
      <c r="AH1" s="30" t="s">
        <v>123</v>
      </c>
      <c r="AI1" s="30" t="s">
        <v>124</v>
      </c>
      <c r="AJ1" s="30" t="s">
        <v>125</v>
      </c>
      <c r="AK1" s="30" t="s">
        <v>126</v>
      </c>
    </row>
    <row r="2">
      <c r="A2" s="7" t="s">
        <v>173</v>
      </c>
    </row>
    <row r="3">
      <c r="A3" s="34" t="s">
        <v>161</v>
      </c>
      <c r="B3" s="34">
        <v>0.0</v>
      </c>
      <c r="C3" s="33">
        <f t="shared" ref="C3:AK3" si="1">B21</f>
        <v>37500</v>
      </c>
      <c r="D3" s="33">
        <f t="shared" si="1"/>
        <v>75000</v>
      </c>
      <c r="E3" s="33">
        <f t="shared" si="1"/>
        <v>112500</v>
      </c>
      <c r="F3" s="33">
        <f t="shared" si="1"/>
        <v>150000</v>
      </c>
      <c r="G3" s="33">
        <f t="shared" si="1"/>
        <v>187500</v>
      </c>
      <c r="H3" s="33">
        <f t="shared" si="1"/>
        <v>225000</v>
      </c>
      <c r="I3" s="33">
        <f t="shared" si="1"/>
        <v>262500</v>
      </c>
      <c r="J3" s="33">
        <f t="shared" si="1"/>
        <v>300000</v>
      </c>
      <c r="K3" s="33">
        <f t="shared" si="1"/>
        <v>337500</v>
      </c>
      <c r="L3" s="33">
        <f t="shared" si="1"/>
        <v>375000</v>
      </c>
      <c r="M3" s="33">
        <f t="shared" si="1"/>
        <v>412500</v>
      </c>
      <c r="N3" s="33">
        <f t="shared" si="1"/>
        <v>450000</v>
      </c>
      <c r="O3" s="33">
        <f t="shared" si="1"/>
        <v>37500</v>
      </c>
      <c r="P3" s="33">
        <f t="shared" si="1"/>
        <v>75000</v>
      </c>
      <c r="Q3" s="33">
        <f t="shared" si="1"/>
        <v>112500</v>
      </c>
      <c r="R3" s="33">
        <f t="shared" si="1"/>
        <v>150000</v>
      </c>
      <c r="S3" s="33">
        <f t="shared" si="1"/>
        <v>187500</v>
      </c>
      <c r="T3" s="33">
        <f t="shared" si="1"/>
        <v>225000</v>
      </c>
      <c r="U3" s="33">
        <f t="shared" si="1"/>
        <v>262500</v>
      </c>
      <c r="V3" s="33">
        <f t="shared" si="1"/>
        <v>300000</v>
      </c>
      <c r="W3" s="33">
        <f t="shared" si="1"/>
        <v>337500</v>
      </c>
      <c r="X3" s="33">
        <f t="shared" si="1"/>
        <v>375000</v>
      </c>
      <c r="Y3" s="33">
        <f t="shared" si="1"/>
        <v>412500</v>
      </c>
      <c r="Z3" s="33">
        <f t="shared" si="1"/>
        <v>450000</v>
      </c>
      <c r="AA3" s="33">
        <f t="shared" si="1"/>
        <v>37500</v>
      </c>
      <c r="AB3" s="33">
        <f t="shared" si="1"/>
        <v>75000</v>
      </c>
      <c r="AC3" s="33">
        <f t="shared" si="1"/>
        <v>112500</v>
      </c>
      <c r="AD3" s="33">
        <f t="shared" si="1"/>
        <v>150000</v>
      </c>
      <c r="AE3" s="33">
        <f t="shared" si="1"/>
        <v>187500</v>
      </c>
      <c r="AF3" s="33">
        <f t="shared" si="1"/>
        <v>225000</v>
      </c>
      <c r="AG3" s="33">
        <f t="shared" si="1"/>
        <v>262500</v>
      </c>
      <c r="AH3" s="33">
        <f t="shared" si="1"/>
        <v>300000</v>
      </c>
      <c r="AI3" s="33">
        <f t="shared" si="1"/>
        <v>337500</v>
      </c>
      <c r="AJ3" s="33">
        <f t="shared" si="1"/>
        <v>375000</v>
      </c>
      <c r="AK3" s="33">
        <f t="shared" si="1"/>
        <v>412500</v>
      </c>
    </row>
    <row r="4">
      <c r="A4" s="34" t="s">
        <v>164</v>
      </c>
      <c r="B4" s="34">
        <v>0.0</v>
      </c>
      <c r="C4" s="33">
        <f t="shared" ref="C4:AK4" si="2">B22</f>
        <v>61111.11111</v>
      </c>
      <c r="D4" s="33">
        <f t="shared" si="2"/>
        <v>122222.2222</v>
      </c>
      <c r="E4" s="33">
        <f t="shared" si="2"/>
        <v>183333.3333</v>
      </c>
      <c r="F4" s="33">
        <f t="shared" si="2"/>
        <v>244444.4444</v>
      </c>
      <c r="G4" s="33">
        <f t="shared" si="2"/>
        <v>305555.5556</v>
      </c>
      <c r="H4" s="33">
        <f t="shared" si="2"/>
        <v>366666.6667</v>
      </c>
      <c r="I4" s="33">
        <f t="shared" si="2"/>
        <v>427777.7778</v>
      </c>
      <c r="J4" s="33">
        <f t="shared" si="2"/>
        <v>488888.8889</v>
      </c>
      <c r="K4" s="33">
        <f t="shared" si="2"/>
        <v>550000</v>
      </c>
      <c r="L4" s="33">
        <f t="shared" si="2"/>
        <v>611111.1111</v>
      </c>
      <c r="M4" s="33">
        <f t="shared" si="2"/>
        <v>672222.2222</v>
      </c>
      <c r="N4" s="33">
        <f t="shared" si="2"/>
        <v>733333.3333</v>
      </c>
      <c r="O4" s="33">
        <f t="shared" si="2"/>
        <v>794444.4444</v>
      </c>
      <c r="P4" s="33">
        <f t="shared" si="2"/>
        <v>855555.5556</v>
      </c>
      <c r="Q4" s="33">
        <f t="shared" si="2"/>
        <v>916666.6667</v>
      </c>
      <c r="R4" s="33">
        <f t="shared" si="2"/>
        <v>977777.7778</v>
      </c>
      <c r="S4" s="33">
        <f t="shared" si="2"/>
        <v>1038888.889</v>
      </c>
      <c r="T4" s="33">
        <f t="shared" si="2"/>
        <v>1100000</v>
      </c>
      <c r="U4" s="33">
        <f t="shared" si="2"/>
        <v>61111.11111</v>
      </c>
      <c r="V4" s="33">
        <f t="shared" si="2"/>
        <v>122222.2222</v>
      </c>
      <c r="W4" s="33">
        <f t="shared" si="2"/>
        <v>183333.3333</v>
      </c>
      <c r="X4" s="33">
        <f t="shared" si="2"/>
        <v>244444.4444</v>
      </c>
      <c r="Y4" s="33">
        <f t="shared" si="2"/>
        <v>305555.5556</v>
      </c>
      <c r="Z4" s="33">
        <f t="shared" si="2"/>
        <v>366666.6667</v>
      </c>
      <c r="AA4" s="33">
        <f t="shared" si="2"/>
        <v>427777.7778</v>
      </c>
      <c r="AB4" s="33">
        <f t="shared" si="2"/>
        <v>488888.8889</v>
      </c>
      <c r="AC4" s="33">
        <f t="shared" si="2"/>
        <v>550000</v>
      </c>
      <c r="AD4" s="33">
        <f t="shared" si="2"/>
        <v>611111.1111</v>
      </c>
      <c r="AE4" s="33">
        <f t="shared" si="2"/>
        <v>672222.2222</v>
      </c>
      <c r="AF4" s="33">
        <f t="shared" si="2"/>
        <v>733333.3333</v>
      </c>
      <c r="AG4" s="33">
        <f t="shared" si="2"/>
        <v>794444.4444</v>
      </c>
      <c r="AH4" s="33">
        <f t="shared" si="2"/>
        <v>855555.5556</v>
      </c>
      <c r="AI4" s="33">
        <f t="shared" si="2"/>
        <v>916666.6667</v>
      </c>
      <c r="AJ4" s="33">
        <f t="shared" si="2"/>
        <v>977777.7778</v>
      </c>
      <c r="AK4" s="33">
        <f t="shared" si="2"/>
        <v>1038888.889</v>
      </c>
    </row>
    <row r="5">
      <c r="A5" s="34" t="s">
        <v>167</v>
      </c>
      <c r="B5" s="34">
        <v>0.0</v>
      </c>
      <c r="C5" s="33">
        <f t="shared" ref="C5:AK5" si="3">B23</f>
        <v>2035.714286</v>
      </c>
      <c r="D5" s="33">
        <f t="shared" si="3"/>
        <v>4071.428571</v>
      </c>
      <c r="E5" s="33">
        <f t="shared" si="3"/>
        <v>6107.142857</v>
      </c>
      <c r="F5" s="33">
        <f t="shared" si="3"/>
        <v>8142.857143</v>
      </c>
      <c r="G5" s="33">
        <f t="shared" si="3"/>
        <v>10178.57143</v>
      </c>
      <c r="H5" s="33">
        <f t="shared" si="3"/>
        <v>12214.28571</v>
      </c>
      <c r="I5" s="33">
        <f t="shared" si="3"/>
        <v>14250</v>
      </c>
      <c r="J5" s="33">
        <f t="shared" si="3"/>
        <v>16285.71429</v>
      </c>
      <c r="K5" s="33">
        <f t="shared" si="3"/>
        <v>18321.42857</v>
      </c>
      <c r="L5" s="33">
        <f t="shared" si="3"/>
        <v>20357.14286</v>
      </c>
      <c r="M5" s="33">
        <f t="shared" si="3"/>
        <v>22392.85714</v>
      </c>
      <c r="N5" s="33">
        <f t="shared" si="3"/>
        <v>24428.57143</v>
      </c>
      <c r="O5" s="33">
        <f t="shared" si="3"/>
        <v>26464.28571</v>
      </c>
      <c r="P5" s="33">
        <f t="shared" si="3"/>
        <v>28500</v>
      </c>
      <c r="Q5" s="33">
        <f t="shared" si="3"/>
        <v>30535.71429</v>
      </c>
      <c r="R5" s="33">
        <f t="shared" si="3"/>
        <v>32571.42857</v>
      </c>
      <c r="S5" s="33">
        <f t="shared" si="3"/>
        <v>34607.14286</v>
      </c>
      <c r="T5" s="33">
        <f t="shared" si="3"/>
        <v>36642.85714</v>
      </c>
      <c r="U5" s="33">
        <f t="shared" si="3"/>
        <v>38678.57143</v>
      </c>
      <c r="V5" s="33">
        <f t="shared" si="3"/>
        <v>40714.28571</v>
      </c>
      <c r="W5" s="33">
        <f t="shared" si="3"/>
        <v>42750</v>
      </c>
      <c r="X5" s="33">
        <f t="shared" si="3"/>
        <v>44785.71429</v>
      </c>
      <c r="Y5" s="33">
        <f t="shared" si="3"/>
        <v>46821.42857</v>
      </c>
      <c r="Z5" s="33">
        <f t="shared" si="3"/>
        <v>48857.14286</v>
      </c>
      <c r="AA5" s="33">
        <f t="shared" si="3"/>
        <v>50892.85714</v>
      </c>
      <c r="AB5" s="33">
        <f t="shared" si="3"/>
        <v>52928.57143</v>
      </c>
      <c r="AC5" s="33">
        <f t="shared" si="3"/>
        <v>54964.28571</v>
      </c>
      <c r="AD5" s="33">
        <f t="shared" si="3"/>
        <v>57000</v>
      </c>
      <c r="AE5" s="33">
        <f t="shared" si="3"/>
        <v>2035.714286</v>
      </c>
      <c r="AF5" s="33">
        <f t="shared" si="3"/>
        <v>4071.428571</v>
      </c>
      <c r="AG5" s="33">
        <f t="shared" si="3"/>
        <v>6107.142857</v>
      </c>
      <c r="AH5" s="33">
        <f t="shared" si="3"/>
        <v>8142.857143</v>
      </c>
      <c r="AI5" s="33">
        <f t="shared" si="3"/>
        <v>10178.57143</v>
      </c>
      <c r="AJ5" s="33">
        <f t="shared" si="3"/>
        <v>12214.28571</v>
      </c>
      <c r="AK5" s="33">
        <f t="shared" si="3"/>
        <v>14250</v>
      </c>
    </row>
    <row r="6">
      <c r="A6" s="7" t="s">
        <v>136</v>
      </c>
      <c r="B6" s="32">
        <f t="shared" ref="B6:AK6" si="4">sum(B3:B5)</f>
        <v>0</v>
      </c>
      <c r="C6" s="33">
        <f t="shared" si="4"/>
        <v>100646.8254</v>
      </c>
      <c r="D6" s="33">
        <f t="shared" si="4"/>
        <v>201293.6508</v>
      </c>
      <c r="E6" s="33">
        <f t="shared" si="4"/>
        <v>301940.4762</v>
      </c>
      <c r="F6" s="33">
        <f t="shared" si="4"/>
        <v>402587.3016</v>
      </c>
      <c r="G6" s="33">
        <f t="shared" si="4"/>
        <v>503234.127</v>
      </c>
      <c r="H6" s="33">
        <f t="shared" si="4"/>
        <v>603880.9524</v>
      </c>
      <c r="I6" s="33">
        <f t="shared" si="4"/>
        <v>704527.7778</v>
      </c>
      <c r="J6" s="33">
        <f t="shared" si="4"/>
        <v>805174.6032</v>
      </c>
      <c r="K6" s="33">
        <f t="shared" si="4"/>
        <v>905821.4286</v>
      </c>
      <c r="L6" s="33">
        <f t="shared" si="4"/>
        <v>1006468.254</v>
      </c>
      <c r="M6" s="33">
        <f t="shared" si="4"/>
        <v>1107115.079</v>
      </c>
      <c r="N6" s="33">
        <f t="shared" si="4"/>
        <v>1207761.905</v>
      </c>
      <c r="O6" s="33">
        <f t="shared" si="4"/>
        <v>858408.7302</v>
      </c>
      <c r="P6" s="33">
        <f t="shared" si="4"/>
        <v>959055.5556</v>
      </c>
      <c r="Q6" s="33">
        <f t="shared" si="4"/>
        <v>1059702.381</v>
      </c>
      <c r="R6" s="33">
        <f t="shared" si="4"/>
        <v>1160349.206</v>
      </c>
      <c r="S6" s="33">
        <f t="shared" si="4"/>
        <v>1260996.032</v>
      </c>
      <c r="T6" s="33">
        <f t="shared" si="4"/>
        <v>1361642.857</v>
      </c>
      <c r="U6" s="33">
        <f t="shared" si="4"/>
        <v>362289.6825</v>
      </c>
      <c r="V6" s="33">
        <f t="shared" si="4"/>
        <v>462936.5079</v>
      </c>
      <c r="W6" s="33">
        <f t="shared" si="4"/>
        <v>563583.3333</v>
      </c>
      <c r="X6" s="33">
        <f t="shared" si="4"/>
        <v>664230.1587</v>
      </c>
      <c r="Y6" s="33">
        <f t="shared" si="4"/>
        <v>764876.9841</v>
      </c>
      <c r="Z6" s="33">
        <f t="shared" si="4"/>
        <v>865523.8095</v>
      </c>
      <c r="AA6" s="33">
        <f t="shared" si="4"/>
        <v>516170.6349</v>
      </c>
      <c r="AB6" s="33">
        <f t="shared" si="4"/>
        <v>616817.4603</v>
      </c>
      <c r="AC6" s="33">
        <f t="shared" si="4"/>
        <v>717464.2857</v>
      </c>
      <c r="AD6" s="33">
        <f t="shared" si="4"/>
        <v>818111.1111</v>
      </c>
      <c r="AE6" s="33">
        <f t="shared" si="4"/>
        <v>861757.9365</v>
      </c>
      <c r="AF6" s="33">
        <f t="shared" si="4"/>
        <v>962404.7619</v>
      </c>
      <c r="AG6" s="33">
        <f t="shared" si="4"/>
        <v>1063051.587</v>
      </c>
      <c r="AH6" s="33">
        <f t="shared" si="4"/>
        <v>1163698.413</v>
      </c>
      <c r="AI6" s="33">
        <f t="shared" si="4"/>
        <v>1264345.238</v>
      </c>
      <c r="AJ6" s="33">
        <f t="shared" si="4"/>
        <v>1364992.063</v>
      </c>
      <c r="AK6" s="33">
        <f t="shared" si="4"/>
        <v>1465638.889</v>
      </c>
    </row>
    <row r="7">
      <c r="A7" s="5"/>
    </row>
    <row r="8">
      <c r="A8" s="4" t="s">
        <v>177</v>
      </c>
    </row>
    <row r="9">
      <c r="A9" s="34" t="s">
        <v>161</v>
      </c>
      <c r="B9" s="33">
        <f>FAB!B21/FAR!$F$2</f>
        <v>37500</v>
      </c>
      <c r="C9" s="33">
        <f>FAB!C21/FAR!$F$2</f>
        <v>37500</v>
      </c>
      <c r="D9" s="33">
        <f>FAB!D21/FAR!$F$2</f>
        <v>37500</v>
      </c>
      <c r="E9" s="33">
        <f>FAB!E21/FAR!$F$2</f>
        <v>37500</v>
      </c>
      <c r="F9" s="33">
        <f>FAB!F21/FAR!$F$2</f>
        <v>37500</v>
      </c>
      <c r="G9" s="33">
        <f>FAB!G21/FAR!$F$2</f>
        <v>37500</v>
      </c>
      <c r="H9" s="33">
        <f>FAB!H21/FAR!$F$2</f>
        <v>37500</v>
      </c>
      <c r="I9" s="33">
        <f>FAB!I21/FAR!$F$2</f>
        <v>37500</v>
      </c>
      <c r="J9" s="33">
        <f>FAB!J21/FAR!$F$2</f>
        <v>37500</v>
      </c>
      <c r="K9" s="33">
        <f>FAB!K21/FAR!$F$2</f>
        <v>37500</v>
      </c>
      <c r="L9" s="33">
        <f>FAB!L21/FAR!$F$2</f>
        <v>37500</v>
      </c>
      <c r="M9" s="33">
        <f>FAB!M21/FAR!$F$2</f>
        <v>37500</v>
      </c>
      <c r="N9" s="33">
        <f>FAB!N21/FAR!$F$2</f>
        <v>37500</v>
      </c>
      <c r="O9" s="33">
        <f>FAB!O21/FAR!$F$2</f>
        <v>37500</v>
      </c>
      <c r="P9" s="33">
        <f>FAB!P21/FAR!$F$2</f>
        <v>37500</v>
      </c>
      <c r="Q9" s="33">
        <f>FAB!Q21/FAR!$F$2</f>
        <v>37500</v>
      </c>
      <c r="R9" s="33">
        <f>FAB!R21/FAR!$F$2</f>
        <v>37500</v>
      </c>
      <c r="S9" s="33">
        <f>FAB!S21/FAR!$F$2</f>
        <v>37500</v>
      </c>
      <c r="T9" s="33">
        <f>FAB!T21/FAR!$F$2</f>
        <v>37500</v>
      </c>
      <c r="U9" s="33">
        <f>FAB!U21/FAR!$F$2</f>
        <v>37500</v>
      </c>
      <c r="V9" s="33">
        <f>FAB!V21/FAR!$F$2</f>
        <v>37500</v>
      </c>
      <c r="W9" s="33">
        <f>FAB!W21/FAR!$F$2</f>
        <v>37500</v>
      </c>
      <c r="X9" s="33">
        <f>FAB!X21/FAR!$F$2</f>
        <v>37500</v>
      </c>
      <c r="Y9" s="33">
        <f>FAB!Y21/FAR!$F$2</f>
        <v>37500</v>
      </c>
      <c r="Z9" s="33">
        <f>FAB!Z21/FAR!$F$2</f>
        <v>37500</v>
      </c>
      <c r="AA9" s="33">
        <f>FAB!AA21/FAR!$F$2</f>
        <v>37500</v>
      </c>
      <c r="AB9" s="33">
        <f>FAB!AB21/FAR!$F$2</f>
        <v>37500</v>
      </c>
      <c r="AC9" s="33">
        <f>FAB!AC21/FAR!$F$2</f>
        <v>37500</v>
      </c>
      <c r="AD9" s="33">
        <f>FAB!AD21/FAR!$F$2</f>
        <v>37500</v>
      </c>
      <c r="AE9" s="33">
        <f>FAB!AE21/FAR!$F$2</f>
        <v>37500</v>
      </c>
      <c r="AF9" s="33">
        <f>FAB!AF21/FAR!$F$2</f>
        <v>37500</v>
      </c>
      <c r="AG9" s="33">
        <f>FAB!AG21/FAR!$F$2</f>
        <v>37500</v>
      </c>
      <c r="AH9" s="33">
        <f>FAB!AH21/FAR!$F$2</f>
        <v>37500</v>
      </c>
      <c r="AI9" s="33">
        <f>FAB!AI21/FAR!$F$2</f>
        <v>37500</v>
      </c>
      <c r="AJ9" s="33">
        <f>FAB!AJ21/FAR!$F$2</f>
        <v>37500</v>
      </c>
      <c r="AK9" s="33">
        <f>FAB!AK21/FAR!$F$2</f>
        <v>37500</v>
      </c>
    </row>
    <row r="10">
      <c r="A10" s="34" t="s">
        <v>164</v>
      </c>
      <c r="B10" s="33">
        <f>FAB!B22/FAR!$F$3</f>
        <v>61111.11111</v>
      </c>
      <c r="C10" s="33">
        <f>FAB!C22/FAR!$F$3</f>
        <v>61111.11111</v>
      </c>
      <c r="D10" s="33">
        <f>FAB!D22/FAR!$F$3</f>
        <v>61111.11111</v>
      </c>
      <c r="E10" s="33">
        <f>FAB!E22/FAR!$F$3</f>
        <v>61111.11111</v>
      </c>
      <c r="F10" s="33">
        <f>FAB!F22/FAR!$F$3</f>
        <v>61111.11111</v>
      </c>
      <c r="G10" s="33">
        <f>FAB!G22/FAR!$F$3</f>
        <v>61111.11111</v>
      </c>
      <c r="H10" s="33">
        <f>FAB!H22/FAR!$F$3</f>
        <v>61111.11111</v>
      </c>
      <c r="I10" s="33">
        <f>FAB!I22/FAR!$F$3</f>
        <v>61111.11111</v>
      </c>
      <c r="J10" s="33">
        <f>FAB!J22/FAR!$F$3</f>
        <v>61111.11111</v>
      </c>
      <c r="K10" s="33">
        <f>FAB!K22/FAR!$F$3</f>
        <v>61111.11111</v>
      </c>
      <c r="L10" s="33">
        <f>FAB!L22/FAR!$F$3</f>
        <v>61111.11111</v>
      </c>
      <c r="M10" s="33">
        <f>FAB!M22/FAR!$F$3</f>
        <v>61111.11111</v>
      </c>
      <c r="N10" s="33">
        <f>FAB!N22/FAR!$F$3</f>
        <v>61111.11111</v>
      </c>
      <c r="O10" s="33">
        <f>FAB!O22/FAR!$F$3</f>
        <v>61111.11111</v>
      </c>
      <c r="P10" s="33">
        <f>FAB!P22/FAR!$F$3</f>
        <v>61111.11111</v>
      </c>
      <c r="Q10" s="33">
        <f>FAB!Q22/FAR!$F$3</f>
        <v>61111.11111</v>
      </c>
      <c r="R10" s="33">
        <f>FAB!R22/FAR!$F$3</f>
        <v>61111.11111</v>
      </c>
      <c r="S10" s="33">
        <f>FAB!S22/FAR!$F$3</f>
        <v>61111.11111</v>
      </c>
      <c r="T10" s="33">
        <f>FAB!T22/FAR!$F$3</f>
        <v>61111.11111</v>
      </c>
      <c r="U10" s="33">
        <f>FAB!U22/FAR!$F$3</f>
        <v>61111.11111</v>
      </c>
      <c r="V10" s="33">
        <f>FAB!V22/FAR!$F$3</f>
        <v>61111.11111</v>
      </c>
      <c r="W10" s="33">
        <f>FAB!W22/FAR!$F$3</f>
        <v>61111.11111</v>
      </c>
      <c r="X10" s="33">
        <f>FAB!X22/FAR!$F$3</f>
        <v>61111.11111</v>
      </c>
      <c r="Y10" s="33">
        <f>FAB!Y22/FAR!$F$3</f>
        <v>61111.11111</v>
      </c>
      <c r="Z10" s="33">
        <f>FAB!Z22/FAR!$F$3</f>
        <v>61111.11111</v>
      </c>
      <c r="AA10" s="33">
        <f>FAB!AA22/FAR!$F$3</f>
        <v>61111.11111</v>
      </c>
      <c r="AB10" s="33">
        <f>FAB!AB22/FAR!$F$3</f>
        <v>61111.11111</v>
      </c>
      <c r="AC10" s="33">
        <f>FAB!AC22/FAR!$F$3</f>
        <v>61111.11111</v>
      </c>
      <c r="AD10" s="33">
        <f>FAB!AD22/FAR!$F$3</f>
        <v>61111.11111</v>
      </c>
      <c r="AE10" s="33">
        <f>FAB!AE22/FAR!$F$3</f>
        <v>61111.11111</v>
      </c>
      <c r="AF10" s="33">
        <f>FAB!AF22/FAR!$F$3</f>
        <v>61111.11111</v>
      </c>
      <c r="AG10" s="33">
        <f>FAB!AG22/FAR!$F$3</f>
        <v>61111.11111</v>
      </c>
      <c r="AH10" s="33">
        <f>FAB!AH22/FAR!$F$3</f>
        <v>61111.11111</v>
      </c>
      <c r="AI10" s="33">
        <f>FAB!AI22/FAR!$F$3</f>
        <v>61111.11111</v>
      </c>
      <c r="AJ10" s="33">
        <f>FAB!AJ22/FAR!$F$3</f>
        <v>61111.11111</v>
      </c>
      <c r="AK10" s="33">
        <f>FAB!AK22/FAR!$F$3</f>
        <v>61111.11111</v>
      </c>
    </row>
    <row r="11">
      <c r="A11" s="34" t="s">
        <v>167</v>
      </c>
      <c r="B11" s="33">
        <f>FAB!B23/FAR!$F$4</f>
        <v>2035.714286</v>
      </c>
      <c r="C11" s="33">
        <f>FAB!C23/FAR!$F$4</f>
        <v>2035.714286</v>
      </c>
      <c r="D11" s="33">
        <f>FAB!D23/FAR!$F$4</f>
        <v>2035.714286</v>
      </c>
      <c r="E11" s="33">
        <f>FAB!E23/FAR!$F$4</f>
        <v>2035.714286</v>
      </c>
      <c r="F11" s="33">
        <f>FAB!F23/FAR!$F$4</f>
        <v>2035.714286</v>
      </c>
      <c r="G11" s="33">
        <f>FAB!G23/FAR!$F$4</f>
        <v>2035.714286</v>
      </c>
      <c r="H11" s="33">
        <f>FAB!H23/FAR!$F$4</f>
        <v>2035.714286</v>
      </c>
      <c r="I11" s="33">
        <f>FAB!I23/FAR!$F$4</f>
        <v>2035.714286</v>
      </c>
      <c r="J11" s="33">
        <f>FAB!J23/FAR!$F$4</f>
        <v>2035.714286</v>
      </c>
      <c r="K11" s="33">
        <f>FAB!K23/FAR!$F$4</f>
        <v>2035.714286</v>
      </c>
      <c r="L11" s="33">
        <f>FAB!L23/FAR!$F$4</f>
        <v>2035.714286</v>
      </c>
      <c r="M11" s="33">
        <f>FAB!M23/FAR!$F$4</f>
        <v>2035.714286</v>
      </c>
      <c r="N11" s="33">
        <f>FAB!N23/FAR!$F$4</f>
        <v>2035.714286</v>
      </c>
      <c r="O11" s="33">
        <f>FAB!O23/FAR!$F$4</f>
        <v>2035.714286</v>
      </c>
      <c r="P11" s="33">
        <f>FAB!P23/FAR!$F$4</f>
        <v>2035.714286</v>
      </c>
      <c r="Q11" s="33">
        <f>FAB!Q23/FAR!$F$4</f>
        <v>2035.714286</v>
      </c>
      <c r="R11" s="33">
        <f>FAB!R23/FAR!$F$4</f>
        <v>2035.714286</v>
      </c>
      <c r="S11" s="33">
        <f>FAB!S23/FAR!$F$4</f>
        <v>2035.714286</v>
      </c>
      <c r="T11" s="33">
        <f>FAB!T23/FAR!$F$4</f>
        <v>2035.714286</v>
      </c>
      <c r="U11" s="33">
        <f>FAB!U23/FAR!$F$4</f>
        <v>2035.714286</v>
      </c>
      <c r="V11" s="33">
        <f>FAB!V23/FAR!$F$4</f>
        <v>2035.714286</v>
      </c>
      <c r="W11" s="33">
        <f>FAB!W23/FAR!$F$4</f>
        <v>2035.714286</v>
      </c>
      <c r="X11" s="33">
        <f>FAB!X23/FAR!$F$4</f>
        <v>2035.714286</v>
      </c>
      <c r="Y11" s="33">
        <f>FAB!Y23/FAR!$F$4</f>
        <v>2035.714286</v>
      </c>
      <c r="Z11" s="33">
        <f>FAB!Z23/FAR!$F$4</f>
        <v>2035.714286</v>
      </c>
      <c r="AA11" s="33">
        <f>FAB!AA23/FAR!$F$4</f>
        <v>2035.714286</v>
      </c>
      <c r="AB11" s="33">
        <f>FAB!AB23/FAR!$F$4</f>
        <v>2035.714286</v>
      </c>
      <c r="AC11" s="33">
        <f>FAB!AC23/FAR!$F$4</f>
        <v>2035.714286</v>
      </c>
      <c r="AD11" s="33">
        <f>FAB!AD23/FAR!$F$4</f>
        <v>2035.714286</v>
      </c>
      <c r="AE11" s="33">
        <f>FAB!AE23/FAR!$F$4</f>
        <v>2035.714286</v>
      </c>
      <c r="AF11" s="33">
        <f>FAB!AF23/FAR!$F$4</f>
        <v>2035.714286</v>
      </c>
      <c r="AG11" s="33">
        <f>FAB!AG23/FAR!$F$4</f>
        <v>2035.714286</v>
      </c>
      <c r="AH11" s="33">
        <f>FAB!AH23/FAR!$F$4</f>
        <v>2035.714286</v>
      </c>
      <c r="AI11" s="33">
        <f>FAB!AI23/FAR!$F$4</f>
        <v>2035.714286</v>
      </c>
      <c r="AJ11" s="33">
        <f>FAB!AJ23/FAR!$F$4</f>
        <v>2035.714286</v>
      </c>
      <c r="AK11" s="33">
        <f>FAB!AK23/FAR!$F$4</f>
        <v>2035.714286</v>
      </c>
    </row>
    <row r="12">
      <c r="A12" s="7" t="s">
        <v>136</v>
      </c>
      <c r="B12" s="33">
        <f t="shared" ref="B12:AK12" si="5">sum(B9:B11)</f>
        <v>100646.8254</v>
      </c>
      <c r="C12" s="33">
        <f t="shared" si="5"/>
        <v>100646.8254</v>
      </c>
      <c r="D12" s="33">
        <f t="shared" si="5"/>
        <v>100646.8254</v>
      </c>
      <c r="E12" s="33">
        <f t="shared" si="5"/>
        <v>100646.8254</v>
      </c>
      <c r="F12" s="33">
        <f t="shared" si="5"/>
        <v>100646.8254</v>
      </c>
      <c r="G12" s="33">
        <f t="shared" si="5"/>
        <v>100646.8254</v>
      </c>
      <c r="H12" s="33">
        <f t="shared" si="5"/>
        <v>100646.8254</v>
      </c>
      <c r="I12" s="33">
        <f t="shared" si="5"/>
        <v>100646.8254</v>
      </c>
      <c r="J12" s="33">
        <f t="shared" si="5"/>
        <v>100646.8254</v>
      </c>
      <c r="K12" s="33">
        <f t="shared" si="5"/>
        <v>100646.8254</v>
      </c>
      <c r="L12" s="33">
        <f t="shared" si="5"/>
        <v>100646.8254</v>
      </c>
      <c r="M12" s="33">
        <f t="shared" si="5"/>
        <v>100646.8254</v>
      </c>
      <c r="N12" s="33">
        <f t="shared" si="5"/>
        <v>100646.8254</v>
      </c>
      <c r="O12" s="33">
        <f t="shared" si="5"/>
        <v>100646.8254</v>
      </c>
      <c r="P12" s="33">
        <f t="shared" si="5"/>
        <v>100646.8254</v>
      </c>
      <c r="Q12" s="33">
        <f t="shared" si="5"/>
        <v>100646.8254</v>
      </c>
      <c r="R12" s="33">
        <f t="shared" si="5"/>
        <v>100646.8254</v>
      </c>
      <c r="S12" s="33">
        <f t="shared" si="5"/>
        <v>100646.8254</v>
      </c>
      <c r="T12" s="33">
        <f t="shared" si="5"/>
        <v>100646.8254</v>
      </c>
      <c r="U12" s="33">
        <f t="shared" si="5"/>
        <v>100646.8254</v>
      </c>
      <c r="V12" s="33">
        <f t="shared" si="5"/>
        <v>100646.8254</v>
      </c>
      <c r="W12" s="33">
        <f t="shared" si="5"/>
        <v>100646.8254</v>
      </c>
      <c r="X12" s="33">
        <f t="shared" si="5"/>
        <v>100646.8254</v>
      </c>
      <c r="Y12" s="33">
        <f t="shared" si="5"/>
        <v>100646.8254</v>
      </c>
      <c r="Z12" s="33">
        <f t="shared" si="5"/>
        <v>100646.8254</v>
      </c>
      <c r="AA12" s="33">
        <f t="shared" si="5"/>
        <v>100646.8254</v>
      </c>
      <c r="AB12" s="33">
        <f t="shared" si="5"/>
        <v>100646.8254</v>
      </c>
      <c r="AC12" s="33">
        <f t="shared" si="5"/>
        <v>100646.8254</v>
      </c>
      <c r="AD12" s="33">
        <f t="shared" si="5"/>
        <v>100646.8254</v>
      </c>
      <c r="AE12" s="33">
        <f t="shared" si="5"/>
        <v>100646.8254</v>
      </c>
      <c r="AF12" s="33">
        <f t="shared" si="5"/>
        <v>100646.8254</v>
      </c>
      <c r="AG12" s="33">
        <f t="shared" si="5"/>
        <v>100646.8254</v>
      </c>
      <c r="AH12" s="33">
        <f t="shared" si="5"/>
        <v>100646.8254</v>
      </c>
      <c r="AI12" s="33">
        <f t="shared" si="5"/>
        <v>100646.8254</v>
      </c>
      <c r="AJ12" s="33">
        <f t="shared" si="5"/>
        <v>100646.8254</v>
      </c>
      <c r="AK12" s="33">
        <f t="shared" si="5"/>
        <v>100646.8254</v>
      </c>
    </row>
    <row r="13">
      <c r="A13" s="5"/>
    </row>
    <row r="14">
      <c r="A14" s="7" t="s">
        <v>175</v>
      </c>
    </row>
    <row r="15">
      <c r="A15" s="34" t="s">
        <v>161</v>
      </c>
      <c r="B15" s="34">
        <v>0.0</v>
      </c>
      <c r="C15" s="34">
        <v>0.0</v>
      </c>
      <c r="D15" s="34">
        <v>0.0</v>
      </c>
      <c r="E15" s="34">
        <v>0.0</v>
      </c>
      <c r="F15" s="34">
        <v>0.0</v>
      </c>
      <c r="G15" s="34">
        <v>0.0</v>
      </c>
      <c r="H15" s="34">
        <v>0.0</v>
      </c>
      <c r="I15" s="34">
        <v>0.0</v>
      </c>
      <c r="J15" s="34">
        <v>0.0</v>
      </c>
      <c r="K15" s="34">
        <v>0.0</v>
      </c>
      <c r="L15" s="34">
        <v>0.0</v>
      </c>
      <c r="M15" s="34">
        <v>0.0</v>
      </c>
      <c r="N15" s="34">
        <f>FAR!E2/FAR!F2*12</f>
        <v>450000</v>
      </c>
      <c r="O15" s="34">
        <v>0.0</v>
      </c>
      <c r="P15" s="34">
        <v>0.0</v>
      </c>
      <c r="Q15" s="34">
        <v>0.0</v>
      </c>
      <c r="R15" s="34">
        <v>0.0</v>
      </c>
      <c r="S15" s="34">
        <v>0.0</v>
      </c>
      <c r="T15" s="34">
        <v>0.0</v>
      </c>
      <c r="U15" s="34">
        <v>0.0</v>
      </c>
      <c r="V15" s="34">
        <v>0.0</v>
      </c>
      <c r="W15" s="34">
        <v>0.0</v>
      </c>
      <c r="X15" s="34">
        <v>0.0</v>
      </c>
      <c r="Y15" s="34">
        <v>0.0</v>
      </c>
      <c r="Z15" s="34">
        <f>FAR!E5/FAR!F5*12</f>
        <v>450000</v>
      </c>
      <c r="AA15" s="34">
        <v>0.0</v>
      </c>
      <c r="AB15" s="34">
        <v>0.0</v>
      </c>
      <c r="AC15" s="34">
        <v>0.0</v>
      </c>
      <c r="AD15" s="34">
        <v>0.0</v>
      </c>
      <c r="AE15" s="34">
        <v>0.0</v>
      </c>
      <c r="AF15" s="34">
        <v>0.0</v>
      </c>
      <c r="AG15" s="34">
        <v>0.0</v>
      </c>
      <c r="AH15" s="34">
        <v>0.0</v>
      </c>
      <c r="AI15" s="34">
        <v>0.0</v>
      </c>
      <c r="AJ15" s="34">
        <v>0.0</v>
      </c>
      <c r="AK15" s="34">
        <v>0.0</v>
      </c>
    </row>
    <row r="16">
      <c r="A16" s="34" t="s">
        <v>164</v>
      </c>
      <c r="B16" s="34">
        <v>0.0</v>
      </c>
      <c r="C16" s="34">
        <v>0.0</v>
      </c>
      <c r="D16" s="34">
        <v>0.0</v>
      </c>
      <c r="E16" s="34">
        <v>0.0</v>
      </c>
      <c r="F16" s="34">
        <v>0.0</v>
      </c>
      <c r="G16" s="34">
        <v>0.0</v>
      </c>
      <c r="H16" s="34">
        <v>0.0</v>
      </c>
      <c r="I16" s="34">
        <v>0.0</v>
      </c>
      <c r="J16" s="34">
        <v>0.0</v>
      </c>
      <c r="K16" s="34">
        <v>0.0</v>
      </c>
      <c r="L16" s="34">
        <v>0.0</v>
      </c>
      <c r="M16" s="34">
        <v>0.0</v>
      </c>
      <c r="N16" s="34">
        <v>0.0</v>
      </c>
      <c r="O16" s="34">
        <v>0.0</v>
      </c>
      <c r="P16" s="34">
        <v>0.0</v>
      </c>
      <c r="Q16" s="34">
        <v>0.0</v>
      </c>
      <c r="R16" s="34">
        <v>0.0</v>
      </c>
      <c r="S16" s="34">
        <v>0.0</v>
      </c>
      <c r="T16" s="34">
        <f>FAR!E3/FAR!F3*18</f>
        <v>1100000</v>
      </c>
      <c r="U16" s="34">
        <v>0.0</v>
      </c>
      <c r="V16" s="34">
        <v>0.0</v>
      </c>
      <c r="W16" s="34">
        <v>0.0</v>
      </c>
      <c r="X16" s="34">
        <v>0.0</v>
      </c>
      <c r="Y16" s="34">
        <v>0.0</v>
      </c>
      <c r="Z16" s="34">
        <v>0.0</v>
      </c>
      <c r="AA16" s="34">
        <v>0.0</v>
      </c>
      <c r="AB16" s="34">
        <v>0.0</v>
      </c>
      <c r="AC16" s="34">
        <v>0.0</v>
      </c>
      <c r="AD16" s="34">
        <v>0.0</v>
      </c>
      <c r="AE16" s="34">
        <v>0.0</v>
      </c>
      <c r="AF16" s="34">
        <v>0.0</v>
      </c>
      <c r="AG16" s="34">
        <v>0.0</v>
      </c>
      <c r="AH16" s="34">
        <v>0.0</v>
      </c>
      <c r="AI16" s="34">
        <v>0.0</v>
      </c>
      <c r="AJ16" s="34">
        <v>0.0</v>
      </c>
      <c r="AK16" s="34">
        <v>0.0</v>
      </c>
    </row>
    <row r="17">
      <c r="A17" s="34" t="s">
        <v>167</v>
      </c>
      <c r="B17" s="34">
        <v>0.0</v>
      </c>
      <c r="C17" s="34">
        <v>0.0</v>
      </c>
      <c r="D17" s="34">
        <v>0.0</v>
      </c>
      <c r="E17" s="34">
        <v>0.0</v>
      </c>
      <c r="F17" s="34">
        <v>0.0</v>
      </c>
      <c r="G17" s="34">
        <v>0.0</v>
      </c>
      <c r="H17" s="34">
        <v>0.0</v>
      </c>
      <c r="I17" s="34">
        <v>0.0</v>
      </c>
      <c r="J17" s="34">
        <v>0.0</v>
      </c>
      <c r="K17" s="34">
        <v>0.0</v>
      </c>
      <c r="L17" s="34">
        <v>0.0</v>
      </c>
      <c r="M17" s="34">
        <v>0.0</v>
      </c>
      <c r="N17" s="34">
        <v>0.0</v>
      </c>
      <c r="O17" s="34">
        <v>0.0</v>
      </c>
      <c r="P17" s="34">
        <v>0.0</v>
      </c>
      <c r="Q17" s="34">
        <v>0.0</v>
      </c>
      <c r="R17" s="34">
        <v>0.0</v>
      </c>
      <c r="S17" s="34">
        <v>0.0</v>
      </c>
      <c r="T17" s="34">
        <v>0.0</v>
      </c>
      <c r="U17" s="34">
        <v>0.0</v>
      </c>
      <c r="V17" s="34">
        <v>0.0</v>
      </c>
      <c r="W17" s="34">
        <v>0.0</v>
      </c>
      <c r="X17" s="34">
        <v>0.0</v>
      </c>
      <c r="Y17" s="34">
        <v>0.0</v>
      </c>
      <c r="Z17" s="34">
        <v>0.0</v>
      </c>
      <c r="AA17" s="34">
        <v>0.0</v>
      </c>
      <c r="AB17" s="34">
        <v>0.0</v>
      </c>
      <c r="AC17" s="34">
        <v>0.0</v>
      </c>
      <c r="AD17" s="34">
        <f>FAR!E4/FAR!F4*28</f>
        <v>57000</v>
      </c>
      <c r="AE17" s="34">
        <v>0.0</v>
      </c>
      <c r="AF17" s="34">
        <v>0.0</v>
      </c>
      <c r="AG17" s="34">
        <v>0.0</v>
      </c>
      <c r="AH17" s="34">
        <v>0.0</v>
      </c>
      <c r="AI17" s="34">
        <v>0.0</v>
      </c>
      <c r="AJ17" s="34">
        <v>0.0</v>
      </c>
      <c r="AK17" s="34">
        <v>0.0</v>
      </c>
    </row>
    <row r="18">
      <c r="A18" s="7" t="s">
        <v>136</v>
      </c>
      <c r="B18" s="32">
        <f t="shared" ref="B18:AK18" si="6">sum(B15:B17)</f>
        <v>0</v>
      </c>
      <c r="C18" s="32">
        <f t="shared" si="6"/>
        <v>0</v>
      </c>
      <c r="D18" s="32">
        <f t="shared" si="6"/>
        <v>0</v>
      </c>
      <c r="E18" s="32">
        <f t="shared" si="6"/>
        <v>0</v>
      </c>
      <c r="F18" s="32">
        <f t="shared" si="6"/>
        <v>0</v>
      </c>
      <c r="G18" s="32">
        <f t="shared" si="6"/>
        <v>0</v>
      </c>
      <c r="H18" s="32">
        <f t="shared" si="6"/>
        <v>0</v>
      </c>
      <c r="I18" s="32">
        <f t="shared" si="6"/>
        <v>0</v>
      </c>
      <c r="J18" s="32">
        <f t="shared" si="6"/>
        <v>0</v>
      </c>
      <c r="K18" s="32">
        <f t="shared" si="6"/>
        <v>0</v>
      </c>
      <c r="L18" s="32">
        <f t="shared" si="6"/>
        <v>0</v>
      </c>
      <c r="M18" s="32">
        <f t="shared" si="6"/>
        <v>0</v>
      </c>
      <c r="N18" s="32">
        <f t="shared" si="6"/>
        <v>450000</v>
      </c>
      <c r="O18" s="32">
        <f t="shared" si="6"/>
        <v>0</v>
      </c>
      <c r="P18" s="32">
        <f t="shared" si="6"/>
        <v>0</v>
      </c>
      <c r="Q18" s="32">
        <f t="shared" si="6"/>
        <v>0</v>
      </c>
      <c r="R18" s="32">
        <f t="shared" si="6"/>
        <v>0</v>
      </c>
      <c r="S18" s="32">
        <f t="shared" si="6"/>
        <v>0</v>
      </c>
      <c r="T18" s="32">
        <f t="shared" si="6"/>
        <v>1100000</v>
      </c>
      <c r="U18" s="32">
        <f t="shared" si="6"/>
        <v>0</v>
      </c>
      <c r="V18" s="32">
        <f t="shared" si="6"/>
        <v>0</v>
      </c>
      <c r="W18" s="32">
        <f t="shared" si="6"/>
        <v>0</v>
      </c>
      <c r="X18" s="32">
        <f t="shared" si="6"/>
        <v>0</v>
      </c>
      <c r="Y18" s="32">
        <f t="shared" si="6"/>
        <v>0</v>
      </c>
      <c r="Z18" s="32">
        <f t="shared" si="6"/>
        <v>450000</v>
      </c>
      <c r="AA18" s="32">
        <f t="shared" si="6"/>
        <v>0</v>
      </c>
      <c r="AB18" s="32">
        <f t="shared" si="6"/>
        <v>0</v>
      </c>
      <c r="AC18" s="32">
        <f t="shared" si="6"/>
        <v>0</v>
      </c>
      <c r="AD18" s="32">
        <f t="shared" si="6"/>
        <v>57000</v>
      </c>
      <c r="AE18" s="32">
        <f t="shared" si="6"/>
        <v>0</v>
      </c>
      <c r="AF18" s="32">
        <f t="shared" si="6"/>
        <v>0</v>
      </c>
      <c r="AG18" s="32">
        <f t="shared" si="6"/>
        <v>0</v>
      </c>
      <c r="AH18" s="32">
        <f t="shared" si="6"/>
        <v>0</v>
      </c>
      <c r="AI18" s="32">
        <f t="shared" si="6"/>
        <v>0</v>
      </c>
      <c r="AJ18" s="32">
        <f t="shared" si="6"/>
        <v>0</v>
      </c>
      <c r="AK18" s="32">
        <f t="shared" si="6"/>
        <v>0</v>
      </c>
    </row>
    <row r="19">
      <c r="A19" s="5"/>
    </row>
    <row r="20">
      <c r="A20" s="7" t="s">
        <v>176</v>
      </c>
    </row>
    <row r="21">
      <c r="A21" s="34" t="s">
        <v>161</v>
      </c>
      <c r="B21" s="33">
        <f t="shared" ref="B21:AK21" si="7">B3+B9-B15</f>
        <v>37500</v>
      </c>
      <c r="C21" s="33">
        <f t="shared" si="7"/>
        <v>75000</v>
      </c>
      <c r="D21" s="33">
        <f t="shared" si="7"/>
        <v>112500</v>
      </c>
      <c r="E21" s="33">
        <f t="shared" si="7"/>
        <v>150000</v>
      </c>
      <c r="F21" s="33">
        <f t="shared" si="7"/>
        <v>187500</v>
      </c>
      <c r="G21" s="33">
        <f t="shared" si="7"/>
        <v>225000</v>
      </c>
      <c r="H21" s="33">
        <f t="shared" si="7"/>
        <v>262500</v>
      </c>
      <c r="I21" s="33">
        <f t="shared" si="7"/>
        <v>300000</v>
      </c>
      <c r="J21" s="33">
        <f t="shared" si="7"/>
        <v>337500</v>
      </c>
      <c r="K21" s="33">
        <f t="shared" si="7"/>
        <v>375000</v>
      </c>
      <c r="L21" s="33">
        <f t="shared" si="7"/>
        <v>412500</v>
      </c>
      <c r="M21" s="33">
        <f t="shared" si="7"/>
        <v>450000</v>
      </c>
      <c r="N21" s="33">
        <f t="shared" si="7"/>
        <v>37500</v>
      </c>
      <c r="O21" s="33">
        <f t="shared" si="7"/>
        <v>75000</v>
      </c>
      <c r="P21" s="33">
        <f t="shared" si="7"/>
        <v>112500</v>
      </c>
      <c r="Q21" s="33">
        <f t="shared" si="7"/>
        <v>150000</v>
      </c>
      <c r="R21" s="33">
        <f t="shared" si="7"/>
        <v>187500</v>
      </c>
      <c r="S21" s="33">
        <f t="shared" si="7"/>
        <v>225000</v>
      </c>
      <c r="T21" s="33">
        <f t="shared" si="7"/>
        <v>262500</v>
      </c>
      <c r="U21" s="33">
        <f t="shared" si="7"/>
        <v>300000</v>
      </c>
      <c r="V21" s="33">
        <f t="shared" si="7"/>
        <v>337500</v>
      </c>
      <c r="W21" s="33">
        <f t="shared" si="7"/>
        <v>375000</v>
      </c>
      <c r="X21" s="33">
        <f t="shared" si="7"/>
        <v>412500</v>
      </c>
      <c r="Y21" s="33">
        <f t="shared" si="7"/>
        <v>450000</v>
      </c>
      <c r="Z21" s="33">
        <f t="shared" si="7"/>
        <v>37500</v>
      </c>
      <c r="AA21" s="33">
        <f t="shared" si="7"/>
        <v>75000</v>
      </c>
      <c r="AB21" s="33">
        <f t="shared" si="7"/>
        <v>112500</v>
      </c>
      <c r="AC21" s="33">
        <f t="shared" si="7"/>
        <v>150000</v>
      </c>
      <c r="AD21" s="33">
        <f t="shared" si="7"/>
        <v>187500</v>
      </c>
      <c r="AE21" s="33">
        <f t="shared" si="7"/>
        <v>225000</v>
      </c>
      <c r="AF21" s="33">
        <f t="shared" si="7"/>
        <v>262500</v>
      </c>
      <c r="AG21" s="33">
        <f t="shared" si="7"/>
        <v>300000</v>
      </c>
      <c r="AH21" s="33">
        <f t="shared" si="7"/>
        <v>337500</v>
      </c>
      <c r="AI21" s="33">
        <f t="shared" si="7"/>
        <v>375000</v>
      </c>
      <c r="AJ21" s="33">
        <f t="shared" si="7"/>
        <v>412500</v>
      </c>
      <c r="AK21" s="33">
        <f t="shared" si="7"/>
        <v>450000</v>
      </c>
    </row>
    <row r="22">
      <c r="A22" s="34" t="s">
        <v>164</v>
      </c>
      <c r="B22" s="33">
        <f t="shared" ref="B22:AK22" si="8">B4+B10-B16</f>
        <v>61111.11111</v>
      </c>
      <c r="C22" s="33">
        <f t="shared" si="8"/>
        <v>122222.2222</v>
      </c>
      <c r="D22" s="33">
        <f t="shared" si="8"/>
        <v>183333.3333</v>
      </c>
      <c r="E22" s="33">
        <f t="shared" si="8"/>
        <v>244444.4444</v>
      </c>
      <c r="F22" s="33">
        <f t="shared" si="8"/>
        <v>305555.5556</v>
      </c>
      <c r="G22" s="33">
        <f t="shared" si="8"/>
        <v>366666.6667</v>
      </c>
      <c r="H22" s="33">
        <f t="shared" si="8"/>
        <v>427777.7778</v>
      </c>
      <c r="I22" s="33">
        <f t="shared" si="8"/>
        <v>488888.8889</v>
      </c>
      <c r="J22" s="33">
        <f t="shared" si="8"/>
        <v>550000</v>
      </c>
      <c r="K22" s="33">
        <f t="shared" si="8"/>
        <v>611111.1111</v>
      </c>
      <c r="L22" s="33">
        <f t="shared" si="8"/>
        <v>672222.2222</v>
      </c>
      <c r="M22" s="33">
        <f t="shared" si="8"/>
        <v>733333.3333</v>
      </c>
      <c r="N22" s="33">
        <f t="shared" si="8"/>
        <v>794444.4444</v>
      </c>
      <c r="O22" s="33">
        <f t="shared" si="8"/>
        <v>855555.5556</v>
      </c>
      <c r="P22" s="33">
        <f t="shared" si="8"/>
        <v>916666.6667</v>
      </c>
      <c r="Q22" s="33">
        <f t="shared" si="8"/>
        <v>977777.7778</v>
      </c>
      <c r="R22" s="33">
        <f t="shared" si="8"/>
        <v>1038888.889</v>
      </c>
      <c r="S22" s="33">
        <f t="shared" si="8"/>
        <v>1100000</v>
      </c>
      <c r="T22" s="33">
        <f t="shared" si="8"/>
        <v>61111.11111</v>
      </c>
      <c r="U22" s="33">
        <f t="shared" si="8"/>
        <v>122222.2222</v>
      </c>
      <c r="V22" s="33">
        <f t="shared" si="8"/>
        <v>183333.3333</v>
      </c>
      <c r="W22" s="33">
        <f t="shared" si="8"/>
        <v>244444.4444</v>
      </c>
      <c r="X22" s="33">
        <f t="shared" si="8"/>
        <v>305555.5556</v>
      </c>
      <c r="Y22" s="33">
        <f t="shared" si="8"/>
        <v>366666.6667</v>
      </c>
      <c r="Z22" s="33">
        <f t="shared" si="8"/>
        <v>427777.7778</v>
      </c>
      <c r="AA22" s="33">
        <f t="shared" si="8"/>
        <v>488888.8889</v>
      </c>
      <c r="AB22" s="33">
        <f t="shared" si="8"/>
        <v>550000</v>
      </c>
      <c r="AC22" s="33">
        <f t="shared" si="8"/>
        <v>611111.1111</v>
      </c>
      <c r="AD22" s="33">
        <f t="shared" si="8"/>
        <v>672222.2222</v>
      </c>
      <c r="AE22" s="33">
        <f t="shared" si="8"/>
        <v>733333.3333</v>
      </c>
      <c r="AF22" s="33">
        <f t="shared" si="8"/>
        <v>794444.4444</v>
      </c>
      <c r="AG22" s="33">
        <f t="shared" si="8"/>
        <v>855555.5556</v>
      </c>
      <c r="AH22" s="33">
        <f t="shared" si="8"/>
        <v>916666.6667</v>
      </c>
      <c r="AI22" s="33">
        <f t="shared" si="8"/>
        <v>977777.7778</v>
      </c>
      <c r="AJ22" s="33">
        <f t="shared" si="8"/>
        <v>1038888.889</v>
      </c>
      <c r="AK22" s="33">
        <f t="shared" si="8"/>
        <v>1100000</v>
      </c>
    </row>
    <row r="23">
      <c r="A23" s="34" t="s">
        <v>167</v>
      </c>
      <c r="B23" s="33">
        <f t="shared" ref="B23:AK23" si="9">B5+B11-B17</f>
        <v>2035.714286</v>
      </c>
      <c r="C23" s="33">
        <f t="shared" si="9"/>
        <v>4071.428571</v>
      </c>
      <c r="D23" s="33">
        <f t="shared" si="9"/>
        <v>6107.142857</v>
      </c>
      <c r="E23" s="33">
        <f t="shared" si="9"/>
        <v>8142.857143</v>
      </c>
      <c r="F23" s="33">
        <f t="shared" si="9"/>
        <v>10178.57143</v>
      </c>
      <c r="G23" s="33">
        <f t="shared" si="9"/>
        <v>12214.28571</v>
      </c>
      <c r="H23" s="33">
        <f t="shared" si="9"/>
        <v>14250</v>
      </c>
      <c r="I23" s="33">
        <f t="shared" si="9"/>
        <v>16285.71429</v>
      </c>
      <c r="J23" s="33">
        <f t="shared" si="9"/>
        <v>18321.42857</v>
      </c>
      <c r="K23" s="33">
        <f t="shared" si="9"/>
        <v>20357.14286</v>
      </c>
      <c r="L23" s="33">
        <f t="shared" si="9"/>
        <v>22392.85714</v>
      </c>
      <c r="M23" s="33">
        <f t="shared" si="9"/>
        <v>24428.57143</v>
      </c>
      <c r="N23" s="33">
        <f t="shared" si="9"/>
        <v>26464.28571</v>
      </c>
      <c r="O23" s="33">
        <f t="shared" si="9"/>
        <v>28500</v>
      </c>
      <c r="P23" s="33">
        <f t="shared" si="9"/>
        <v>30535.71429</v>
      </c>
      <c r="Q23" s="33">
        <f t="shared" si="9"/>
        <v>32571.42857</v>
      </c>
      <c r="R23" s="33">
        <f t="shared" si="9"/>
        <v>34607.14286</v>
      </c>
      <c r="S23" s="33">
        <f t="shared" si="9"/>
        <v>36642.85714</v>
      </c>
      <c r="T23" s="33">
        <f t="shared" si="9"/>
        <v>38678.57143</v>
      </c>
      <c r="U23" s="33">
        <f t="shared" si="9"/>
        <v>40714.28571</v>
      </c>
      <c r="V23" s="33">
        <f t="shared" si="9"/>
        <v>42750</v>
      </c>
      <c r="W23" s="33">
        <f t="shared" si="9"/>
        <v>44785.71429</v>
      </c>
      <c r="X23" s="33">
        <f t="shared" si="9"/>
        <v>46821.42857</v>
      </c>
      <c r="Y23" s="33">
        <f t="shared" si="9"/>
        <v>48857.14286</v>
      </c>
      <c r="Z23" s="33">
        <f t="shared" si="9"/>
        <v>50892.85714</v>
      </c>
      <c r="AA23" s="33">
        <f t="shared" si="9"/>
        <v>52928.57143</v>
      </c>
      <c r="AB23" s="33">
        <f t="shared" si="9"/>
        <v>54964.28571</v>
      </c>
      <c r="AC23" s="33">
        <f t="shared" si="9"/>
        <v>57000</v>
      </c>
      <c r="AD23" s="33">
        <f t="shared" si="9"/>
        <v>2035.714286</v>
      </c>
      <c r="AE23" s="33">
        <f t="shared" si="9"/>
        <v>4071.428571</v>
      </c>
      <c r="AF23" s="33">
        <f t="shared" si="9"/>
        <v>6107.142857</v>
      </c>
      <c r="AG23" s="33">
        <f t="shared" si="9"/>
        <v>8142.857143</v>
      </c>
      <c r="AH23" s="33">
        <f t="shared" si="9"/>
        <v>10178.57143</v>
      </c>
      <c r="AI23" s="33">
        <f t="shared" si="9"/>
        <v>12214.28571</v>
      </c>
      <c r="AJ23" s="33">
        <f t="shared" si="9"/>
        <v>14250</v>
      </c>
      <c r="AK23" s="33">
        <f t="shared" si="9"/>
        <v>16285.71429</v>
      </c>
    </row>
    <row r="24">
      <c r="A24" s="7" t="s">
        <v>136</v>
      </c>
      <c r="B24" s="33">
        <f t="shared" ref="B24:AK24" si="10">sum(B21:B23)</f>
        <v>100646.8254</v>
      </c>
      <c r="C24" s="33">
        <f t="shared" si="10"/>
        <v>201293.6508</v>
      </c>
      <c r="D24" s="33">
        <f t="shared" si="10"/>
        <v>301940.4762</v>
      </c>
      <c r="E24" s="33">
        <f t="shared" si="10"/>
        <v>402587.3016</v>
      </c>
      <c r="F24" s="33">
        <f t="shared" si="10"/>
        <v>503234.127</v>
      </c>
      <c r="G24" s="33">
        <f t="shared" si="10"/>
        <v>603880.9524</v>
      </c>
      <c r="H24" s="33">
        <f t="shared" si="10"/>
        <v>704527.7778</v>
      </c>
      <c r="I24" s="33">
        <f t="shared" si="10"/>
        <v>805174.6032</v>
      </c>
      <c r="J24" s="33">
        <f t="shared" si="10"/>
        <v>905821.4286</v>
      </c>
      <c r="K24" s="33">
        <f t="shared" si="10"/>
        <v>1006468.254</v>
      </c>
      <c r="L24" s="33">
        <f t="shared" si="10"/>
        <v>1107115.079</v>
      </c>
      <c r="M24" s="33">
        <f t="shared" si="10"/>
        <v>1207761.905</v>
      </c>
      <c r="N24" s="33">
        <f t="shared" si="10"/>
        <v>858408.7302</v>
      </c>
      <c r="O24" s="33">
        <f t="shared" si="10"/>
        <v>959055.5556</v>
      </c>
      <c r="P24" s="33">
        <f t="shared" si="10"/>
        <v>1059702.381</v>
      </c>
      <c r="Q24" s="33">
        <f t="shared" si="10"/>
        <v>1160349.206</v>
      </c>
      <c r="R24" s="33">
        <f t="shared" si="10"/>
        <v>1260996.032</v>
      </c>
      <c r="S24" s="33">
        <f t="shared" si="10"/>
        <v>1361642.857</v>
      </c>
      <c r="T24" s="33">
        <f t="shared" si="10"/>
        <v>362289.6825</v>
      </c>
      <c r="U24" s="33">
        <f t="shared" si="10"/>
        <v>462936.5079</v>
      </c>
      <c r="V24" s="33">
        <f t="shared" si="10"/>
        <v>563583.3333</v>
      </c>
      <c r="W24" s="33">
        <f t="shared" si="10"/>
        <v>664230.1587</v>
      </c>
      <c r="X24" s="33">
        <f t="shared" si="10"/>
        <v>764876.9841</v>
      </c>
      <c r="Y24" s="33">
        <f t="shared" si="10"/>
        <v>865523.8095</v>
      </c>
      <c r="Z24" s="33">
        <f t="shared" si="10"/>
        <v>516170.6349</v>
      </c>
      <c r="AA24" s="33">
        <f t="shared" si="10"/>
        <v>616817.4603</v>
      </c>
      <c r="AB24" s="33">
        <f t="shared" si="10"/>
        <v>717464.2857</v>
      </c>
      <c r="AC24" s="33">
        <f t="shared" si="10"/>
        <v>818111.1111</v>
      </c>
      <c r="AD24" s="33">
        <f t="shared" si="10"/>
        <v>861757.9365</v>
      </c>
      <c r="AE24" s="33">
        <f t="shared" si="10"/>
        <v>962404.7619</v>
      </c>
      <c r="AF24" s="33">
        <f t="shared" si="10"/>
        <v>1063051.587</v>
      </c>
      <c r="AG24" s="33">
        <f t="shared" si="10"/>
        <v>1163698.413</v>
      </c>
      <c r="AH24" s="33">
        <f t="shared" si="10"/>
        <v>1264345.238</v>
      </c>
      <c r="AI24" s="33">
        <f t="shared" si="10"/>
        <v>1364992.063</v>
      </c>
      <c r="AJ24" s="33">
        <f t="shared" si="10"/>
        <v>1465638.889</v>
      </c>
      <c r="AK24" s="33">
        <f t="shared" si="10"/>
        <v>1566285.714</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7" width="9.5"/>
  </cols>
  <sheetData>
    <row r="1">
      <c r="A1" s="29"/>
      <c r="B1" s="30" t="s">
        <v>91</v>
      </c>
      <c r="C1" s="30" t="s">
        <v>92</v>
      </c>
      <c r="D1" s="30" t="s">
        <v>93</v>
      </c>
      <c r="E1" s="30" t="s">
        <v>94</v>
      </c>
      <c r="F1" s="30" t="s">
        <v>95</v>
      </c>
      <c r="G1" s="30" t="s">
        <v>96</v>
      </c>
      <c r="H1" s="30" t="s">
        <v>97</v>
      </c>
      <c r="I1" s="30" t="s">
        <v>98</v>
      </c>
      <c r="J1" s="30" t="s">
        <v>99</v>
      </c>
      <c r="K1" s="30" t="s">
        <v>100</v>
      </c>
      <c r="L1" s="30" t="s">
        <v>101</v>
      </c>
      <c r="M1" s="30" t="s">
        <v>102</v>
      </c>
      <c r="N1" s="30" t="s">
        <v>103</v>
      </c>
      <c r="O1" s="30" t="s">
        <v>104</v>
      </c>
      <c r="P1" s="30" t="s">
        <v>105</v>
      </c>
      <c r="Q1" s="30" t="s">
        <v>106</v>
      </c>
      <c r="R1" s="30" t="s">
        <v>107</v>
      </c>
      <c r="S1" s="30" t="s">
        <v>108</v>
      </c>
      <c r="T1" s="30" t="s">
        <v>109</v>
      </c>
      <c r="U1" s="30" t="s">
        <v>110</v>
      </c>
      <c r="V1" s="30" t="s">
        <v>111</v>
      </c>
      <c r="W1" s="30" t="s">
        <v>112</v>
      </c>
      <c r="X1" s="30" t="s">
        <v>113</v>
      </c>
      <c r="Y1" s="30" t="s">
        <v>114</v>
      </c>
      <c r="Z1" s="30" t="s">
        <v>115</v>
      </c>
      <c r="AA1" s="30" t="s">
        <v>116</v>
      </c>
      <c r="AB1" s="30" t="s">
        <v>117</v>
      </c>
      <c r="AC1" s="30" t="s">
        <v>118</v>
      </c>
      <c r="AD1" s="30" t="s">
        <v>119</v>
      </c>
      <c r="AE1" s="30" t="s">
        <v>120</v>
      </c>
      <c r="AF1" s="30" t="s">
        <v>121</v>
      </c>
      <c r="AG1" s="30" t="s">
        <v>122</v>
      </c>
      <c r="AH1" s="30" t="s">
        <v>123</v>
      </c>
      <c r="AI1" s="30" t="s">
        <v>124</v>
      </c>
      <c r="AJ1" s="30" t="s">
        <v>125</v>
      </c>
      <c r="AK1" s="30" t="s">
        <v>126</v>
      </c>
    </row>
    <row r="2">
      <c r="A2" s="31" t="s">
        <v>178</v>
      </c>
    </row>
    <row r="3">
      <c r="A3" s="6" t="s">
        <v>34</v>
      </c>
      <c r="B3" s="34">
        <v>0.0</v>
      </c>
      <c r="C3" s="33">
        <f t="shared" ref="C3:AK3" si="1">B13</f>
        <v>350</v>
      </c>
      <c r="D3" s="33">
        <f t="shared" si="1"/>
        <v>703.75</v>
      </c>
      <c r="E3" s="33">
        <f t="shared" si="1"/>
        <v>1061.08125</v>
      </c>
      <c r="F3" s="33">
        <f t="shared" si="1"/>
        <v>1421.816469</v>
      </c>
      <c r="G3" s="33">
        <f t="shared" si="1"/>
        <v>1785.769583</v>
      </c>
      <c r="H3" s="33">
        <f t="shared" si="1"/>
        <v>2152.74546</v>
      </c>
      <c r="I3" s="33">
        <f t="shared" si="1"/>
        <v>2522.539634</v>
      </c>
      <c r="J3" s="33">
        <f t="shared" si="1"/>
        <v>2894.938024</v>
      </c>
      <c r="K3" s="33">
        <f t="shared" si="1"/>
        <v>3269.716645</v>
      </c>
      <c r="L3" s="33">
        <f t="shared" si="1"/>
        <v>3646.641314</v>
      </c>
      <c r="M3" s="33">
        <f t="shared" si="1"/>
        <v>4025.467346</v>
      </c>
      <c r="N3" s="33">
        <f t="shared" si="1"/>
        <v>4405.939242</v>
      </c>
      <c r="O3" s="33">
        <f t="shared" si="1"/>
        <v>4787.790371</v>
      </c>
      <c r="P3" s="33">
        <f t="shared" si="1"/>
        <v>5170.742645</v>
      </c>
      <c r="Q3" s="33">
        <f t="shared" si="1"/>
        <v>5554.50618</v>
      </c>
      <c r="R3" s="33">
        <f t="shared" si="1"/>
        <v>5938.778957</v>
      </c>
      <c r="S3" s="33">
        <f t="shared" si="1"/>
        <v>6323.246465</v>
      </c>
      <c r="T3" s="33">
        <f t="shared" si="1"/>
        <v>6707.581346</v>
      </c>
      <c r="U3" s="33">
        <f t="shared" si="1"/>
        <v>7091.44302</v>
      </c>
      <c r="V3" s="33">
        <f t="shared" si="1"/>
        <v>7474.47731</v>
      </c>
      <c r="W3" s="33">
        <f t="shared" si="1"/>
        <v>7856.316047</v>
      </c>
      <c r="X3" s="33">
        <f t="shared" si="1"/>
        <v>8236.576682</v>
      </c>
      <c r="Y3" s="33">
        <f t="shared" si="1"/>
        <v>8614.861868</v>
      </c>
      <c r="Z3" s="33">
        <f t="shared" si="1"/>
        <v>8990.759047</v>
      </c>
      <c r="AA3" s="33">
        <f t="shared" si="1"/>
        <v>9363.84002</v>
      </c>
      <c r="AB3" s="33">
        <f t="shared" si="1"/>
        <v>9733.66051</v>
      </c>
      <c r="AC3" s="33">
        <f t="shared" si="1"/>
        <v>10099.75971</v>
      </c>
      <c r="AD3" s="33">
        <f t="shared" si="1"/>
        <v>10461.65982</v>
      </c>
      <c r="AE3" s="33">
        <f t="shared" si="1"/>
        <v>10818.86558</v>
      </c>
      <c r="AF3" s="33">
        <f t="shared" si="1"/>
        <v>11170.86378</v>
      </c>
      <c r="AG3" s="33">
        <f t="shared" si="1"/>
        <v>11517.12277</v>
      </c>
      <c r="AH3" s="33">
        <f t="shared" si="1"/>
        <v>11857.09195</v>
      </c>
      <c r="AI3" s="33">
        <f t="shared" si="1"/>
        <v>12190.20125</v>
      </c>
      <c r="AJ3" s="33">
        <f t="shared" si="1"/>
        <v>12515.8606</v>
      </c>
      <c r="AK3" s="33">
        <f t="shared" si="1"/>
        <v>12833.45937</v>
      </c>
    </row>
    <row r="4">
      <c r="A4" s="6" t="s">
        <v>35</v>
      </c>
      <c r="B4" s="34">
        <v>0.0</v>
      </c>
      <c r="C4" s="33">
        <f t="shared" ref="C4:AK4" si="2">B14</f>
        <v>545</v>
      </c>
      <c r="D4" s="33">
        <f t="shared" si="2"/>
        <v>1084.65</v>
      </c>
      <c r="E4" s="33">
        <f t="shared" si="2"/>
        <v>1618.66925</v>
      </c>
      <c r="F4" s="33">
        <f t="shared" si="2"/>
        <v>2146.769648</v>
      </c>
      <c r="G4" s="33">
        <f t="shared" si="2"/>
        <v>2668.655574</v>
      </c>
      <c r="H4" s="33">
        <f t="shared" si="2"/>
        <v>3184.023728</v>
      </c>
      <c r="I4" s="33">
        <f t="shared" si="2"/>
        <v>3692.562953</v>
      </c>
      <c r="J4" s="33">
        <f t="shared" si="2"/>
        <v>4193.954068</v>
      </c>
      <c r="K4" s="33">
        <f t="shared" si="2"/>
        <v>4687.869684</v>
      </c>
      <c r="L4" s="33">
        <f t="shared" si="2"/>
        <v>5173.974026</v>
      </c>
      <c r="M4" s="33">
        <f t="shared" si="2"/>
        <v>5651.922747</v>
      </c>
      <c r="N4" s="33">
        <f t="shared" si="2"/>
        <v>6121.36274</v>
      </c>
      <c r="O4" s="33">
        <f t="shared" si="2"/>
        <v>6581.931943</v>
      </c>
      <c r="P4" s="33">
        <f t="shared" si="2"/>
        <v>7033.259144</v>
      </c>
      <c r="Q4" s="33">
        <f t="shared" si="2"/>
        <v>7474.963778</v>
      </c>
      <c r="R4" s="33">
        <f t="shared" si="2"/>
        <v>7906.655725</v>
      </c>
      <c r="S4" s="33">
        <f t="shared" si="2"/>
        <v>8327.935094</v>
      </c>
      <c r="T4" s="33">
        <f t="shared" si="2"/>
        <v>8738.392018</v>
      </c>
      <c r="U4" s="33">
        <f t="shared" si="2"/>
        <v>9137.606428</v>
      </c>
      <c r="V4" s="33">
        <f t="shared" si="2"/>
        <v>9525.147835</v>
      </c>
      <c r="W4" s="33">
        <f t="shared" si="2"/>
        <v>9900.575099</v>
      </c>
      <c r="X4" s="33">
        <f t="shared" si="2"/>
        <v>10263.4362</v>
      </c>
      <c r="Y4" s="33">
        <f t="shared" si="2"/>
        <v>10613.268</v>
      </c>
      <c r="Z4" s="33">
        <f t="shared" si="2"/>
        <v>10949.59599</v>
      </c>
      <c r="AA4" s="33">
        <f t="shared" si="2"/>
        <v>11271.93407</v>
      </c>
      <c r="AB4" s="33">
        <f t="shared" si="2"/>
        <v>11579.78428</v>
      </c>
      <c r="AC4" s="33">
        <f t="shared" si="2"/>
        <v>11872.63653</v>
      </c>
      <c r="AD4" s="33">
        <f t="shared" si="2"/>
        <v>12149.96835</v>
      </c>
      <c r="AE4" s="33">
        <f t="shared" si="2"/>
        <v>12411.24463</v>
      </c>
      <c r="AF4" s="33">
        <f t="shared" si="2"/>
        <v>12655.91735</v>
      </c>
      <c r="AG4" s="33">
        <f t="shared" si="2"/>
        <v>12883.42527</v>
      </c>
      <c r="AH4" s="33">
        <f t="shared" si="2"/>
        <v>13093.19368</v>
      </c>
      <c r="AI4" s="33">
        <f t="shared" si="2"/>
        <v>13284.63407</v>
      </c>
      <c r="AJ4" s="33">
        <f t="shared" si="2"/>
        <v>13457.14389</v>
      </c>
      <c r="AK4" s="33">
        <f t="shared" si="2"/>
        <v>13610.10619</v>
      </c>
    </row>
    <row r="5">
      <c r="A5" s="6" t="s">
        <v>36</v>
      </c>
      <c r="B5" s="34">
        <v>0.0</v>
      </c>
      <c r="C5" s="33">
        <f t="shared" ref="C5:AK5" si="3">B15</f>
        <v>556.25</v>
      </c>
      <c r="D5" s="33">
        <f t="shared" si="3"/>
        <v>1111.4875</v>
      </c>
      <c r="E5" s="33">
        <f t="shared" si="3"/>
        <v>1665.52875</v>
      </c>
      <c r="F5" s="33">
        <f t="shared" si="3"/>
        <v>2218.184303</v>
      </c>
      <c r="G5" s="33">
        <f t="shared" si="3"/>
        <v>2769.258875</v>
      </c>
      <c r="H5" s="33">
        <f t="shared" si="3"/>
        <v>3318.551209</v>
      </c>
      <c r="I5" s="33">
        <f t="shared" si="3"/>
        <v>3865.853926</v>
      </c>
      <c r="J5" s="33">
        <f t="shared" si="3"/>
        <v>4410.95338</v>
      </c>
      <c r="K5" s="33">
        <f t="shared" si="3"/>
        <v>4953.629507</v>
      </c>
      <c r="L5" s="33">
        <f t="shared" si="3"/>
        <v>5493.655673</v>
      </c>
      <c r="M5" s="33">
        <f t="shared" si="3"/>
        <v>6030.798516</v>
      </c>
      <c r="N5" s="33">
        <f t="shared" si="3"/>
        <v>6564.817784</v>
      </c>
      <c r="O5" s="33">
        <f t="shared" si="3"/>
        <v>7095.466175</v>
      </c>
      <c r="P5" s="33">
        <f t="shared" si="3"/>
        <v>7622.489164</v>
      </c>
      <c r="Q5" s="33">
        <f t="shared" si="3"/>
        <v>8145.624837</v>
      </c>
      <c r="R5" s="33">
        <f t="shared" si="3"/>
        <v>8664.603714</v>
      </c>
      <c r="S5" s="33">
        <f t="shared" si="3"/>
        <v>9179.14857</v>
      </c>
      <c r="T5" s="33">
        <f t="shared" si="3"/>
        <v>9688.974253</v>
      </c>
      <c r="U5" s="33">
        <f t="shared" si="3"/>
        <v>10193.7875</v>
      </c>
      <c r="V5" s="33">
        <f t="shared" si="3"/>
        <v>10693.28673</v>
      </c>
      <c r="W5" s="33">
        <f t="shared" si="3"/>
        <v>11187.16189</v>
      </c>
      <c r="X5" s="33">
        <f t="shared" si="3"/>
        <v>11675.09419</v>
      </c>
      <c r="Y5" s="33">
        <f t="shared" si="3"/>
        <v>12156.75599</v>
      </c>
      <c r="Z5" s="33">
        <f t="shared" si="3"/>
        <v>12631.8105</v>
      </c>
      <c r="AA5" s="33">
        <f t="shared" si="3"/>
        <v>13099.91161</v>
      </c>
      <c r="AB5" s="33">
        <f t="shared" si="3"/>
        <v>13560.70371</v>
      </c>
      <c r="AC5" s="33">
        <f t="shared" si="3"/>
        <v>14013.82138</v>
      </c>
      <c r="AD5" s="33">
        <f t="shared" si="3"/>
        <v>14458.88926</v>
      </c>
      <c r="AE5" s="33">
        <f t="shared" si="3"/>
        <v>14895.52175</v>
      </c>
      <c r="AF5" s="33">
        <f t="shared" si="3"/>
        <v>15323.3228</v>
      </c>
      <c r="AG5" s="33">
        <f t="shared" si="3"/>
        <v>15741.88567</v>
      </c>
      <c r="AH5" s="33">
        <f t="shared" si="3"/>
        <v>16150.79268</v>
      </c>
      <c r="AI5" s="33">
        <f t="shared" si="3"/>
        <v>16549.61497</v>
      </c>
      <c r="AJ5" s="33">
        <f t="shared" si="3"/>
        <v>16937.91221</v>
      </c>
      <c r="AK5" s="33">
        <f t="shared" si="3"/>
        <v>17315.23237</v>
      </c>
    </row>
    <row r="6">
      <c r="A6" s="31"/>
    </row>
    <row r="7">
      <c r="A7" s="31" t="s">
        <v>179</v>
      </c>
    </row>
    <row r="8">
      <c r="A8" s="6" t="s">
        <v>34</v>
      </c>
      <c r="B8" s="33">
        <f>'Calcs-1'!B44-'Calcs-1'!B39</f>
        <v>350</v>
      </c>
      <c r="C8" s="33">
        <f>'Calcs-1'!C44-'Calcs-1'!C39</f>
        <v>353.75</v>
      </c>
      <c r="D8" s="33">
        <f>'Calcs-1'!D44-'Calcs-1'!D39</f>
        <v>357.33125</v>
      </c>
      <c r="E8" s="33">
        <f>'Calcs-1'!E44-'Calcs-1'!E39</f>
        <v>360.7352187</v>
      </c>
      <c r="F8" s="33">
        <f>'Calcs-1'!F44-'Calcs-1'!F39</f>
        <v>363.9531143</v>
      </c>
      <c r="G8" s="33">
        <f>'Calcs-1'!G44-'Calcs-1'!G39</f>
        <v>366.9758772</v>
      </c>
      <c r="H8" s="33">
        <f>'Calcs-1'!H44-'Calcs-1'!H39</f>
        <v>369.794174</v>
      </c>
      <c r="I8" s="33">
        <f>'Calcs-1'!I44-'Calcs-1'!I39</f>
        <v>372.3983897</v>
      </c>
      <c r="J8" s="33">
        <f>'Calcs-1'!J44-'Calcs-1'!J39</f>
        <v>374.7786211</v>
      </c>
      <c r="K8" s="33">
        <f>'Calcs-1'!K44-'Calcs-1'!K39</f>
        <v>376.9246692</v>
      </c>
      <c r="L8" s="33">
        <f>'Calcs-1'!L44-'Calcs-1'!L39</f>
        <v>378.8260318</v>
      </c>
      <c r="M8" s="33">
        <f>'Calcs-1'!M44-'Calcs-1'!M39</f>
        <v>380.4718959</v>
      </c>
      <c r="N8" s="33">
        <f>'Calcs-1'!N44-'Calcs-1'!N39</f>
        <v>381.8511294</v>
      </c>
      <c r="O8" s="33">
        <f>'Calcs-1'!O44-'Calcs-1'!O39</f>
        <v>382.9522737</v>
      </c>
      <c r="P8" s="33">
        <f>'Calcs-1'!P44-'Calcs-1'!P39</f>
        <v>383.7635351</v>
      </c>
      <c r="Q8" s="33">
        <f>'Calcs-1'!Q44-'Calcs-1'!Q39</f>
        <v>384.2727765</v>
      </c>
      <c r="R8" s="33">
        <f>'Calcs-1'!R44-'Calcs-1'!R39</f>
        <v>384.4675085</v>
      </c>
      <c r="S8" s="33">
        <f>'Calcs-1'!S44-'Calcs-1'!S39</f>
        <v>384.3348811</v>
      </c>
      <c r="T8" s="33">
        <f>'Calcs-1'!T44-'Calcs-1'!T39</f>
        <v>383.8616743</v>
      </c>
      <c r="U8" s="33">
        <f>'Calcs-1'!U44-'Calcs-1'!U39</f>
        <v>383.0342891</v>
      </c>
      <c r="V8" s="33">
        <f>'Calcs-1'!V44-'Calcs-1'!V39</f>
        <v>381.8387378</v>
      </c>
      <c r="W8" s="33">
        <f>'Calcs-1'!W44-'Calcs-1'!W39</f>
        <v>380.2606347</v>
      </c>
      <c r="X8" s="33">
        <f>'Calcs-1'!X44-'Calcs-1'!X39</f>
        <v>378.2851857</v>
      </c>
      <c r="Y8" s="33">
        <f>'Calcs-1'!Y44-'Calcs-1'!Y39</f>
        <v>375.8971789</v>
      </c>
      <c r="Z8" s="33">
        <f>'Calcs-1'!Z44-'Calcs-1'!Z39</f>
        <v>373.0809736</v>
      </c>
      <c r="AA8" s="33">
        <f>'Calcs-1'!AA44-'Calcs-1'!AA39</f>
        <v>369.8204902</v>
      </c>
      <c r="AB8" s="33">
        <f>'Calcs-1'!AB44-'Calcs-1'!AB39</f>
        <v>366.099199</v>
      </c>
      <c r="AC8" s="33">
        <f>'Calcs-1'!AC44-'Calcs-1'!AC39</f>
        <v>361.9001096</v>
      </c>
      <c r="AD8" s="33">
        <f>'Calcs-1'!AD44-'Calcs-1'!AD39</f>
        <v>357.2057589</v>
      </c>
      <c r="AE8" s="33">
        <f>'Calcs-1'!AE44-'Calcs-1'!AE39</f>
        <v>351.9982004</v>
      </c>
      <c r="AF8" s="33">
        <f>'Calcs-1'!AF44-'Calcs-1'!AF39</f>
        <v>346.2589916</v>
      </c>
      <c r="AG8" s="33">
        <f>'Calcs-1'!AG44-'Calcs-1'!AG39</f>
        <v>339.969182</v>
      </c>
      <c r="AH8" s="33">
        <f>'Calcs-1'!AH44-'Calcs-1'!AH39</f>
        <v>333.1093013</v>
      </c>
      <c r="AI8" s="33">
        <f>'Calcs-1'!AI44-'Calcs-1'!AI39</f>
        <v>325.659346</v>
      </c>
      <c r="AJ8" s="33">
        <f>'Calcs-1'!AJ44-'Calcs-1'!AJ39</f>
        <v>317.5987668</v>
      </c>
      <c r="AK8" s="33">
        <f>'Calcs-1'!AK44-'Calcs-1'!AK39</f>
        <v>308.9064554</v>
      </c>
    </row>
    <row r="9">
      <c r="A9" s="6" t="s">
        <v>35</v>
      </c>
      <c r="B9" s="33">
        <f>'Calcs-1'!B45-'Calcs-1'!B40</f>
        <v>545</v>
      </c>
      <c r="C9" s="33">
        <f>'Calcs-1'!C45-'Calcs-1'!C40</f>
        <v>539.65</v>
      </c>
      <c r="D9" s="33">
        <f>'Calcs-1'!D45-'Calcs-1'!D40</f>
        <v>534.01925</v>
      </c>
      <c r="E9" s="33">
        <f>'Calcs-1'!E45-'Calcs-1'!E40</f>
        <v>528.1003975</v>
      </c>
      <c r="F9" s="33">
        <f>'Calcs-1'!F45-'Calcs-1'!F40</f>
        <v>521.8859264</v>
      </c>
      <c r="G9" s="33">
        <f>'Calcs-1'!G45-'Calcs-1'!G40</f>
        <v>515.3681537</v>
      </c>
      <c r="H9" s="33">
        <f>'Calcs-1'!H45-'Calcs-1'!H40</f>
        <v>508.5392257</v>
      </c>
      <c r="I9" s="33">
        <f>'Calcs-1'!I45-'Calcs-1'!I40</f>
        <v>501.3911148</v>
      </c>
      <c r="J9" s="33">
        <f>'Calcs-1'!J45-'Calcs-1'!J40</f>
        <v>493.9156158</v>
      </c>
      <c r="K9" s="33">
        <f>'Calcs-1'!K45-'Calcs-1'!K40</f>
        <v>486.1043419</v>
      </c>
      <c r="L9" s="33">
        <f>'Calcs-1'!L45-'Calcs-1'!L40</f>
        <v>477.9487213</v>
      </c>
      <c r="M9" s="33">
        <f>'Calcs-1'!M45-'Calcs-1'!M40</f>
        <v>469.439993</v>
      </c>
      <c r="N9" s="33">
        <f>'Calcs-1'!N45-'Calcs-1'!N40</f>
        <v>460.5692031</v>
      </c>
      <c r="O9" s="33">
        <f>'Calcs-1'!O45-'Calcs-1'!O40</f>
        <v>451.3272009</v>
      </c>
      <c r="P9" s="33">
        <f>'Calcs-1'!P45-'Calcs-1'!P40</f>
        <v>441.7046343</v>
      </c>
      <c r="Q9" s="33">
        <f>'Calcs-1'!Q45-'Calcs-1'!Q40</f>
        <v>431.691946</v>
      </c>
      <c r="R9" s="33">
        <f>'Calcs-1'!R45-'Calcs-1'!R40</f>
        <v>421.2793695</v>
      </c>
      <c r="S9" s="33">
        <f>'Calcs-1'!S45-'Calcs-1'!S40</f>
        <v>410.4569238</v>
      </c>
      <c r="T9" s="33">
        <f>'Calcs-1'!T45-'Calcs-1'!T40</f>
        <v>399.2144102</v>
      </c>
      <c r="U9" s="33">
        <f>'Calcs-1'!U45-'Calcs-1'!U40</f>
        <v>387.5414067</v>
      </c>
      <c r="V9" s="33">
        <f>'Calcs-1'!V45-'Calcs-1'!V40</f>
        <v>375.4272639</v>
      </c>
      <c r="W9" s="33">
        <f>'Calcs-1'!W45-'Calcs-1'!W40</f>
        <v>362.8611003</v>
      </c>
      <c r="X9" s="33">
        <f>'Calcs-1'!X45-'Calcs-1'!X40</f>
        <v>349.8317973</v>
      </c>
      <c r="Y9" s="33">
        <f>'Calcs-1'!Y45-'Calcs-1'!Y40</f>
        <v>336.3279943</v>
      </c>
      <c r="Z9" s="33">
        <f>'Calcs-1'!Z45-'Calcs-1'!Z40</f>
        <v>322.3380839</v>
      </c>
      <c r="AA9" s="33">
        <f>'Calcs-1'!AA45-'Calcs-1'!AA40</f>
        <v>307.8502066</v>
      </c>
      <c r="AB9" s="33">
        <f>'Calcs-1'!AB45-'Calcs-1'!AB40</f>
        <v>292.8522454</v>
      </c>
      <c r="AC9" s="33">
        <f>'Calcs-1'!AC45-'Calcs-1'!AC40</f>
        <v>277.331821</v>
      </c>
      <c r="AD9" s="33">
        <f>'Calcs-1'!AD45-'Calcs-1'!AD40</f>
        <v>261.2762859</v>
      </c>
      <c r="AE9" s="33">
        <f>'Calcs-1'!AE45-'Calcs-1'!AE40</f>
        <v>244.672719</v>
      </c>
      <c r="AF9" s="33">
        <f>'Calcs-1'!AF45-'Calcs-1'!AF40</f>
        <v>227.5079202</v>
      </c>
      <c r="AG9" s="33">
        <f>'Calcs-1'!AG45-'Calcs-1'!AG40</f>
        <v>209.7684042</v>
      </c>
      <c r="AH9" s="33">
        <f>'Calcs-1'!AH45-'Calcs-1'!AH40</f>
        <v>191.4403947</v>
      </c>
      <c r="AI9" s="33">
        <f>'Calcs-1'!AI45-'Calcs-1'!AI40</f>
        <v>172.5098189</v>
      </c>
      <c r="AJ9" s="33">
        <f>'Calcs-1'!AJ45-'Calcs-1'!AJ40</f>
        <v>152.9623008</v>
      </c>
      <c r="AK9" s="33">
        <f>'Calcs-1'!AK45-'Calcs-1'!AK40</f>
        <v>132.7831549</v>
      </c>
    </row>
    <row r="10">
      <c r="A10" s="6" t="s">
        <v>36</v>
      </c>
      <c r="B10" s="33">
        <f>'Calcs-1'!B46-'Calcs-1'!B41</f>
        <v>556.25</v>
      </c>
      <c r="C10" s="33">
        <f>'Calcs-1'!C46-'Calcs-1'!C41</f>
        <v>555.2375</v>
      </c>
      <c r="D10" s="33">
        <f>'Calcs-1'!D46-'Calcs-1'!D41</f>
        <v>554.04125</v>
      </c>
      <c r="E10" s="33">
        <f>'Calcs-1'!E46-'Calcs-1'!E41</f>
        <v>552.6555526</v>
      </c>
      <c r="F10" s="33">
        <f>'Calcs-1'!F46-'Calcs-1'!F41</f>
        <v>551.0745727</v>
      </c>
      <c r="G10" s="33">
        <f>'Calcs-1'!G46-'Calcs-1'!G41</f>
        <v>549.292334</v>
      </c>
      <c r="H10" s="33">
        <f>'Calcs-1'!H46-'Calcs-1'!H41</f>
        <v>547.3027167</v>
      </c>
      <c r="I10" s="33">
        <f>'Calcs-1'!I46-'Calcs-1'!I41</f>
        <v>545.0994536</v>
      </c>
      <c r="J10" s="33">
        <f>'Calcs-1'!J46-'Calcs-1'!J41</f>
        <v>542.6761271</v>
      </c>
      <c r="K10" s="33">
        <f>'Calcs-1'!K46-'Calcs-1'!K41</f>
        <v>540.0261662</v>
      </c>
      <c r="L10" s="33">
        <f>'Calcs-1'!L46-'Calcs-1'!L41</f>
        <v>537.1428428</v>
      </c>
      <c r="M10" s="33">
        <f>'Calcs-1'!M46-'Calcs-1'!M41</f>
        <v>534.0192684</v>
      </c>
      <c r="N10" s="33">
        <f>'Calcs-1'!N46-'Calcs-1'!N41</f>
        <v>530.6483905</v>
      </c>
      <c r="O10" s="33">
        <f>'Calcs-1'!O46-'Calcs-1'!O41</f>
        <v>527.0229892</v>
      </c>
      <c r="P10" s="33">
        <f>'Calcs-1'!P46-'Calcs-1'!P41</f>
        <v>523.1356734</v>
      </c>
      <c r="Q10" s="33">
        <f>'Calcs-1'!Q46-'Calcs-1'!Q41</f>
        <v>518.9788772</v>
      </c>
      <c r="R10" s="33">
        <f>'Calcs-1'!R46-'Calcs-1'!R41</f>
        <v>514.544856</v>
      </c>
      <c r="S10" s="33">
        <f>'Calcs-1'!S46-'Calcs-1'!S41</f>
        <v>509.8256826</v>
      </c>
      <c r="T10" s="33">
        <f>'Calcs-1'!T46-'Calcs-1'!T41</f>
        <v>504.8132433</v>
      </c>
      <c r="U10" s="33">
        <f>'Calcs-1'!U46-'Calcs-1'!U41</f>
        <v>499.4992338</v>
      </c>
      <c r="V10" s="33">
        <f>'Calcs-1'!V46-'Calcs-1'!V41</f>
        <v>493.8751552</v>
      </c>
      <c r="W10" s="33">
        <f>'Calcs-1'!W46-'Calcs-1'!W41</f>
        <v>487.9323096</v>
      </c>
      <c r="X10" s="33">
        <f>'Calcs-1'!X46-'Calcs-1'!X41</f>
        <v>481.6617959</v>
      </c>
      <c r="Y10" s="33">
        <f>'Calcs-1'!Y46-'Calcs-1'!Y41</f>
        <v>475.0545053</v>
      </c>
      <c r="Z10" s="33">
        <f>'Calcs-1'!Z46-'Calcs-1'!Z41</f>
        <v>468.1011171</v>
      </c>
      <c r="AA10" s="33">
        <f>'Calcs-1'!AA46-'Calcs-1'!AA41</f>
        <v>460.7920937</v>
      </c>
      <c r="AB10" s="33">
        <f>'Calcs-1'!AB46-'Calcs-1'!AB41</f>
        <v>453.1176763</v>
      </c>
      <c r="AC10" s="33">
        <f>'Calcs-1'!AC46-'Calcs-1'!AC41</f>
        <v>445.0678797</v>
      </c>
      <c r="AD10" s="33">
        <f>'Calcs-1'!AD46-'Calcs-1'!AD41</f>
        <v>436.6324882</v>
      </c>
      <c r="AE10" s="33">
        <f>'Calcs-1'!AE46-'Calcs-1'!AE41</f>
        <v>427.8010496</v>
      </c>
      <c r="AF10" s="33">
        <f>'Calcs-1'!AF46-'Calcs-1'!AF41</f>
        <v>418.5628709</v>
      </c>
      <c r="AG10" s="33">
        <f>'Calcs-1'!AG46-'Calcs-1'!AG41</f>
        <v>408.9070128</v>
      </c>
      <c r="AH10" s="33">
        <f>'Calcs-1'!AH46-'Calcs-1'!AH41</f>
        <v>398.8222846</v>
      </c>
      <c r="AI10" s="33">
        <f>'Calcs-1'!AI46-'Calcs-1'!AI41</f>
        <v>388.2972386</v>
      </c>
      <c r="AJ10" s="33">
        <f>'Calcs-1'!AJ46-'Calcs-1'!AJ41</f>
        <v>377.3201646</v>
      </c>
      <c r="AK10" s="33">
        <f>'Calcs-1'!AK46-'Calcs-1'!AK41</f>
        <v>365.8790844</v>
      </c>
    </row>
    <row r="11">
      <c r="A11" s="31"/>
    </row>
    <row r="12">
      <c r="A12" s="31" t="s">
        <v>180</v>
      </c>
    </row>
    <row r="13">
      <c r="A13" s="6" t="s">
        <v>34</v>
      </c>
      <c r="B13" s="33">
        <f t="shared" ref="B13:AK13" si="4">B3+B8</f>
        <v>350</v>
      </c>
      <c r="C13" s="33">
        <f t="shared" si="4"/>
        <v>703.75</v>
      </c>
      <c r="D13" s="33">
        <f t="shared" si="4"/>
        <v>1061.08125</v>
      </c>
      <c r="E13" s="33">
        <f t="shared" si="4"/>
        <v>1421.816469</v>
      </c>
      <c r="F13" s="33">
        <f t="shared" si="4"/>
        <v>1785.769583</v>
      </c>
      <c r="G13" s="33">
        <f t="shared" si="4"/>
        <v>2152.74546</v>
      </c>
      <c r="H13" s="33">
        <f t="shared" si="4"/>
        <v>2522.539634</v>
      </c>
      <c r="I13" s="33">
        <f t="shared" si="4"/>
        <v>2894.938024</v>
      </c>
      <c r="J13" s="33">
        <f t="shared" si="4"/>
        <v>3269.716645</v>
      </c>
      <c r="K13" s="33">
        <f t="shared" si="4"/>
        <v>3646.641314</v>
      </c>
      <c r="L13" s="33">
        <f t="shared" si="4"/>
        <v>4025.467346</v>
      </c>
      <c r="M13" s="33">
        <f t="shared" si="4"/>
        <v>4405.939242</v>
      </c>
      <c r="N13" s="33">
        <f t="shared" si="4"/>
        <v>4787.790371</v>
      </c>
      <c r="O13" s="33">
        <f t="shared" si="4"/>
        <v>5170.742645</v>
      </c>
      <c r="P13" s="33">
        <f t="shared" si="4"/>
        <v>5554.50618</v>
      </c>
      <c r="Q13" s="33">
        <f t="shared" si="4"/>
        <v>5938.778957</v>
      </c>
      <c r="R13" s="33">
        <f t="shared" si="4"/>
        <v>6323.246465</v>
      </c>
      <c r="S13" s="33">
        <f t="shared" si="4"/>
        <v>6707.581346</v>
      </c>
      <c r="T13" s="33">
        <f t="shared" si="4"/>
        <v>7091.44302</v>
      </c>
      <c r="U13" s="33">
        <f t="shared" si="4"/>
        <v>7474.47731</v>
      </c>
      <c r="V13" s="33">
        <f t="shared" si="4"/>
        <v>7856.316047</v>
      </c>
      <c r="W13" s="33">
        <f t="shared" si="4"/>
        <v>8236.576682</v>
      </c>
      <c r="X13" s="33">
        <f t="shared" si="4"/>
        <v>8614.861868</v>
      </c>
      <c r="Y13" s="33">
        <f t="shared" si="4"/>
        <v>8990.759047</v>
      </c>
      <c r="Z13" s="33">
        <f t="shared" si="4"/>
        <v>9363.84002</v>
      </c>
      <c r="AA13" s="33">
        <f t="shared" si="4"/>
        <v>9733.66051</v>
      </c>
      <c r="AB13" s="33">
        <f t="shared" si="4"/>
        <v>10099.75971</v>
      </c>
      <c r="AC13" s="33">
        <f t="shared" si="4"/>
        <v>10461.65982</v>
      </c>
      <c r="AD13" s="33">
        <f t="shared" si="4"/>
        <v>10818.86558</v>
      </c>
      <c r="AE13" s="33">
        <f t="shared" si="4"/>
        <v>11170.86378</v>
      </c>
      <c r="AF13" s="33">
        <f t="shared" si="4"/>
        <v>11517.12277</v>
      </c>
      <c r="AG13" s="33">
        <f t="shared" si="4"/>
        <v>11857.09195</v>
      </c>
      <c r="AH13" s="33">
        <f t="shared" si="4"/>
        <v>12190.20125</v>
      </c>
      <c r="AI13" s="33">
        <f t="shared" si="4"/>
        <v>12515.8606</v>
      </c>
      <c r="AJ13" s="33">
        <f t="shared" si="4"/>
        <v>12833.45937</v>
      </c>
      <c r="AK13" s="33">
        <f t="shared" si="4"/>
        <v>13142.36582</v>
      </c>
    </row>
    <row r="14">
      <c r="A14" s="6" t="s">
        <v>35</v>
      </c>
      <c r="B14" s="33">
        <f t="shared" ref="B14:AK14" si="5">B4+B9</f>
        <v>545</v>
      </c>
      <c r="C14" s="33">
        <f t="shared" si="5"/>
        <v>1084.65</v>
      </c>
      <c r="D14" s="33">
        <f t="shared" si="5"/>
        <v>1618.66925</v>
      </c>
      <c r="E14" s="33">
        <f t="shared" si="5"/>
        <v>2146.769648</v>
      </c>
      <c r="F14" s="33">
        <f t="shared" si="5"/>
        <v>2668.655574</v>
      </c>
      <c r="G14" s="33">
        <f t="shared" si="5"/>
        <v>3184.023728</v>
      </c>
      <c r="H14" s="33">
        <f t="shared" si="5"/>
        <v>3692.562953</v>
      </c>
      <c r="I14" s="33">
        <f t="shared" si="5"/>
        <v>4193.954068</v>
      </c>
      <c r="J14" s="33">
        <f t="shared" si="5"/>
        <v>4687.869684</v>
      </c>
      <c r="K14" s="33">
        <f t="shared" si="5"/>
        <v>5173.974026</v>
      </c>
      <c r="L14" s="33">
        <f t="shared" si="5"/>
        <v>5651.922747</v>
      </c>
      <c r="M14" s="33">
        <f t="shared" si="5"/>
        <v>6121.36274</v>
      </c>
      <c r="N14" s="33">
        <f t="shared" si="5"/>
        <v>6581.931943</v>
      </c>
      <c r="O14" s="33">
        <f t="shared" si="5"/>
        <v>7033.259144</v>
      </c>
      <c r="P14" s="33">
        <f t="shared" si="5"/>
        <v>7474.963778</v>
      </c>
      <c r="Q14" s="33">
        <f t="shared" si="5"/>
        <v>7906.655725</v>
      </c>
      <c r="R14" s="33">
        <f t="shared" si="5"/>
        <v>8327.935094</v>
      </c>
      <c r="S14" s="33">
        <f t="shared" si="5"/>
        <v>8738.392018</v>
      </c>
      <c r="T14" s="33">
        <f t="shared" si="5"/>
        <v>9137.606428</v>
      </c>
      <c r="U14" s="33">
        <f t="shared" si="5"/>
        <v>9525.147835</v>
      </c>
      <c r="V14" s="33">
        <f t="shared" si="5"/>
        <v>9900.575099</v>
      </c>
      <c r="W14" s="33">
        <f t="shared" si="5"/>
        <v>10263.4362</v>
      </c>
      <c r="X14" s="33">
        <f t="shared" si="5"/>
        <v>10613.268</v>
      </c>
      <c r="Y14" s="33">
        <f t="shared" si="5"/>
        <v>10949.59599</v>
      </c>
      <c r="Z14" s="33">
        <f t="shared" si="5"/>
        <v>11271.93407</v>
      </c>
      <c r="AA14" s="33">
        <f t="shared" si="5"/>
        <v>11579.78428</v>
      </c>
      <c r="AB14" s="33">
        <f t="shared" si="5"/>
        <v>11872.63653</v>
      </c>
      <c r="AC14" s="33">
        <f t="shared" si="5"/>
        <v>12149.96835</v>
      </c>
      <c r="AD14" s="33">
        <f t="shared" si="5"/>
        <v>12411.24463</v>
      </c>
      <c r="AE14" s="33">
        <f t="shared" si="5"/>
        <v>12655.91735</v>
      </c>
      <c r="AF14" s="33">
        <f t="shared" si="5"/>
        <v>12883.42527</v>
      </c>
      <c r="AG14" s="33">
        <f t="shared" si="5"/>
        <v>13093.19368</v>
      </c>
      <c r="AH14" s="33">
        <f t="shared" si="5"/>
        <v>13284.63407</v>
      </c>
      <c r="AI14" s="33">
        <f t="shared" si="5"/>
        <v>13457.14389</v>
      </c>
      <c r="AJ14" s="33">
        <f t="shared" si="5"/>
        <v>13610.10619</v>
      </c>
      <c r="AK14" s="33">
        <f t="shared" si="5"/>
        <v>13742.88935</v>
      </c>
    </row>
    <row r="15">
      <c r="A15" s="6" t="s">
        <v>36</v>
      </c>
      <c r="B15" s="33">
        <f t="shared" ref="B15:AK15" si="6">B5+B10</f>
        <v>556.25</v>
      </c>
      <c r="C15" s="33">
        <f t="shared" si="6"/>
        <v>1111.4875</v>
      </c>
      <c r="D15" s="33">
        <f t="shared" si="6"/>
        <v>1665.52875</v>
      </c>
      <c r="E15" s="33">
        <f t="shared" si="6"/>
        <v>2218.184303</v>
      </c>
      <c r="F15" s="33">
        <f t="shared" si="6"/>
        <v>2769.258875</v>
      </c>
      <c r="G15" s="33">
        <f t="shared" si="6"/>
        <v>3318.551209</v>
      </c>
      <c r="H15" s="33">
        <f t="shared" si="6"/>
        <v>3865.853926</v>
      </c>
      <c r="I15" s="33">
        <f t="shared" si="6"/>
        <v>4410.95338</v>
      </c>
      <c r="J15" s="33">
        <f t="shared" si="6"/>
        <v>4953.629507</v>
      </c>
      <c r="K15" s="33">
        <f t="shared" si="6"/>
        <v>5493.655673</v>
      </c>
      <c r="L15" s="33">
        <f t="shared" si="6"/>
        <v>6030.798516</v>
      </c>
      <c r="M15" s="33">
        <f t="shared" si="6"/>
        <v>6564.817784</v>
      </c>
      <c r="N15" s="33">
        <f t="shared" si="6"/>
        <v>7095.466175</v>
      </c>
      <c r="O15" s="33">
        <f t="shared" si="6"/>
        <v>7622.489164</v>
      </c>
      <c r="P15" s="33">
        <f t="shared" si="6"/>
        <v>8145.624837</v>
      </c>
      <c r="Q15" s="33">
        <f t="shared" si="6"/>
        <v>8664.603714</v>
      </c>
      <c r="R15" s="33">
        <f t="shared" si="6"/>
        <v>9179.14857</v>
      </c>
      <c r="S15" s="33">
        <f t="shared" si="6"/>
        <v>9688.974253</v>
      </c>
      <c r="T15" s="33">
        <f t="shared" si="6"/>
        <v>10193.7875</v>
      </c>
      <c r="U15" s="33">
        <f t="shared" si="6"/>
        <v>10693.28673</v>
      </c>
      <c r="V15" s="33">
        <f t="shared" si="6"/>
        <v>11187.16189</v>
      </c>
      <c r="W15" s="33">
        <f t="shared" si="6"/>
        <v>11675.09419</v>
      </c>
      <c r="X15" s="33">
        <f t="shared" si="6"/>
        <v>12156.75599</v>
      </c>
      <c r="Y15" s="33">
        <f t="shared" si="6"/>
        <v>12631.8105</v>
      </c>
      <c r="Z15" s="33">
        <f t="shared" si="6"/>
        <v>13099.91161</v>
      </c>
      <c r="AA15" s="33">
        <f t="shared" si="6"/>
        <v>13560.70371</v>
      </c>
      <c r="AB15" s="33">
        <f t="shared" si="6"/>
        <v>14013.82138</v>
      </c>
      <c r="AC15" s="33">
        <f t="shared" si="6"/>
        <v>14458.88926</v>
      </c>
      <c r="AD15" s="33">
        <f t="shared" si="6"/>
        <v>14895.52175</v>
      </c>
      <c r="AE15" s="33">
        <f t="shared" si="6"/>
        <v>15323.3228</v>
      </c>
      <c r="AF15" s="33">
        <f t="shared" si="6"/>
        <v>15741.88567</v>
      </c>
      <c r="AG15" s="33">
        <f t="shared" si="6"/>
        <v>16150.79268</v>
      </c>
      <c r="AH15" s="33">
        <f t="shared" si="6"/>
        <v>16549.61497</v>
      </c>
      <c r="AI15" s="33">
        <f t="shared" si="6"/>
        <v>16937.91221</v>
      </c>
      <c r="AJ15" s="33">
        <f t="shared" si="6"/>
        <v>17315.23237</v>
      </c>
      <c r="AK15" s="33">
        <f t="shared" si="6"/>
        <v>17681.11146</v>
      </c>
    </row>
    <row r="16">
      <c r="A16" s="31"/>
    </row>
    <row r="17">
      <c r="A17" s="31" t="s">
        <v>181</v>
      </c>
    </row>
    <row r="18">
      <c r="A18" s="6" t="s">
        <v>34</v>
      </c>
      <c r="B18" s="33">
        <f>B13*'Calcs-1'!B49</f>
        <v>455000</v>
      </c>
      <c r="C18" s="33">
        <f>C13*'Calcs-1'!C49</f>
        <v>914875</v>
      </c>
      <c r="D18" s="33">
        <f>D13*'Calcs-1'!D49</f>
        <v>1379405.625</v>
      </c>
      <c r="E18" s="33">
        <f>E13*'Calcs-1'!E49</f>
        <v>1848361.409</v>
      </c>
      <c r="F18" s="33">
        <f>F13*'Calcs-1'!F49</f>
        <v>2321500.458</v>
      </c>
      <c r="G18" s="33">
        <f>G13*'Calcs-1'!G49</f>
        <v>2798569.098</v>
      </c>
      <c r="H18" s="33">
        <f>H13*'Calcs-1'!H49</f>
        <v>3279301.524</v>
      </c>
      <c r="I18" s="33">
        <f>I13*'Calcs-1'!I49</f>
        <v>3763419.431</v>
      </c>
      <c r="J18" s="33">
        <f>J13*'Calcs-1'!J49</f>
        <v>4250631.638</v>
      </c>
      <c r="K18" s="33">
        <f>K13*'Calcs-1'!K49</f>
        <v>4740633.708</v>
      </c>
      <c r="L18" s="33">
        <f>L13*'Calcs-1'!L49</f>
        <v>5233107.55</v>
      </c>
      <c r="M18" s="33">
        <f>M13*'Calcs-1'!M49</f>
        <v>5727721.014</v>
      </c>
      <c r="N18" s="33">
        <f>N13*'Calcs-1'!N49</f>
        <v>6224127.483</v>
      </c>
      <c r="O18" s="33">
        <f>O13*'Calcs-1'!O49</f>
        <v>6721965.439</v>
      </c>
      <c r="P18" s="33">
        <f>P13*'Calcs-1'!P49</f>
        <v>7220858.034</v>
      </c>
      <c r="Q18" s="33">
        <f>Q13*'Calcs-1'!Q49</f>
        <v>7720412.644</v>
      </c>
      <c r="R18" s="33">
        <f>R13*'Calcs-1'!R49</f>
        <v>8220220.405</v>
      </c>
      <c r="S18" s="33">
        <f>S13*'Calcs-1'!S49</f>
        <v>8719855.75</v>
      </c>
      <c r="T18" s="33">
        <f>T13*'Calcs-1'!T49</f>
        <v>9218875.927</v>
      </c>
      <c r="U18" s="33">
        <f>U13*'Calcs-1'!U49</f>
        <v>9716820.502</v>
      </c>
      <c r="V18" s="33">
        <f>V13*'Calcs-1'!V49</f>
        <v>10213210.86</v>
      </c>
      <c r="W18" s="33">
        <f>W13*'Calcs-1'!W49</f>
        <v>10707549.69</v>
      </c>
      <c r="X18" s="33">
        <f>X13*'Calcs-1'!X49</f>
        <v>11199320.43</v>
      </c>
      <c r="Y18" s="33">
        <f>Y13*'Calcs-1'!Y49</f>
        <v>11687986.76</v>
      </c>
      <c r="Z18" s="33">
        <f>Z13*'Calcs-1'!Z49</f>
        <v>12172992.03</v>
      </c>
      <c r="AA18" s="33">
        <f>AA13*'Calcs-1'!AA49</f>
        <v>12653758.66</v>
      </c>
      <c r="AB18" s="33">
        <f>AB13*'Calcs-1'!AB49</f>
        <v>13129687.62</v>
      </c>
      <c r="AC18" s="33">
        <f>AC13*'Calcs-1'!AC49</f>
        <v>13600157.76</v>
      </c>
      <c r="AD18" s="33">
        <f>AD13*'Calcs-1'!AD49</f>
        <v>14064525.25</v>
      </c>
      <c r="AE18" s="33">
        <f>AE13*'Calcs-1'!AE49</f>
        <v>14522122.91</v>
      </c>
      <c r="AF18" s="33">
        <f>AF13*'Calcs-1'!AF49</f>
        <v>14972259.6</v>
      </c>
      <c r="AG18" s="33">
        <f>AG13*'Calcs-1'!AG49</f>
        <v>15414219.54</v>
      </c>
      <c r="AH18" s="33">
        <f>AH13*'Calcs-1'!AH49</f>
        <v>15847261.63</v>
      </c>
      <c r="AI18" s="33">
        <f>AI13*'Calcs-1'!AI49</f>
        <v>16270618.78</v>
      </c>
      <c r="AJ18" s="33">
        <f>AJ13*'Calcs-1'!AJ49</f>
        <v>16683497.18</v>
      </c>
      <c r="AK18" s="33">
        <f>AK13*'Calcs-1'!AK49</f>
        <v>17085075.57</v>
      </c>
    </row>
    <row r="19">
      <c r="A19" s="6" t="s">
        <v>35</v>
      </c>
      <c r="B19" s="33">
        <f>B14*'Calcs-1'!B50</f>
        <v>109000</v>
      </c>
      <c r="C19" s="33">
        <f>C14*'Calcs-1'!C50</f>
        <v>216930</v>
      </c>
      <c r="D19" s="33">
        <f>D14*'Calcs-1'!D50</f>
        <v>323733.85</v>
      </c>
      <c r="E19" s="33">
        <f>E14*'Calcs-1'!E50</f>
        <v>429353.9295</v>
      </c>
      <c r="F19" s="33">
        <f>F14*'Calcs-1'!F50</f>
        <v>533731.1148</v>
      </c>
      <c r="G19" s="33">
        <f>G14*'Calcs-1'!G50</f>
        <v>636804.7455</v>
      </c>
      <c r="H19" s="33">
        <f>H14*'Calcs-1'!H50</f>
        <v>738512.5907</v>
      </c>
      <c r="I19" s="33">
        <f>I14*'Calcs-1'!I50</f>
        <v>838790.8136</v>
      </c>
      <c r="J19" s="33">
        <f>J14*'Calcs-1'!J50</f>
        <v>937573.9368</v>
      </c>
      <c r="K19" s="33">
        <f>K14*'Calcs-1'!K50</f>
        <v>1034794.805</v>
      </c>
      <c r="L19" s="33">
        <f>L14*'Calcs-1'!L50</f>
        <v>1130384.549</v>
      </c>
      <c r="M19" s="33">
        <f>M14*'Calcs-1'!M50</f>
        <v>1224272.548</v>
      </c>
      <c r="N19" s="33">
        <f>N14*'Calcs-1'!N50</f>
        <v>1316386.389</v>
      </c>
      <c r="O19" s="33">
        <f>O14*'Calcs-1'!O50</f>
        <v>1406651.829</v>
      </c>
      <c r="P19" s="33">
        <f>P14*'Calcs-1'!P50</f>
        <v>1494992.756</v>
      </c>
      <c r="Q19" s="33">
        <f>Q14*'Calcs-1'!Q50</f>
        <v>1581331.145</v>
      </c>
      <c r="R19" s="33">
        <f>R14*'Calcs-1'!R50</f>
        <v>1665587.019</v>
      </c>
      <c r="S19" s="33">
        <f>S14*'Calcs-1'!S50</f>
        <v>1747678.404</v>
      </c>
      <c r="T19" s="33">
        <f>T14*'Calcs-1'!T50</f>
        <v>1827521.286</v>
      </c>
      <c r="U19" s="33">
        <f>U14*'Calcs-1'!U50</f>
        <v>1905029.567</v>
      </c>
      <c r="V19" s="33">
        <f>V14*'Calcs-1'!V50</f>
        <v>1980115.02</v>
      </c>
      <c r="W19" s="33">
        <f>W14*'Calcs-1'!W50</f>
        <v>2052687.24</v>
      </c>
      <c r="X19" s="33">
        <f>X14*'Calcs-1'!X50</f>
        <v>2122653.599</v>
      </c>
      <c r="Y19" s="33">
        <f>Y14*'Calcs-1'!Y50</f>
        <v>2189919.198</v>
      </c>
      <c r="Z19" s="33">
        <f>Z14*'Calcs-1'!Z50</f>
        <v>2254386.815</v>
      </c>
      <c r="AA19" s="33">
        <f>AA14*'Calcs-1'!AA50</f>
        <v>2315956.856</v>
      </c>
      <c r="AB19" s="33">
        <f>AB14*'Calcs-1'!AB50</f>
        <v>2374527.305</v>
      </c>
      <c r="AC19" s="33">
        <f>AC14*'Calcs-1'!AC50</f>
        <v>2429993.669</v>
      </c>
      <c r="AD19" s="33">
        <f>AD14*'Calcs-1'!AD50</f>
        <v>2482248.927</v>
      </c>
      <c r="AE19" s="33">
        <f>AE14*'Calcs-1'!AE50</f>
        <v>2531183.47</v>
      </c>
      <c r="AF19" s="33">
        <f>AF14*'Calcs-1'!AF50</f>
        <v>2576685.055</v>
      </c>
      <c r="AG19" s="33">
        <f>AG14*'Calcs-1'!AG50</f>
        <v>2618638.735</v>
      </c>
      <c r="AH19" s="33">
        <f>AH14*'Calcs-1'!AH50</f>
        <v>2656926.814</v>
      </c>
      <c r="AI19" s="33">
        <f>AI14*'Calcs-1'!AI50</f>
        <v>2691428.778</v>
      </c>
      <c r="AJ19" s="33">
        <f>AJ14*'Calcs-1'!AJ50</f>
        <v>2722021.238</v>
      </c>
      <c r="AK19" s="33">
        <f>AK14*'Calcs-1'!AK50</f>
        <v>2748577.869</v>
      </c>
    </row>
    <row r="20">
      <c r="A20" s="6" t="s">
        <v>36</v>
      </c>
      <c r="B20" s="33">
        <f>B15*'Calcs-1'!B51</f>
        <v>250312.5</v>
      </c>
      <c r="C20" s="33">
        <f>C15*'Calcs-1'!C51</f>
        <v>500169.375</v>
      </c>
      <c r="D20" s="33">
        <f>D15*'Calcs-1'!D51</f>
        <v>749487.9375</v>
      </c>
      <c r="E20" s="33">
        <f>E15*'Calcs-1'!E51</f>
        <v>998182.9362</v>
      </c>
      <c r="F20" s="33">
        <f>F15*'Calcs-1'!F51</f>
        <v>1246166.494</v>
      </c>
      <c r="G20" s="33">
        <f>G15*'Calcs-1'!G51</f>
        <v>1493348.044</v>
      </c>
      <c r="H20" s="33">
        <f>H15*'Calcs-1'!H51</f>
        <v>1739634.267</v>
      </c>
      <c r="I20" s="33">
        <f>I15*'Calcs-1'!I51</f>
        <v>1984929.021</v>
      </c>
      <c r="J20" s="33">
        <f>J15*'Calcs-1'!J51</f>
        <v>2229133.278</v>
      </c>
      <c r="K20" s="33">
        <f>K15*'Calcs-1'!K51</f>
        <v>2472145.053</v>
      </c>
      <c r="L20" s="33">
        <f>L15*'Calcs-1'!L51</f>
        <v>2713859.332</v>
      </c>
      <c r="M20" s="33">
        <f>M15*'Calcs-1'!M51</f>
        <v>2954168.003</v>
      </c>
      <c r="N20" s="33">
        <f>N15*'Calcs-1'!N51</f>
        <v>3192959.779</v>
      </c>
      <c r="O20" s="33">
        <f>O15*'Calcs-1'!O51</f>
        <v>3430120.124</v>
      </c>
      <c r="P20" s="33">
        <f>P15*'Calcs-1'!P51</f>
        <v>3665531.177</v>
      </c>
      <c r="Q20" s="33">
        <f>Q15*'Calcs-1'!Q51</f>
        <v>3899071.672</v>
      </c>
      <c r="R20" s="33">
        <f>R15*'Calcs-1'!R51</f>
        <v>4130616.857</v>
      </c>
      <c r="S20" s="33">
        <f>S15*'Calcs-1'!S51</f>
        <v>4360038.414</v>
      </c>
      <c r="T20" s="33">
        <f>T15*'Calcs-1'!T51</f>
        <v>4587204.373</v>
      </c>
      <c r="U20" s="33">
        <f>U15*'Calcs-1'!U51</f>
        <v>4811979.029</v>
      </c>
      <c r="V20" s="33">
        <f>V15*'Calcs-1'!V51</f>
        <v>5034222.848</v>
      </c>
      <c r="W20" s="33">
        <f>W15*'Calcs-1'!W51</f>
        <v>5253792.388</v>
      </c>
      <c r="X20" s="33">
        <f>X15*'Calcs-1'!X51</f>
        <v>5470540.196</v>
      </c>
      <c r="Y20" s="33">
        <f>Y15*'Calcs-1'!Y51</f>
        <v>5684314.723</v>
      </c>
      <c r="Z20" s="33">
        <f>Z15*'Calcs-1'!Z51</f>
        <v>5894960.226</v>
      </c>
      <c r="AA20" s="33">
        <f>AA15*'Calcs-1'!AA51</f>
        <v>6102316.668</v>
      </c>
      <c r="AB20" s="33">
        <f>AB15*'Calcs-1'!AB51</f>
        <v>6306219.622</v>
      </c>
      <c r="AC20" s="33">
        <f>AC15*'Calcs-1'!AC51</f>
        <v>6506500.168</v>
      </c>
      <c r="AD20" s="33">
        <f>AD15*'Calcs-1'!AD51</f>
        <v>6702984.788</v>
      </c>
      <c r="AE20" s="33">
        <f>AE15*'Calcs-1'!AE51</f>
        <v>6895495.26</v>
      </c>
      <c r="AF20" s="33">
        <f>AF15*'Calcs-1'!AF51</f>
        <v>7083848.552</v>
      </c>
      <c r="AG20" s="33">
        <f>AG15*'Calcs-1'!AG51</f>
        <v>7267856.708</v>
      </c>
      <c r="AH20" s="33">
        <f>AH15*'Calcs-1'!AH51</f>
        <v>7447326.736</v>
      </c>
      <c r="AI20" s="33">
        <f>AI15*'Calcs-1'!AI51</f>
        <v>7622060.493</v>
      </c>
      <c r="AJ20" s="33">
        <f>AJ15*'Calcs-1'!AJ51</f>
        <v>7791854.567</v>
      </c>
      <c r="AK20" s="33">
        <f>AK15*'Calcs-1'!AK51</f>
        <v>7956500.155</v>
      </c>
    </row>
    <row r="21">
      <c r="A21" s="31" t="s">
        <v>136</v>
      </c>
      <c r="B21" s="33">
        <f t="shared" ref="B21:AK21" si="7">SUM(B18:B20)</f>
        <v>814312.5</v>
      </c>
      <c r="C21" s="33">
        <f t="shared" si="7"/>
        <v>1631974.375</v>
      </c>
      <c r="D21" s="33">
        <f t="shared" si="7"/>
        <v>2452627.413</v>
      </c>
      <c r="E21" s="33">
        <f t="shared" si="7"/>
        <v>3275898.275</v>
      </c>
      <c r="F21" s="33">
        <f t="shared" si="7"/>
        <v>4101398.067</v>
      </c>
      <c r="G21" s="33">
        <f t="shared" si="7"/>
        <v>4928721.888</v>
      </c>
      <c r="H21" s="33">
        <f t="shared" si="7"/>
        <v>5757448.382</v>
      </c>
      <c r="I21" s="33">
        <f t="shared" si="7"/>
        <v>6587139.266</v>
      </c>
      <c r="J21" s="33">
        <f t="shared" si="7"/>
        <v>7417338.853</v>
      </c>
      <c r="K21" s="33">
        <f t="shared" si="7"/>
        <v>8247573.566</v>
      </c>
      <c r="L21" s="33">
        <f t="shared" si="7"/>
        <v>9077351.431</v>
      </c>
      <c r="M21" s="33">
        <f t="shared" si="7"/>
        <v>9906161.565</v>
      </c>
      <c r="N21" s="33">
        <f t="shared" si="7"/>
        <v>10733473.65</v>
      </c>
      <c r="O21" s="33">
        <f t="shared" si="7"/>
        <v>11558737.39</v>
      </c>
      <c r="P21" s="33">
        <f t="shared" si="7"/>
        <v>12381381.97</v>
      </c>
      <c r="Q21" s="33">
        <f t="shared" si="7"/>
        <v>13200815.46</v>
      </c>
      <c r="R21" s="33">
        <f t="shared" si="7"/>
        <v>14016424.28</v>
      </c>
      <c r="S21" s="33">
        <f t="shared" si="7"/>
        <v>14827572.57</v>
      </c>
      <c r="T21" s="33">
        <f t="shared" si="7"/>
        <v>15633601.59</v>
      </c>
      <c r="U21" s="33">
        <f t="shared" si="7"/>
        <v>16433829.1</v>
      </c>
      <c r="V21" s="33">
        <f t="shared" si="7"/>
        <v>17227548.73</v>
      </c>
      <c r="W21" s="33">
        <f t="shared" si="7"/>
        <v>18014029.31</v>
      </c>
      <c r="X21" s="33">
        <f t="shared" si="7"/>
        <v>18792514.22</v>
      </c>
      <c r="Y21" s="33">
        <f t="shared" si="7"/>
        <v>19562220.68</v>
      </c>
      <c r="Z21" s="33">
        <f t="shared" si="7"/>
        <v>20322339.07</v>
      </c>
      <c r="AA21" s="33">
        <f t="shared" si="7"/>
        <v>21072032.19</v>
      </c>
      <c r="AB21" s="33">
        <f t="shared" si="7"/>
        <v>21810434.55</v>
      </c>
      <c r="AC21" s="33">
        <f t="shared" si="7"/>
        <v>22536651.6</v>
      </c>
      <c r="AD21" s="33">
        <f t="shared" si="7"/>
        <v>23249758.97</v>
      </c>
      <c r="AE21" s="33">
        <f t="shared" si="7"/>
        <v>23948801.64</v>
      </c>
      <c r="AF21" s="33">
        <f t="shared" si="7"/>
        <v>24632793.21</v>
      </c>
      <c r="AG21" s="33">
        <f t="shared" si="7"/>
        <v>25300714.98</v>
      </c>
      <c r="AH21" s="33">
        <f t="shared" si="7"/>
        <v>25951515.18</v>
      </c>
      <c r="AI21" s="33">
        <f t="shared" si="7"/>
        <v>26584108.05</v>
      </c>
      <c r="AJ21" s="33">
        <f t="shared" si="7"/>
        <v>27197372.98</v>
      </c>
      <c r="AK21" s="33">
        <f t="shared" si="7"/>
        <v>27790153.59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7" width="9.5"/>
  </cols>
  <sheetData>
    <row r="1">
      <c r="A1" s="29"/>
      <c r="B1" s="30" t="s">
        <v>91</v>
      </c>
      <c r="C1" s="30" t="s">
        <v>92</v>
      </c>
      <c r="D1" s="30" t="s">
        <v>93</v>
      </c>
      <c r="E1" s="30" t="s">
        <v>94</v>
      </c>
      <c r="F1" s="30" t="s">
        <v>95</v>
      </c>
      <c r="G1" s="30" t="s">
        <v>96</v>
      </c>
      <c r="H1" s="30" t="s">
        <v>97</v>
      </c>
      <c r="I1" s="30" t="s">
        <v>98</v>
      </c>
      <c r="J1" s="30" t="s">
        <v>99</v>
      </c>
      <c r="K1" s="30" t="s">
        <v>100</v>
      </c>
      <c r="L1" s="30" t="s">
        <v>101</v>
      </c>
      <c r="M1" s="30" t="s">
        <v>102</v>
      </c>
      <c r="N1" s="30" t="s">
        <v>103</v>
      </c>
      <c r="O1" s="30" t="s">
        <v>104</v>
      </c>
      <c r="P1" s="30" t="s">
        <v>105</v>
      </c>
      <c r="Q1" s="30" t="s">
        <v>106</v>
      </c>
      <c r="R1" s="30" t="s">
        <v>107</v>
      </c>
      <c r="S1" s="30" t="s">
        <v>108</v>
      </c>
      <c r="T1" s="30" t="s">
        <v>109</v>
      </c>
      <c r="U1" s="30" t="s">
        <v>110</v>
      </c>
      <c r="V1" s="30" t="s">
        <v>111</v>
      </c>
      <c r="W1" s="30" t="s">
        <v>112</v>
      </c>
      <c r="X1" s="30" t="s">
        <v>113</v>
      </c>
      <c r="Y1" s="30" t="s">
        <v>114</v>
      </c>
      <c r="Z1" s="30" t="s">
        <v>115</v>
      </c>
      <c r="AA1" s="30" t="s">
        <v>116</v>
      </c>
      <c r="AB1" s="30" t="s">
        <v>117</v>
      </c>
      <c r="AC1" s="30" t="s">
        <v>118</v>
      </c>
      <c r="AD1" s="30" t="s">
        <v>119</v>
      </c>
      <c r="AE1" s="30" t="s">
        <v>120</v>
      </c>
      <c r="AF1" s="30" t="s">
        <v>121</v>
      </c>
      <c r="AG1" s="30" t="s">
        <v>122</v>
      </c>
      <c r="AH1" s="30" t="s">
        <v>123</v>
      </c>
      <c r="AI1" s="30" t="s">
        <v>124</v>
      </c>
      <c r="AJ1" s="30" t="s">
        <v>125</v>
      </c>
      <c r="AK1" s="30" t="s">
        <v>126</v>
      </c>
    </row>
    <row r="2">
      <c r="A2" s="31" t="s">
        <v>178</v>
      </c>
    </row>
    <row r="3">
      <c r="A3" s="6" t="s">
        <v>30</v>
      </c>
      <c r="B3" s="38">
        <v>0.0</v>
      </c>
      <c r="C3" s="38">
        <f t="shared" ref="C3:AK3" si="1">B15</f>
        <v>115</v>
      </c>
      <c r="D3" s="38">
        <f t="shared" si="1"/>
        <v>237.725</v>
      </c>
      <c r="E3" s="38">
        <f t="shared" si="1"/>
        <v>368.410875</v>
      </c>
      <c r="F3" s="38">
        <f t="shared" si="1"/>
        <v>507.2994381</v>
      </c>
      <c r="G3" s="38">
        <f t="shared" si="1"/>
        <v>654.6385777</v>
      </c>
      <c r="H3" s="38">
        <f t="shared" si="1"/>
        <v>810.6823973</v>
      </c>
      <c r="I3" s="38">
        <f t="shared" si="1"/>
        <v>975.6913591</v>
      </c>
      <c r="J3" s="38">
        <f t="shared" si="1"/>
        <v>1149.93243</v>
      </c>
      <c r="K3" s="38">
        <f t="shared" si="1"/>
        <v>1333.67923</v>
      </c>
      <c r="L3" s="38">
        <f t="shared" si="1"/>
        <v>1527.21219</v>
      </c>
      <c r="M3" s="38">
        <f t="shared" si="1"/>
        <v>1730.818698</v>
      </c>
      <c r="N3" s="38">
        <f t="shared" si="1"/>
        <v>1944.793271</v>
      </c>
      <c r="O3" s="38">
        <f t="shared" si="1"/>
        <v>2169.437709</v>
      </c>
      <c r="P3" s="38">
        <f t="shared" si="1"/>
        <v>2405.061264</v>
      </c>
      <c r="Q3" s="38">
        <f t="shared" si="1"/>
        <v>2651.980811</v>
      </c>
      <c r="R3" s="38">
        <f t="shared" si="1"/>
        <v>2910.521025</v>
      </c>
      <c r="S3" s="38">
        <f t="shared" si="1"/>
        <v>3181.014552</v>
      </c>
      <c r="T3" s="38">
        <f t="shared" si="1"/>
        <v>3463.802196</v>
      </c>
      <c r="U3" s="38">
        <f t="shared" si="1"/>
        <v>3759.233103</v>
      </c>
      <c r="V3" s="38">
        <f t="shared" si="1"/>
        <v>4067.664952</v>
      </c>
      <c r="W3" s="38">
        <f t="shared" si="1"/>
        <v>4389.464145</v>
      </c>
      <c r="X3" s="38">
        <f t="shared" si="1"/>
        <v>4725.00601</v>
      </c>
      <c r="Y3" s="38">
        <f t="shared" si="1"/>
        <v>5074.675001</v>
      </c>
      <c r="Z3" s="38">
        <f t="shared" si="1"/>
        <v>5438.864906</v>
      </c>
      <c r="AA3" s="38">
        <f t="shared" si="1"/>
        <v>5817.979054</v>
      </c>
      <c r="AB3" s="38">
        <f t="shared" si="1"/>
        <v>6212.430538</v>
      </c>
      <c r="AC3" s="38">
        <f t="shared" si="1"/>
        <v>6622.642431</v>
      </c>
      <c r="AD3" s="38">
        <f t="shared" si="1"/>
        <v>7049.04801</v>
      </c>
      <c r="AE3" s="38">
        <f t="shared" si="1"/>
        <v>7492.090992</v>
      </c>
      <c r="AF3" s="38">
        <f t="shared" si="1"/>
        <v>7952.225764</v>
      </c>
      <c r="AG3" s="38">
        <f t="shared" si="1"/>
        <v>8429.917626</v>
      </c>
      <c r="AH3" s="38">
        <f t="shared" si="1"/>
        <v>8925.643035</v>
      </c>
      <c r="AI3" s="38">
        <f t="shared" si="1"/>
        <v>9439.889858</v>
      </c>
      <c r="AJ3" s="38">
        <f t="shared" si="1"/>
        <v>9973.157627</v>
      </c>
      <c r="AK3" s="38">
        <f t="shared" si="1"/>
        <v>10525.9578</v>
      </c>
    </row>
    <row r="4">
      <c r="A4" s="6" t="s">
        <v>31</v>
      </c>
      <c r="B4" s="38">
        <v>0.0</v>
      </c>
      <c r="C4" s="38">
        <f t="shared" ref="C4:AK4" si="2">B16</f>
        <v>60</v>
      </c>
      <c r="D4" s="38">
        <f t="shared" si="2"/>
        <v>122.97</v>
      </c>
      <c r="E4" s="38">
        <f t="shared" si="2"/>
        <v>188.97939</v>
      </c>
      <c r="F4" s="38">
        <f t="shared" si="2"/>
        <v>258.0988989</v>
      </c>
      <c r="G4" s="38">
        <f t="shared" si="2"/>
        <v>330.4006183</v>
      </c>
      <c r="H4" s="38">
        <f t="shared" si="2"/>
        <v>405.9580263</v>
      </c>
      <c r="I4" s="38">
        <f t="shared" si="2"/>
        <v>484.8460122</v>
      </c>
      <c r="J4" s="38">
        <f t="shared" si="2"/>
        <v>567.1409013</v>
      </c>
      <c r="K4" s="38">
        <f t="shared" si="2"/>
        <v>652.9204801</v>
      </c>
      <c r="L4" s="38">
        <f t="shared" si="2"/>
        <v>742.2640222</v>
      </c>
      <c r="M4" s="38">
        <f t="shared" si="2"/>
        <v>835.2523142</v>
      </c>
      <c r="N4" s="38">
        <f t="shared" si="2"/>
        <v>931.9676826</v>
      </c>
      <c r="O4" s="38">
        <f t="shared" si="2"/>
        <v>1032.49402</v>
      </c>
      <c r="P4" s="38">
        <f t="shared" si="2"/>
        <v>1136.916815</v>
      </c>
      <c r="Q4" s="38">
        <f t="shared" si="2"/>
        <v>1245.323177</v>
      </c>
      <c r="R4" s="38">
        <f t="shared" si="2"/>
        <v>1357.801865</v>
      </c>
      <c r="S4" s="38">
        <f t="shared" si="2"/>
        <v>1474.443319</v>
      </c>
      <c r="T4" s="38">
        <f t="shared" si="2"/>
        <v>1595.339689</v>
      </c>
      <c r="U4" s="38">
        <f t="shared" si="2"/>
        <v>1720.58486</v>
      </c>
      <c r="V4" s="38">
        <f t="shared" si="2"/>
        <v>1850.274491</v>
      </c>
      <c r="W4" s="38">
        <f t="shared" si="2"/>
        <v>1984.506035</v>
      </c>
      <c r="X4" s="38">
        <f t="shared" si="2"/>
        <v>2123.378783</v>
      </c>
      <c r="Y4" s="38">
        <f t="shared" si="2"/>
        <v>2266.993883</v>
      </c>
      <c r="Z4" s="38">
        <f t="shared" si="2"/>
        <v>2415.454383</v>
      </c>
      <c r="AA4" s="38">
        <f t="shared" si="2"/>
        <v>2568.865257</v>
      </c>
      <c r="AB4" s="38">
        <f t="shared" si="2"/>
        <v>2727.333443</v>
      </c>
      <c r="AC4" s="38">
        <f t="shared" si="2"/>
        <v>2890.967875</v>
      </c>
      <c r="AD4" s="38">
        <f t="shared" si="2"/>
        <v>3059.879516</v>
      </c>
      <c r="AE4" s="38">
        <f t="shared" si="2"/>
        <v>3234.181397</v>
      </c>
      <c r="AF4" s="38">
        <f t="shared" si="2"/>
        <v>3413.988651</v>
      </c>
      <c r="AG4" s="38">
        <f t="shared" si="2"/>
        <v>3599.418548</v>
      </c>
      <c r="AH4" s="38">
        <f t="shared" si="2"/>
        <v>3790.590534</v>
      </c>
      <c r="AI4" s="38">
        <f t="shared" si="2"/>
        <v>3987.626268</v>
      </c>
      <c r="AJ4" s="38">
        <f t="shared" si="2"/>
        <v>4190.649661</v>
      </c>
      <c r="AK4" s="38">
        <f t="shared" si="2"/>
        <v>4399.786913</v>
      </c>
    </row>
    <row r="5">
      <c r="A5" s="6" t="s">
        <v>32</v>
      </c>
      <c r="B5" s="38">
        <v>0.0</v>
      </c>
      <c r="C5" s="38">
        <f t="shared" ref="C5:AK5" si="3">B17</f>
        <v>40</v>
      </c>
      <c r="D5" s="38">
        <f t="shared" si="3"/>
        <v>79.42</v>
      </c>
      <c r="E5" s="38">
        <f t="shared" si="3"/>
        <v>118.25086</v>
      </c>
      <c r="F5" s="38">
        <f t="shared" si="3"/>
        <v>156.4833444</v>
      </c>
      <c r="G5" s="38">
        <f t="shared" si="3"/>
        <v>194.108121</v>
      </c>
      <c r="H5" s="38">
        <f t="shared" si="3"/>
        <v>231.1157604</v>
      </c>
      <c r="I5" s="38">
        <f t="shared" si="3"/>
        <v>267.4967348</v>
      </c>
      <c r="J5" s="38">
        <f t="shared" si="3"/>
        <v>303.2414172</v>
      </c>
      <c r="K5" s="38">
        <f t="shared" si="3"/>
        <v>338.3400807</v>
      </c>
      <c r="L5" s="38">
        <f t="shared" si="3"/>
        <v>372.7828971</v>
      </c>
      <c r="M5" s="38">
        <f t="shared" si="3"/>
        <v>406.5599365</v>
      </c>
      <c r="N5" s="38">
        <f t="shared" si="3"/>
        <v>439.6611661</v>
      </c>
      <c r="O5" s="38">
        <f t="shared" si="3"/>
        <v>472.0764493</v>
      </c>
      <c r="P5" s="38">
        <f t="shared" si="3"/>
        <v>503.7955447</v>
      </c>
      <c r="Q5" s="38">
        <f t="shared" si="3"/>
        <v>534.8081053</v>
      </c>
      <c r="R5" s="38">
        <f t="shared" si="3"/>
        <v>565.1036774</v>
      </c>
      <c r="S5" s="38">
        <f t="shared" si="3"/>
        <v>594.6716996</v>
      </c>
      <c r="T5" s="38">
        <f t="shared" si="3"/>
        <v>623.5015019</v>
      </c>
      <c r="U5" s="38">
        <f t="shared" si="3"/>
        <v>651.5823048</v>
      </c>
      <c r="V5" s="38">
        <f t="shared" si="3"/>
        <v>678.9032181</v>
      </c>
      <c r="W5" s="38">
        <f t="shared" si="3"/>
        <v>705.4532399</v>
      </c>
      <c r="X5" s="38">
        <f t="shared" si="3"/>
        <v>731.2212559</v>
      </c>
      <c r="Y5" s="38">
        <f t="shared" si="3"/>
        <v>756.196038</v>
      </c>
      <c r="Z5" s="38">
        <f t="shared" si="3"/>
        <v>780.3662434</v>
      </c>
      <c r="AA5" s="38">
        <f t="shared" si="3"/>
        <v>803.7204137</v>
      </c>
      <c r="AB5" s="38">
        <f t="shared" si="3"/>
        <v>826.2469735</v>
      </c>
      <c r="AC5" s="38">
        <f t="shared" si="3"/>
        <v>847.9342297</v>
      </c>
      <c r="AD5" s="38">
        <f t="shared" si="3"/>
        <v>868.7703704</v>
      </c>
      <c r="AE5" s="38">
        <f t="shared" si="3"/>
        <v>888.7434636</v>
      </c>
      <c r="AF5" s="38">
        <f t="shared" si="3"/>
        <v>907.8414561</v>
      </c>
      <c r="AG5" s="38">
        <f t="shared" si="3"/>
        <v>926.0521729</v>
      </c>
      <c r="AH5" s="38">
        <f t="shared" si="3"/>
        <v>943.3633153</v>
      </c>
      <c r="AI5" s="38">
        <f t="shared" si="3"/>
        <v>959.7624604</v>
      </c>
      <c r="AJ5" s="38">
        <f t="shared" si="3"/>
        <v>975.2370599</v>
      </c>
      <c r="AK5" s="38">
        <f t="shared" si="3"/>
        <v>989.7744387</v>
      </c>
    </row>
    <row r="6">
      <c r="A6" s="6" t="s">
        <v>33</v>
      </c>
      <c r="B6" s="38">
        <v>0.0</v>
      </c>
      <c r="C6" s="38">
        <f t="shared" ref="C6:AK6" si="4">B18</f>
        <v>25</v>
      </c>
      <c r="D6" s="38">
        <f t="shared" si="4"/>
        <v>52.25</v>
      </c>
      <c r="E6" s="38">
        <f t="shared" si="4"/>
        <v>81.7845</v>
      </c>
      <c r="F6" s="38">
        <f t="shared" si="4"/>
        <v>113.638417</v>
      </c>
      <c r="G6" s="38">
        <f t="shared" si="4"/>
        <v>147.8470896</v>
      </c>
      <c r="H6" s="38">
        <f t="shared" si="4"/>
        <v>184.4462827</v>
      </c>
      <c r="I6" s="38">
        <f t="shared" si="4"/>
        <v>223.472192</v>
      </c>
      <c r="J6" s="38">
        <f t="shared" si="4"/>
        <v>264.9614491</v>
      </c>
      <c r="K6" s="38">
        <f t="shared" si="4"/>
        <v>308.951126</v>
      </c>
      <c r="L6" s="38">
        <f t="shared" si="4"/>
        <v>355.47874</v>
      </c>
      <c r="M6" s="38">
        <f t="shared" si="4"/>
        <v>404.5822587</v>
      </c>
      <c r="N6" s="38">
        <f t="shared" si="4"/>
        <v>456.3001051</v>
      </c>
      <c r="O6" s="38">
        <f t="shared" si="4"/>
        <v>510.6711621</v>
      </c>
      <c r="P6" s="38">
        <f t="shared" si="4"/>
        <v>567.7347779</v>
      </c>
      <c r="Q6" s="38">
        <f t="shared" si="4"/>
        <v>627.5307714</v>
      </c>
      <c r="R6" s="38">
        <f t="shared" si="4"/>
        <v>690.0994366</v>
      </c>
      <c r="S6" s="38">
        <f t="shared" si="4"/>
        <v>755.4815487</v>
      </c>
      <c r="T6" s="38">
        <f t="shared" si="4"/>
        <v>823.7183686</v>
      </c>
      <c r="U6" s="38">
        <f t="shared" si="4"/>
        <v>894.8516487</v>
      </c>
      <c r="V6" s="38">
        <f t="shared" si="4"/>
        <v>968.9236382</v>
      </c>
      <c r="W6" s="38">
        <f t="shared" si="4"/>
        <v>1045.977088</v>
      </c>
      <c r="X6" s="38">
        <f t="shared" si="4"/>
        <v>1126.055258</v>
      </c>
      <c r="Y6" s="38">
        <f t="shared" si="4"/>
        <v>1209.20192</v>
      </c>
      <c r="Z6" s="38">
        <f t="shared" si="4"/>
        <v>1295.461366</v>
      </c>
      <c r="AA6" s="38">
        <f t="shared" si="4"/>
        <v>1384.87841</v>
      </c>
      <c r="AB6" s="38">
        <f t="shared" si="4"/>
        <v>1477.4984</v>
      </c>
      <c r="AC6" s="38">
        <f t="shared" si="4"/>
        <v>1573.367216</v>
      </c>
      <c r="AD6" s="38">
        <f t="shared" si="4"/>
        <v>1672.531284</v>
      </c>
      <c r="AE6" s="38">
        <f t="shared" si="4"/>
        <v>1775.037575</v>
      </c>
      <c r="AF6" s="38">
        <f t="shared" si="4"/>
        <v>1880.933614</v>
      </c>
      <c r="AG6" s="38">
        <f t="shared" si="4"/>
        <v>1990.267488</v>
      </c>
      <c r="AH6" s="38">
        <f t="shared" si="4"/>
        <v>2103.087848</v>
      </c>
      <c r="AI6" s="38">
        <f t="shared" si="4"/>
        <v>2219.443918</v>
      </c>
      <c r="AJ6" s="38">
        <f t="shared" si="4"/>
        <v>2339.385499</v>
      </c>
      <c r="AK6" s="38">
        <f t="shared" si="4"/>
        <v>2462.962979</v>
      </c>
    </row>
    <row r="7">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row>
    <row r="8">
      <c r="A8" s="31" t="s">
        <v>179</v>
      </c>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row>
    <row r="9">
      <c r="A9" s="6" t="s">
        <v>30</v>
      </c>
      <c r="B9" s="33">
        <f>'Calcs-1'!B15-'Calcs-1'!B3</f>
        <v>115</v>
      </c>
      <c r="C9" s="33">
        <f>'Calcs-1'!C15-'Calcs-1'!C3</f>
        <v>122.725</v>
      </c>
      <c r="D9" s="33">
        <f>'Calcs-1'!D15-'Calcs-1'!D3</f>
        <v>130.685875</v>
      </c>
      <c r="E9" s="33">
        <f>'Calcs-1'!E15-'Calcs-1'!E3</f>
        <v>138.8885631</v>
      </c>
      <c r="F9" s="33">
        <f>'Calcs-1'!F15-'Calcs-1'!F3</f>
        <v>147.3391396</v>
      </c>
      <c r="G9" s="33">
        <f>'Calcs-1'!G15-'Calcs-1'!G3</f>
        <v>156.0438196</v>
      </c>
      <c r="H9" s="33">
        <f>'Calcs-1'!H15-'Calcs-1'!H3</f>
        <v>165.0089617</v>
      </c>
      <c r="I9" s="33">
        <f>'Calcs-1'!I15-'Calcs-1'!I3</f>
        <v>174.2410707</v>
      </c>
      <c r="J9" s="33">
        <f>'Calcs-1'!J15-'Calcs-1'!J3</f>
        <v>183.7468007</v>
      </c>
      <c r="K9" s="33">
        <f>'Calcs-1'!K15-'Calcs-1'!K3</f>
        <v>193.532959</v>
      </c>
      <c r="L9" s="33">
        <f>'Calcs-1'!L15-'Calcs-1'!L3</f>
        <v>203.6065088</v>
      </c>
      <c r="M9" s="33">
        <f>'Calcs-1'!M15-'Calcs-1'!M3</f>
        <v>213.974573</v>
      </c>
      <c r="N9" s="33">
        <f>'Calcs-1'!N15-'Calcs-1'!N3</f>
        <v>224.6444374</v>
      </c>
      <c r="O9" s="33">
        <f>'Calcs-1'!O15-'Calcs-1'!O3</f>
        <v>235.6235548</v>
      </c>
      <c r="P9" s="33">
        <f>'Calcs-1'!P15-'Calcs-1'!P3</f>
        <v>246.9195479</v>
      </c>
      <c r="Q9" s="33">
        <f>'Calcs-1'!Q15-'Calcs-1'!Q3</f>
        <v>258.5402137</v>
      </c>
      <c r="R9" s="33">
        <f>'Calcs-1'!R15-'Calcs-1'!R3</f>
        <v>270.4935269</v>
      </c>
      <c r="S9" s="33">
        <f>'Calcs-1'!S15-'Calcs-1'!S3</f>
        <v>282.787644</v>
      </c>
      <c r="T9" s="33">
        <f>'Calcs-1'!T15-'Calcs-1'!T3</f>
        <v>295.4309072</v>
      </c>
      <c r="U9" s="33">
        <f>'Calcs-1'!U15-'Calcs-1'!U3</f>
        <v>308.4318483</v>
      </c>
      <c r="V9" s="33">
        <f>'Calcs-1'!V15-'Calcs-1'!V3</f>
        <v>321.7991931</v>
      </c>
      <c r="W9" s="33">
        <f>'Calcs-1'!W15-'Calcs-1'!W3</f>
        <v>335.5418653</v>
      </c>
      <c r="X9" s="33">
        <f>'Calcs-1'!X15-'Calcs-1'!X3</f>
        <v>349.6689914</v>
      </c>
      <c r="Y9" s="33">
        <f>'Calcs-1'!Y15-'Calcs-1'!Y3</f>
        <v>364.1899043</v>
      </c>
      <c r="Z9" s="33">
        <f>'Calcs-1'!Z15-'Calcs-1'!Z3</f>
        <v>379.1141484</v>
      </c>
      <c r="AA9" s="33">
        <f>'Calcs-1'!AA15-'Calcs-1'!AA3</f>
        <v>394.4514842</v>
      </c>
      <c r="AB9" s="33">
        <f>'Calcs-1'!AB15-'Calcs-1'!AB3</f>
        <v>410.2118924</v>
      </c>
      <c r="AC9" s="33">
        <f>'Calcs-1'!AC15-'Calcs-1'!AC3</f>
        <v>426.4055795</v>
      </c>
      <c r="AD9" s="33">
        <f>'Calcs-1'!AD15-'Calcs-1'!AD3</f>
        <v>443.042982</v>
      </c>
      <c r="AE9" s="33">
        <f>'Calcs-1'!AE15-'Calcs-1'!AE3</f>
        <v>460.134772</v>
      </c>
      <c r="AF9" s="33">
        <f>'Calcs-1'!AF15-'Calcs-1'!AF3</f>
        <v>477.6918617</v>
      </c>
      <c r="AG9" s="33">
        <f>'Calcs-1'!AG15-'Calcs-1'!AG3</f>
        <v>495.7254091</v>
      </c>
      <c r="AH9" s="33">
        <f>'Calcs-1'!AH15-'Calcs-1'!AH3</f>
        <v>514.2468232</v>
      </c>
      <c r="AI9" s="33">
        <f>'Calcs-1'!AI15-'Calcs-1'!AI3</f>
        <v>533.2677691</v>
      </c>
      <c r="AJ9" s="33">
        <f>'Calcs-1'!AJ15-'Calcs-1'!AJ3</f>
        <v>552.800174</v>
      </c>
      <c r="AK9" s="33">
        <f>'Calcs-1'!AK15-'Calcs-1'!AK3</f>
        <v>572.8562328</v>
      </c>
    </row>
    <row r="10">
      <c r="A10" s="6" t="s">
        <v>31</v>
      </c>
      <c r="B10" s="33">
        <f>'Calcs-1'!B16-'Calcs-1'!B4</f>
        <v>60</v>
      </c>
      <c r="C10" s="33">
        <f>'Calcs-1'!C16-'Calcs-1'!C4</f>
        <v>62.97</v>
      </c>
      <c r="D10" s="33">
        <f>'Calcs-1'!D16-'Calcs-1'!D4</f>
        <v>66.00939</v>
      </c>
      <c r="E10" s="33">
        <f>'Calcs-1'!E16-'Calcs-1'!E4</f>
        <v>69.11950893</v>
      </c>
      <c r="F10" s="33">
        <f>'Calcs-1'!F16-'Calcs-1'!F4</f>
        <v>72.30171938</v>
      </c>
      <c r="G10" s="33">
        <f>'Calcs-1'!G16-'Calcs-1'!G4</f>
        <v>75.557408</v>
      </c>
      <c r="H10" s="33">
        <f>'Calcs-1'!H16-'Calcs-1'!H4</f>
        <v>78.88798591</v>
      </c>
      <c r="I10" s="33">
        <f>'Calcs-1'!I16-'Calcs-1'!I4</f>
        <v>82.29488908</v>
      </c>
      <c r="J10" s="33">
        <f>'Calcs-1'!J16-'Calcs-1'!J4</f>
        <v>85.7795788</v>
      </c>
      <c r="K10" s="33">
        <f>'Calcs-1'!K16-'Calcs-1'!K4</f>
        <v>89.34354207</v>
      </c>
      <c r="L10" s="33">
        <f>'Calcs-1'!L16-'Calcs-1'!L4</f>
        <v>92.98829202</v>
      </c>
      <c r="M10" s="33">
        <f>'Calcs-1'!M16-'Calcs-1'!M4</f>
        <v>96.71536838</v>
      </c>
      <c r="N10" s="33">
        <f>'Calcs-1'!N16-'Calcs-1'!N4</f>
        <v>100.5263379</v>
      </c>
      <c r="O10" s="33">
        <f>'Calcs-1'!O16-'Calcs-1'!O4</f>
        <v>104.4227949</v>
      </c>
      <c r="P10" s="33">
        <f>'Calcs-1'!P16-'Calcs-1'!P4</f>
        <v>108.4063614</v>
      </c>
      <c r="Q10" s="33">
        <f>'Calcs-1'!Q16-'Calcs-1'!Q4</f>
        <v>112.4786881</v>
      </c>
      <c r="R10" s="33">
        <f>'Calcs-1'!R16-'Calcs-1'!R4</f>
        <v>116.6414545</v>
      </c>
      <c r="S10" s="33">
        <f>'Calcs-1'!S16-'Calcs-1'!S4</f>
        <v>120.8963695</v>
      </c>
      <c r="T10" s="33">
        <f>'Calcs-1'!T16-'Calcs-1'!T4</f>
        <v>125.2451716</v>
      </c>
      <c r="U10" s="33">
        <f>'Calcs-1'!U16-'Calcs-1'!U4</f>
        <v>129.6896301</v>
      </c>
      <c r="V10" s="33">
        <f>'Calcs-1'!V16-'Calcs-1'!V4</f>
        <v>134.2315449</v>
      </c>
      <c r="W10" s="33">
        <f>'Calcs-1'!W16-'Calcs-1'!W4</f>
        <v>138.8727472</v>
      </c>
      <c r="X10" s="33">
        <f>'Calcs-1'!X16-'Calcs-1'!X4</f>
        <v>143.6151003</v>
      </c>
      <c r="Y10" s="33">
        <f>'Calcs-1'!Y16-'Calcs-1'!Y4</f>
        <v>148.4604998</v>
      </c>
      <c r="Z10" s="33">
        <f>'Calcs-1'!Z16-'Calcs-1'!Z4</f>
        <v>153.4108744</v>
      </c>
      <c r="AA10" s="33">
        <f>'Calcs-1'!AA16-'Calcs-1'!AA4</f>
        <v>158.4681862</v>
      </c>
      <c r="AB10" s="33">
        <f>'Calcs-1'!AB16-'Calcs-1'!AB4</f>
        <v>163.6344315</v>
      </c>
      <c r="AC10" s="33">
        <f>'Calcs-1'!AC16-'Calcs-1'!AC4</f>
        <v>168.9116411</v>
      </c>
      <c r="AD10" s="33">
        <f>'Calcs-1'!AD16-'Calcs-1'!AD4</f>
        <v>174.3018812</v>
      </c>
      <c r="AE10" s="33">
        <f>'Calcs-1'!AE16-'Calcs-1'!AE4</f>
        <v>179.8072537</v>
      </c>
      <c r="AF10" s="33">
        <f>'Calcs-1'!AF16-'Calcs-1'!AF4</f>
        <v>185.4298969</v>
      </c>
      <c r="AG10" s="33">
        <f>'Calcs-1'!AG16-'Calcs-1'!AG4</f>
        <v>191.1719861</v>
      </c>
      <c r="AH10" s="33">
        <f>'Calcs-1'!AH16-'Calcs-1'!AH4</f>
        <v>197.0357344</v>
      </c>
      <c r="AI10" s="33">
        <f>'Calcs-1'!AI16-'Calcs-1'!AI4</f>
        <v>203.023393</v>
      </c>
      <c r="AJ10" s="33">
        <f>'Calcs-1'!AJ16-'Calcs-1'!AJ4</f>
        <v>209.1372518</v>
      </c>
      <c r="AK10" s="33">
        <f>'Calcs-1'!AK16-'Calcs-1'!AK4</f>
        <v>215.3796407</v>
      </c>
    </row>
    <row r="11">
      <c r="A11" s="6" t="s">
        <v>32</v>
      </c>
      <c r="B11" s="33">
        <f>'Calcs-1'!B17-'Calcs-1'!B5</f>
        <v>40</v>
      </c>
      <c r="C11" s="33">
        <f>'Calcs-1'!C17-'Calcs-1'!C5</f>
        <v>39.42</v>
      </c>
      <c r="D11" s="33">
        <f>'Calcs-1'!D17-'Calcs-1'!D5</f>
        <v>38.83086</v>
      </c>
      <c r="E11" s="33">
        <f>'Calcs-1'!E17-'Calcs-1'!E5</f>
        <v>38.23248438</v>
      </c>
      <c r="F11" s="33">
        <f>'Calcs-1'!F17-'Calcs-1'!F5</f>
        <v>37.62477664</v>
      </c>
      <c r="G11" s="33">
        <f>'Calcs-1'!G17-'Calcs-1'!G5</f>
        <v>37.00763941</v>
      </c>
      <c r="H11" s="33">
        <f>'Calcs-1'!H17-'Calcs-1'!H5</f>
        <v>36.38097439</v>
      </c>
      <c r="I11" s="33">
        <f>'Calcs-1'!I17-'Calcs-1'!I5</f>
        <v>35.74468243</v>
      </c>
      <c r="J11" s="33">
        <f>'Calcs-1'!J17-'Calcs-1'!J5</f>
        <v>35.09866343</v>
      </c>
      <c r="K11" s="33">
        <f>'Calcs-1'!K17-'Calcs-1'!K5</f>
        <v>34.4428164</v>
      </c>
      <c r="L11" s="33">
        <f>'Calcs-1'!L17-'Calcs-1'!L5</f>
        <v>33.77703941</v>
      </c>
      <c r="M11" s="33">
        <f>'Calcs-1'!M17-'Calcs-1'!M5</f>
        <v>33.10122961</v>
      </c>
      <c r="N11" s="33">
        <f>'Calcs-1'!N17-'Calcs-1'!N5</f>
        <v>32.41528319</v>
      </c>
      <c r="O11" s="33">
        <f>'Calcs-1'!O17-'Calcs-1'!O5</f>
        <v>31.71909543</v>
      </c>
      <c r="P11" s="33">
        <f>'Calcs-1'!P17-'Calcs-1'!P5</f>
        <v>31.01256061</v>
      </c>
      <c r="Q11" s="33">
        <f>'Calcs-1'!Q17-'Calcs-1'!Q5</f>
        <v>30.29557208</v>
      </c>
      <c r="R11" s="33">
        <f>'Calcs-1'!R17-'Calcs-1'!R5</f>
        <v>29.56802219</v>
      </c>
      <c r="S11" s="33">
        <f>'Calcs-1'!S17-'Calcs-1'!S5</f>
        <v>28.82980233</v>
      </c>
      <c r="T11" s="33">
        <f>'Calcs-1'!T17-'Calcs-1'!T5</f>
        <v>28.08080289</v>
      </c>
      <c r="U11" s="33">
        <f>'Calcs-1'!U17-'Calcs-1'!U5</f>
        <v>27.32091327</v>
      </c>
      <c r="V11" s="33">
        <f>'Calcs-1'!V17-'Calcs-1'!V5</f>
        <v>26.55002185</v>
      </c>
      <c r="W11" s="33">
        <f>'Calcs-1'!W17-'Calcs-1'!W5</f>
        <v>25.76801601</v>
      </c>
      <c r="X11" s="33">
        <f>'Calcs-1'!X17-'Calcs-1'!X5</f>
        <v>24.97478208</v>
      </c>
      <c r="Y11" s="33">
        <f>'Calcs-1'!Y17-'Calcs-1'!Y5</f>
        <v>24.1702054</v>
      </c>
      <c r="Z11" s="33">
        <f>'Calcs-1'!Z17-'Calcs-1'!Z5</f>
        <v>23.35417023</v>
      </c>
      <c r="AA11" s="33">
        <f>'Calcs-1'!AA17-'Calcs-1'!AA5</f>
        <v>22.52655979</v>
      </c>
      <c r="AB11" s="33">
        <f>'Calcs-1'!AB17-'Calcs-1'!AB5</f>
        <v>21.68725625</v>
      </c>
      <c r="AC11" s="33">
        <f>'Calcs-1'!AC17-'Calcs-1'!AC5</f>
        <v>20.83614071</v>
      </c>
      <c r="AD11" s="33">
        <f>'Calcs-1'!AD17-'Calcs-1'!AD5</f>
        <v>19.97309317</v>
      </c>
      <c r="AE11" s="33">
        <f>'Calcs-1'!AE17-'Calcs-1'!AE5</f>
        <v>19.09799256</v>
      </c>
      <c r="AF11" s="33">
        <f>'Calcs-1'!AF17-'Calcs-1'!AF5</f>
        <v>18.21071673</v>
      </c>
      <c r="AG11" s="33">
        <f>'Calcs-1'!AG17-'Calcs-1'!AG5</f>
        <v>17.31114239</v>
      </c>
      <c r="AH11" s="33">
        <f>'Calcs-1'!AH17-'Calcs-1'!AH5</f>
        <v>16.39914515</v>
      </c>
      <c r="AI11" s="33">
        <f>'Calcs-1'!AI17-'Calcs-1'!AI5</f>
        <v>15.47459951</v>
      </c>
      <c r="AJ11" s="33">
        <f>'Calcs-1'!AJ17-'Calcs-1'!AJ5</f>
        <v>14.5373788</v>
      </c>
      <c r="AK11" s="33">
        <f>'Calcs-1'!AK17-'Calcs-1'!AK5</f>
        <v>13.58735524</v>
      </c>
    </row>
    <row r="12">
      <c r="A12" s="6" t="s">
        <v>33</v>
      </c>
      <c r="B12" s="33">
        <f>'Calcs-1'!B18-'Calcs-1'!B6</f>
        <v>25</v>
      </c>
      <c r="C12" s="33">
        <f>'Calcs-1'!C18-'Calcs-1'!C6</f>
        <v>27.25</v>
      </c>
      <c r="D12" s="33">
        <f>'Calcs-1'!D18-'Calcs-1'!D6</f>
        <v>29.5345</v>
      </c>
      <c r="E12" s="33">
        <f>'Calcs-1'!E18-'Calcs-1'!E6</f>
        <v>31.853917</v>
      </c>
      <c r="F12" s="33">
        <f>'Calcs-1'!F18-'Calcs-1'!F6</f>
        <v>34.2086726</v>
      </c>
      <c r="G12" s="33">
        <f>'Calcs-1'!G18-'Calcs-1'!G6</f>
        <v>36.59919306</v>
      </c>
      <c r="H12" s="33">
        <f>'Calcs-1'!H18-'Calcs-1'!H6</f>
        <v>39.02590932</v>
      </c>
      <c r="I12" s="33">
        <f>'Calcs-1'!I18-'Calcs-1'!I6</f>
        <v>41.48925709</v>
      </c>
      <c r="J12" s="33">
        <f>'Calcs-1'!J18-'Calcs-1'!J6</f>
        <v>43.98967688</v>
      </c>
      <c r="K12" s="33">
        <f>'Calcs-1'!K18-'Calcs-1'!K6</f>
        <v>46.52761402</v>
      </c>
      <c r="L12" s="33">
        <f>'Calcs-1'!L18-'Calcs-1'!L6</f>
        <v>49.10351878</v>
      </c>
      <c r="M12" s="33">
        <f>'Calcs-1'!M18-'Calcs-1'!M6</f>
        <v>51.71784635</v>
      </c>
      <c r="N12" s="33">
        <f>'Calcs-1'!N18-'Calcs-1'!N6</f>
        <v>54.37105696</v>
      </c>
      <c r="O12" s="33">
        <f>'Calcs-1'!O18-'Calcs-1'!O6</f>
        <v>57.06361586</v>
      </c>
      <c r="P12" s="33">
        <f>'Calcs-1'!P18-'Calcs-1'!P6</f>
        <v>59.79599345</v>
      </c>
      <c r="Q12" s="33">
        <f>'Calcs-1'!Q18-'Calcs-1'!Q6</f>
        <v>62.56866526</v>
      </c>
      <c r="R12" s="33">
        <f>'Calcs-1'!R18-'Calcs-1'!R6</f>
        <v>65.38211205</v>
      </c>
      <c r="S12" s="33">
        <f>'Calcs-1'!S18-'Calcs-1'!S6</f>
        <v>68.23681988</v>
      </c>
      <c r="T12" s="33">
        <f>'Calcs-1'!T18-'Calcs-1'!T6</f>
        <v>71.13328011</v>
      </c>
      <c r="U12" s="33">
        <f>'Calcs-1'!U18-'Calcs-1'!U6</f>
        <v>74.07198949</v>
      </c>
      <c r="V12" s="33">
        <f>'Calcs-1'!V18-'Calcs-1'!V6</f>
        <v>77.05345022</v>
      </c>
      <c r="W12" s="33">
        <f>'Calcs-1'!W18-'Calcs-1'!W6</f>
        <v>80.07817</v>
      </c>
      <c r="X12" s="33">
        <f>'Calcs-1'!X18-'Calcs-1'!X6</f>
        <v>83.1466621</v>
      </c>
      <c r="Y12" s="33">
        <f>'Calcs-1'!Y18-'Calcs-1'!Y6</f>
        <v>86.25944538</v>
      </c>
      <c r="Z12" s="33">
        <f>'Calcs-1'!Z18-'Calcs-1'!Z6</f>
        <v>89.41704439</v>
      </c>
      <c r="AA12" s="33">
        <f>'Calcs-1'!AA18-'Calcs-1'!AA6</f>
        <v>92.61998942</v>
      </c>
      <c r="AB12" s="33">
        <f>'Calcs-1'!AB18-'Calcs-1'!AB6</f>
        <v>95.86881654</v>
      </c>
      <c r="AC12" s="33">
        <f>'Calcs-1'!AC18-'Calcs-1'!AC6</f>
        <v>99.1640677</v>
      </c>
      <c r="AD12" s="33">
        <f>'Calcs-1'!AD18-'Calcs-1'!AD6</f>
        <v>102.5062908</v>
      </c>
      <c r="AE12" s="33">
        <f>'Calcs-1'!AE18-'Calcs-1'!AE6</f>
        <v>105.8960395</v>
      </c>
      <c r="AF12" s="33">
        <f>'Calcs-1'!AF18-'Calcs-1'!AF6</f>
        <v>109.3338739</v>
      </c>
      <c r="AG12" s="33">
        <f>'Calcs-1'!AG18-'Calcs-1'!AG6</f>
        <v>112.8203599</v>
      </c>
      <c r="AH12" s="33">
        <f>'Calcs-1'!AH18-'Calcs-1'!AH6</f>
        <v>116.3560696</v>
      </c>
      <c r="AI12" s="33">
        <f>'Calcs-1'!AI18-'Calcs-1'!AI6</f>
        <v>119.9415814</v>
      </c>
      <c r="AJ12" s="33">
        <f>'Calcs-1'!AJ18-'Calcs-1'!AJ6</f>
        <v>123.5774801</v>
      </c>
      <c r="AK12" s="33">
        <f>'Calcs-1'!AK18-'Calcs-1'!AK6</f>
        <v>127.2643566</v>
      </c>
    </row>
    <row r="1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row>
    <row r="14">
      <c r="A14" s="31" t="s">
        <v>180</v>
      </c>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row>
    <row r="15">
      <c r="A15" s="6" t="s">
        <v>30</v>
      </c>
      <c r="B15" s="33">
        <f t="shared" ref="B15:AK15" si="5">B3+B9</f>
        <v>115</v>
      </c>
      <c r="C15" s="33">
        <f t="shared" si="5"/>
        <v>237.725</v>
      </c>
      <c r="D15" s="33">
        <f t="shared" si="5"/>
        <v>368.410875</v>
      </c>
      <c r="E15" s="33">
        <f t="shared" si="5"/>
        <v>507.2994381</v>
      </c>
      <c r="F15" s="33">
        <f t="shared" si="5"/>
        <v>654.6385777</v>
      </c>
      <c r="G15" s="33">
        <f t="shared" si="5"/>
        <v>810.6823973</v>
      </c>
      <c r="H15" s="33">
        <f t="shared" si="5"/>
        <v>975.6913591</v>
      </c>
      <c r="I15" s="33">
        <f t="shared" si="5"/>
        <v>1149.93243</v>
      </c>
      <c r="J15" s="33">
        <f t="shared" si="5"/>
        <v>1333.67923</v>
      </c>
      <c r="K15" s="33">
        <f t="shared" si="5"/>
        <v>1527.21219</v>
      </c>
      <c r="L15" s="33">
        <f t="shared" si="5"/>
        <v>1730.818698</v>
      </c>
      <c r="M15" s="33">
        <f t="shared" si="5"/>
        <v>1944.793271</v>
      </c>
      <c r="N15" s="33">
        <f t="shared" si="5"/>
        <v>2169.437709</v>
      </c>
      <c r="O15" s="33">
        <f t="shared" si="5"/>
        <v>2405.061264</v>
      </c>
      <c r="P15" s="33">
        <f t="shared" si="5"/>
        <v>2651.980811</v>
      </c>
      <c r="Q15" s="33">
        <f t="shared" si="5"/>
        <v>2910.521025</v>
      </c>
      <c r="R15" s="33">
        <f t="shared" si="5"/>
        <v>3181.014552</v>
      </c>
      <c r="S15" s="33">
        <f t="shared" si="5"/>
        <v>3463.802196</v>
      </c>
      <c r="T15" s="33">
        <f t="shared" si="5"/>
        <v>3759.233103</v>
      </c>
      <c r="U15" s="33">
        <f t="shared" si="5"/>
        <v>4067.664952</v>
      </c>
      <c r="V15" s="33">
        <f t="shared" si="5"/>
        <v>4389.464145</v>
      </c>
      <c r="W15" s="33">
        <f t="shared" si="5"/>
        <v>4725.00601</v>
      </c>
      <c r="X15" s="33">
        <f t="shared" si="5"/>
        <v>5074.675001</v>
      </c>
      <c r="Y15" s="33">
        <f t="shared" si="5"/>
        <v>5438.864906</v>
      </c>
      <c r="Z15" s="33">
        <f t="shared" si="5"/>
        <v>5817.979054</v>
      </c>
      <c r="AA15" s="33">
        <f t="shared" si="5"/>
        <v>6212.430538</v>
      </c>
      <c r="AB15" s="33">
        <f t="shared" si="5"/>
        <v>6622.642431</v>
      </c>
      <c r="AC15" s="33">
        <f t="shared" si="5"/>
        <v>7049.04801</v>
      </c>
      <c r="AD15" s="33">
        <f t="shared" si="5"/>
        <v>7492.090992</v>
      </c>
      <c r="AE15" s="33">
        <f t="shared" si="5"/>
        <v>7952.225764</v>
      </c>
      <c r="AF15" s="33">
        <f t="shared" si="5"/>
        <v>8429.917626</v>
      </c>
      <c r="AG15" s="33">
        <f t="shared" si="5"/>
        <v>8925.643035</v>
      </c>
      <c r="AH15" s="33">
        <f t="shared" si="5"/>
        <v>9439.889858</v>
      </c>
      <c r="AI15" s="33">
        <f t="shared" si="5"/>
        <v>9973.157627</v>
      </c>
      <c r="AJ15" s="33">
        <f t="shared" si="5"/>
        <v>10525.9578</v>
      </c>
      <c r="AK15" s="33">
        <f t="shared" si="5"/>
        <v>11098.81403</v>
      </c>
    </row>
    <row r="16">
      <c r="A16" s="6" t="s">
        <v>31</v>
      </c>
      <c r="B16" s="33">
        <f t="shared" ref="B16:AK16" si="6">B4+B10</f>
        <v>60</v>
      </c>
      <c r="C16" s="33">
        <f t="shared" si="6"/>
        <v>122.97</v>
      </c>
      <c r="D16" s="33">
        <f t="shared" si="6"/>
        <v>188.97939</v>
      </c>
      <c r="E16" s="33">
        <f t="shared" si="6"/>
        <v>258.0988989</v>
      </c>
      <c r="F16" s="33">
        <f t="shared" si="6"/>
        <v>330.4006183</v>
      </c>
      <c r="G16" s="33">
        <f t="shared" si="6"/>
        <v>405.9580263</v>
      </c>
      <c r="H16" s="33">
        <f t="shared" si="6"/>
        <v>484.8460122</v>
      </c>
      <c r="I16" s="33">
        <f t="shared" si="6"/>
        <v>567.1409013</v>
      </c>
      <c r="J16" s="33">
        <f t="shared" si="6"/>
        <v>652.9204801</v>
      </c>
      <c r="K16" s="33">
        <f t="shared" si="6"/>
        <v>742.2640222</v>
      </c>
      <c r="L16" s="33">
        <f t="shared" si="6"/>
        <v>835.2523142</v>
      </c>
      <c r="M16" s="33">
        <f t="shared" si="6"/>
        <v>931.9676826</v>
      </c>
      <c r="N16" s="33">
        <f t="shared" si="6"/>
        <v>1032.49402</v>
      </c>
      <c r="O16" s="33">
        <f t="shared" si="6"/>
        <v>1136.916815</v>
      </c>
      <c r="P16" s="33">
        <f t="shared" si="6"/>
        <v>1245.323177</v>
      </c>
      <c r="Q16" s="33">
        <f t="shared" si="6"/>
        <v>1357.801865</v>
      </c>
      <c r="R16" s="33">
        <f t="shared" si="6"/>
        <v>1474.443319</v>
      </c>
      <c r="S16" s="33">
        <f t="shared" si="6"/>
        <v>1595.339689</v>
      </c>
      <c r="T16" s="33">
        <f t="shared" si="6"/>
        <v>1720.58486</v>
      </c>
      <c r="U16" s="33">
        <f t="shared" si="6"/>
        <v>1850.274491</v>
      </c>
      <c r="V16" s="33">
        <f t="shared" si="6"/>
        <v>1984.506035</v>
      </c>
      <c r="W16" s="33">
        <f t="shared" si="6"/>
        <v>2123.378783</v>
      </c>
      <c r="X16" s="33">
        <f t="shared" si="6"/>
        <v>2266.993883</v>
      </c>
      <c r="Y16" s="33">
        <f t="shared" si="6"/>
        <v>2415.454383</v>
      </c>
      <c r="Z16" s="33">
        <f t="shared" si="6"/>
        <v>2568.865257</v>
      </c>
      <c r="AA16" s="33">
        <f t="shared" si="6"/>
        <v>2727.333443</v>
      </c>
      <c r="AB16" s="33">
        <f t="shared" si="6"/>
        <v>2890.967875</v>
      </c>
      <c r="AC16" s="33">
        <f t="shared" si="6"/>
        <v>3059.879516</v>
      </c>
      <c r="AD16" s="33">
        <f t="shared" si="6"/>
        <v>3234.181397</v>
      </c>
      <c r="AE16" s="33">
        <f t="shared" si="6"/>
        <v>3413.988651</v>
      </c>
      <c r="AF16" s="33">
        <f t="shared" si="6"/>
        <v>3599.418548</v>
      </c>
      <c r="AG16" s="33">
        <f t="shared" si="6"/>
        <v>3790.590534</v>
      </c>
      <c r="AH16" s="33">
        <f t="shared" si="6"/>
        <v>3987.626268</v>
      </c>
      <c r="AI16" s="33">
        <f t="shared" si="6"/>
        <v>4190.649661</v>
      </c>
      <c r="AJ16" s="33">
        <f t="shared" si="6"/>
        <v>4399.786913</v>
      </c>
      <c r="AK16" s="33">
        <f t="shared" si="6"/>
        <v>4615.166554</v>
      </c>
    </row>
    <row r="17">
      <c r="A17" s="6" t="s">
        <v>32</v>
      </c>
      <c r="B17" s="33">
        <f t="shared" ref="B17:AK17" si="7">B5+B11</f>
        <v>40</v>
      </c>
      <c r="C17" s="33">
        <f t="shared" si="7"/>
        <v>79.42</v>
      </c>
      <c r="D17" s="33">
        <f t="shared" si="7"/>
        <v>118.25086</v>
      </c>
      <c r="E17" s="33">
        <f t="shared" si="7"/>
        <v>156.4833444</v>
      </c>
      <c r="F17" s="33">
        <f t="shared" si="7"/>
        <v>194.108121</v>
      </c>
      <c r="G17" s="33">
        <f t="shared" si="7"/>
        <v>231.1157604</v>
      </c>
      <c r="H17" s="33">
        <f t="shared" si="7"/>
        <v>267.4967348</v>
      </c>
      <c r="I17" s="33">
        <f t="shared" si="7"/>
        <v>303.2414172</v>
      </c>
      <c r="J17" s="33">
        <f t="shared" si="7"/>
        <v>338.3400807</v>
      </c>
      <c r="K17" s="33">
        <f t="shared" si="7"/>
        <v>372.7828971</v>
      </c>
      <c r="L17" s="33">
        <f t="shared" si="7"/>
        <v>406.5599365</v>
      </c>
      <c r="M17" s="33">
        <f t="shared" si="7"/>
        <v>439.6611661</v>
      </c>
      <c r="N17" s="33">
        <f t="shared" si="7"/>
        <v>472.0764493</v>
      </c>
      <c r="O17" s="33">
        <f t="shared" si="7"/>
        <v>503.7955447</v>
      </c>
      <c r="P17" s="33">
        <f t="shared" si="7"/>
        <v>534.8081053</v>
      </c>
      <c r="Q17" s="33">
        <f t="shared" si="7"/>
        <v>565.1036774</v>
      </c>
      <c r="R17" s="33">
        <f t="shared" si="7"/>
        <v>594.6716996</v>
      </c>
      <c r="S17" s="33">
        <f t="shared" si="7"/>
        <v>623.5015019</v>
      </c>
      <c r="T17" s="33">
        <f t="shared" si="7"/>
        <v>651.5823048</v>
      </c>
      <c r="U17" s="33">
        <f t="shared" si="7"/>
        <v>678.9032181</v>
      </c>
      <c r="V17" s="33">
        <f t="shared" si="7"/>
        <v>705.4532399</v>
      </c>
      <c r="W17" s="33">
        <f t="shared" si="7"/>
        <v>731.2212559</v>
      </c>
      <c r="X17" s="33">
        <f t="shared" si="7"/>
        <v>756.196038</v>
      </c>
      <c r="Y17" s="33">
        <f t="shared" si="7"/>
        <v>780.3662434</v>
      </c>
      <c r="Z17" s="33">
        <f t="shared" si="7"/>
        <v>803.7204137</v>
      </c>
      <c r="AA17" s="33">
        <f t="shared" si="7"/>
        <v>826.2469735</v>
      </c>
      <c r="AB17" s="33">
        <f t="shared" si="7"/>
        <v>847.9342297</v>
      </c>
      <c r="AC17" s="33">
        <f t="shared" si="7"/>
        <v>868.7703704</v>
      </c>
      <c r="AD17" s="33">
        <f t="shared" si="7"/>
        <v>888.7434636</v>
      </c>
      <c r="AE17" s="33">
        <f t="shared" si="7"/>
        <v>907.8414561</v>
      </c>
      <c r="AF17" s="33">
        <f t="shared" si="7"/>
        <v>926.0521729</v>
      </c>
      <c r="AG17" s="33">
        <f t="shared" si="7"/>
        <v>943.3633153</v>
      </c>
      <c r="AH17" s="33">
        <f t="shared" si="7"/>
        <v>959.7624604</v>
      </c>
      <c r="AI17" s="33">
        <f t="shared" si="7"/>
        <v>975.2370599</v>
      </c>
      <c r="AJ17" s="33">
        <f t="shared" si="7"/>
        <v>989.7744387</v>
      </c>
      <c r="AK17" s="33">
        <f t="shared" si="7"/>
        <v>1003.361794</v>
      </c>
    </row>
    <row r="18">
      <c r="A18" s="6" t="s">
        <v>33</v>
      </c>
      <c r="B18" s="33">
        <f t="shared" ref="B18:AK18" si="8">B6+B12</f>
        <v>25</v>
      </c>
      <c r="C18" s="33">
        <f t="shared" si="8"/>
        <v>52.25</v>
      </c>
      <c r="D18" s="33">
        <f t="shared" si="8"/>
        <v>81.7845</v>
      </c>
      <c r="E18" s="33">
        <f t="shared" si="8"/>
        <v>113.638417</v>
      </c>
      <c r="F18" s="33">
        <f t="shared" si="8"/>
        <v>147.8470896</v>
      </c>
      <c r="G18" s="33">
        <f t="shared" si="8"/>
        <v>184.4462827</v>
      </c>
      <c r="H18" s="33">
        <f t="shared" si="8"/>
        <v>223.472192</v>
      </c>
      <c r="I18" s="33">
        <f t="shared" si="8"/>
        <v>264.9614491</v>
      </c>
      <c r="J18" s="33">
        <f t="shared" si="8"/>
        <v>308.951126</v>
      </c>
      <c r="K18" s="33">
        <f t="shared" si="8"/>
        <v>355.47874</v>
      </c>
      <c r="L18" s="33">
        <f t="shared" si="8"/>
        <v>404.5822587</v>
      </c>
      <c r="M18" s="33">
        <f t="shared" si="8"/>
        <v>456.3001051</v>
      </c>
      <c r="N18" s="33">
        <f t="shared" si="8"/>
        <v>510.6711621</v>
      </c>
      <c r="O18" s="33">
        <f t="shared" si="8"/>
        <v>567.7347779</v>
      </c>
      <c r="P18" s="33">
        <f t="shared" si="8"/>
        <v>627.5307714</v>
      </c>
      <c r="Q18" s="33">
        <f t="shared" si="8"/>
        <v>690.0994366</v>
      </c>
      <c r="R18" s="33">
        <f t="shared" si="8"/>
        <v>755.4815487</v>
      </c>
      <c r="S18" s="33">
        <f t="shared" si="8"/>
        <v>823.7183686</v>
      </c>
      <c r="T18" s="33">
        <f t="shared" si="8"/>
        <v>894.8516487</v>
      </c>
      <c r="U18" s="33">
        <f t="shared" si="8"/>
        <v>968.9236382</v>
      </c>
      <c r="V18" s="33">
        <f t="shared" si="8"/>
        <v>1045.977088</v>
      </c>
      <c r="W18" s="33">
        <f t="shared" si="8"/>
        <v>1126.055258</v>
      </c>
      <c r="X18" s="33">
        <f t="shared" si="8"/>
        <v>1209.20192</v>
      </c>
      <c r="Y18" s="33">
        <f t="shared" si="8"/>
        <v>1295.461366</v>
      </c>
      <c r="Z18" s="33">
        <f t="shared" si="8"/>
        <v>1384.87841</v>
      </c>
      <c r="AA18" s="33">
        <f t="shared" si="8"/>
        <v>1477.4984</v>
      </c>
      <c r="AB18" s="33">
        <f t="shared" si="8"/>
        <v>1573.367216</v>
      </c>
      <c r="AC18" s="33">
        <f t="shared" si="8"/>
        <v>1672.531284</v>
      </c>
      <c r="AD18" s="33">
        <f t="shared" si="8"/>
        <v>1775.037575</v>
      </c>
      <c r="AE18" s="33">
        <f t="shared" si="8"/>
        <v>1880.933614</v>
      </c>
      <c r="AF18" s="33">
        <f t="shared" si="8"/>
        <v>1990.267488</v>
      </c>
      <c r="AG18" s="33">
        <f t="shared" si="8"/>
        <v>2103.087848</v>
      </c>
      <c r="AH18" s="33">
        <f t="shared" si="8"/>
        <v>2219.443918</v>
      </c>
      <c r="AI18" s="33">
        <f t="shared" si="8"/>
        <v>2339.385499</v>
      </c>
      <c r="AJ18" s="33">
        <f t="shared" si="8"/>
        <v>2462.962979</v>
      </c>
      <c r="AK18" s="33">
        <f t="shared" si="8"/>
        <v>2590.227336</v>
      </c>
    </row>
    <row r="19">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row>
    <row r="20">
      <c r="A20" s="31" t="s">
        <v>181</v>
      </c>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row>
    <row r="21">
      <c r="A21" s="6" t="s">
        <v>30</v>
      </c>
      <c r="B21" s="33">
        <f>B15*COGS!B13</f>
        <v>513187.5</v>
      </c>
      <c r="C21" s="33">
        <f>C15*COGS!C13</f>
        <v>1060847.813</v>
      </c>
      <c r="D21" s="33">
        <f>D15*COGS!D13</f>
        <v>1644033.53</v>
      </c>
      <c r="E21" s="33">
        <f>E15*COGS!E13</f>
        <v>2263823.743</v>
      </c>
      <c r="F21" s="33">
        <f>F15*COGS!F13</f>
        <v>2921324.653</v>
      </c>
      <c r="G21" s="33">
        <f>G15*COGS!G13</f>
        <v>3617670.198</v>
      </c>
      <c r="H21" s="33">
        <f>H15*COGS!H13</f>
        <v>4354022.69</v>
      </c>
      <c r="I21" s="33">
        <f>I15*COGS!I13</f>
        <v>5131573.468</v>
      </c>
      <c r="J21" s="33">
        <f>J15*COGS!J13</f>
        <v>5951543.566</v>
      </c>
      <c r="K21" s="33">
        <f>K15*COGS!K13</f>
        <v>6815184.396</v>
      </c>
      <c r="L21" s="33">
        <f>L15*COGS!L13</f>
        <v>7723778.441</v>
      </c>
      <c r="M21" s="33">
        <f>M15*COGS!M13</f>
        <v>8678639.973</v>
      </c>
      <c r="N21" s="33">
        <f>N15*COGS!N13</f>
        <v>9681115.776</v>
      </c>
      <c r="O21" s="33">
        <f>O15*COGS!O13</f>
        <v>10732585.89</v>
      </c>
      <c r="P21" s="33">
        <f>P15*COGS!P13</f>
        <v>11834464.37</v>
      </c>
      <c r="Q21" s="33">
        <f>Q15*COGS!Q13</f>
        <v>12988200.07</v>
      </c>
      <c r="R21" s="33">
        <f>R15*COGS!R13</f>
        <v>14195277.44</v>
      </c>
      <c r="S21" s="33">
        <f>S15*COGS!S13</f>
        <v>15457217.3</v>
      </c>
      <c r="T21" s="33">
        <f>T15*COGS!T13</f>
        <v>16775577.72</v>
      </c>
      <c r="U21" s="33">
        <f>U15*COGS!U13</f>
        <v>18151954.85</v>
      </c>
      <c r="V21" s="33">
        <f>V15*COGS!V13</f>
        <v>19587983.75</v>
      </c>
      <c r="W21" s="33">
        <f>W15*COGS!W13</f>
        <v>21085339.32</v>
      </c>
      <c r="X21" s="33">
        <f>X15*COGS!X13</f>
        <v>22645737.19</v>
      </c>
      <c r="Y21" s="33">
        <f>Y15*COGS!Y13</f>
        <v>24270934.64</v>
      </c>
      <c r="Z21" s="33">
        <f>Z15*COGS!Z13</f>
        <v>25962731.53</v>
      </c>
      <c r="AA21" s="33">
        <f>AA15*COGS!AA13</f>
        <v>27722971.28</v>
      </c>
      <c r="AB21" s="33">
        <f>AB15*COGS!AB13</f>
        <v>29553541.85</v>
      </c>
      <c r="AC21" s="33">
        <f>AC15*COGS!AC13</f>
        <v>31456376.74</v>
      </c>
      <c r="AD21" s="33">
        <f>AD15*COGS!AD13</f>
        <v>33433456.05</v>
      </c>
      <c r="AE21" s="33">
        <f>AE15*COGS!AE13</f>
        <v>35486807.47</v>
      </c>
      <c r="AF21" s="33">
        <f>AF15*COGS!AF13</f>
        <v>37618507.4</v>
      </c>
      <c r="AG21" s="33">
        <f>AG15*COGS!AG13</f>
        <v>39830682.04</v>
      </c>
      <c r="AH21" s="33">
        <f>AH15*COGS!AH13</f>
        <v>42125508.49</v>
      </c>
      <c r="AI21" s="33">
        <f>AI15*COGS!AI13</f>
        <v>44505215.91</v>
      </c>
      <c r="AJ21" s="33">
        <f>AJ15*COGS!AJ13</f>
        <v>46972086.69</v>
      </c>
      <c r="AK21" s="33">
        <f>AK15*COGS!AK13</f>
        <v>49528457.63</v>
      </c>
    </row>
    <row r="22">
      <c r="A22" s="6" t="s">
        <v>31</v>
      </c>
      <c r="B22" s="33">
        <f>B16*COGS!B18</f>
        <v>100500</v>
      </c>
      <c r="C22" s="33">
        <f>C16*COGS!C18</f>
        <v>205974.75</v>
      </c>
      <c r="D22" s="33">
        <f>D16*COGS!D18</f>
        <v>316540.4783</v>
      </c>
      <c r="E22" s="33">
        <f>E16*COGS!E18</f>
        <v>432315.6557</v>
      </c>
      <c r="F22" s="33">
        <f>F16*COGS!F18</f>
        <v>553421.0357</v>
      </c>
      <c r="G22" s="33">
        <f>G16*COGS!G18</f>
        <v>679979.6941</v>
      </c>
      <c r="H22" s="33">
        <f>H16*COGS!H18</f>
        <v>812117.0705</v>
      </c>
      <c r="I22" s="33">
        <f>I16*COGS!I18</f>
        <v>949961.0097</v>
      </c>
      <c r="J22" s="33">
        <f>J16*COGS!J18</f>
        <v>1093641.804</v>
      </c>
      <c r="K22" s="33">
        <f>K16*COGS!K18</f>
        <v>1243292.237</v>
      </c>
      <c r="L22" s="33">
        <f>L16*COGS!L18</f>
        <v>1399047.626</v>
      </c>
      <c r="M22" s="33">
        <f>M16*COGS!M18</f>
        <v>1561045.868</v>
      </c>
      <c r="N22" s="33">
        <f>N16*COGS!N18</f>
        <v>1729427.484</v>
      </c>
      <c r="O22" s="33">
        <f>O16*COGS!O18</f>
        <v>1904335.666</v>
      </c>
      <c r="P22" s="33">
        <f>P16*COGS!P18</f>
        <v>2085916.321</v>
      </c>
      <c r="Q22" s="33">
        <f>Q16*COGS!Q18</f>
        <v>2274318.124</v>
      </c>
      <c r="R22" s="33">
        <f>R16*COGS!R18</f>
        <v>2469692.56</v>
      </c>
      <c r="S22" s="33">
        <f>S16*COGS!S18</f>
        <v>2672193.979</v>
      </c>
      <c r="T22" s="33">
        <f>T16*COGS!T18</f>
        <v>2881979.641</v>
      </c>
      <c r="U22" s="33">
        <f>U16*COGS!U18</f>
        <v>3099209.772</v>
      </c>
      <c r="V22" s="33">
        <f>V16*COGS!V18</f>
        <v>3324047.609</v>
      </c>
      <c r="W22" s="33">
        <f>W16*COGS!W18</f>
        <v>3556659.461</v>
      </c>
      <c r="X22" s="33">
        <f>X16*COGS!X18</f>
        <v>3797214.754</v>
      </c>
      <c r="Y22" s="33">
        <f>Y16*COGS!Y18</f>
        <v>4045886.091</v>
      </c>
      <c r="Z22" s="33">
        <f>Z16*COGS!Z18</f>
        <v>4302849.306</v>
      </c>
      <c r="AA22" s="33">
        <f>AA16*COGS!AA18</f>
        <v>4568283.517</v>
      </c>
      <c r="AB22" s="33">
        <f>AB16*COGS!AB18</f>
        <v>4842371.19</v>
      </c>
      <c r="AC22" s="33">
        <f>AC16*COGS!AC18</f>
        <v>5125298.189</v>
      </c>
      <c r="AD22" s="33">
        <f>AD16*COGS!AD18</f>
        <v>5417253.84</v>
      </c>
      <c r="AE22" s="33">
        <f>AE16*COGS!AE18</f>
        <v>5718430.99</v>
      </c>
      <c r="AF22" s="33">
        <f>AF16*COGS!AF18</f>
        <v>6029026.067</v>
      </c>
      <c r="AG22" s="33">
        <f>AG16*COGS!AG18</f>
        <v>6349239.144</v>
      </c>
      <c r="AH22" s="33">
        <f>AH16*COGS!AH18</f>
        <v>6679273.999</v>
      </c>
      <c r="AI22" s="33">
        <f>AI16*COGS!AI18</f>
        <v>7019338.182</v>
      </c>
      <c r="AJ22" s="33">
        <f>AJ16*COGS!AJ18</f>
        <v>7369643.079</v>
      </c>
      <c r="AK22" s="33">
        <f>AK16*COGS!AK18</f>
        <v>7730403.977</v>
      </c>
    </row>
    <row r="23">
      <c r="A23" s="6" t="s">
        <v>32</v>
      </c>
      <c r="B23" s="33">
        <f>B17*COGS!B23</f>
        <v>119000</v>
      </c>
      <c r="C23" s="33">
        <f>C17*COGS!C23</f>
        <v>236274.5</v>
      </c>
      <c r="D23" s="33">
        <f>D17*COGS!D23</f>
        <v>351796.3085</v>
      </c>
      <c r="E23" s="33">
        <f>E17*COGS!E23</f>
        <v>465537.9495</v>
      </c>
      <c r="F23" s="33">
        <f>F17*COGS!F23</f>
        <v>577471.66</v>
      </c>
      <c r="G23" s="33">
        <f>G17*COGS!G23</f>
        <v>687569.3873</v>
      </c>
      <c r="H23" s="33">
        <f>H17*COGS!H23</f>
        <v>795802.7861</v>
      </c>
      <c r="I23" s="33">
        <f>I17*COGS!I23</f>
        <v>902143.2163</v>
      </c>
      <c r="J23" s="33">
        <f>J17*COGS!J23</f>
        <v>1006561.74</v>
      </c>
      <c r="K23" s="33">
        <f>K17*COGS!K23</f>
        <v>1109029.119</v>
      </c>
      <c r="L23" s="33">
        <f>L17*COGS!L23</f>
        <v>1209515.811</v>
      </c>
      <c r="M23" s="33">
        <f>M17*COGS!M23</f>
        <v>1307991.969</v>
      </c>
      <c r="N23" s="33">
        <f>N17*COGS!N23</f>
        <v>1404427.437</v>
      </c>
      <c r="O23" s="33">
        <f>O17*COGS!O23</f>
        <v>1498791.746</v>
      </c>
      <c r="P23" s="33">
        <f>P17*COGS!P23</f>
        <v>1591054.113</v>
      </c>
      <c r="Q23" s="33">
        <f>Q17*COGS!Q23</f>
        <v>1681183.44</v>
      </c>
      <c r="R23" s="33">
        <f>R17*COGS!R23</f>
        <v>1769148.306</v>
      </c>
      <c r="S23" s="33">
        <f>S17*COGS!S23</f>
        <v>1854916.968</v>
      </c>
      <c r="T23" s="33">
        <f>T17*COGS!T23</f>
        <v>1938457.357</v>
      </c>
      <c r="U23" s="33">
        <f>U17*COGS!U23</f>
        <v>2019737.074</v>
      </c>
      <c r="V23" s="33">
        <f>V17*COGS!V23</f>
        <v>2098723.389</v>
      </c>
      <c r="W23" s="33">
        <f>W17*COGS!W23</f>
        <v>2175383.236</v>
      </c>
      <c r="X23" s="33">
        <f>X17*COGS!X23</f>
        <v>2249683.213</v>
      </c>
      <c r="Y23" s="33">
        <f>Y17*COGS!Y23</f>
        <v>2321589.574</v>
      </c>
      <c r="Z23" s="33">
        <f>Z17*COGS!Z23</f>
        <v>2391068.231</v>
      </c>
      <c r="AA23" s="33">
        <f>AA17*COGS!AA23</f>
        <v>2458084.746</v>
      </c>
      <c r="AB23" s="33">
        <f>AB17*COGS!AB23</f>
        <v>2522604.333</v>
      </c>
      <c r="AC23" s="33">
        <f>AC17*COGS!AC23</f>
        <v>2584591.852</v>
      </c>
      <c r="AD23" s="33">
        <f>AD17*COGS!AD23</f>
        <v>2644011.804</v>
      </c>
      <c r="AE23" s="33">
        <f>AE17*COGS!AE23</f>
        <v>2700828.332</v>
      </c>
      <c r="AF23" s="33">
        <f>AF17*COGS!AF23</f>
        <v>2755005.214</v>
      </c>
      <c r="AG23" s="33">
        <f>AG17*COGS!AG23</f>
        <v>2806505.863</v>
      </c>
      <c r="AH23" s="33">
        <f>AH17*COGS!AH23</f>
        <v>2855293.32</v>
      </c>
      <c r="AI23" s="33">
        <f>AI17*COGS!AI23</f>
        <v>2901330.253</v>
      </c>
      <c r="AJ23" s="33">
        <f>AJ17*COGS!AJ23</f>
        <v>2944578.955</v>
      </c>
      <c r="AK23" s="33">
        <f>AK17*COGS!AK23</f>
        <v>2985001.337</v>
      </c>
    </row>
    <row r="24">
      <c r="A24" s="6" t="s">
        <v>33</v>
      </c>
      <c r="B24" s="33">
        <f>B18*COGS!B28</f>
        <v>145687.5</v>
      </c>
      <c r="C24" s="33">
        <f>C18*COGS!C28</f>
        <v>304486.875</v>
      </c>
      <c r="D24" s="33">
        <f>D18*COGS!D28</f>
        <v>476599.1738</v>
      </c>
      <c r="E24" s="33">
        <f>E18*COGS!E28</f>
        <v>662227.8751</v>
      </c>
      <c r="F24" s="33">
        <f>F18*COGS!F28</f>
        <v>861578.9147</v>
      </c>
      <c r="G24" s="33">
        <f>G18*COGS!G28</f>
        <v>1074860.712</v>
      </c>
      <c r="H24" s="33">
        <f>H18*COGS!H28</f>
        <v>1302284.199</v>
      </c>
      <c r="I24" s="33">
        <f>I18*COGS!I28</f>
        <v>1544062.844</v>
      </c>
      <c r="J24" s="33">
        <f>J18*COGS!J28</f>
        <v>1800412.686</v>
      </c>
      <c r="K24" s="33">
        <f>K18*COGS!K28</f>
        <v>2071552.357</v>
      </c>
      <c r="L24" s="33">
        <f>L18*COGS!L28</f>
        <v>2357703.113</v>
      </c>
      <c r="M24" s="33">
        <f>M18*COGS!M28</f>
        <v>2659088.862</v>
      </c>
      <c r="N24" s="33">
        <f>N18*COGS!N28</f>
        <v>2975936.197</v>
      </c>
      <c r="O24" s="33">
        <f>O18*COGS!O28</f>
        <v>3308474.418</v>
      </c>
      <c r="P24" s="33">
        <f>P18*COGS!P28</f>
        <v>3656935.57</v>
      </c>
      <c r="Q24" s="33">
        <f>Q18*COGS!Q28</f>
        <v>4021554.467</v>
      </c>
      <c r="R24" s="33">
        <f>R18*COGS!R28</f>
        <v>4402568.725</v>
      </c>
      <c r="S24" s="33">
        <f>S18*COGS!S28</f>
        <v>4800218.793</v>
      </c>
      <c r="T24" s="33">
        <f>T18*COGS!T28</f>
        <v>5214747.983</v>
      </c>
      <c r="U24" s="33">
        <f>U18*COGS!U28</f>
        <v>5646402.501</v>
      </c>
      <c r="V24" s="33">
        <f>V18*COGS!V28</f>
        <v>6095431.482</v>
      </c>
      <c r="W24" s="33">
        <f>W18*COGS!W28</f>
        <v>6562087.018</v>
      </c>
      <c r="X24" s="33">
        <f>X18*COGS!X28</f>
        <v>7046624.192</v>
      </c>
      <c r="Y24" s="33">
        <f>Y18*COGS!Y28</f>
        <v>7549301.109</v>
      </c>
      <c r="Z24" s="33">
        <f>Z18*COGS!Z28</f>
        <v>8070378.936</v>
      </c>
      <c r="AA24" s="33">
        <f>AA18*COGS!AA28</f>
        <v>8610121.924</v>
      </c>
      <c r="AB24" s="33">
        <f>AB18*COGS!AB28</f>
        <v>9168797.452</v>
      </c>
      <c r="AC24" s="33">
        <f>AC18*COGS!AC28</f>
        <v>9746676.057</v>
      </c>
      <c r="AD24" s="33">
        <f>AD18*COGS!AD28</f>
        <v>10344031.47</v>
      </c>
      <c r="AE24" s="33">
        <f>AE18*COGS!AE28</f>
        <v>10961140.64</v>
      </c>
      <c r="AF24" s="33">
        <f>AF18*COGS!AF28</f>
        <v>11598283.79</v>
      </c>
      <c r="AG24" s="33">
        <f>AG18*COGS!AG28</f>
        <v>12255744.43</v>
      </c>
      <c r="AH24" s="33">
        <f>AH18*COGS!AH28</f>
        <v>12933809.43</v>
      </c>
      <c r="AI24" s="33">
        <f>AI18*COGS!AI28</f>
        <v>13632769</v>
      </c>
      <c r="AJ24" s="33">
        <f>AJ18*COGS!AJ28</f>
        <v>14352916.76</v>
      </c>
      <c r="AK24" s="33">
        <f>AK18*COGS!AK28</f>
        <v>15094549.8</v>
      </c>
    </row>
    <row r="25">
      <c r="A25" s="31" t="s">
        <v>136</v>
      </c>
      <c r="B25" s="33">
        <f t="shared" ref="B25:AK25" si="9">SUM(B21:B24)</f>
        <v>878375</v>
      </c>
      <c r="C25" s="33">
        <f t="shared" si="9"/>
        <v>1807583.938</v>
      </c>
      <c r="D25" s="33">
        <f t="shared" si="9"/>
        <v>2788969.49</v>
      </c>
      <c r="E25" s="33">
        <f t="shared" si="9"/>
        <v>3823905.223</v>
      </c>
      <c r="F25" s="33">
        <f t="shared" si="9"/>
        <v>4913796.263</v>
      </c>
      <c r="G25" s="33">
        <f t="shared" si="9"/>
        <v>6060079.992</v>
      </c>
      <c r="H25" s="33">
        <f t="shared" si="9"/>
        <v>7264226.745</v>
      </c>
      <c r="I25" s="33">
        <f t="shared" si="9"/>
        <v>8527740.538</v>
      </c>
      <c r="J25" s="33">
        <f t="shared" si="9"/>
        <v>9852159.797</v>
      </c>
      <c r="K25" s="33">
        <f t="shared" si="9"/>
        <v>11239058.11</v>
      </c>
      <c r="L25" s="33">
        <f t="shared" si="9"/>
        <v>12690044.99</v>
      </c>
      <c r="M25" s="33">
        <f t="shared" si="9"/>
        <v>14206766.67</v>
      </c>
      <c r="N25" s="33">
        <f t="shared" si="9"/>
        <v>15790906.89</v>
      </c>
      <c r="O25" s="33">
        <f t="shared" si="9"/>
        <v>17444187.72</v>
      </c>
      <c r="P25" s="33">
        <f t="shared" si="9"/>
        <v>19168370.38</v>
      </c>
      <c r="Q25" s="33">
        <f t="shared" si="9"/>
        <v>20965256.11</v>
      </c>
      <c r="R25" s="33">
        <f t="shared" si="9"/>
        <v>22836687.03</v>
      </c>
      <c r="S25" s="33">
        <f t="shared" si="9"/>
        <v>24784547.04</v>
      </c>
      <c r="T25" s="33">
        <f t="shared" si="9"/>
        <v>26810762.7</v>
      </c>
      <c r="U25" s="33">
        <f t="shared" si="9"/>
        <v>28917304.19</v>
      </c>
      <c r="V25" s="33">
        <f t="shared" si="9"/>
        <v>31106186.23</v>
      </c>
      <c r="W25" s="33">
        <f t="shared" si="9"/>
        <v>33379469.04</v>
      </c>
      <c r="X25" s="33">
        <f t="shared" si="9"/>
        <v>35739259.35</v>
      </c>
      <c r="Y25" s="33">
        <f t="shared" si="9"/>
        <v>38187711.42</v>
      </c>
      <c r="Z25" s="33">
        <f t="shared" si="9"/>
        <v>40727028</v>
      </c>
      <c r="AA25" s="33">
        <f t="shared" si="9"/>
        <v>43359461.46</v>
      </c>
      <c r="AB25" s="33">
        <f t="shared" si="9"/>
        <v>46087314.82</v>
      </c>
      <c r="AC25" s="33">
        <f t="shared" si="9"/>
        <v>48912942.84</v>
      </c>
      <c r="AD25" s="33">
        <f t="shared" si="9"/>
        <v>51838753.16</v>
      </c>
      <c r="AE25" s="33">
        <f t="shared" si="9"/>
        <v>54867207.43</v>
      </c>
      <c r="AF25" s="33">
        <f t="shared" si="9"/>
        <v>58000822.47</v>
      </c>
      <c r="AG25" s="33">
        <f t="shared" si="9"/>
        <v>61242171.48</v>
      </c>
      <c r="AH25" s="33">
        <f t="shared" si="9"/>
        <v>64593885.24</v>
      </c>
      <c r="AI25" s="33">
        <f t="shared" si="9"/>
        <v>68058653.34</v>
      </c>
      <c r="AJ25" s="33">
        <f t="shared" si="9"/>
        <v>71639225.48</v>
      </c>
      <c r="AK25" s="33">
        <f t="shared" si="9"/>
        <v>75338412.74</v>
      </c>
    </row>
    <row r="26">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row>
    <row r="27">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37" width="9.25"/>
  </cols>
  <sheetData>
    <row r="1">
      <c r="A1" s="29"/>
      <c r="B1" s="30" t="s">
        <v>91</v>
      </c>
      <c r="C1" s="30" t="s">
        <v>92</v>
      </c>
      <c r="D1" s="30" t="s">
        <v>93</v>
      </c>
      <c r="E1" s="30" t="s">
        <v>94</v>
      </c>
      <c r="F1" s="30" t="s">
        <v>95</v>
      </c>
      <c r="G1" s="30" t="s">
        <v>96</v>
      </c>
      <c r="H1" s="30" t="s">
        <v>97</v>
      </c>
      <c r="I1" s="30" t="s">
        <v>98</v>
      </c>
      <c r="J1" s="30" t="s">
        <v>99</v>
      </c>
      <c r="K1" s="30" t="s">
        <v>100</v>
      </c>
      <c r="L1" s="30" t="s">
        <v>101</v>
      </c>
      <c r="M1" s="30" t="s">
        <v>102</v>
      </c>
      <c r="N1" s="30" t="s">
        <v>103</v>
      </c>
      <c r="O1" s="30" t="s">
        <v>104</v>
      </c>
      <c r="P1" s="30" t="s">
        <v>105</v>
      </c>
      <c r="Q1" s="30" t="s">
        <v>106</v>
      </c>
      <c r="R1" s="30" t="s">
        <v>107</v>
      </c>
      <c r="S1" s="30" t="s">
        <v>108</v>
      </c>
      <c r="T1" s="30" t="s">
        <v>109</v>
      </c>
      <c r="U1" s="30" t="s">
        <v>110</v>
      </c>
      <c r="V1" s="30" t="s">
        <v>111</v>
      </c>
      <c r="W1" s="30" t="s">
        <v>112</v>
      </c>
      <c r="X1" s="30" t="s">
        <v>113</v>
      </c>
      <c r="Y1" s="30" t="s">
        <v>114</v>
      </c>
      <c r="Z1" s="30" t="s">
        <v>115</v>
      </c>
      <c r="AA1" s="30" t="s">
        <v>116</v>
      </c>
      <c r="AB1" s="30" t="s">
        <v>117</v>
      </c>
      <c r="AC1" s="30" t="s">
        <v>118</v>
      </c>
      <c r="AD1" s="30" t="s">
        <v>119</v>
      </c>
      <c r="AE1" s="30" t="s">
        <v>120</v>
      </c>
      <c r="AF1" s="30" t="s">
        <v>121</v>
      </c>
      <c r="AG1" s="30" t="s">
        <v>122</v>
      </c>
      <c r="AH1" s="30" t="s">
        <v>123</v>
      </c>
      <c r="AI1" s="30" t="s">
        <v>124</v>
      </c>
      <c r="AJ1" s="30" t="s">
        <v>125</v>
      </c>
      <c r="AK1" s="30" t="s">
        <v>126</v>
      </c>
    </row>
    <row r="2">
      <c r="A2" s="41" t="s">
        <v>67</v>
      </c>
    </row>
    <row r="3">
      <c r="A3" s="42" t="s">
        <v>72</v>
      </c>
      <c r="B3" s="32">
        <f>Assumptions!B44</f>
        <v>14.3</v>
      </c>
      <c r="C3" s="34">
        <v>0.0</v>
      </c>
      <c r="D3" s="34">
        <v>0.0</v>
      </c>
      <c r="E3" s="34">
        <v>0.0</v>
      </c>
      <c r="F3" s="34">
        <v>0.0</v>
      </c>
      <c r="G3" s="34">
        <v>0.0</v>
      </c>
      <c r="H3" s="34">
        <f>Assumptions!C44</f>
        <v>16.7</v>
      </c>
      <c r="I3" s="34">
        <v>0.0</v>
      </c>
      <c r="J3" s="34">
        <v>0.0</v>
      </c>
      <c r="K3" s="34">
        <v>0.0</v>
      </c>
      <c r="L3" s="34">
        <v>0.0</v>
      </c>
      <c r="M3" s="34">
        <v>0.0</v>
      </c>
      <c r="N3" s="34">
        <v>0.0</v>
      </c>
      <c r="O3" s="34">
        <f>Assumptions!D44</f>
        <v>15.8</v>
      </c>
      <c r="P3" s="34">
        <v>0.0</v>
      </c>
      <c r="Q3" s="34">
        <v>0.0</v>
      </c>
      <c r="R3" s="34">
        <v>0.0</v>
      </c>
      <c r="S3" s="34">
        <v>0.0</v>
      </c>
      <c r="T3" s="34">
        <v>0.0</v>
      </c>
      <c r="U3" s="34">
        <v>0.0</v>
      </c>
      <c r="V3" s="34">
        <f>Assumptions!E44</f>
        <v>18</v>
      </c>
      <c r="W3" s="34">
        <v>0.0</v>
      </c>
      <c r="X3" s="34">
        <v>0.0</v>
      </c>
      <c r="Y3" s="34">
        <v>0.0</v>
      </c>
      <c r="Z3" s="34">
        <v>0.0</v>
      </c>
      <c r="AA3" s="34">
        <v>0.0</v>
      </c>
      <c r="AB3" s="34">
        <v>0.0</v>
      </c>
      <c r="AC3" s="34">
        <v>0.0</v>
      </c>
      <c r="AD3" s="34">
        <v>0.0</v>
      </c>
      <c r="AE3" s="34">
        <v>0.0</v>
      </c>
      <c r="AF3" s="34">
        <v>0.0</v>
      </c>
      <c r="AG3" s="34">
        <v>0.0</v>
      </c>
      <c r="AH3" s="34">
        <v>0.0</v>
      </c>
      <c r="AI3" s="34">
        <v>0.0</v>
      </c>
      <c r="AJ3" s="34">
        <v>0.0</v>
      </c>
      <c r="AK3" s="34">
        <v>0.0</v>
      </c>
    </row>
    <row r="4">
      <c r="A4" s="42" t="s">
        <v>73</v>
      </c>
      <c r="B4" s="32">
        <f>Assumptions!B45</f>
        <v>495873</v>
      </c>
      <c r="C4" s="34">
        <v>0.0</v>
      </c>
      <c r="D4" s="34">
        <v>0.0</v>
      </c>
      <c r="E4" s="34">
        <v>0.0</v>
      </c>
      <c r="F4" s="34">
        <v>0.0</v>
      </c>
      <c r="G4" s="34">
        <v>0.0</v>
      </c>
      <c r="H4" s="34">
        <f>Assumptions!C45</f>
        <v>638759</v>
      </c>
      <c r="I4" s="34">
        <v>0.0</v>
      </c>
      <c r="J4" s="34">
        <v>0.0</v>
      </c>
      <c r="K4" s="34">
        <v>0.0</v>
      </c>
      <c r="L4" s="34">
        <v>0.0</v>
      </c>
      <c r="M4" s="34">
        <v>0.0</v>
      </c>
      <c r="N4" s="34">
        <v>0.0</v>
      </c>
      <c r="O4" s="34">
        <f>Assumptions!D45</f>
        <v>968415</v>
      </c>
      <c r="P4" s="34">
        <v>0.0</v>
      </c>
      <c r="Q4" s="34">
        <v>0.0</v>
      </c>
      <c r="R4" s="34">
        <v>0.0</v>
      </c>
      <c r="S4" s="34">
        <v>0.0</v>
      </c>
      <c r="T4" s="34">
        <v>0.0</v>
      </c>
      <c r="U4" s="34">
        <v>0.0</v>
      </c>
      <c r="V4" s="34">
        <f>Assumptions!E45</f>
        <v>1297638</v>
      </c>
      <c r="W4" s="34">
        <v>0.0</v>
      </c>
      <c r="X4" s="34">
        <v>0.0</v>
      </c>
      <c r="Y4" s="34">
        <v>0.0</v>
      </c>
      <c r="Z4" s="34">
        <v>0.0</v>
      </c>
      <c r="AA4" s="34">
        <v>0.0</v>
      </c>
      <c r="AB4" s="34">
        <v>0.0</v>
      </c>
      <c r="AC4" s="34">
        <v>0.0</v>
      </c>
      <c r="AD4" s="34">
        <v>0.0</v>
      </c>
      <c r="AE4" s="34">
        <v>0.0</v>
      </c>
      <c r="AF4" s="34">
        <v>0.0</v>
      </c>
      <c r="AG4" s="34">
        <v>0.0</v>
      </c>
      <c r="AH4" s="34">
        <v>0.0</v>
      </c>
      <c r="AI4" s="34">
        <v>0.0</v>
      </c>
      <c r="AJ4" s="34">
        <v>0.0</v>
      </c>
      <c r="AK4" s="34">
        <v>0.0</v>
      </c>
    </row>
    <row r="5">
      <c r="A5" s="42"/>
    </row>
    <row r="6">
      <c r="A6" s="41" t="s">
        <v>182</v>
      </c>
    </row>
    <row r="7">
      <c r="A7" s="42" t="s">
        <v>183</v>
      </c>
      <c r="B7" s="34">
        <v>0.0</v>
      </c>
      <c r="C7" s="32">
        <f t="shared" ref="C7:AK7" si="1">B9</f>
        <v>495873</v>
      </c>
      <c r="D7" s="32">
        <f t="shared" si="1"/>
        <v>495873</v>
      </c>
      <c r="E7" s="32">
        <f t="shared" si="1"/>
        <v>495873</v>
      </c>
      <c r="F7" s="32">
        <f t="shared" si="1"/>
        <v>495873</v>
      </c>
      <c r="G7" s="32">
        <f t="shared" si="1"/>
        <v>495873</v>
      </c>
      <c r="H7" s="32">
        <f t="shared" si="1"/>
        <v>495873</v>
      </c>
      <c r="I7" s="32">
        <f t="shared" si="1"/>
        <v>1134632</v>
      </c>
      <c r="J7" s="32">
        <f t="shared" si="1"/>
        <v>1134632</v>
      </c>
      <c r="K7" s="32">
        <f t="shared" si="1"/>
        <v>1134632</v>
      </c>
      <c r="L7" s="32">
        <f t="shared" si="1"/>
        <v>1134632</v>
      </c>
      <c r="M7" s="32">
        <f t="shared" si="1"/>
        <v>1134632</v>
      </c>
      <c r="N7" s="32">
        <f t="shared" si="1"/>
        <v>1134632</v>
      </c>
      <c r="O7" s="32">
        <f t="shared" si="1"/>
        <v>1134632</v>
      </c>
      <c r="P7" s="32">
        <f t="shared" si="1"/>
        <v>2103047</v>
      </c>
      <c r="Q7" s="32">
        <f t="shared" si="1"/>
        <v>2103047</v>
      </c>
      <c r="R7" s="32">
        <f t="shared" si="1"/>
        <v>2103047</v>
      </c>
      <c r="S7" s="32">
        <f t="shared" si="1"/>
        <v>2103047</v>
      </c>
      <c r="T7" s="32">
        <f t="shared" si="1"/>
        <v>2103047</v>
      </c>
      <c r="U7" s="32">
        <f t="shared" si="1"/>
        <v>2103047</v>
      </c>
      <c r="V7" s="32">
        <f t="shared" si="1"/>
        <v>2103047</v>
      </c>
      <c r="W7" s="32">
        <f t="shared" si="1"/>
        <v>3400685</v>
      </c>
      <c r="X7" s="32">
        <f t="shared" si="1"/>
        <v>3400685</v>
      </c>
      <c r="Y7" s="32">
        <f t="shared" si="1"/>
        <v>3400685</v>
      </c>
      <c r="Z7" s="32">
        <f t="shared" si="1"/>
        <v>3400685</v>
      </c>
      <c r="AA7" s="32">
        <f t="shared" si="1"/>
        <v>3400685</v>
      </c>
      <c r="AB7" s="32">
        <f t="shared" si="1"/>
        <v>3400685</v>
      </c>
      <c r="AC7" s="32">
        <f t="shared" si="1"/>
        <v>3400685</v>
      </c>
      <c r="AD7" s="32">
        <f t="shared" si="1"/>
        <v>3400685</v>
      </c>
      <c r="AE7" s="32">
        <f t="shared" si="1"/>
        <v>3400685</v>
      </c>
      <c r="AF7" s="32">
        <f t="shared" si="1"/>
        <v>3400685</v>
      </c>
      <c r="AG7" s="32">
        <f t="shared" si="1"/>
        <v>3400685</v>
      </c>
      <c r="AH7" s="32">
        <f t="shared" si="1"/>
        <v>3400685</v>
      </c>
      <c r="AI7" s="32">
        <f t="shared" si="1"/>
        <v>3400685</v>
      </c>
      <c r="AJ7" s="32">
        <f t="shared" si="1"/>
        <v>3400685</v>
      </c>
      <c r="AK7" s="32">
        <f t="shared" si="1"/>
        <v>3400685</v>
      </c>
    </row>
    <row r="8">
      <c r="A8" s="42" t="s">
        <v>184</v>
      </c>
      <c r="B8" s="32">
        <f t="shared" ref="B8:AK8" si="2">B4</f>
        <v>495873</v>
      </c>
      <c r="C8" s="32">
        <f t="shared" si="2"/>
        <v>0</v>
      </c>
      <c r="D8" s="32">
        <f t="shared" si="2"/>
        <v>0</v>
      </c>
      <c r="E8" s="32">
        <f t="shared" si="2"/>
        <v>0</v>
      </c>
      <c r="F8" s="32">
        <f t="shared" si="2"/>
        <v>0</v>
      </c>
      <c r="G8" s="32">
        <f t="shared" si="2"/>
        <v>0</v>
      </c>
      <c r="H8" s="32">
        <f t="shared" si="2"/>
        <v>638759</v>
      </c>
      <c r="I8" s="32">
        <f t="shared" si="2"/>
        <v>0</v>
      </c>
      <c r="J8" s="32">
        <f t="shared" si="2"/>
        <v>0</v>
      </c>
      <c r="K8" s="32">
        <f t="shared" si="2"/>
        <v>0</v>
      </c>
      <c r="L8" s="32">
        <f t="shared" si="2"/>
        <v>0</v>
      </c>
      <c r="M8" s="32">
        <f t="shared" si="2"/>
        <v>0</v>
      </c>
      <c r="N8" s="32">
        <f t="shared" si="2"/>
        <v>0</v>
      </c>
      <c r="O8" s="32">
        <f t="shared" si="2"/>
        <v>968415</v>
      </c>
      <c r="P8" s="32">
        <f t="shared" si="2"/>
        <v>0</v>
      </c>
      <c r="Q8" s="32">
        <f t="shared" si="2"/>
        <v>0</v>
      </c>
      <c r="R8" s="32">
        <f t="shared" si="2"/>
        <v>0</v>
      </c>
      <c r="S8" s="32">
        <f t="shared" si="2"/>
        <v>0</v>
      </c>
      <c r="T8" s="32">
        <f t="shared" si="2"/>
        <v>0</v>
      </c>
      <c r="U8" s="32">
        <f t="shared" si="2"/>
        <v>0</v>
      </c>
      <c r="V8" s="32">
        <f t="shared" si="2"/>
        <v>1297638</v>
      </c>
      <c r="W8" s="32">
        <f t="shared" si="2"/>
        <v>0</v>
      </c>
      <c r="X8" s="32">
        <f t="shared" si="2"/>
        <v>0</v>
      </c>
      <c r="Y8" s="32">
        <f t="shared" si="2"/>
        <v>0</v>
      </c>
      <c r="Z8" s="32">
        <f t="shared" si="2"/>
        <v>0</v>
      </c>
      <c r="AA8" s="32">
        <f t="shared" si="2"/>
        <v>0</v>
      </c>
      <c r="AB8" s="32">
        <f t="shared" si="2"/>
        <v>0</v>
      </c>
      <c r="AC8" s="32">
        <f t="shared" si="2"/>
        <v>0</v>
      </c>
      <c r="AD8" s="32">
        <f t="shared" si="2"/>
        <v>0</v>
      </c>
      <c r="AE8" s="32">
        <f t="shared" si="2"/>
        <v>0</v>
      </c>
      <c r="AF8" s="32">
        <f t="shared" si="2"/>
        <v>0</v>
      </c>
      <c r="AG8" s="32">
        <f t="shared" si="2"/>
        <v>0</v>
      </c>
      <c r="AH8" s="32">
        <f t="shared" si="2"/>
        <v>0</v>
      </c>
      <c r="AI8" s="32">
        <f t="shared" si="2"/>
        <v>0</v>
      </c>
      <c r="AJ8" s="32">
        <f t="shared" si="2"/>
        <v>0</v>
      </c>
      <c r="AK8" s="32">
        <f t="shared" si="2"/>
        <v>0</v>
      </c>
    </row>
    <row r="9">
      <c r="A9" s="42" t="s">
        <v>185</v>
      </c>
      <c r="B9" s="32">
        <f t="shared" ref="B9:AK9" si="3">B7+B8</f>
        <v>495873</v>
      </c>
      <c r="C9" s="32">
        <f t="shared" si="3"/>
        <v>495873</v>
      </c>
      <c r="D9" s="32">
        <f t="shared" si="3"/>
        <v>495873</v>
      </c>
      <c r="E9" s="32">
        <f t="shared" si="3"/>
        <v>495873</v>
      </c>
      <c r="F9" s="32">
        <f t="shared" si="3"/>
        <v>495873</v>
      </c>
      <c r="G9" s="32">
        <f t="shared" si="3"/>
        <v>495873</v>
      </c>
      <c r="H9" s="32">
        <f t="shared" si="3"/>
        <v>1134632</v>
      </c>
      <c r="I9" s="32">
        <f t="shared" si="3"/>
        <v>1134632</v>
      </c>
      <c r="J9" s="32">
        <f t="shared" si="3"/>
        <v>1134632</v>
      </c>
      <c r="K9" s="32">
        <f t="shared" si="3"/>
        <v>1134632</v>
      </c>
      <c r="L9" s="32">
        <f t="shared" si="3"/>
        <v>1134632</v>
      </c>
      <c r="M9" s="32">
        <f t="shared" si="3"/>
        <v>1134632</v>
      </c>
      <c r="N9" s="32">
        <f t="shared" si="3"/>
        <v>1134632</v>
      </c>
      <c r="O9" s="32">
        <f t="shared" si="3"/>
        <v>2103047</v>
      </c>
      <c r="P9" s="32">
        <f t="shared" si="3"/>
        <v>2103047</v>
      </c>
      <c r="Q9" s="32">
        <f t="shared" si="3"/>
        <v>2103047</v>
      </c>
      <c r="R9" s="32">
        <f t="shared" si="3"/>
        <v>2103047</v>
      </c>
      <c r="S9" s="32">
        <f t="shared" si="3"/>
        <v>2103047</v>
      </c>
      <c r="T9" s="32">
        <f t="shared" si="3"/>
        <v>2103047</v>
      </c>
      <c r="U9" s="32">
        <f t="shared" si="3"/>
        <v>2103047</v>
      </c>
      <c r="V9" s="32">
        <f t="shared" si="3"/>
        <v>3400685</v>
      </c>
      <c r="W9" s="32">
        <f t="shared" si="3"/>
        <v>3400685</v>
      </c>
      <c r="X9" s="32">
        <f t="shared" si="3"/>
        <v>3400685</v>
      </c>
      <c r="Y9" s="32">
        <f t="shared" si="3"/>
        <v>3400685</v>
      </c>
      <c r="Z9" s="32">
        <f t="shared" si="3"/>
        <v>3400685</v>
      </c>
      <c r="AA9" s="32">
        <f t="shared" si="3"/>
        <v>3400685</v>
      </c>
      <c r="AB9" s="32">
        <f t="shared" si="3"/>
        <v>3400685</v>
      </c>
      <c r="AC9" s="32">
        <f t="shared" si="3"/>
        <v>3400685</v>
      </c>
      <c r="AD9" s="32">
        <f t="shared" si="3"/>
        <v>3400685</v>
      </c>
      <c r="AE9" s="32">
        <f t="shared" si="3"/>
        <v>3400685</v>
      </c>
      <c r="AF9" s="32">
        <f t="shared" si="3"/>
        <v>3400685</v>
      </c>
      <c r="AG9" s="32">
        <f t="shared" si="3"/>
        <v>3400685</v>
      </c>
      <c r="AH9" s="32">
        <f t="shared" si="3"/>
        <v>3400685</v>
      </c>
      <c r="AI9" s="32">
        <f t="shared" si="3"/>
        <v>3400685</v>
      </c>
      <c r="AJ9" s="32">
        <f t="shared" si="3"/>
        <v>3400685</v>
      </c>
      <c r="AK9" s="32">
        <f t="shared" si="3"/>
        <v>3400685</v>
      </c>
    </row>
    <row r="10">
      <c r="A10" s="42"/>
    </row>
    <row r="11">
      <c r="A11" s="41" t="s">
        <v>186</v>
      </c>
    </row>
    <row r="12">
      <c r="A12" s="42" t="s">
        <v>173</v>
      </c>
      <c r="B12" s="34">
        <v>0.0</v>
      </c>
      <c r="C12" s="32">
        <f t="shared" ref="C12:AK12" si="4">B14</f>
        <v>7090983.9</v>
      </c>
      <c r="D12" s="32">
        <f t="shared" si="4"/>
        <v>7090983.9</v>
      </c>
      <c r="E12" s="32">
        <f t="shared" si="4"/>
        <v>7090983.9</v>
      </c>
      <c r="F12" s="32">
        <f t="shared" si="4"/>
        <v>7090983.9</v>
      </c>
      <c r="G12" s="32">
        <f t="shared" si="4"/>
        <v>7090983.9</v>
      </c>
      <c r="H12" s="32">
        <f t="shared" si="4"/>
        <v>7090983.9</v>
      </c>
      <c r="I12" s="32">
        <f t="shared" si="4"/>
        <v>17758259.2</v>
      </c>
      <c r="J12" s="32">
        <f t="shared" si="4"/>
        <v>17758259.2</v>
      </c>
      <c r="K12" s="32">
        <f t="shared" si="4"/>
        <v>17758259.2</v>
      </c>
      <c r="L12" s="32">
        <f t="shared" si="4"/>
        <v>17758259.2</v>
      </c>
      <c r="M12" s="32">
        <f t="shared" si="4"/>
        <v>17758259.2</v>
      </c>
      <c r="N12" s="32">
        <f t="shared" si="4"/>
        <v>17758259.2</v>
      </c>
      <c r="O12" s="32">
        <f t="shared" si="4"/>
        <v>17758259.2</v>
      </c>
      <c r="P12" s="32">
        <f t="shared" si="4"/>
        <v>33059216.2</v>
      </c>
      <c r="Q12" s="32">
        <f t="shared" si="4"/>
        <v>33059216.2</v>
      </c>
      <c r="R12" s="32">
        <f t="shared" si="4"/>
        <v>33059216.2</v>
      </c>
      <c r="S12" s="32">
        <f t="shared" si="4"/>
        <v>33059216.2</v>
      </c>
      <c r="T12" s="32">
        <f t="shared" si="4"/>
        <v>33059216.2</v>
      </c>
      <c r="U12" s="32">
        <f t="shared" si="4"/>
        <v>33059216.2</v>
      </c>
      <c r="V12" s="32">
        <f t="shared" si="4"/>
        <v>33059216.2</v>
      </c>
      <c r="W12" s="32">
        <f t="shared" si="4"/>
        <v>56416700.2</v>
      </c>
      <c r="X12" s="32">
        <f t="shared" si="4"/>
        <v>56416700.2</v>
      </c>
      <c r="Y12" s="32">
        <f t="shared" si="4"/>
        <v>56416700.2</v>
      </c>
      <c r="Z12" s="32">
        <f t="shared" si="4"/>
        <v>56416700.2</v>
      </c>
      <c r="AA12" s="32">
        <f t="shared" si="4"/>
        <v>56416700.2</v>
      </c>
      <c r="AB12" s="32">
        <f t="shared" si="4"/>
        <v>56416700.2</v>
      </c>
      <c r="AC12" s="32">
        <f t="shared" si="4"/>
        <v>56416700.2</v>
      </c>
      <c r="AD12" s="32">
        <f t="shared" si="4"/>
        <v>56416700.2</v>
      </c>
      <c r="AE12" s="32">
        <f t="shared" si="4"/>
        <v>56416700.2</v>
      </c>
      <c r="AF12" s="32">
        <f t="shared" si="4"/>
        <v>56416700.2</v>
      </c>
      <c r="AG12" s="32">
        <f t="shared" si="4"/>
        <v>56416700.2</v>
      </c>
      <c r="AH12" s="32">
        <f t="shared" si="4"/>
        <v>56416700.2</v>
      </c>
      <c r="AI12" s="32">
        <f t="shared" si="4"/>
        <v>56416700.2</v>
      </c>
      <c r="AJ12" s="32">
        <f t="shared" si="4"/>
        <v>56416700.2</v>
      </c>
      <c r="AK12" s="32">
        <f t="shared" si="4"/>
        <v>56416700.2</v>
      </c>
    </row>
    <row r="13">
      <c r="A13" s="42" t="s">
        <v>187</v>
      </c>
      <c r="B13" s="32">
        <f t="shared" ref="B13:AK13" si="5">B3*B4</f>
        <v>7090983.9</v>
      </c>
      <c r="C13" s="32">
        <f t="shared" si="5"/>
        <v>0</v>
      </c>
      <c r="D13" s="32">
        <f t="shared" si="5"/>
        <v>0</v>
      </c>
      <c r="E13" s="32">
        <f t="shared" si="5"/>
        <v>0</v>
      </c>
      <c r="F13" s="32">
        <f t="shared" si="5"/>
        <v>0</v>
      </c>
      <c r="G13" s="32">
        <f t="shared" si="5"/>
        <v>0</v>
      </c>
      <c r="H13" s="32">
        <f t="shared" si="5"/>
        <v>10667275.3</v>
      </c>
      <c r="I13" s="32">
        <f t="shared" si="5"/>
        <v>0</v>
      </c>
      <c r="J13" s="32">
        <f t="shared" si="5"/>
        <v>0</v>
      </c>
      <c r="K13" s="32">
        <f t="shared" si="5"/>
        <v>0</v>
      </c>
      <c r="L13" s="32">
        <f t="shared" si="5"/>
        <v>0</v>
      </c>
      <c r="M13" s="32">
        <f t="shared" si="5"/>
        <v>0</v>
      </c>
      <c r="N13" s="32">
        <f t="shared" si="5"/>
        <v>0</v>
      </c>
      <c r="O13" s="32">
        <f t="shared" si="5"/>
        <v>15300957</v>
      </c>
      <c r="P13" s="32">
        <f t="shared" si="5"/>
        <v>0</v>
      </c>
      <c r="Q13" s="32">
        <f t="shared" si="5"/>
        <v>0</v>
      </c>
      <c r="R13" s="32">
        <f t="shared" si="5"/>
        <v>0</v>
      </c>
      <c r="S13" s="32">
        <f t="shared" si="5"/>
        <v>0</v>
      </c>
      <c r="T13" s="32">
        <f t="shared" si="5"/>
        <v>0</v>
      </c>
      <c r="U13" s="32">
        <f t="shared" si="5"/>
        <v>0</v>
      </c>
      <c r="V13" s="32">
        <f t="shared" si="5"/>
        <v>23357484</v>
      </c>
      <c r="W13" s="32">
        <f t="shared" si="5"/>
        <v>0</v>
      </c>
      <c r="X13" s="32">
        <f t="shared" si="5"/>
        <v>0</v>
      </c>
      <c r="Y13" s="32">
        <f t="shared" si="5"/>
        <v>0</v>
      </c>
      <c r="Z13" s="32">
        <f t="shared" si="5"/>
        <v>0</v>
      </c>
      <c r="AA13" s="32">
        <f t="shared" si="5"/>
        <v>0</v>
      </c>
      <c r="AB13" s="32">
        <f t="shared" si="5"/>
        <v>0</v>
      </c>
      <c r="AC13" s="32">
        <f t="shared" si="5"/>
        <v>0</v>
      </c>
      <c r="AD13" s="32">
        <f t="shared" si="5"/>
        <v>0</v>
      </c>
      <c r="AE13" s="32">
        <f t="shared" si="5"/>
        <v>0</v>
      </c>
      <c r="AF13" s="32">
        <f t="shared" si="5"/>
        <v>0</v>
      </c>
      <c r="AG13" s="32">
        <f t="shared" si="5"/>
        <v>0</v>
      </c>
      <c r="AH13" s="32">
        <f t="shared" si="5"/>
        <v>0</v>
      </c>
      <c r="AI13" s="32">
        <f t="shared" si="5"/>
        <v>0</v>
      </c>
      <c r="AJ13" s="32">
        <f t="shared" si="5"/>
        <v>0</v>
      </c>
      <c r="AK13" s="32">
        <f t="shared" si="5"/>
        <v>0</v>
      </c>
    </row>
    <row r="14">
      <c r="A14" s="42" t="s">
        <v>176</v>
      </c>
      <c r="B14" s="32">
        <f t="shared" ref="B14:AK14" si="6">B12+B13</f>
        <v>7090983.9</v>
      </c>
      <c r="C14" s="32">
        <f t="shared" si="6"/>
        <v>7090983.9</v>
      </c>
      <c r="D14" s="32">
        <f t="shared" si="6"/>
        <v>7090983.9</v>
      </c>
      <c r="E14" s="32">
        <f t="shared" si="6"/>
        <v>7090983.9</v>
      </c>
      <c r="F14" s="32">
        <f t="shared" si="6"/>
        <v>7090983.9</v>
      </c>
      <c r="G14" s="32">
        <f t="shared" si="6"/>
        <v>7090983.9</v>
      </c>
      <c r="H14" s="32">
        <f t="shared" si="6"/>
        <v>17758259.2</v>
      </c>
      <c r="I14" s="32">
        <f t="shared" si="6"/>
        <v>17758259.2</v>
      </c>
      <c r="J14" s="32">
        <f t="shared" si="6"/>
        <v>17758259.2</v>
      </c>
      <c r="K14" s="32">
        <f t="shared" si="6"/>
        <v>17758259.2</v>
      </c>
      <c r="L14" s="32">
        <f t="shared" si="6"/>
        <v>17758259.2</v>
      </c>
      <c r="M14" s="32">
        <f t="shared" si="6"/>
        <v>17758259.2</v>
      </c>
      <c r="N14" s="32">
        <f t="shared" si="6"/>
        <v>17758259.2</v>
      </c>
      <c r="O14" s="32">
        <f t="shared" si="6"/>
        <v>33059216.2</v>
      </c>
      <c r="P14" s="32">
        <f t="shared" si="6"/>
        <v>33059216.2</v>
      </c>
      <c r="Q14" s="32">
        <f t="shared" si="6"/>
        <v>33059216.2</v>
      </c>
      <c r="R14" s="32">
        <f t="shared" si="6"/>
        <v>33059216.2</v>
      </c>
      <c r="S14" s="32">
        <f t="shared" si="6"/>
        <v>33059216.2</v>
      </c>
      <c r="T14" s="32">
        <f t="shared" si="6"/>
        <v>33059216.2</v>
      </c>
      <c r="U14" s="32">
        <f t="shared" si="6"/>
        <v>33059216.2</v>
      </c>
      <c r="V14" s="32">
        <f t="shared" si="6"/>
        <v>56416700.2</v>
      </c>
      <c r="W14" s="32">
        <f t="shared" si="6"/>
        <v>56416700.2</v>
      </c>
      <c r="X14" s="32">
        <f t="shared" si="6"/>
        <v>56416700.2</v>
      </c>
      <c r="Y14" s="32">
        <f t="shared" si="6"/>
        <v>56416700.2</v>
      </c>
      <c r="Z14" s="32">
        <f t="shared" si="6"/>
        <v>56416700.2</v>
      </c>
      <c r="AA14" s="32">
        <f t="shared" si="6"/>
        <v>56416700.2</v>
      </c>
      <c r="AB14" s="32">
        <f t="shared" si="6"/>
        <v>56416700.2</v>
      </c>
      <c r="AC14" s="32">
        <f t="shared" si="6"/>
        <v>56416700.2</v>
      </c>
      <c r="AD14" s="32">
        <f t="shared" si="6"/>
        <v>56416700.2</v>
      </c>
      <c r="AE14" s="32">
        <f t="shared" si="6"/>
        <v>56416700.2</v>
      </c>
      <c r="AF14" s="32">
        <f t="shared" si="6"/>
        <v>56416700.2</v>
      </c>
      <c r="AG14" s="32">
        <f t="shared" si="6"/>
        <v>56416700.2</v>
      </c>
      <c r="AH14" s="32">
        <f t="shared" si="6"/>
        <v>56416700.2</v>
      </c>
      <c r="AI14" s="32">
        <f t="shared" si="6"/>
        <v>56416700.2</v>
      </c>
      <c r="AJ14" s="32">
        <f t="shared" si="6"/>
        <v>56416700.2</v>
      </c>
      <c r="AK14" s="32">
        <f t="shared" si="6"/>
        <v>56416700.2</v>
      </c>
    </row>
    <row r="15">
      <c r="A15" s="42"/>
    </row>
    <row r="16">
      <c r="A16" s="41" t="s">
        <v>188</v>
      </c>
      <c r="B16" s="34">
        <v>0.0</v>
      </c>
      <c r="C16" s="34">
        <v>0.0</v>
      </c>
      <c r="D16" s="34">
        <v>0.0</v>
      </c>
      <c r="E16" s="34">
        <v>0.0</v>
      </c>
      <c r="F16" s="34">
        <v>0.0</v>
      </c>
      <c r="G16" s="34">
        <v>0.0</v>
      </c>
      <c r="H16" s="34">
        <v>0.0</v>
      </c>
      <c r="I16" s="34">
        <v>0.0</v>
      </c>
      <c r="J16" s="34">
        <v>0.0</v>
      </c>
      <c r="K16" s="34">
        <v>0.0</v>
      </c>
      <c r="L16" s="34">
        <f>Assumptions!B48</f>
        <v>3.1</v>
      </c>
      <c r="M16" s="34">
        <v>0.0</v>
      </c>
      <c r="N16" s="34">
        <v>0.0</v>
      </c>
      <c r="O16" s="34">
        <v>0.0</v>
      </c>
      <c r="P16" s="34">
        <v>0.0</v>
      </c>
      <c r="Q16" s="34">
        <v>0.0</v>
      </c>
      <c r="R16" s="34">
        <v>0.0</v>
      </c>
      <c r="S16" s="34">
        <v>0.0</v>
      </c>
      <c r="T16" s="34">
        <v>0.0</v>
      </c>
      <c r="U16" s="34">
        <v>0.0</v>
      </c>
      <c r="V16" s="34">
        <v>0.0</v>
      </c>
      <c r="W16" s="34">
        <f>Assumptions!C48</f>
        <v>3.8</v>
      </c>
      <c r="X16" s="34">
        <v>0.0</v>
      </c>
      <c r="Y16" s="34">
        <v>0.0</v>
      </c>
      <c r="Z16" s="34">
        <v>0.0</v>
      </c>
      <c r="AA16" s="34">
        <v>0.0</v>
      </c>
      <c r="AB16" s="34">
        <v>0.0</v>
      </c>
      <c r="AC16" s="34">
        <v>0.0</v>
      </c>
      <c r="AD16" s="34">
        <v>0.0</v>
      </c>
      <c r="AE16" s="34">
        <v>0.0</v>
      </c>
      <c r="AF16" s="34">
        <v>0.0</v>
      </c>
      <c r="AG16" s="34">
        <v>0.0</v>
      </c>
      <c r="AH16" s="34">
        <f>Assumptions!D48</f>
        <v>5</v>
      </c>
      <c r="AI16" s="34">
        <v>0.0</v>
      </c>
      <c r="AJ16" s="34">
        <v>0.0</v>
      </c>
      <c r="AK16" s="34">
        <v>0.0</v>
      </c>
    </row>
    <row r="17">
      <c r="A17" s="42"/>
    </row>
    <row r="18">
      <c r="A18" s="42" t="s">
        <v>189</v>
      </c>
      <c r="B18" s="32">
        <f t="shared" ref="B18:AK18" si="7">B16*B9</f>
        <v>0</v>
      </c>
      <c r="C18" s="32">
        <f t="shared" si="7"/>
        <v>0</v>
      </c>
      <c r="D18" s="32">
        <f t="shared" si="7"/>
        <v>0</v>
      </c>
      <c r="E18" s="32">
        <f t="shared" si="7"/>
        <v>0</v>
      </c>
      <c r="F18" s="32">
        <f t="shared" si="7"/>
        <v>0</v>
      </c>
      <c r="G18" s="32">
        <f t="shared" si="7"/>
        <v>0</v>
      </c>
      <c r="H18" s="32">
        <f t="shared" si="7"/>
        <v>0</v>
      </c>
      <c r="I18" s="32">
        <f t="shared" si="7"/>
        <v>0</v>
      </c>
      <c r="J18" s="32">
        <f t="shared" si="7"/>
        <v>0</v>
      </c>
      <c r="K18" s="32">
        <f t="shared" si="7"/>
        <v>0</v>
      </c>
      <c r="L18" s="32">
        <f t="shared" si="7"/>
        <v>3517359.2</v>
      </c>
      <c r="M18" s="32">
        <f t="shared" si="7"/>
        <v>0</v>
      </c>
      <c r="N18" s="32">
        <f t="shared" si="7"/>
        <v>0</v>
      </c>
      <c r="O18" s="32">
        <f t="shared" si="7"/>
        <v>0</v>
      </c>
      <c r="P18" s="32">
        <f t="shared" si="7"/>
        <v>0</v>
      </c>
      <c r="Q18" s="32">
        <f t="shared" si="7"/>
        <v>0</v>
      </c>
      <c r="R18" s="32">
        <f t="shared" si="7"/>
        <v>0</v>
      </c>
      <c r="S18" s="32">
        <f t="shared" si="7"/>
        <v>0</v>
      </c>
      <c r="T18" s="32">
        <f t="shared" si="7"/>
        <v>0</v>
      </c>
      <c r="U18" s="32">
        <f t="shared" si="7"/>
        <v>0</v>
      </c>
      <c r="V18" s="32">
        <f t="shared" si="7"/>
        <v>0</v>
      </c>
      <c r="W18" s="32">
        <f t="shared" si="7"/>
        <v>12922603</v>
      </c>
      <c r="X18" s="32">
        <f t="shared" si="7"/>
        <v>0</v>
      </c>
      <c r="Y18" s="32">
        <f t="shared" si="7"/>
        <v>0</v>
      </c>
      <c r="Z18" s="32">
        <f t="shared" si="7"/>
        <v>0</v>
      </c>
      <c r="AA18" s="32">
        <f t="shared" si="7"/>
        <v>0</v>
      </c>
      <c r="AB18" s="32">
        <f t="shared" si="7"/>
        <v>0</v>
      </c>
      <c r="AC18" s="32">
        <f t="shared" si="7"/>
        <v>0</v>
      </c>
      <c r="AD18" s="32">
        <f t="shared" si="7"/>
        <v>0</v>
      </c>
      <c r="AE18" s="32">
        <f t="shared" si="7"/>
        <v>0</v>
      </c>
      <c r="AF18" s="32">
        <f t="shared" si="7"/>
        <v>0</v>
      </c>
      <c r="AG18" s="32">
        <f t="shared" si="7"/>
        <v>0</v>
      </c>
      <c r="AH18" s="32">
        <f t="shared" si="7"/>
        <v>17003425</v>
      </c>
      <c r="AI18" s="32">
        <f t="shared" si="7"/>
        <v>0</v>
      </c>
      <c r="AJ18" s="32">
        <f t="shared" si="7"/>
        <v>0</v>
      </c>
      <c r="AK18" s="32">
        <f t="shared" si="7"/>
        <v>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0.63"/>
    <col customWidth="1" min="2" max="37" width="8.88"/>
  </cols>
  <sheetData>
    <row r="1">
      <c r="A1" s="29"/>
      <c r="B1" s="30" t="s">
        <v>91</v>
      </c>
      <c r="C1" s="30" t="s">
        <v>92</v>
      </c>
      <c r="D1" s="30" t="s">
        <v>93</v>
      </c>
      <c r="E1" s="30" t="s">
        <v>94</v>
      </c>
      <c r="F1" s="30" t="s">
        <v>95</v>
      </c>
      <c r="G1" s="30" t="s">
        <v>96</v>
      </c>
      <c r="H1" s="30" t="s">
        <v>97</v>
      </c>
      <c r="I1" s="30" t="s">
        <v>98</v>
      </c>
      <c r="J1" s="30" t="s">
        <v>99</v>
      </c>
      <c r="K1" s="30" t="s">
        <v>100</v>
      </c>
      <c r="L1" s="30" t="s">
        <v>101</v>
      </c>
      <c r="M1" s="30" t="s">
        <v>102</v>
      </c>
      <c r="N1" s="30" t="s">
        <v>103</v>
      </c>
      <c r="O1" s="30" t="s">
        <v>104</v>
      </c>
      <c r="P1" s="30" t="s">
        <v>105</v>
      </c>
      <c r="Q1" s="30" t="s">
        <v>106</v>
      </c>
      <c r="R1" s="30" t="s">
        <v>107</v>
      </c>
      <c r="S1" s="30" t="s">
        <v>108</v>
      </c>
      <c r="T1" s="30" t="s">
        <v>109</v>
      </c>
      <c r="U1" s="30" t="s">
        <v>110</v>
      </c>
      <c r="V1" s="30" t="s">
        <v>111</v>
      </c>
      <c r="W1" s="30" t="s">
        <v>112</v>
      </c>
      <c r="X1" s="30" t="s">
        <v>113</v>
      </c>
      <c r="Y1" s="30" t="s">
        <v>114</v>
      </c>
      <c r="Z1" s="30" t="s">
        <v>115</v>
      </c>
      <c r="AA1" s="30" t="s">
        <v>116</v>
      </c>
      <c r="AB1" s="30" t="s">
        <v>117</v>
      </c>
      <c r="AC1" s="30" t="s">
        <v>118</v>
      </c>
      <c r="AD1" s="30" t="s">
        <v>119</v>
      </c>
      <c r="AE1" s="30" t="s">
        <v>120</v>
      </c>
      <c r="AF1" s="30" t="s">
        <v>121</v>
      </c>
      <c r="AG1" s="30" t="s">
        <v>122</v>
      </c>
      <c r="AH1" s="30" t="s">
        <v>123</v>
      </c>
      <c r="AI1" s="30" t="s">
        <v>124</v>
      </c>
      <c r="AJ1" s="30" t="s">
        <v>125</v>
      </c>
      <c r="AK1" s="30" t="s">
        <v>126</v>
      </c>
    </row>
    <row r="2">
      <c r="A2" s="35" t="s">
        <v>190</v>
      </c>
    </row>
    <row r="3">
      <c r="A3" s="35" t="s">
        <v>173</v>
      </c>
    </row>
    <row r="4">
      <c r="A4" s="6" t="s">
        <v>86</v>
      </c>
      <c r="B4" s="34">
        <v>0.0</v>
      </c>
      <c r="C4" s="32">
        <f t="shared" ref="C4:AK4" si="1">B22</f>
        <v>0</v>
      </c>
      <c r="D4" s="32">
        <f t="shared" si="1"/>
        <v>600000</v>
      </c>
      <c r="E4" s="32">
        <f t="shared" si="1"/>
        <v>600000</v>
      </c>
      <c r="F4" s="32">
        <f t="shared" si="1"/>
        <v>600000</v>
      </c>
      <c r="G4" s="32">
        <f t="shared" si="1"/>
        <v>600000</v>
      </c>
      <c r="H4" s="32">
        <f t="shared" si="1"/>
        <v>600000</v>
      </c>
      <c r="I4" s="32">
        <f t="shared" si="1"/>
        <v>600000</v>
      </c>
      <c r="J4" s="32">
        <f t="shared" si="1"/>
        <v>600000</v>
      </c>
      <c r="K4" s="32">
        <f t="shared" si="1"/>
        <v>600000</v>
      </c>
      <c r="L4" s="32">
        <f t="shared" si="1"/>
        <v>600000</v>
      </c>
      <c r="M4" s="32">
        <f t="shared" si="1"/>
        <v>600000</v>
      </c>
      <c r="N4" s="32">
        <f t="shared" si="1"/>
        <v>600000</v>
      </c>
      <c r="O4" s="32">
        <f t="shared" si="1"/>
        <v>600000</v>
      </c>
      <c r="P4" s="32">
        <f t="shared" si="1"/>
        <v>0</v>
      </c>
      <c r="Q4" s="32">
        <f t="shared" si="1"/>
        <v>0</v>
      </c>
      <c r="R4" s="32">
        <f t="shared" si="1"/>
        <v>0</v>
      </c>
      <c r="S4" s="32">
        <f t="shared" si="1"/>
        <v>0</v>
      </c>
      <c r="T4" s="32">
        <f t="shared" si="1"/>
        <v>0</v>
      </c>
      <c r="U4" s="32">
        <f t="shared" si="1"/>
        <v>0</v>
      </c>
      <c r="V4" s="32">
        <f t="shared" si="1"/>
        <v>0</v>
      </c>
      <c r="W4" s="32">
        <f t="shared" si="1"/>
        <v>0</v>
      </c>
      <c r="X4" s="32">
        <f t="shared" si="1"/>
        <v>0</v>
      </c>
      <c r="Y4" s="32">
        <f t="shared" si="1"/>
        <v>0</v>
      </c>
      <c r="Z4" s="32">
        <f t="shared" si="1"/>
        <v>0</v>
      </c>
      <c r="AA4" s="32">
        <f t="shared" si="1"/>
        <v>0</v>
      </c>
      <c r="AB4" s="32">
        <f t="shared" si="1"/>
        <v>0</v>
      </c>
      <c r="AC4" s="32">
        <f t="shared" si="1"/>
        <v>0</v>
      </c>
      <c r="AD4" s="32">
        <f t="shared" si="1"/>
        <v>0</v>
      </c>
      <c r="AE4" s="32">
        <f t="shared" si="1"/>
        <v>0</v>
      </c>
      <c r="AF4" s="32">
        <f t="shared" si="1"/>
        <v>0</v>
      </c>
      <c r="AG4" s="32">
        <f t="shared" si="1"/>
        <v>0</v>
      </c>
      <c r="AH4" s="32">
        <f t="shared" si="1"/>
        <v>0</v>
      </c>
      <c r="AI4" s="32">
        <f t="shared" si="1"/>
        <v>0</v>
      </c>
      <c r="AJ4" s="32">
        <f t="shared" si="1"/>
        <v>0</v>
      </c>
      <c r="AK4" s="32">
        <f t="shared" si="1"/>
        <v>0</v>
      </c>
    </row>
    <row r="5">
      <c r="A5" s="6" t="s">
        <v>88</v>
      </c>
      <c r="B5" s="34">
        <v>0.0</v>
      </c>
      <c r="C5" s="32">
        <f t="shared" ref="C5:AK5" si="2">B23</f>
        <v>0</v>
      </c>
      <c r="D5" s="32">
        <f t="shared" si="2"/>
        <v>0</v>
      </c>
      <c r="E5" s="32">
        <f t="shared" si="2"/>
        <v>0</v>
      </c>
      <c r="F5" s="32">
        <f t="shared" si="2"/>
        <v>0</v>
      </c>
      <c r="G5" s="32">
        <f t="shared" si="2"/>
        <v>0</v>
      </c>
      <c r="H5" s="32">
        <f t="shared" si="2"/>
        <v>850000</v>
      </c>
      <c r="I5" s="32">
        <f t="shared" si="2"/>
        <v>850000</v>
      </c>
      <c r="J5" s="32">
        <f t="shared" si="2"/>
        <v>850000</v>
      </c>
      <c r="K5" s="32">
        <f t="shared" si="2"/>
        <v>850000</v>
      </c>
      <c r="L5" s="32">
        <f t="shared" si="2"/>
        <v>850000</v>
      </c>
      <c r="M5" s="32">
        <f t="shared" si="2"/>
        <v>850000</v>
      </c>
      <c r="N5" s="32">
        <f t="shared" si="2"/>
        <v>850000</v>
      </c>
      <c r="O5" s="32">
        <f t="shared" si="2"/>
        <v>850000</v>
      </c>
      <c r="P5" s="32">
        <f t="shared" si="2"/>
        <v>850000</v>
      </c>
      <c r="Q5" s="32">
        <f t="shared" si="2"/>
        <v>850000</v>
      </c>
      <c r="R5" s="32">
        <f t="shared" si="2"/>
        <v>850000</v>
      </c>
      <c r="S5" s="32">
        <f t="shared" si="2"/>
        <v>850000</v>
      </c>
      <c r="T5" s="32">
        <f t="shared" si="2"/>
        <v>850000</v>
      </c>
      <c r="U5" s="32">
        <f t="shared" si="2"/>
        <v>850000</v>
      </c>
      <c r="V5" s="32">
        <f t="shared" si="2"/>
        <v>0</v>
      </c>
      <c r="W5" s="32">
        <f t="shared" si="2"/>
        <v>0</v>
      </c>
      <c r="X5" s="32">
        <f t="shared" si="2"/>
        <v>0</v>
      </c>
      <c r="Y5" s="32">
        <f t="shared" si="2"/>
        <v>0</v>
      </c>
      <c r="Z5" s="32">
        <f t="shared" si="2"/>
        <v>0</v>
      </c>
      <c r="AA5" s="32">
        <f t="shared" si="2"/>
        <v>0</v>
      </c>
      <c r="AB5" s="32">
        <f t="shared" si="2"/>
        <v>0</v>
      </c>
      <c r="AC5" s="32">
        <f t="shared" si="2"/>
        <v>0</v>
      </c>
      <c r="AD5" s="32">
        <f t="shared" si="2"/>
        <v>0</v>
      </c>
      <c r="AE5" s="32">
        <f t="shared" si="2"/>
        <v>0</v>
      </c>
      <c r="AF5" s="32">
        <f t="shared" si="2"/>
        <v>0</v>
      </c>
      <c r="AG5" s="32">
        <f t="shared" si="2"/>
        <v>0</v>
      </c>
      <c r="AH5" s="32">
        <f t="shared" si="2"/>
        <v>0</v>
      </c>
      <c r="AI5" s="32">
        <f t="shared" si="2"/>
        <v>0</v>
      </c>
      <c r="AJ5" s="32">
        <f t="shared" si="2"/>
        <v>0</v>
      </c>
      <c r="AK5" s="32">
        <f t="shared" si="2"/>
        <v>0</v>
      </c>
    </row>
    <row r="6">
      <c r="A6" s="6" t="s">
        <v>89</v>
      </c>
      <c r="B6" s="34">
        <v>0.0</v>
      </c>
      <c r="C6" s="32">
        <f t="shared" ref="C6:AK6" si="3">B24</f>
        <v>0</v>
      </c>
      <c r="D6" s="32">
        <f t="shared" si="3"/>
        <v>0</v>
      </c>
      <c r="E6" s="32">
        <f t="shared" si="3"/>
        <v>0</v>
      </c>
      <c r="F6" s="32">
        <f t="shared" si="3"/>
        <v>0</v>
      </c>
      <c r="G6" s="32">
        <f t="shared" si="3"/>
        <v>0</v>
      </c>
      <c r="H6" s="32">
        <f t="shared" si="3"/>
        <v>0</v>
      </c>
      <c r="I6" s="32">
        <f t="shared" si="3"/>
        <v>0</v>
      </c>
      <c r="J6" s="32">
        <f t="shared" si="3"/>
        <v>0</v>
      </c>
      <c r="K6" s="32">
        <f t="shared" si="3"/>
        <v>1000000</v>
      </c>
      <c r="L6" s="32">
        <f t="shared" si="3"/>
        <v>1000000</v>
      </c>
      <c r="M6" s="32">
        <f t="shared" si="3"/>
        <v>1000000</v>
      </c>
      <c r="N6" s="32">
        <f t="shared" si="3"/>
        <v>1000000</v>
      </c>
      <c r="O6" s="32">
        <f t="shared" si="3"/>
        <v>1000000</v>
      </c>
      <c r="P6" s="32">
        <f t="shared" si="3"/>
        <v>1000000</v>
      </c>
      <c r="Q6" s="32">
        <f t="shared" si="3"/>
        <v>1000000</v>
      </c>
      <c r="R6" s="32">
        <f t="shared" si="3"/>
        <v>1000000</v>
      </c>
      <c r="S6" s="32">
        <f t="shared" si="3"/>
        <v>1000000</v>
      </c>
      <c r="T6" s="32">
        <f t="shared" si="3"/>
        <v>1000000</v>
      </c>
      <c r="U6" s="32">
        <f t="shared" si="3"/>
        <v>1000000</v>
      </c>
      <c r="V6" s="32">
        <f t="shared" si="3"/>
        <v>1000000</v>
      </c>
      <c r="W6" s="32">
        <f t="shared" si="3"/>
        <v>1000000</v>
      </c>
      <c r="X6" s="32">
        <f t="shared" si="3"/>
        <v>1000000</v>
      </c>
      <c r="Y6" s="32">
        <f t="shared" si="3"/>
        <v>1000000</v>
      </c>
      <c r="Z6" s="32">
        <f t="shared" si="3"/>
        <v>1000000</v>
      </c>
      <c r="AA6" s="32">
        <f t="shared" si="3"/>
        <v>1000000</v>
      </c>
      <c r="AB6" s="32">
        <f t="shared" si="3"/>
        <v>1000000</v>
      </c>
      <c r="AC6" s="32">
        <f t="shared" si="3"/>
        <v>1000000</v>
      </c>
      <c r="AD6" s="32">
        <f t="shared" si="3"/>
        <v>1000000</v>
      </c>
      <c r="AE6" s="32">
        <f t="shared" si="3"/>
        <v>1000000</v>
      </c>
      <c r="AF6" s="32">
        <f t="shared" si="3"/>
        <v>1000000</v>
      </c>
      <c r="AG6" s="32">
        <f t="shared" si="3"/>
        <v>1000000</v>
      </c>
      <c r="AH6" s="32">
        <f t="shared" si="3"/>
        <v>1000000</v>
      </c>
      <c r="AI6" s="32">
        <f t="shared" si="3"/>
        <v>1000000</v>
      </c>
      <c r="AJ6" s="32">
        <f t="shared" si="3"/>
        <v>0</v>
      </c>
      <c r="AK6" s="32">
        <f t="shared" si="3"/>
        <v>0</v>
      </c>
    </row>
    <row r="7">
      <c r="A7" s="35" t="s">
        <v>136</v>
      </c>
      <c r="B7" s="32">
        <f t="shared" ref="B7:AK7" si="4">sum(B4:B6)</f>
        <v>0</v>
      </c>
      <c r="C7" s="32">
        <f t="shared" si="4"/>
        <v>0</v>
      </c>
      <c r="D7" s="32">
        <f t="shared" si="4"/>
        <v>600000</v>
      </c>
      <c r="E7" s="32">
        <f t="shared" si="4"/>
        <v>600000</v>
      </c>
      <c r="F7" s="32">
        <f t="shared" si="4"/>
        <v>600000</v>
      </c>
      <c r="G7" s="32">
        <f t="shared" si="4"/>
        <v>600000</v>
      </c>
      <c r="H7" s="32">
        <f t="shared" si="4"/>
        <v>1450000</v>
      </c>
      <c r="I7" s="32">
        <f t="shared" si="4"/>
        <v>1450000</v>
      </c>
      <c r="J7" s="32">
        <f t="shared" si="4"/>
        <v>1450000</v>
      </c>
      <c r="K7" s="32">
        <f t="shared" si="4"/>
        <v>2450000</v>
      </c>
      <c r="L7" s="32">
        <f t="shared" si="4"/>
        <v>2450000</v>
      </c>
      <c r="M7" s="32">
        <f t="shared" si="4"/>
        <v>2450000</v>
      </c>
      <c r="N7" s="32">
        <f t="shared" si="4"/>
        <v>2450000</v>
      </c>
      <c r="O7" s="32">
        <f t="shared" si="4"/>
        <v>2450000</v>
      </c>
      <c r="P7" s="32">
        <f t="shared" si="4"/>
        <v>1850000</v>
      </c>
      <c r="Q7" s="32">
        <f t="shared" si="4"/>
        <v>1850000</v>
      </c>
      <c r="R7" s="32">
        <f t="shared" si="4"/>
        <v>1850000</v>
      </c>
      <c r="S7" s="32">
        <f t="shared" si="4"/>
        <v>1850000</v>
      </c>
      <c r="T7" s="32">
        <f t="shared" si="4"/>
        <v>1850000</v>
      </c>
      <c r="U7" s="32">
        <f t="shared" si="4"/>
        <v>1850000</v>
      </c>
      <c r="V7" s="32">
        <f t="shared" si="4"/>
        <v>1000000</v>
      </c>
      <c r="W7" s="32">
        <f t="shared" si="4"/>
        <v>1000000</v>
      </c>
      <c r="X7" s="32">
        <f t="shared" si="4"/>
        <v>1000000</v>
      </c>
      <c r="Y7" s="32">
        <f t="shared" si="4"/>
        <v>1000000</v>
      </c>
      <c r="Z7" s="32">
        <f t="shared" si="4"/>
        <v>1000000</v>
      </c>
      <c r="AA7" s="32">
        <f t="shared" si="4"/>
        <v>1000000</v>
      </c>
      <c r="AB7" s="32">
        <f t="shared" si="4"/>
        <v>1000000</v>
      </c>
      <c r="AC7" s="32">
        <f t="shared" si="4"/>
        <v>1000000</v>
      </c>
      <c r="AD7" s="32">
        <f t="shared" si="4"/>
        <v>1000000</v>
      </c>
      <c r="AE7" s="32">
        <f t="shared" si="4"/>
        <v>1000000</v>
      </c>
      <c r="AF7" s="32">
        <f t="shared" si="4"/>
        <v>1000000</v>
      </c>
      <c r="AG7" s="32">
        <f t="shared" si="4"/>
        <v>1000000</v>
      </c>
      <c r="AH7" s="32">
        <f t="shared" si="4"/>
        <v>1000000</v>
      </c>
      <c r="AI7" s="32">
        <f t="shared" si="4"/>
        <v>1000000</v>
      </c>
      <c r="AJ7" s="32">
        <f t="shared" si="4"/>
        <v>0</v>
      </c>
      <c r="AK7" s="32">
        <f t="shared" si="4"/>
        <v>0</v>
      </c>
    </row>
    <row r="8">
      <c r="A8" s="36"/>
    </row>
    <row r="9">
      <c r="A9" s="35" t="s">
        <v>191</v>
      </c>
    </row>
    <row r="10">
      <c r="A10" s="6" t="s">
        <v>86</v>
      </c>
      <c r="B10" s="34">
        <v>0.0</v>
      </c>
      <c r="C10" s="34">
        <f>Assumptions!C51</f>
        <v>600000</v>
      </c>
      <c r="D10" s="34">
        <v>0.0</v>
      </c>
      <c r="E10" s="34">
        <v>0.0</v>
      </c>
      <c r="F10" s="34">
        <v>0.0</v>
      </c>
      <c r="G10" s="34">
        <v>0.0</v>
      </c>
      <c r="H10" s="34">
        <v>0.0</v>
      </c>
      <c r="I10" s="34">
        <v>0.0</v>
      </c>
      <c r="J10" s="34">
        <v>0.0</v>
      </c>
      <c r="K10" s="34">
        <v>0.0</v>
      </c>
      <c r="L10" s="34">
        <v>0.0</v>
      </c>
      <c r="M10" s="34">
        <v>0.0</v>
      </c>
      <c r="N10" s="34">
        <v>0.0</v>
      </c>
      <c r="O10" s="34">
        <v>0.0</v>
      </c>
      <c r="P10" s="34">
        <v>0.0</v>
      </c>
      <c r="Q10" s="34">
        <v>0.0</v>
      </c>
      <c r="R10" s="34">
        <v>0.0</v>
      </c>
      <c r="S10" s="34">
        <v>0.0</v>
      </c>
      <c r="T10" s="34">
        <v>0.0</v>
      </c>
      <c r="U10" s="34">
        <v>0.0</v>
      </c>
      <c r="V10" s="34">
        <v>0.0</v>
      </c>
      <c r="W10" s="34">
        <v>0.0</v>
      </c>
      <c r="X10" s="34">
        <v>0.0</v>
      </c>
      <c r="Y10" s="34">
        <v>0.0</v>
      </c>
      <c r="Z10" s="34">
        <v>0.0</v>
      </c>
      <c r="AA10" s="34">
        <v>0.0</v>
      </c>
      <c r="AB10" s="34">
        <v>0.0</v>
      </c>
      <c r="AC10" s="34">
        <v>0.0</v>
      </c>
      <c r="AD10" s="34">
        <v>0.0</v>
      </c>
      <c r="AE10" s="34">
        <v>0.0</v>
      </c>
      <c r="AF10" s="34">
        <v>0.0</v>
      </c>
      <c r="AG10" s="34">
        <v>0.0</v>
      </c>
      <c r="AH10" s="34">
        <v>0.0</v>
      </c>
      <c r="AI10" s="34">
        <v>0.0</v>
      </c>
      <c r="AJ10" s="34">
        <v>0.0</v>
      </c>
      <c r="AK10" s="34">
        <v>0.0</v>
      </c>
    </row>
    <row r="11">
      <c r="A11" s="6" t="s">
        <v>88</v>
      </c>
      <c r="B11" s="34">
        <v>0.0</v>
      </c>
      <c r="C11" s="34">
        <v>0.0</v>
      </c>
      <c r="D11" s="34">
        <v>0.0</v>
      </c>
      <c r="E11" s="34">
        <v>0.0</v>
      </c>
      <c r="F11" s="34">
        <v>0.0</v>
      </c>
      <c r="G11" s="34">
        <f>Assumptions!C52</f>
        <v>850000</v>
      </c>
      <c r="H11" s="34">
        <v>0.0</v>
      </c>
      <c r="I11" s="34">
        <v>0.0</v>
      </c>
      <c r="J11" s="34">
        <v>0.0</v>
      </c>
      <c r="K11" s="34">
        <v>0.0</v>
      </c>
      <c r="L11" s="34">
        <v>0.0</v>
      </c>
      <c r="M11" s="34">
        <v>0.0</v>
      </c>
      <c r="N11" s="34">
        <v>0.0</v>
      </c>
      <c r="O11" s="34">
        <v>0.0</v>
      </c>
      <c r="P11" s="34">
        <v>0.0</v>
      </c>
      <c r="Q11" s="34">
        <v>0.0</v>
      </c>
      <c r="R11" s="34">
        <v>0.0</v>
      </c>
      <c r="S11" s="34">
        <v>0.0</v>
      </c>
      <c r="T11" s="34">
        <v>0.0</v>
      </c>
      <c r="U11" s="34">
        <v>0.0</v>
      </c>
      <c r="V11" s="34">
        <v>0.0</v>
      </c>
      <c r="W11" s="34">
        <v>0.0</v>
      </c>
      <c r="X11" s="34">
        <v>0.0</v>
      </c>
      <c r="Y11" s="34">
        <v>0.0</v>
      </c>
      <c r="Z11" s="34">
        <v>0.0</v>
      </c>
      <c r="AA11" s="34">
        <v>0.0</v>
      </c>
      <c r="AB11" s="34">
        <v>0.0</v>
      </c>
      <c r="AC11" s="34">
        <v>0.0</v>
      </c>
      <c r="AD11" s="34">
        <v>0.0</v>
      </c>
      <c r="AE11" s="34">
        <v>0.0</v>
      </c>
      <c r="AF11" s="34">
        <v>0.0</v>
      </c>
      <c r="AG11" s="34">
        <v>0.0</v>
      </c>
      <c r="AH11" s="34">
        <v>0.0</v>
      </c>
      <c r="AI11" s="34">
        <v>0.0</v>
      </c>
      <c r="AJ11" s="34">
        <v>0.0</v>
      </c>
      <c r="AK11" s="34">
        <v>0.0</v>
      </c>
    </row>
    <row r="12">
      <c r="A12" s="6" t="s">
        <v>89</v>
      </c>
      <c r="B12" s="34">
        <v>0.0</v>
      </c>
      <c r="C12" s="34">
        <v>0.0</v>
      </c>
      <c r="D12" s="34">
        <v>0.0</v>
      </c>
      <c r="E12" s="34">
        <v>0.0</v>
      </c>
      <c r="F12" s="34">
        <v>0.0</v>
      </c>
      <c r="G12" s="34">
        <v>0.0</v>
      </c>
      <c r="H12" s="34">
        <v>0.0</v>
      </c>
      <c r="I12" s="34">
        <v>0.0</v>
      </c>
      <c r="J12" s="34">
        <f>Assumptions!C53</f>
        <v>1000000</v>
      </c>
      <c r="K12" s="34">
        <v>0.0</v>
      </c>
      <c r="L12" s="34">
        <v>0.0</v>
      </c>
      <c r="M12" s="34">
        <v>0.0</v>
      </c>
      <c r="N12" s="34">
        <v>0.0</v>
      </c>
      <c r="O12" s="34">
        <v>0.0</v>
      </c>
      <c r="P12" s="34">
        <v>0.0</v>
      </c>
      <c r="Q12" s="34">
        <v>0.0</v>
      </c>
      <c r="R12" s="34">
        <v>0.0</v>
      </c>
      <c r="S12" s="34">
        <v>0.0</v>
      </c>
      <c r="T12" s="34">
        <v>0.0</v>
      </c>
      <c r="U12" s="34">
        <v>0.0</v>
      </c>
      <c r="V12" s="34">
        <v>0.0</v>
      </c>
      <c r="W12" s="34">
        <v>0.0</v>
      </c>
      <c r="X12" s="34">
        <v>0.0</v>
      </c>
      <c r="Y12" s="34">
        <v>0.0</v>
      </c>
      <c r="Z12" s="34">
        <v>0.0</v>
      </c>
      <c r="AA12" s="34">
        <v>0.0</v>
      </c>
      <c r="AB12" s="34">
        <v>0.0</v>
      </c>
      <c r="AC12" s="34">
        <v>0.0</v>
      </c>
      <c r="AD12" s="34">
        <v>0.0</v>
      </c>
      <c r="AE12" s="34">
        <v>0.0</v>
      </c>
      <c r="AF12" s="34">
        <v>0.0</v>
      </c>
      <c r="AG12" s="34">
        <v>0.0</v>
      </c>
      <c r="AH12" s="34">
        <v>0.0</v>
      </c>
      <c r="AI12" s="34">
        <v>0.0</v>
      </c>
      <c r="AJ12" s="34">
        <v>0.0</v>
      </c>
      <c r="AK12" s="34">
        <v>0.0</v>
      </c>
    </row>
    <row r="13">
      <c r="A13" s="35" t="s">
        <v>136</v>
      </c>
      <c r="B13" s="32">
        <f t="shared" ref="B13:AK13" si="5">sum(B10:B12)</f>
        <v>0</v>
      </c>
      <c r="C13" s="32">
        <f t="shared" si="5"/>
        <v>600000</v>
      </c>
      <c r="D13" s="32">
        <f t="shared" si="5"/>
        <v>0</v>
      </c>
      <c r="E13" s="32">
        <f t="shared" si="5"/>
        <v>0</v>
      </c>
      <c r="F13" s="32">
        <f t="shared" si="5"/>
        <v>0</v>
      </c>
      <c r="G13" s="32">
        <f t="shared" si="5"/>
        <v>850000</v>
      </c>
      <c r="H13" s="32">
        <f t="shared" si="5"/>
        <v>0</v>
      </c>
      <c r="I13" s="32">
        <f t="shared" si="5"/>
        <v>0</v>
      </c>
      <c r="J13" s="32">
        <f t="shared" si="5"/>
        <v>1000000</v>
      </c>
      <c r="K13" s="32">
        <f t="shared" si="5"/>
        <v>0</v>
      </c>
      <c r="L13" s="32">
        <f t="shared" si="5"/>
        <v>0</v>
      </c>
      <c r="M13" s="32">
        <f t="shared" si="5"/>
        <v>0</v>
      </c>
      <c r="N13" s="32">
        <f t="shared" si="5"/>
        <v>0</v>
      </c>
      <c r="O13" s="32">
        <f t="shared" si="5"/>
        <v>0</v>
      </c>
      <c r="P13" s="32">
        <f t="shared" si="5"/>
        <v>0</v>
      </c>
      <c r="Q13" s="32">
        <f t="shared" si="5"/>
        <v>0</v>
      </c>
      <c r="R13" s="32">
        <f t="shared" si="5"/>
        <v>0</v>
      </c>
      <c r="S13" s="32">
        <f t="shared" si="5"/>
        <v>0</v>
      </c>
      <c r="T13" s="32">
        <f t="shared" si="5"/>
        <v>0</v>
      </c>
      <c r="U13" s="32">
        <f t="shared" si="5"/>
        <v>0</v>
      </c>
      <c r="V13" s="32">
        <f t="shared" si="5"/>
        <v>0</v>
      </c>
      <c r="W13" s="32">
        <f t="shared" si="5"/>
        <v>0</v>
      </c>
      <c r="X13" s="32">
        <f t="shared" si="5"/>
        <v>0</v>
      </c>
      <c r="Y13" s="32">
        <f t="shared" si="5"/>
        <v>0</v>
      </c>
      <c r="Z13" s="32">
        <f t="shared" si="5"/>
        <v>0</v>
      </c>
      <c r="AA13" s="32">
        <f t="shared" si="5"/>
        <v>0</v>
      </c>
      <c r="AB13" s="32">
        <f t="shared" si="5"/>
        <v>0</v>
      </c>
      <c r="AC13" s="32">
        <f t="shared" si="5"/>
        <v>0</v>
      </c>
      <c r="AD13" s="32">
        <f t="shared" si="5"/>
        <v>0</v>
      </c>
      <c r="AE13" s="32">
        <f t="shared" si="5"/>
        <v>0</v>
      </c>
      <c r="AF13" s="32">
        <f t="shared" si="5"/>
        <v>0</v>
      </c>
      <c r="AG13" s="32">
        <f t="shared" si="5"/>
        <v>0</v>
      </c>
      <c r="AH13" s="32">
        <f t="shared" si="5"/>
        <v>0</v>
      </c>
      <c r="AI13" s="32">
        <f t="shared" si="5"/>
        <v>0</v>
      </c>
      <c r="AJ13" s="32">
        <f t="shared" si="5"/>
        <v>0</v>
      </c>
      <c r="AK13" s="32">
        <f t="shared" si="5"/>
        <v>0</v>
      </c>
    </row>
    <row r="14">
      <c r="A14" s="36"/>
    </row>
    <row r="15">
      <c r="A15" s="35" t="s">
        <v>192</v>
      </c>
    </row>
    <row r="16">
      <c r="A16" s="6" t="s">
        <v>86</v>
      </c>
      <c r="B16" s="34">
        <v>0.0</v>
      </c>
      <c r="C16" s="34">
        <v>0.0</v>
      </c>
      <c r="D16" s="34">
        <v>0.0</v>
      </c>
      <c r="E16" s="34">
        <v>0.0</v>
      </c>
      <c r="F16" s="34">
        <v>0.0</v>
      </c>
      <c r="G16" s="34">
        <v>0.0</v>
      </c>
      <c r="H16" s="34">
        <v>0.0</v>
      </c>
      <c r="I16" s="34">
        <v>0.0</v>
      </c>
      <c r="J16" s="34">
        <v>0.0</v>
      </c>
      <c r="K16" s="34">
        <v>0.0</v>
      </c>
      <c r="L16" s="34">
        <v>0.0</v>
      </c>
      <c r="M16" s="34">
        <v>0.0</v>
      </c>
      <c r="N16" s="34">
        <v>0.0</v>
      </c>
      <c r="O16" s="34">
        <f>Assumptions!C51</f>
        <v>600000</v>
      </c>
      <c r="P16" s="34">
        <v>0.0</v>
      </c>
      <c r="Q16" s="34">
        <v>0.0</v>
      </c>
      <c r="R16" s="34">
        <v>0.0</v>
      </c>
      <c r="S16" s="34">
        <v>0.0</v>
      </c>
      <c r="T16" s="34">
        <v>0.0</v>
      </c>
      <c r="U16" s="34">
        <v>0.0</v>
      </c>
      <c r="V16" s="34">
        <v>0.0</v>
      </c>
      <c r="W16" s="34">
        <v>0.0</v>
      </c>
      <c r="X16" s="34">
        <v>0.0</v>
      </c>
      <c r="Y16" s="34">
        <v>0.0</v>
      </c>
      <c r="Z16" s="34">
        <v>0.0</v>
      </c>
      <c r="AA16" s="34">
        <v>0.0</v>
      </c>
      <c r="AB16" s="34">
        <v>0.0</v>
      </c>
      <c r="AC16" s="34">
        <v>0.0</v>
      </c>
      <c r="AD16" s="34">
        <v>0.0</v>
      </c>
      <c r="AE16" s="34">
        <v>0.0</v>
      </c>
      <c r="AF16" s="34">
        <v>0.0</v>
      </c>
      <c r="AG16" s="34">
        <v>0.0</v>
      </c>
      <c r="AH16" s="34">
        <v>0.0</v>
      </c>
      <c r="AI16" s="34">
        <v>0.0</v>
      </c>
      <c r="AJ16" s="34">
        <v>0.0</v>
      </c>
      <c r="AK16" s="34">
        <v>0.0</v>
      </c>
    </row>
    <row r="17">
      <c r="A17" s="6" t="s">
        <v>88</v>
      </c>
      <c r="B17" s="34">
        <v>0.0</v>
      </c>
      <c r="C17" s="34">
        <v>0.0</v>
      </c>
      <c r="D17" s="34">
        <v>0.0</v>
      </c>
      <c r="E17" s="34">
        <v>0.0</v>
      </c>
      <c r="F17" s="34">
        <v>0.0</v>
      </c>
      <c r="G17" s="34">
        <v>0.0</v>
      </c>
      <c r="H17" s="34">
        <v>0.0</v>
      </c>
      <c r="I17" s="34">
        <v>0.0</v>
      </c>
      <c r="J17" s="34">
        <v>0.0</v>
      </c>
      <c r="K17" s="34">
        <v>0.0</v>
      </c>
      <c r="L17" s="34">
        <v>0.0</v>
      </c>
      <c r="M17" s="34">
        <v>0.0</v>
      </c>
      <c r="N17" s="34">
        <v>0.0</v>
      </c>
      <c r="O17" s="34">
        <v>0.0</v>
      </c>
      <c r="P17" s="34">
        <v>0.0</v>
      </c>
      <c r="Q17" s="34">
        <v>0.0</v>
      </c>
      <c r="R17" s="34">
        <v>0.0</v>
      </c>
      <c r="S17" s="34">
        <v>0.0</v>
      </c>
      <c r="T17" s="34">
        <v>0.0</v>
      </c>
      <c r="U17" s="34">
        <f>Assumptions!C52</f>
        <v>850000</v>
      </c>
      <c r="V17" s="34">
        <v>0.0</v>
      </c>
      <c r="W17" s="34">
        <v>0.0</v>
      </c>
      <c r="X17" s="34">
        <v>0.0</v>
      </c>
      <c r="Y17" s="34">
        <v>0.0</v>
      </c>
      <c r="Z17" s="34">
        <v>0.0</v>
      </c>
      <c r="AA17" s="34">
        <v>0.0</v>
      </c>
      <c r="AB17" s="34">
        <v>0.0</v>
      </c>
      <c r="AC17" s="34">
        <v>0.0</v>
      </c>
      <c r="AD17" s="34">
        <v>0.0</v>
      </c>
      <c r="AE17" s="34">
        <v>0.0</v>
      </c>
      <c r="AF17" s="34">
        <v>0.0</v>
      </c>
      <c r="AG17" s="34">
        <v>0.0</v>
      </c>
      <c r="AH17" s="34">
        <v>0.0</v>
      </c>
      <c r="AI17" s="34">
        <v>0.0</v>
      </c>
      <c r="AJ17" s="34">
        <v>0.0</v>
      </c>
      <c r="AK17" s="34">
        <v>0.0</v>
      </c>
    </row>
    <row r="18">
      <c r="A18" s="6" t="s">
        <v>89</v>
      </c>
      <c r="B18" s="34">
        <v>0.0</v>
      </c>
      <c r="C18" s="34">
        <v>0.0</v>
      </c>
      <c r="D18" s="34">
        <v>0.0</v>
      </c>
      <c r="E18" s="34">
        <v>0.0</v>
      </c>
      <c r="F18" s="34">
        <v>0.0</v>
      </c>
      <c r="G18" s="34">
        <v>0.0</v>
      </c>
      <c r="H18" s="34">
        <v>0.0</v>
      </c>
      <c r="I18" s="34">
        <v>0.0</v>
      </c>
      <c r="J18" s="34">
        <v>0.0</v>
      </c>
      <c r="K18" s="34">
        <v>0.0</v>
      </c>
      <c r="L18" s="34">
        <v>0.0</v>
      </c>
      <c r="M18" s="34">
        <v>0.0</v>
      </c>
      <c r="N18" s="34">
        <v>0.0</v>
      </c>
      <c r="O18" s="34">
        <v>0.0</v>
      </c>
      <c r="P18" s="34">
        <v>0.0</v>
      </c>
      <c r="Q18" s="34">
        <v>0.0</v>
      </c>
      <c r="R18" s="34">
        <v>0.0</v>
      </c>
      <c r="S18" s="34">
        <v>0.0</v>
      </c>
      <c r="T18" s="34">
        <v>0.0</v>
      </c>
      <c r="U18" s="34">
        <v>0.0</v>
      </c>
      <c r="V18" s="34">
        <v>0.0</v>
      </c>
      <c r="W18" s="34">
        <v>0.0</v>
      </c>
      <c r="X18" s="34">
        <v>0.0</v>
      </c>
      <c r="Y18" s="34">
        <v>0.0</v>
      </c>
      <c r="Z18" s="34">
        <v>0.0</v>
      </c>
      <c r="AA18" s="34">
        <v>0.0</v>
      </c>
      <c r="AB18" s="34">
        <v>0.0</v>
      </c>
      <c r="AC18" s="34">
        <v>0.0</v>
      </c>
      <c r="AD18" s="34">
        <v>0.0</v>
      </c>
      <c r="AE18" s="34">
        <v>0.0</v>
      </c>
      <c r="AF18" s="34">
        <v>0.0</v>
      </c>
      <c r="AG18" s="34">
        <v>0.0</v>
      </c>
      <c r="AH18" s="34">
        <v>0.0</v>
      </c>
      <c r="AI18" s="34">
        <f>Assumptions!C53</f>
        <v>1000000</v>
      </c>
      <c r="AJ18" s="34">
        <v>0.0</v>
      </c>
      <c r="AK18" s="34">
        <v>0.0</v>
      </c>
    </row>
    <row r="19">
      <c r="A19" s="35" t="s">
        <v>136</v>
      </c>
      <c r="B19" s="32">
        <f t="shared" ref="B19:AK19" si="6">sum(B16:B18)</f>
        <v>0</v>
      </c>
      <c r="C19" s="32">
        <f t="shared" si="6"/>
        <v>0</v>
      </c>
      <c r="D19" s="32">
        <f t="shared" si="6"/>
        <v>0</v>
      </c>
      <c r="E19" s="32">
        <f t="shared" si="6"/>
        <v>0</v>
      </c>
      <c r="F19" s="32">
        <f t="shared" si="6"/>
        <v>0</v>
      </c>
      <c r="G19" s="32">
        <f t="shared" si="6"/>
        <v>0</v>
      </c>
      <c r="H19" s="32">
        <f t="shared" si="6"/>
        <v>0</v>
      </c>
      <c r="I19" s="32">
        <f t="shared" si="6"/>
        <v>0</v>
      </c>
      <c r="J19" s="32">
        <f t="shared" si="6"/>
        <v>0</v>
      </c>
      <c r="K19" s="32">
        <f t="shared" si="6"/>
        <v>0</v>
      </c>
      <c r="L19" s="32">
        <f t="shared" si="6"/>
        <v>0</v>
      </c>
      <c r="M19" s="32">
        <f t="shared" si="6"/>
        <v>0</v>
      </c>
      <c r="N19" s="32">
        <f t="shared" si="6"/>
        <v>0</v>
      </c>
      <c r="O19" s="32">
        <f t="shared" si="6"/>
        <v>600000</v>
      </c>
      <c r="P19" s="32">
        <f t="shared" si="6"/>
        <v>0</v>
      </c>
      <c r="Q19" s="32">
        <f t="shared" si="6"/>
        <v>0</v>
      </c>
      <c r="R19" s="32">
        <f t="shared" si="6"/>
        <v>0</v>
      </c>
      <c r="S19" s="32">
        <f t="shared" si="6"/>
        <v>0</v>
      </c>
      <c r="T19" s="32">
        <f t="shared" si="6"/>
        <v>0</v>
      </c>
      <c r="U19" s="32">
        <f t="shared" si="6"/>
        <v>850000</v>
      </c>
      <c r="V19" s="32">
        <f t="shared" si="6"/>
        <v>0</v>
      </c>
      <c r="W19" s="32">
        <f t="shared" si="6"/>
        <v>0</v>
      </c>
      <c r="X19" s="32">
        <f t="shared" si="6"/>
        <v>0</v>
      </c>
      <c r="Y19" s="32">
        <f t="shared" si="6"/>
        <v>0</v>
      </c>
      <c r="Z19" s="32">
        <f t="shared" si="6"/>
        <v>0</v>
      </c>
      <c r="AA19" s="32">
        <f t="shared" si="6"/>
        <v>0</v>
      </c>
      <c r="AB19" s="32">
        <f t="shared" si="6"/>
        <v>0</v>
      </c>
      <c r="AC19" s="32">
        <f t="shared" si="6"/>
        <v>0</v>
      </c>
      <c r="AD19" s="32">
        <f t="shared" si="6"/>
        <v>0</v>
      </c>
      <c r="AE19" s="32">
        <f t="shared" si="6"/>
        <v>0</v>
      </c>
      <c r="AF19" s="32">
        <f t="shared" si="6"/>
        <v>0</v>
      </c>
      <c r="AG19" s="32">
        <f t="shared" si="6"/>
        <v>0</v>
      </c>
      <c r="AH19" s="32">
        <f t="shared" si="6"/>
        <v>0</v>
      </c>
      <c r="AI19" s="32">
        <f t="shared" si="6"/>
        <v>1000000</v>
      </c>
      <c r="AJ19" s="32">
        <f t="shared" si="6"/>
        <v>0</v>
      </c>
      <c r="AK19" s="32">
        <f t="shared" si="6"/>
        <v>0</v>
      </c>
    </row>
    <row r="20">
      <c r="A20" s="36"/>
    </row>
    <row r="21">
      <c r="A21" s="35" t="s">
        <v>176</v>
      </c>
    </row>
    <row r="22">
      <c r="A22" s="6" t="s">
        <v>86</v>
      </c>
      <c r="B22" s="32">
        <f t="shared" ref="B22:AK22" si="7">B4+B10-B16</f>
        <v>0</v>
      </c>
      <c r="C22" s="32">
        <f t="shared" si="7"/>
        <v>600000</v>
      </c>
      <c r="D22" s="32">
        <f t="shared" si="7"/>
        <v>600000</v>
      </c>
      <c r="E22" s="32">
        <f t="shared" si="7"/>
        <v>600000</v>
      </c>
      <c r="F22" s="32">
        <f t="shared" si="7"/>
        <v>600000</v>
      </c>
      <c r="G22" s="32">
        <f t="shared" si="7"/>
        <v>600000</v>
      </c>
      <c r="H22" s="32">
        <f t="shared" si="7"/>
        <v>600000</v>
      </c>
      <c r="I22" s="32">
        <f t="shared" si="7"/>
        <v>600000</v>
      </c>
      <c r="J22" s="32">
        <f t="shared" si="7"/>
        <v>600000</v>
      </c>
      <c r="K22" s="32">
        <f t="shared" si="7"/>
        <v>600000</v>
      </c>
      <c r="L22" s="32">
        <f t="shared" si="7"/>
        <v>600000</v>
      </c>
      <c r="M22" s="32">
        <f t="shared" si="7"/>
        <v>600000</v>
      </c>
      <c r="N22" s="32">
        <f t="shared" si="7"/>
        <v>600000</v>
      </c>
      <c r="O22" s="32">
        <f t="shared" si="7"/>
        <v>0</v>
      </c>
      <c r="P22" s="32">
        <f t="shared" si="7"/>
        <v>0</v>
      </c>
      <c r="Q22" s="32">
        <f t="shared" si="7"/>
        <v>0</v>
      </c>
      <c r="R22" s="32">
        <f t="shared" si="7"/>
        <v>0</v>
      </c>
      <c r="S22" s="32">
        <f t="shared" si="7"/>
        <v>0</v>
      </c>
      <c r="T22" s="32">
        <f t="shared" si="7"/>
        <v>0</v>
      </c>
      <c r="U22" s="32">
        <f t="shared" si="7"/>
        <v>0</v>
      </c>
      <c r="V22" s="32">
        <f t="shared" si="7"/>
        <v>0</v>
      </c>
      <c r="W22" s="32">
        <f t="shared" si="7"/>
        <v>0</v>
      </c>
      <c r="X22" s="32">
        <f t="shared" si="7"/>
        <v>0</v>
      </c>
      <c r="Y22" s="32">
        <f t="shared" si="7"/>
        <v>0</v>
      </c>
      <c r="Z22" s="32">
        <f t="shared" si="7"/>
        <v>0</v>
      </c>
      <c r="AA22" s="32">
        <f t="shared" si="7"/>
        <v>0</v>
      </c>
      <c r="AB22" s="32">
        <f t="shared" si="7"/>
        <v>0</v>
      </c>
      <c r="AC22" s="32">
        <f t="shared" si="7"/>
        <v>0</v>
      </c>
      <c r="AD22" s="32">
        <f t="shared" si="7"/>
        <v>0</v>
      </c>
      <c r="AE22" s="32">
        <f t="shared" si="7"/>
        <v>0</v>
      </c>
      <c r="AF22" s="32">
        <f t="shared" si="7"/>
        <v>0</v>
      </c>
      <c r="AG22" s="32">
        <f t="shared" si="7"/>
        <v>0</v>
      </c>
      <c r="AH22" s="32">
        <f t="shared" si="7"/>
        <v>0</v>
      </c>
      <c r="AI22" s="32">
        <f t="shared" si="7"/>
        <v>0</v>
      </c>
      <c r="AJ22" s="32">
        <f t="shared" si="7"/>
        <v>0</v>
      </c>
      <c r="AK22" s="32">
        <f t="shared" si="7"/>
        <v>0</v>
      </c>
    </row>
    <row r="23">
      <c r="A23" s="6" t="s">
        <v>88</v>
      </c>
      <c r="B23" s="32">
        <f t="shared" ref="B23:AK23" si="8">B5+B11-B17</f>
        <v>0</v>
      </c>
      <c r="C23" s="32">
        <f t="shared" si="8"/>
        <v>0</v>
      </c>
      <c r="D23" s="32">
        <f t="shared" si="8"/>
        <v>0</v>
      </c>
      <c r="E23" s="32">
        <f t="shared" si="8"/>
        <v>0</v>
      </c>
      <c r="F23" s="32">
        <f t="shared" si="8"/>
        <v>0</v>
      </c>
      <c r="G23" s="32">
        <f t="shared" si="8"/>
        <v>850000</v>
      </c>
      <c r="H23" s="32">
        <f t="shared" si="8"/>
        <v>850000</v>
      </c>
      <c r="I23" s="32">
        <f t="shared" si="8"/>
        <v>850000</v>
      </c>
      <c r="J23" s="32">
        <f t="shared" si="8"/>
        <v>850000</v>
      </c>
      <c r="K23" s="32">
        <f t="shared" si="8"/>
        <v>850000</v>
      </c>
      <c r="L23" s="32">
        <f t="shared" si="8"/>
        <v>850000</v>
      </c>
      <c r="M23" s="32">
        <f t="shared" si="8"/>
        <v>850000</v>
      </c>
      <c r="N23" s="32">
        <f t="shared" si="8"/>
        <v>850000</v>
      </c>
      <c r="O23" s="32">
        <f t="shared" si="8"/>
        <v>850000</v>
      </c>
      <c r="P23" s="32">
        <f t="shared" si="8"/>
        <v>850000</v>
      </c>
      <c r="Q23" s="32">
        <f t="shared" si="8"/>
        <v>850000</v>
      </c>
      <c r="R23" s="32">
        <f t="shared" si="8"/>
        <v>850000</v>
      </c>
      <c r="S23" s="32">
        <f t="shared" si="8"/>
        <v>850000</v>
      </c>
      <c r="T23" s="32">
        <f t="shared" si="8"/>
        <v>850000</v>
      </c>
      <c r="U23" s="32">
        <f t="shared" si="8"/>
        <v>0</v>
      </c>
      <c r="V23" s="32">
        <f t="shared" si="8"/>
        <v>0</v>
      </c>
      <c r="W23" s="32">
        <f t="shared" si="8"/>
        <v>0</v>
      </c>
      <c r="X23" s="32">
        <f t="shared" si="8"/>
        <v>0</v>
      </c>
      <c r="Y23" s="32">
        <f t="shared" si="8"/>
        <v>0</v>
      </c>
      <c r="Z23" s="32">
        <f t="shared" si="8"/>
        <v>0</v>
      </c>
      <c r="AA23" s="32">
        <f t="shared" si="8"/>
        <v>0</v>
      </c>
      <c r="AB23" s="32">
        <f t="shared" si="8"/>
        <v>0</v>
      </c>
      <c r="AC23" s="32">
        <f t="shared" si="8"/>
        <v>0</v>
      </c>
      <c r="AD23" s="32">
        <f t="shared" si="8"/>
        <v>0</v>
      </c>
      <c r="AE23" s="32">
        <f t="shared" si="8"/>
        <v>0</v>
      </c>
      <c r="AF23" s="32">
        <f t="shared" si="8"/>
        <v>0</v>
      </c>
      <c r="AG23" s="32">
        <f t="shared" si="8"/>
        <v>0</v>
      </c>
      <c r="AH23" s="32">
        <f t="shared" si="8"/>
        <v>0</v>
      </c>
      <c r="AI23" s="32">
        <f t="shared" si="8"/>
        <v>0</v>
      </c>
      <c r="AJ23" s="32">
        <f t="shared" si="8"/>
        <v>0</v>
      </c>
      <c r="AK23" s="32">
        <f t="shared" si="8"/>
        <v>0</v>
      </c>
    </row>
    <row r="24">
      <c r="A24" s="6" t="s">
        <v>89</v>
      </c>
      <c r="B24" s="32">
        <f t="shared" ref="B24:AK24" si="9">B6+B12-B18</f>
        <v>0</v>
      </c>
      <c r="C24" s="32">
        <f t="shared" si="9"/>
        <v>0</v>
      </c>
      <c r="D24" s="32">
        <f t="shared" si="9"/>
        <v>0</v>
      </c>
      <c r="E24" s="32">
        <f t="shared" si="9"/>
        <v>0</v>
      </c>
      <c r="F24" s="32">
        <f t="shared" si="9"/>
        <v>0</v>
      </c>
      <c r="G24" s="32">
        <f t="shared" si="9"/>
        <v>0</v>
      </c>
      <c r="H24" s="32">
        <f t="shared" si="9"/>
        <v>0</v>
      </c>
      <c r="I24" s="32">
        <f t="shared" si="9"/>
        <v>0</v>
      </c>
      <c r="J24" s="32">
        <f t="shared" si="9"/>
        <v>1000000</v>
      </c>
      <c r="K24" s="32">
        <f t="shared" si="9"/>
        <v>1000000</v>
      </c>
      <c r="L24" s="32">
        <f t="shared" si="9"/>
        <v>1000000</v>
      </c>
      <c r="M24" s="32">
        <f t="shared" si="9"/>
        <v>1000000</v>
      </c>
      <c r="N24" s="32">
        <f t="shared" si="9"/>
        <v>1000000</v>
      </c>
      <c r="O24" s="32">
        <f t="shared" si="9"/>
        <v>1000000</v>
      </c>
      <c r="P24" s="32">
        <f t="shared" si="9"/>
        <v>1000000</v>
      </c>
      <c r="Q24" s="32">
        <f t="shared" si="9"/>
        <v>1000000</v>
      </c>
      <c r="R24" s="32">
        <f t="shared" si="9"/>
        <v>1000000</v>
      </c>
      <c r="S24" s="32">
        <f t="shared" si="9"/>
        <v>1000000</v>
      </c>
      <c r="T24" s="32">
        <f t="shared" si="9"/>
        <v>1000000</v>
      </c>
      <c r="U24" s="32">
        <f t="shared" si="9"/>
        <v>1000000</v>
      </c>
      <c r="V24" s="32">
        <f t="shared" si="9"/>
        <v>1000000</v>
      </c>
      <c r="W24" s="32">
        <f t="shared" si="9"/>
        <v>1000000</v>
      </c>
      <c r="X24" s="32">
        <f t="shared" si="9"/>
        <v>1000000</v>
      </c>
      <c r="Y24" s="32">
        <f t="shared" si="9"/>
        <v>1000000</v>
      </c>
      <c r="Z24" s="32">
        <f t="shared" si="9"/>
        <v>1000000</v>
      </c>
      <c r="AA24" s="32">
        <f t="shared" si="9"/>
        <v>1000000</v>
      </c>
      <c r="AB24" s="32">
        <f t="shared" si="9"/>
        <v>1000000</v>
      </c>
      <c r="AC24" s="32">
        <f t="shared" si="9"/>
        <v>1000000</v>
      </c>
      <c r="AD24" s="32">
        <f t="shared" si="9"/>
        <v>1000000</v>
      </c>
      <c r="AE24" s="32">
        <f t="shared" si="9"/>
        <v>1000000</v>
      </c>
      <c r="AF24" s="32">
        <f t="shared" si="9"/>
        <v>1000000</v>
      </c>
      <c r="AG24" s="32">
        <f t="shared" si="9"/>
        <v>1000000</v>
      </c>
      <c r="AH24" s="32">
        <f t="shared" si="9"/>
        <v>1000000</v>
      </c>
      <c r="AI24" s="32">
        <f t="shared" si="9"/>
        <v>0</v>
      </c>
      <c r="AJ24" s="32">
        <f t="shared" si="9"/>
        <v>0</v>
      </c>
      <c r="AK24" s="32">
        <f t="shared" si="9"/>
        <v>0</v>
      </c>
    </row>
    <row r="25">
      <c r="A25" s="35" t="s">
        <v>136</v>
      </c>
      <c r="B25" s="32">
        <f t="shared" ref="B25:AK25" si="10">sum(B22:B24)</f>
        <v>0</v>
      </c>
      <c r="C25" s="32">
        <f t="shared" si="10"/>
        <v>600000</v>
      </c>
      <c r="D25" s="32">
        <f t="shared" si="10"/>
        <v>600000</v>
      </c>
      <c r="E25" s="32">
        <f t="shared" si="10"/>
        <v>600000</v>
      </c>
      <c r="F25" s="32">
        <f t="shared" si="10"/>
        <v>600000</v>
      </c>
      <c r="G25" s="32">
        <f t="shared" si="10"/>
        <v>1450000</v>
      </c>
      <c r="H25" s="32">
        <f t="shared" si="10"/>
        <v>1450000</v>
      </c>
      <c r="I25" s="32">
        <f t="shared" si="10"/>
        <v>1450000</v>
      </c>
      <c r="J25" s="32">
        <f t="shared" si="10"/>
        <v>2450000</v>
      </c>
      <c r="K25" s="32">
        <f t="shared" si="10"/>
        <v>2450000</v>
      </c>
      <c r="L25" s="32">
        <f t="shared" si="10"/>
        <v>2450000</v>
      </c>
      <c r="M25" s="32">
        <f t="shared" si="10"/>
        <v>2450000</v>
      </c>
      <c r="N25" s="32">
        <f t="shared" si="10"/>
        <v>2450000</v>
      </c>
      <c r="O25" s="32">
        <f t="shared" si="10"/>
        <v>1850000</v>
      </c>
      <c r="P25" s="32">
        <f t="shared" si="10"/>
        <v>1850000</v>
      </c>
      <c r="Q25" s="32">
        <f t="shared" si="10"/>
        <v>1850000</v>
      </c>
      <c r="R25" s="32">
        <f t="shared" si="10"/>
        <v>1850000</v>
      </c>
      <c r="S25" s="32">
        <f t="shared" si="10"/>
        <v>1850000</v>
      </c>
      <c r="T25" s="32">
        <f t="shared" si="10"/>
        <v>1850000</v>
      </c>
      <c r="U25" s="32">
        <f t="shared" si="10"/>
        <v>1000000</v>
      </c>
      <c r="V25" s="32">
        <f t="shared" si="10"/>
        <v>1000000</v>
      </c>
      <c r="W25" s="32">
        <f t="shared" si="10"/>
        <v>1000000</v>
      </c>
      <c r="X25" s="32">
        <f t="shared" si="10"/>
        <v>1000000</v>
      </c>
      <c r="Y25" s="32">
        <f t="shared" si="10"/>
        <v>1000000</v>
      </c>
      <c r="Z25" s="32">
        <f t="shared" si="10"/>
        <v>1000000</v>
      </c>
      <c r="AA25" s="32">
        <f t="shared" si="10"/>
        <v>1000000</v>
      </c>
      <c r="AB25" s="32">
        <f t="shared" si="10"/>
        <v>1000000</v>
      </c>
      <c r="AC25" s="32">
        <f t="shared" si="10"/>
        <v>1000000</v>
      </c>
      <c r="AD25" s="32">
        <f t="shared" si="10"/>
        <v>1000000</v>
      </c>
      <c r="AE25" s="32">
        <f t="shared" si="10"/>
        <v>1000000</v>
      </c>
      <c r="AF25" s="32">
        <f t="shared" si="10"/>
        <v>1000000</v>
      </c>
      <c r="AG25" s="32">
        <f t="shared" si="10"/>
        <v>1000000</v>
      </c>
      <c r="AH25" s="32">
        <f t="shared" si="10"/>
        <v>1000000</v>
      </c>
      <c r="AI25" s="32">
        <f t="shared" si="10"/>
        <v>0</v>
      </c>
      <c r="AJ25" s="32">
        <f t="shared" si="10"/>
        <v>0</v>
      </c>
      <c r="AK25" s="32">
        <f t="shared" si="10"/>
        <v>0</v>
      </c>
    </row>
    <row r="26">
      <c r="A26" s="36"/>
    </row>
    <row r="27">
      <c r="A27" s="35" t="s">
        <v>193</v>
      </c>
    </row>
    <row r="28">
      <c r="A28" s="6" t="s">
        <v>86</v>
      </c>
      <c r="B28" s="33">
        <f>B22*Assumptions!$D51/12</f>
        <v>0</v>
      </c>
      <c r="C28" s="33">
        <f>C22*Assumptions!$D51/12</f>
        <v>5350</v>
      </c>
      <c r="D28" s="33">
        <f>D22*Assumptions!$D51/12</f>
        <v>5350</v>
      </c>
      <c r="E28" s="33">
        <f>E22*Assumptions!$D51/12</f>
        <v>5350</v>
      </c>
      <c r="F28" s="33">
        <f>F22*Assumptions!$D51/12</f>
        <v>5350</v>
      </c>
      <c r="G28" s="33">
        <f>G22*Assumptions!$D51/12</f>
        <v>5350</v>
      </c>
      <c r="H28" s="33">
        <f>H22*Assumptions!$D51/12</f>
        <v>5350</v>
      </c>
      <c r="I28" s="33">
        <f>I22*Assumptions!$D51/12</f>
        <v>5350</v>
      </c>
      <c r="J28" s="33">
        <f>J22*Assumptions!$D51/12</f>
        <v>5350</v>
      </c>
      <c r="K28" s="33">
        <f>K22*Assumptions!$D51/12</f>
        <v>5350</v>
      </c>
      <c r="L28" s="33">
        <f>L22*Assumptions!$D51/12</f>
        <v>5350</v>
      </c>
      <c r="M28" s="33">
        <f>M22*Assumptions!$D51/12</f>
        <v>5350</v>
      </c>
      <c r="N28" s="33">
        <f>N22*Assumptions!$D51/12</f>
        <v>5350</v>
      </c>
      <c r="O28" s="33">
        <f>O22*Assumptions!$D51/12</f>
        <v>0</v>
      </c>
      <c r="P28" s="33">
        <f>P22*Assumptions!$D51/12</f>
        <v>0</v>
      </c>
      <c r="Q28" s="33">
        <f>Q22*Assumptions!$D51/12</f>
        <v>0</v>
      </c>
      <c r="R28" s="33">
        <f>R22*Assumptions!$D51/12</f>
        <v>0</v>
      </c>
      <c r="S28" s="33">
        <f>S22*Assumptions!$D51/12</f>
        <v>0</v>
      </c>
      <c r="T28" s="33">
        <f>T22*Assumptions!$D51/12</f>
        <v>0</v>
      </c>
      <c r="U28" s="33">
        <f>U22*Assumptions!$D51/12</f>
        <v>0</v>
      </c>
      <c r="V28" s="33">
        <f>V22*Assumptions!$D51/12</f>
        <v>0</v>
      </c>
      <c r="W28" s="33">
        <f>W22*Assumptions!$D51/12</f>
        <v>0</v>
      </c>
      <c r="X28" s="33">
        <f>X22*Assumptions!$D51/12</f>
        <v>0</v>
      </c>
      <c r="Y28" s="33">
        <f>Y22*Assumptions!$D51/12</f>
        <v>0</v>
      </c>
      <c r="Z28" s="33">
        <f>Z22*Assumptions!$D51/12</f>
        <v>0</v>
      </c>
      <c r="AA28" s="33">
        <f>AA22*Assumptions!$D51/12</f>
        <v>0</v>
      </c>
      <c r="AB28" s="33">
        <f>AB22*Assumptions!$D51/12</f>
        <v>0</v>
      </c>
      <c r="AC28" s="33">
        <f>AC22*Assumptions!$D51/12</f>
        <v>0</v>
      </c>
      <c r="AD28" s="33">
        <f>AD22*Assumptions!$D51/12</f>
        <v>0</v>
      </c>
      <c r="AE28" s="33">
        <f>AE22*Assumptions!$D51/12</f>
        <v>0</v>
      </c>
      <c r="AF28" s="33">
        <f>AF22*Assumptions!$D51/12</f>
        <v>0</v>
      </c>
      <c r="AG28" s="33">
        <f>AG22*Assumptions!$D51/12</f>
        <v>0</v>
      </c>
      <c r="AH28" s="33">
        <f>AH22*Assumptions!$D51/12</f>
        <v>0</v>
      </c>
      <c r="AI28" s="33">
        <f>AI22*Assumptions!$D51/12</f>
        <v>0</v>
      </c>
      <c r="AJ28" s="33">
        <f>AJ22*Assumptions!$D51/12</f>
        <v>0</v>
      </c>
      <c r="AK28" s="33">
        <f>AK22*Assumptions!$D51/12</f>
        <v>0</v>
      </c>
    </row>
    <row r="29">
      <c r="A29" s="6" t="s">
        <v>88</v>
      </c>
      <c r="B29" s="33">
        <f>B23*Assumptions!$D52/12</f>
        <v>0</v>
      </c>
      <c r="C29" s="33">
        <f>C23*Assumptions!$D52/12</f>
        <v>0</v>
      </c>
      <c r="D29" s="33">
        <f>D23*Assumptions!$D52/12</f>
        <v>0</v>
      </c>
      <c r="E29" s="33">
        <f>E23*Assumptions!$D52/12</f>
        <v>0</v>
      </c>
      <c r="F29" s="33">
        <f>F23*Assumptions!$D52/12</f>
        <v>0</v>
      </c>
      <c r="G29" s="33">
        <f>G23*Assumptions!$D52/12</f>
        <v>6941.666667</v>
      </c>
      <c r="H29" s="33">
        <f>H23*Assumptions!$D52/12</f>
        <v>6941.666667</v>
      </c>
      <c r="I29" s="33">
        <f>I23*Assumptions!$D52/12</f>
        <v>6941.666667</v>
      </c>
      <c r="J29" s="33">
        <f>J23*Assumptions!$D52/12</f>
        <v>6941.666667</v>
      </c>
      <c r="K29" s="33">
        <f>K23*Assumptions!$D52/12</f>
        <v>6941.666667</v>
      </c>
      <c r="L29" s="33">
        <f>L23*Assumptions!$D52/12</f>
        <v>6941.666667</v>
      </c>
      <c r="M29" s="33">
        <f>M23*Assumptions!$D52/12</f>
        <v>6941.666667</v>
      </c>
      <c r="N29" s="33">
        <f>N23*Assumptions!$D52/12</f>
        <v>6941.666667</v>
      </c>
      <c r="O29" s="33">
        <f>O23*Assumptions!$D52/12</f>
        <v>6941.666667</v>
      </c>
      <c r="P29" s="33">
        <f>P23*Assumptions!$D52/12</f>
        <v>6941.666667</v>
      </c>
      <c r="Q29" s="33">
        <f>Q23*Assumptions!$D52/12</f>
        <v>6941.666667</v>
      </c>
      <c r="R29" s="33">
        <f>R23*Assumptions!$D52/12</f>
        <v>6941.666667</v>
      </c>
      <c r="S29" s="33">
        <f>S23*Assumptions!$D52/12</f>
        <v>6941.666667</v>
      </c>
      <c r="T29" s="33">
        <f>T23*Assumptions!$D52/12</f>
        <v>6941.666667</v>
      </c>
      <c r="U29" s="33">
        <f>U23*Assumptions!$D52/12</f>
        <v>0</v>
      </c>
      <c r="V29" s="33">
        <f>V23*Assumptions!$D52/12</f>
        <v>0</v>
      </c>
      <c r="W29" s="33">
        <f>W23*Assumptions!$D52/12</f>
        <v>0</v>
      </c>
      <c r="X29" s="33">
        <f>X23*Assumptions!$D52/12</f>
        <v>0</v>
      </c>
      <c r="Y29" s="33">
        <f>Y23*Assumptions!$D52/12</f>
        <v>0</v>
      </c>
      <c r="Z29" s="33">
        <f>Z23*Assumptions!$D52/12</f>
        <v>0</v>
      </c>
      <c r="AA29" s="33">
        <f>AA23*Assumptions!$D52/12</f>
        <v>0</v>
      </c>
      <c r="AB29" s="33">
        <f>AB23*Assumptions!$D52/12</f>
        <v>0</v>
      </c>
      <c r="AC29" s="33">
        <f>AC23*Assumptions!$D52/12</f>
        <v>0</v>
      </c>
      <c r="AD29" s="33">
        <f>AD23*Assumptions!$D52/12</f>
        <v>0</v>
      </c>
      <c r="AE29" s="33">
        <f>AE23*Assumptions!$D52/12</f>
        <v>0</v>
      </c>
      <c r="AF29" s="33">
        <f>AF23*Assumptions!$D52/12</f>
        <v>0</v>
      </c>
      <c r="AG29" s="33">
        <f>AG23*Assumptions!$D52/12</f>
        <v>0</v>
      </c>
      <c r="AH29" s="33">
        <f>AH23*Assumptions!$D52/12</f>
        <v>0</v>
      </c>
      <c r="AI29" s="33">
        <f>AI23*Assumptions!$D52/12</f>
        <v>0</v>
      </c>
      <c r="AJ29" s="33">
        <f>AJ23*Assumptions!$D52/12</f>
        <v>0</v>
      </c>
      <c r="AK29" s="33">
        <f>AK23*Assumptions!$D52/12</f>
        <v>0</v>
      </c>
    </row>
    <row r="30">
      <c r="A30" s="6" t="s">
        <v>89</v>
      </c>
      <c r="B30" s="33">
        <f>B24*Assumptions!$D53/12</f>
        <v>0</v>
      </c>
      <c r="C30" s="33">
        <f>C24*Assumptions!$D53/12</f>
        <v>0</v>
      </c>
      <c r="D30" s="33">
        <f>D24*Assumptions!$D53/12</f>
        <v>0</v>
      </c>
      <c r="E30" s="33">
        <f>E24*Assumptions!$D53/12</f>
        <v>0</v>
      </c>
      <c r="F30" s="33">
        <f>F24*Assumptions!$D53/12</f>
        <v>0</v>
      </c>
      <c r="G30" s="33">
        <f>G24*Assumptions!$D53/12</f>
        <v>0</v>
      </c>
      <c r="H30" s="33">
        <f>H24*Assumptions!$D53/12</f>
        <v>0</v>
      </c>
      <c r="I30" s="33">
        <f>I24*Assumptions!$D53/12</f>
        <v>0</v>
      </c>
      <c r="J30" s="33">
        <f>J24*Assumptions!$D53/12</f>
        <v>6250</v>
      </c>
      <c r="K30" s="33">
        <f>K24*Assumptions!$D53/12</f>
        <v>6250</v>
      </c>
      <c r="L30" s="33">
        <f>L24*Assumptions!$D53/12</f>
        <v>6250</v>
      </c>
      <c r="M30" s="33">
        <f>M24*Assumptions!$D53/12</f>
        <v>6250</v>
      </c>
      <c r="N30" s="33">
        <f>N24*Assumptions!$D53/12</f>
        <v>6250</v>
      </c>
      <c r="O30" s="33">
        <f>O24*Assumptions!$D53/12</f>
        <v>6250</v>
      </c>
      <c r="P30" s="33">
        <f>P24*Assumptions!$D53/12</f>
        <v>6250</v>
      </c>
      <c r="Q30" s="33">
        <f>Q24*Assumptions!$D53/12</f>
        <v>6250</v>
      </c>
      <c r="R30" s="33">
        <f>R24*Assumptions!$D53/12</f>
        <v>6250</v>
      </c>
      <c r="S30" s="33">
        <f>S24*Assumptions!$D53/12</f>
        <v>6250</v>
      </c>
      <c r="T30" s="33">
        <f>T24*Assumptions!$D53/12</f>
        <v>6250</v>
      </c>
      <c r="U30" s="33">
        <f>U24*Assumptions!$D53/12</f>
        <v>6250</v>
      </c>
      <c r="V30" s="33">
        <f>V24*Assumptions!$D53/12</f>
        <v>6250</v>
      </c>
      <c r="W30" s="33">
        <f>W24*Assumptions!$D53/12</f>
        <v>6250</v>
      </c>
      <c r="X30" s="33">
        <f>X24*Assumptions!$D53/12</f>
        <v>6250</v>
      </c>
      <c r="Y30" s="33">
        <f>Y24*Assumptions!$D53/12</f>
        <v>6250</v>
      </c>
      <c r="Z30" s="33">
        <f>Z24*Assumptions!$D53/12</f>
        <v>6250</v>
      </c>
      <c r="AA30" s="33">
        <f>AA24*Assumptions!$D53/12</f>
        <v>6250</v>
      </c>
      <c r="AB30" s="33">
        <f>AB24*Assumptions!$D53/12</f>
        <v>6250</v>
      </c>
      <c r="AC30" s="33">
        <f>AC24*Assumptions!$D53/12</f>
        <v>6250</v>
      </c>
      <c r="AD30" s="33">
        <f>AD24*Assumptions!$D53/12</f>
        <v>6250</v>
      </c>
      <c r="AE30" s="33">
        <f>AE24*Assumptions!$D53/12</f>
        <v>6250</v>
      </c>
      <c r="AF30" s="33">
        <f>AF24*Assumptions!$D53/12</f>
        <v>6250</v>
      </c>
      <c r="AG30" s="33">
        <f>AG24*Assumptions!$D53/12</f>
        <v>6250</v>
      </c>
      <c r="AH30" s="33">
        <f>AH24*Assumptions!$D53/12</f>
        <v>6250</v>
      </c>
      <c r="AI30" s="33">
        <f>AI24*Assumptions!$D53/12</f>
        <v>0</v>
      </c>
      <c r="AJ30" s="33">
        <f>AJ24*Assumptions!$D53/12</f>
        <v>0</v>
      </c>
      <c r="AK30" s="33">
        <f>AK24*Assumptions!$D53/12</f>
        <v>0</v>
      </c>
    </row>
    <row r="31">
      <c r="A31" s="35" t="s">
        <v>136</v>
      </c>
      <c r="B31" s="33">
        <f t="shared" ref="B31:AK31" si="11">sum(B28:B30)</f>
        <v>0</v>
      </c>
      <c r="C31" s="33">
        <f t="shared" si="11"/>
        <v>5350</v>
      </c>
      <c r="D31" s="33">
        <f t="shared" si="11"/>
        <v>5350</v>
      </c>
      <c r="E31" s="33">
        <f t="shared" si="11"/>
        <v>5350</v>
      </c>
      <c r="F31" s="33">
        <f t="shared" si="11"/>
        <v>5350</v>
      </c>
      <c r="G31" s="33">
        <f t="shared" si="11"/>
        <v>12291.66667</v>
      </c>
      <c r="H31" s="33">
        <f t="shared" si="11"/>
        <v>12291.66667</v>
      </c>
      <c r="I31" s="33">
        <f t="shared" si="11"/>
        <v>12291.66667</v>
      </c>
      <c r="J31" s="33">
        <f t="shared" si="11"/>
        <v>18541.66667</v>
      </c>
      <c r="K31" s="33">
        <f t="shared" si="11"/>
        <v>18541.66667</v>
      </c>
      <c r="L31" s="33">
        <f t="shared" si="11"/>
        <v>18541.66667</v>
      </c>
      <c r="M31" s="33">
        <f t="shared" si="11"/>
        <v>18541.66667</v>
      </c>
      <c r="N31" s="33">
        <f t="shared" si="11"/>
        <v>18541.66667</v>
      </c>
      <c r="O31" s="33">
        <f t="shared" si="11"/>
        <v>13191.66667</v>
      </c>
      <c r="P31" s="33">
        <f t="shared" si="11"/>
        <v>13191.66667</v>
      </c>
      <c r="Q31" s="33">
        <f t="shared" si="11"/>
        <v>13191.66667</v>
      </c>
      <c r="R31" s="33">
        <f t="shared" si="11"/>
        <v>13191.66667</v>
      </c>
      <c r="S31" s="33">
        <f t="shared" si="11"/>
        <v>13191.66667</v>
      </c>
      <c r="T31" s="33">
        <f t="shared" si="11"/>
        <v>13191.66667</v>
      </c>
      <c r="U31" s="33">
        <f t="shared" si="11"/>
        <v>6250</v>
      </c>
      <c r="V31" s="33">
        <f t="shared" si="11"/>
        <v>6250</v>
      </c>
      <c r="W31" s="33">
        <f t="shared" si="11"/>
        <v>6250</v>
      </c>
      <c r="X31" s="33">
        <f t="shared" si="11"/>
        <v>6250</v>
      </c>
      <c r="Y31" s="33">
        <f t="shared" si="11"/>
        <v>6250</v>
      </c>
      <c r="Z31" s="33">
        <f t="shared" si="11"/>
        <v>6250</v>
      </c>
      <c r="AA31" s="33">
        <f t="shared" si="11"/>
        <v>6250</v>
      </c>
      <c r="AB31" s="33">
        <f t="shared" si="11"/>
        <v>6250</v>
      </c>
      <c r="AC31" s="33">
        <f t="shared" si="11"/>
        <v>6250</v>
      </c>
      <c r="AD31" s="33">
        <f t="shared" si="11"/>
        <v>6250</v>
      </c>
      <c r="AE31" s="33">
        <f t="shared" si="11"/>
        <v>6250</v>
      </c>
      <c r="AF31" s="33">
        <f t="shared" si="11"/>
        <v>6250</v>
      </c>
      <c r="AG31" s="33">
        <f t="shared" si="11"/>
        <v>6250</v>
      </c>
      <c r="AH31" s="33">
        <f t="shared" si="11"/>
        <v>6250</v>
      </c>
      <c r="AI31" s="33">
        <f t="shared" si="11"/>
        <v>0</v>
      </c>
      <c r="AJ31" s="33">
        <f t="shared" si="11"/>
        <v>0</v>
      </c>
      <c r="AK31" s="33">
        <f t="shared" si="11"/>
        <v>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13"/>
    <col customWidth="1" min="2" max="37" width="9.38"/>
  </cols>
  <sheetData>
    <row r="1">
      <c r="A1" s="35" t="s">
        <v>57</v>
      </c>
      <c r="B1" s="30" t="s">
        <v>91</v>
      </c>
      <c r="C1" s="30" t="s">
        <v>92</v>
      </c>
      <c r="D1" s="30" t="s">
        <v>93</v>
      </c>
      <c r="E1" s="30" t="s">
        <v>94</v>
      </c>
      <c r="F1" s="30" t="s">
        <v>95</v>
      </c>
      <c r="G1" s="30" t="s">
        <v>96</v>
      </c>
      <c r="H1" s="30" t="s">
        <v>97</v>
      </c>
      <c r="I1" s="30" t="s">
        <v>98</v>
      </c>
      <c r="J1" s="30" t="s">
        <v>99</v>
      </c>
      <c r="K1" s="30" t="s">
        <v>100</v>
      </c>
      <c r="L1" s="30" t="s">
        <v>101</v>
      </c>
      <c r="M1" s="30" t="s">
        <v>102</v>
      </c>
      <c r="N1" s="30" t="s">
        <v>103</v>
      </c>
      <c r="O1" s="30" t="s">
        <v>104</v>
      </c>
      <c r="P1" s="30" t="s">
        <v>105</v>
      </c>
      <c r="Q1" s="30" t="s">
        <v>106</v>
      </c>
      <c r="R1" s="30" t="s">
        <v>107</v>
      </c>
      <c r="S1" s="30" t="s">
        <v>108</v>
      </c>
      <c r="T1" s="30" t="s">
        <v>109</v>
      </c>
      <c r="U1" s="30" t="s">
        <v>110</v>
      </c>
      <c r="V1" s="30" t="s">
        <v>111</v>
      </c>
      <c r="W1" s="30" t="s">
        <v>112</v>
      </c>
      <c r="X1" s="30" t="s">
        <v>113</v>
      </c>
      <c r="Y1" s="30" t="s">
        <v>114</v>
      </c>
      <c r="Z1" s="30" t="s">
        <v>115</v>
      </c>
      <c r="AA1" s="30" t="s">
        <v>116</v>
      </c>
      <c r="AB1" s="30" t="s">
        <v>117</v>
      </c>
      <c r="AC1" s="30" t="s">
        <v>118</v>
      </c>
      <c r="AD1" s="30" t="s">
        <v>119</v>
      </c>
      <c r="AE1" s="30" t="s">
        <v>120</v>
      </c>
      <c r="AF1" s="30" t="s">
        <v>121</v>
      </c>
      <c r="AG1" s="30" t="s">
        <v>122</v>
      </c>
      <c r="AH1" s="30" t="s">
        <v>123</v>
      </c>
      <c r="AI1" s="30" t="s">
        <v>124</v>
      </c>
      <c r="AJ1" s="30" t="s">
        <v>125</v>
      </c>
      <c r="AK1" s="30" t="s">
        <v>126</v>
      </c>
    </row>
    <row r="2">
      <c r="A2" s="36" t="s">
        <v>135</v>
      </c>
      <c r="B2" s="33">
        <f>Sales!B7</f>
        <v>18481500</v>
      </c>
      <c r="C2" s="33">
        <f>Sales!C7</f>
        <v>18693426.5</v>
      </c>
      <c r="D2" s="33">
        <f>Sales!D7</f>
        <v>18908048.19</v>
      </c>
      <c r="E2" s="33">
        <f>Sales!E7</f>
        <v>19125401.56</v>
      </c>
      <c r="F2" s="33">
        <f>Sales!F7</f>
        <v>19345523.6</v>
      </c>
      <c r="G2" s="33">
        <f>Sales!G7</f>
        <v>19568451.82</v>
      </c>
      <c r="H2" s="33">
        <f>Sales!H7</f>
        <v>19794224.26</v>
      </c>
      <c r="I2" s="33">
        <f>Sales!I7</f>
        <v>20022879.5</v>
      </c>
      <c r="J2" s="33">
        <f>Sales!J7</f>
        <v>20254456.64</v>
      </c>
      <c r="K2" s="33">
        <f>Sales!K7</f>
        <v>20488995.36</v>
      </c>
      <c r="L2" s="33">
        <f>Sales!L7</f>
        <v>20726535.86</v>
      </c>
      <c r="M2" s="33">
        <f>Sales!M7</f>
        <v>20967118.94</v>
      </c>
      <c r="N2" s="33">
        <f>Sales!N7</f>
        <v>21210785.96</v>
      </c>
      <c r="O2" s="33">
        <f>Sales!O7</f>
        <v>21457578.85</v>
      </c>
      <c r="P2" s="33">
        <f>Sales!P7</f>
        <v>21707540.14</v>
      </c>
      <c r="Q2" s="33">
        <f>Sales!Q7</f>
        <v>21960712.97</v>
      </c>
      <c r="R2" s="33">
        <f>Sales!R7</f>
        <v>22217141.06</v>
      </c>
      <c r="S2" s="33">
        <f>Sales!S7</f>
        <v>22476868.77</v>
      </c>
      <c r="T2" s="33">
        <f>Sales!T7</f>
        <v>22739941.07</v>
      </c>
      <c r="U2" s="33">
        <f>Sales!U7</f>
        <v>23006403.56</v>
      </c>
      <c r="V2" s="33">
        <f>Sales!V7</f>
        <v>23276302.5</v>
      </c>
      <c r="W2" s="33">
        <f>Sales!W7</f>
        <v>23549684.78</v>
      </c>
      <c r="X2" s="33">
        <f>Sales!X7</f>
        <v>23826597.97</v>
      </c>
      <c r="Y2" s="33">
        <f>Sales!Y7</f>
        <v>24107090.3</v>
      </c>
      <c r="Z2" s="33">
        <f>Sales!Z7</f>
        <v>24391210.67</v>
      </c>
      <c r="AA2" s="33">
        <f>Sales!AA7</f>
        <v>24679008.7</v>
      </c>
      <c r="AB2" s="33">
        <f>Sales!AB7</f>
        <v>24970534.68</v>
      </c>
      <c r="AC2" s="33">
        <f>Sales!AC7</f>
        <v>25265839.63</v>
      </c>
      <c r="AD2" s="33">
        <f>Sales!AD7</f>
        <v>25564975.26</v>
      </c>
      <c r="AE2" s="33">
        <f>Sales!AE7</f>
        <v>25867994.05</v>
      </c>
      <c r="AF2" s="33">
        <f>Sales!AF7</f>
        <v>26174949.19</v>
      </c>
      <c r="AG2" s="33">
        <f>Sales!AG7</f>
        <v>26485894.63</v>
      </c>
      <c r="AH2" s="33">
        <f>Sales!AH7</f>
        <v>26800885.1</v>
      </c>
      <c r="AI2" s="33">
        <f>Sales!AI7</f>
        <v>27119976.07</v>
      </c>
      <c r="AJ2" s="33">
        <f>Sales!AJ7</f>
        <v>27443223.82</v>
      </c>
      <c r="AK2" s="33">
        <f>Sales!AK7</f>
        <v>27770685.41</v>
      </c>
    </row>
    <row r="3">
      <c r="A3" s="36" t="s">
        <v>194</v>
      </c>
      <c r="B3" s="33">
        <f>COGS!B35</f>
        <v>9684812.5</v>
      </c>
      <c r="C3" s="33">
        <f>COGS!C35</f>
        <v>9794979.188</v>
      </c>
      <c r="D3" s="33">
        <f>COGS!D35</f>
        <v>9906556.11</v>
      </c>
      <c r="E3" s="33">
        <f>COGS!E35</f>
        <v>10019562.63</v>
      </c>
      <c r="F3" s="33">
        <f>COGS!F35</f>
        <v>10134018.39</v>
      </c>
      <c r="G3" s="33">
        <f>COGS!G35</f>
        <v>10249943.31</v>
      </c>
      <c r="H3" s="33">
        <f>COGS!H35</f>
        <v>10367357.58</v>
      </c>
      <c r="I3" s="33">
        <f>COGS!I35</f>
        <v>10486281.72</v>
      </c>
      <c r="J3" s="33">
        <f>COGS!J35</f>
        <v>10606736.49</v>
      </c>
      <c r="K3" s="33">
        <f>COGS!K35</f>
        <v>10728742.98</v>
      </c>
      <c r="L3" s="33">
        <f>COGS!L35</f>
        <v>10852322.57</v>
      </c>
      <c r="M3" s="33">
        <f>COGS!M35</f>
        <v>10977496.95</v>
      </c>
      <c r="N3" s="33">
        <f>COGS!N35</f>
        <v>11104288.12</v>
      </c>
      <c r="O3" s="33">
        <f>COGS!O35</f>
        <v>11232718.38</v>
      </c>
      <c r="P3" s="33">
        <f>COGS!P35</f>
        <v>11362810.38</v>
      </c>
      <c r="Q3" s="33">
        <f>COGS!Q35</f>
        <v>11494587.06</v>
      </c>
      <c r="R3" s="33">
        <f>COGS!R35</f>
        <v>11628071.7</v>
      </c>
      <c r="S3" s="33">
        <f>COGS!S35</f>
        <v>11763287.93</v>
      </c>
      <c r="T3" s="33">
        <f>COGS!T35</f>
        <v>11900259.69</v>
      </c>
      <c r="U3" s="33">
        <f>COGS!U35</f>
        <v>12039011.28</v>
      </c>
      <c r="V3" s="33">
        <f>COGS!V35</f>
        <v>12179567.34</v>
      </c>
      <c r="W3" s="33">
        <f>COGS!W35</f>
        <v>12321952.88</v>
      </c>
      <c r="X3" s="33">
        <f>COGS!X35</f>
        <v>12466193.24</v>
      </c>
      <c r="Y3" s="33">
        <f>COGS!Y35</f>
        <v>12612314.15</v>
      </c>
      <c r="Z3" s="33">
        <f>COGS!Z35</f>
        <v>12760341.69</v>
      </c>
      <c r="AA3" s="33">
        <f>COGS!AA35</f>
        <v>12910302.33</v>
      </c>
      <c r="AB3" s="33">
        <f>COGS!AB35</f>
        <v>13062222.89</v>
      </c>
      <c r="AC3" s="33">
        <f>COGS!AC35</f>
        <v>13216130.61</v>
      </c>
      <c r="AD3" s="33">
        <f>COGS!AD35</f>
        <v>13372053.11</v>
      </c>
      <c r="AE3" s="33">
        <f>COGS!AE35</f>
        <v>13530018.38</v>
      </c>
      <c r="AF3" s="33">
        <f>COGS!AF35</f>
        <v>13690054.86</v>
      </c>
      <c r="AG3" s="33">
        <f>COGS!AG35</f>
        <v>13852191.35</v>
      </c>
      <c r="AH3" s="33">
        <f>COGS!AH35</f>
        <v>14016457.1</v>
      </c>
      <c r="AI3" s="33">
        <f>COGS!AI35</f>
        <v>14182881.75</v>
      </c>
      <c r="AJ3" s="33">
        <f>COGS!AJ35</f>
        <v>14351495.4</v>
      </c>
      <c r="AK3" s="33">
        <f>COGS!AK35</f>
        <v>14522328.55</v>
      </c>
    </row>
    <row r="4">
      <c r="A4" s="35" t="s">
        <v>195</v>
      </c>
      <c r="B4" s="33">
        <f t="shared" ref="B4:AK4" si="1">B2-B3</f>
        <v>8796687.5</v>
      </c>
      <c r="C4" s="33">
        <f t="shared" si="1"/>
        <v>8898447.313</v>
      </c>
      <c r="D4" s="33">
        <f t="shared" si="1"/>
        <v>9001492.084</v>
      </c>
      <c r="E4" s="33">
        <f t="shared" si="1"/>
        <v>9105838.932</v>
      </c>
      <c r="F4" s="33">
        <f t="shared" si="1"/>
        <v>9211505.212</v>
      </c>
      <c r="G4" s="33">
        <f t="shared" si="1"/>
        <v>9318508.516</v>
      </c>
      <c r="H4" s="33">
        <f t="shared" si="1"/>
        <v>9426866.679</v>
      </c>
      <c r="I4" s="33">
        <f t="shared" si="1"/>
        <v>9536597.782</v>
      </c>
      <c r="J4" s="33">
        <f t="shared" si="1"/>
        <v>9647720.155</v>
      </c>
      <c r="K4" s="33">
        <f t="shared" si="1"/>
        <v>9760252.378</v>
      </c>
      <c r="L4" s="33">
        <f t="shared" si="1"/>
        <v>9874213.292</v>
      </c>
      <c r="M4" s="33">
        <f t="shared" si="1"/>
        <v>9989621.992</v>
      </c>
      <c r="N4" s="33">
        <f t="shared" si="1"/>
        <v>10106497.84</v>
      </c>
      <c r="O4" s="33">
        <f t="shared" si="1"/>
        <v>10224860.47</v>
      </c>
      <c r="P4" s="33">
        <f t="shared" si="1"/>
        <v>10344729.77</v>
      </c>
      <c r="Q4" s="33">
        <f t="shared" si="1"/>
        <v>10466125.91</v>
      </c>
      <c r="R4" s="33">
        <f t="shared" si="1"/>
        <v>10589069.36</v>
      </c>
      <c r="S4" s="33">
        <f t="shared" si="1"/>
        <v>10713580.84</v>
      </c>
      <c r="T4" s="33">
        <f t="shared" si="1"/>
        <v>10839681.38</v>
      </c>
      <c r="U4" s="33">
        <f t="shared" si="1"/>
        <v>10967392.28</v>
      </c>
      <c r="V4" s="33">
        <f t="shared" si="1"/>
        <v>11096735.15</v>
      </c>
      <c r="W4" s="33">
        <f t="shared" si="1"/>
        <v>11227731.9</v>
      </c>
      <c r="X4" s="33">
        <f t="shared" si="1"/>
        <v>11360404.72</v>
      </c>
      <c r="Y4" s="33">
        <f t="shared" si="1"/>
        <v>11494776.14</v>
      </c>
      <c r="Z4" s="33">
        <f t="shared" si="1"/>
        <v>11630868.98</v>
      </c>
      <c r="AA4" s="33">
        <f t="shared" si="1"/>
        <v>11768706.38</v>
      </c>
      <c r="AB4" s="33">
        <f t="shared" si="1"/>
        <v>11908311.79</v>
      </c>
      <c r="AC4" s="33">
        <f t="shared" si="1"/>
        <v>12049709.02</v>
      </c>
      <c r="AD4" s="33">
        <f t="shared" si="1"/>
        <v>12192922.16</v>
      </c>
      <c r="AE4" s="33">
        <f t="shared" si="1"/>
        <v>12337975.67</v>
      </c>
      <c r="AF4" s="33">
        <f t="shared" si="1"/>
        <v>12484894.33</v>
      </c>
      <c r="AG4" s="33">
        <f t="shared" si="1"/>
        <v>12633703.28</v>
      </c>
      <c r="AH4" s="33">
        <f t="shared" si="1"/>
        <v>12784428</v>
      </c>
      <c r="AI4" s="33">
        <f t="shared" si="1"/>
        <v>12937094.31</v>
      </c>
      <c r="AJ4" s="33">
        <f t="shared" si="1"/>
        <v>13091728.42</v>
      </c>
      <c r="AK4" s="33">
        <f t="shared" si="1"/>
        <v>13248356.86</v>
      </c>
    </row>
    <row r="5">
      <c r="A5" s="36" t="s">
        <v>196</v>
      </c>
      <c r="B5" s="32">
        <f>Expenses!B8</f>
        <v>130555</v>
      </c>
      <c r="C5" s="32">
        <f>Expenses!C8</f>
        <v>130555</v>
      </c>
      <c r="D5" s="32">
        <f>Expenses!D8</f>
        <v>130555</v>
      </c>
      <c r="E5" s="32">
        <f>Expenses!E8</f>
        <v>130555</v>
      </c>
      <c r="F5" s="32">
        <f>Expenses!F8</f>
        <v>130555</v>
      </c>
      <c r="G5" s="32">
        <f>Expenses!G8</f>
        <v>130555</v>
      </c>
      <c r="H5" s="32">
        <f>Expenses!H8</f>
        <v>130555</v>
      </c>
      <c r="I5" s="32">
        <f>Expenses!I8</f>
        <v>130555</v>
      </c>
      <c r="J5" s="32">
        <f>Expenses!J8</f>
        <v>130555</v>
      </c>
      <c r="K5" s="32">
        <f>Expenses!K8</f>
        <v>130555</v>
      </c>
      <c r="L5" s="32">
        <f>Expenses!L8</f>
        <v>130555</v>
      </c>
      <c r="M5" s="32">
        <f>Expenses!M8</f>
        <v>130555</v>
      </c>
      <c r="N5" s="32">
        <f>Expenses!N8</f>
        <v>130555</v>
      </c>
      <c r="O5" s="32">
        <f>Expenses!O8</f>
        <v>130555</v>
      </c>
      <c r="P5" s="32">
        <f>Expenses!P8</f>
        <v>130555</v>
      </c>
      <c r="Q5" s="32">
        <f>Expenses!Q8</f>
        <v>130555</v>
      </c>
      <c r="R5" s="32">
        <f>Expenses!R8</f>
        <v>130555</v>
      </c>
      <c r="S5" s="32">
        <f>Expenses!S8</f>
        <v>130555</v>
      </c>
      <c r="T5" s="32">
        <f>Expenses!T8</f>
        <v>130555</v>
      </c>
      <c r="U5" s="32">
        <f>Expenses!U8</f>
        <v>130555</v>
      </c>
      <c r="V5" s="32">
        <f>Expenses!V8</f>
        <v>130555</v>
      </c>
      <c r="W5" s="32">
        <f>Expenses!W8</f>
        <v>130555</v>
      </c>
      <c r="X5" s="32">
        <f>Expenses!X8</f>
        <v>130555</v>
      </c>
      <c r="Y5" s="32">
        <f>Expenses!Y8</f>
        <v>130555</v>
      </c>
      <c r="Z5" s="32">
        <f>Expenses!Z8</f>
        <v>130555</v>
      </c>
      <c r="AA5" s="32">
        <f>Expenses!AA8</f>
        <v>130555</v>
      </c>
      <c r="AB5" s="32">
        <f>Expenses!AB8</f>
        <v>130555</v>
      </c>
      <c r="AC5" s="32">
        <f>Expenses!AC8</f>
        <v>130555</v>
      </c>
      <c r="AD5" s="32">
        <f>Expenses!AD8</f>
        <v>130555</v>
      </c>
      <c r="AE5" s="32">
        <f>Expenses!AE8</f>
        <v>130555</v>
      </c>
      <c r="AF5" s="32">
        <f>Expenses!AF8</f>
        <v>130555</v>
      </c>
      <c r="AG5" s="32">
        <f>Expenses!AG8</f>
        <v>130555</v>
      </c>
      <c r="AH5" s="32">
        <f>Expenses!AH8</f>
        <v>130555</v>
      </c>
      <c r="AI5" s="32">
        <f>Expenses!AI8</f>
        <v>130555</v>
      </c>
      <c r="AJ5" s="32">
        <f>Expenses!AJ8</f>
        <v>130555</v>
      </c>
      <c r="AK5" s="32">
        <f>Expenses!AK8</f>
        <v>130555</v>
      </c>
    </row>
    <row r="6">
      <c r="A6" s="35" t="s">
        <v>197</v>
      </c>
      <c r="B6" s="33">
        <f t="shared" ref="B6:AK6" si="2">B4-B5</f>
        <v>8666132.5</v>
      </c>
      <c r="C6" s="33">
        <f t="shared" si="2"/>
        <v>8767892.313</v>
      </c>
      <c r="D6" s="33">
        <f t="shared" si="2"/>
        <v>8870937.084</v>
      </c>
      <c r="E6" s="33">
        <f t="shared" si="2"/>
        <v>8975283.932</v>
      </c>
      <c r="F6" s="33">
        <f t="shared" si="2"/>
        <v>9080950.212</v>
      </c>
      <c r="G6" s="33">
        <f t="shared" si="2"/>
        <v>9187953.516</v>
      </c>
      <c r="H6" s="33">
        <f t="shared" si="2"/>
        <v>9296311.679</v>
      </c>
      <c r="I6" s="33">
        <f t="shared" si="2"/>
        <v>9406042.782</v>
      </c>
      <c r="J6" s="33">
        <f t="shared" si="2"/>
        <v>9517165.155</v>
      </c>
      <c r="K6" s="33">
        <f t="shared" si="2"/>
        <v>9629697.378</v>
      </c>
      <c r="L6" s="33">
        <f t="shared" si="2"/>
        <v>9743658.292</v>
      </c>
      <c r="M6" s="33">
        <f t="shared" si="2"/>
        <v>9859066.992</v>
      </c>
      <c r="N6" s="33">
        <f t="shared" si="2"/>
        <v>9975942.841</v>
      </c>
      <c r="O6" s="33">
        <f t="shared" si="2"/>
        <v>10094305.47</v>
      </c>
      <c r="P6" s="33">
        <f t="shared" si="2"/>
        <v>10214174.77</v>
      </c>
      <c r="Q6" s="33">
        <f t="shared" si="2"/>
        <v>10335570.91</v>
      </c>
      <c r="R6" s="33">
        <f t="shared" si="2"/>
        <v>10458514.36</v>
      </c>
      <c r="S6" s="33">
        <f t="shared" si="2"/>
        <v>10583025.84</v>
      </c>
      <c r="T6" s="33">
        <f t="shared" si="2"/>
        <v>10709126.38</v>
      </c>
      <c r="U6" s="33">
        <f t="shared" si="2"/>
        <v>10836837.28</v>
      </c>
      <c r="V6" s="33">
        <f t="shared" si="2"/>
        <v>10966180.15</v>
      </c>
      <c r="W6" s="33">
        <f t="shared" si="2"/>
        <v>11097176.9</v>
      </c>
      <c r="X6" s="33">
        <f t="shared" si="2"/>
        <v>11229849.72</v>
      </c>
      <c r="Y6" s="33">
        <f t="shared" si="2"/>
        <v>11364221.14</v>
      </c>
      <c r="Z6" s="33">
        <f t="shared" si="2"/>
        <v>11500313.98</v>
      </c>
      <c r="AA6" s="33">
        <f t="shared" si="2"/>
        <v>11638151.38</v>
      </c>
      <c r="AB6" s="33">
        <f t="shared" si="2"/>
        <v>11777756.79</v>
      </c>
      <c r="AC6" s="33">
        <f t="shared" si="2"/>
        <v>11919154.02</v>
      </c>
      <c r="AD6" s="33">
        <f t="shared" si="2"/>
        <v>12062367.16</v>
      </c>
      <c r="AE6" s="33">
        <f t="shared" si="2"/>
        <v>12207420.67</v>
      </c>
      <c r="AF6" s="33">
        <f t="shared" si="2"/>
        <v>12354339.33</v>
      </c>
      <c r="AG6" s="33">
        <f t="shared" si="2"/>
        <v>12503148.28</v>
      </c>
      <c r="AH6" s="33">
        <f t="shared" si="2"/>
        <v>12653873</v>
      </c>
      <c r="AI6" s="33">
        <f t="shared" si="2"/>
        <v>12806539.31</v>
      </c>
      <c r="AJ6" s="33">
        <f t="shared" si="2"/>
        <v>12961173.42</v>
      </c>
      <c r="AK6" s="33">
        <f t="shared" si="2"/>
        <v>13117801.86</v>
      </c>
    </row>
    <row r="7">
      <c r="A7" s="36" t="s">
        <v>198</v>
      </c>
      <c r="B7" s="33">
        <f>Depreciation!B12</f>
        <v>100646.8254</v>
      </c>
      <c r="C7" s="33">
        <f>Depreciation!C12</f>
        <v>100646.8254</v>
      </c>
      <c r="D7" s="33">
        <f>Depreciation!D12</f>
        <v>100646.8254</v>
      </c>
      <c r="E7" s="33">
        <f>Depreciation!E12</f>
        <v>100646.8254</v>
      </c>
      <c r="F7" s="33">
        <f>Depreciation!F12</f>
        <v>100646.8254</v>
      </c>
      <c r="G7" s="33">
        <f>Depreciation!G12</f>
        <v>100646.8254</v>
      </c>
      <c r="H7" s="33">
        <f>Depreciation!H12</f>
        <v>100646.8254</v>
      </c>
      <c r="I7" s="33">
        <f>Depreciation!I12</f>
        <v>100646.8254</v>
      </c>
      <c r="J7" s="33">
        <f>Depreciation!J12</f>
        <v>100646.8254</v>
      </c>
      <c r="K7" s="33">
        <f>Depreciation!K12</f>
        <v>100646.8254</v>
      </c>
      <c r="L7" s="33">
        <f>Depreciation!L12</f>
        <v>100646.8254</v>
      </c>
      <c r="M7" s="33">
        <f>Depreciation!M12</f>
        <v>100646.8254</v>
      </c>
      <c r="N7" s="33">
        <f>Depreciation!N12</f>
        <v>100646.8254</v>
      </c>
      <c r="O7" s="33">
        <f>Depreciation!O12</f>
        <v>100646.8254</v>
      </c>
      <c r="P7" s="33">
        <f>Depreciation!P12</f>
        <v>100646.8254</v>
      </c>
      <c r="Q7" s="33">
        <f>Depreciation!Q12</f>
        <v>100646.8254</v>
      </c>
      <c r="R7" s="33">
        <f>Depreciation!R12</f>
        <v>100646.8254</v>
      </c>
      <c r="S7" s="33">
        <f>Depreciation!S12</f>
        <v>100646.8254</v>
      </c>
      <c r="T7" s="33">
        <f>Depreciation!T12</f>
        <v>100646.8254</v>
      </c>
      <c r="U7" s="33">
        <f>Depreciation!U12</f>
        <v>100646.8254</v>
      </c>
      <c r="V7" s="33">
        <f>Depreciation!V12</f>
        <v>100646.8254</v>
      </c>
      <c r="W7" s="33">
        <f>Depreciation!W12</f>
        <v>100646.8254</v>
      </c>
      <c r="X7" s="33">
        <f>Depreciation!X12</f>
        <v>100646.8254</v>
      </c>
      <c r="Y7" s="33">
        <f>Depreciation!Y12</f>
        <v>100646.8254</v>
      </c>
      <c r="Z7" s="33">
        <f>Depreciation!Z12</f>
        <v>100646.8254</v>
      </c>
      <c r="AA7" s="33">
        <f>Depreciation!AA12</f>
        <v>100646.8254</v>
      </c>
      <c r="AB7" s="33">
        <f>Depreciation!AB12</f>
        <v>100646.8254</v>
      </c>
      <c r="AC7" s="33">
        <f>Depreciation!AC12</f>
        <v>100646.8254</v>
      </c>
      <c r="AD7" s="33">
        <f>Depreciation!AD12</f>
        <v>100646.8254</v>
      </c>
      <c r="AE7" s="33">
        <f>Depreciation!AE12</f>
        <v>100646.8254</v>
      </c>
      <c r="AF7" s="33">
        <f>Depreciation!AF12</f>
        <v>100646.8254</v>
      </c>
      <c r="AG7" s="33">
        <f>Depreciation!AG12</f>
        <v>100646.8254</v>
      </c>
      <c r="AH7" s="33">
        <f>Depreciation!AH12</f>
        <v>100646.8254</v>
      </c>
      <c r="AI7" s="33">
        <f>Depreciation!AI12</f>
        <v>100646.8254</v>
      </c>
      <c r="AJ7" s="33">
        <f>Depreciation!AJ12</f>
        <v>100646.8254</v>
      </c>
      <c r="AK7" s="33">
        <f>Depreciation!AK12</f>
        <v>100646.8254</v>
      </c>
    </row>
    <row r="8">
      <c r="A8" s="35" t="s">
        <v>199</v>
      </c>
      <c r="B8" s="33">
        <f t="shared" ref="B8:AK8" si="3">B6-B7</f>
        <v>8565485.675</v>
      </c>
      <c r="C8" s="33">
        <f t="shared" si="3"/>
        <v>8667245.487</v>
      </c>
      <c r="D8" s="33">
        <f t="shared" si="3"/>
        <v>8770290.258</v>
      </c>
      <c r="E8" s="33">
        <f t="shared" si="3"/>
        <v>8874637.107</v>
      </c>
      <c r="F8" s="33">
        <f t="shared" si="3"/>
        <v>8980303.387</v>
      </c>
      <c r="G8" s="33">
        <f t="shared" si="3"/>
        <v>9087306.691</v>
      </c>
      <c r="H8" s="33">
        <f t="shared" si="3"/>
        <v>9195664.854</v>
      </c>
      <c r="I8" s="33">
        <f t="shared" si="3"/>
        <v>9305395.957</v>
      </c>
      <c r="J8" s="33">
        <f t="shared" si="3"/>
        <v>9416518.329</v>
      </c>
      <c r="K8" s="33">
        <f t="shared" si="3"/>
        <v>9529050.553</v>
      </c>
      <c r="L8" s="33">
        <f t="shared" si="3"/>
        <v>9643011.466</v>
      </c>
      <c r="M8" s="33">
        <f t="shared" si="3"/>
        <v>9758420.167</v>
      </c>
      <c r="N8" s="33">
        <f t="shared" si="3"/>
        <v>9875296.015</v>
      </c>
      <c r="O8" s="33">
        <f t="shared" si="3"/>
        <v>9993658.64</v>
      </c>
      <c r="P8" s="33">
        <f t="shared" si="3"/>
        <v>10113527.94</v>
      </c>
      <c r="Q8" s="33">
        <f t="shared" si="3"/>
        <v>10234924.09</v>
      </c>
      <c r="R8" s="33">
        <f t="shared" si="3"/>
        <v>10357867.54</v>
      </c>
      <c r="S8" s="33">
        <f t="shared" si="3"/>
        <v>10482379.02</v>
      </c>
      <c r="T8" s="33">
        <f t="shared" si="3"/>
        <v>10608479.55</v>
      </c>
      <c r="U8" s="33">
        <f t="shared" si="3"/>
        <v>10736190.46</v>
      </c>
      <c r="V8" s="33">
        <f t="shared" si="3"/>
        <v>10865533.33</v>
      </c>
      <c r="W8" s="33">
        <f t="shared" si="3"/>
        <v>10996530.07</v>
      </c>
      <c r="X8" s="33">
        <f t="shared" si="3"/>
        <v>11129202.9</v>
      </c>
      <c r="Y8" s="33">
        <f t="shared" si="3"/>
        <v>11263574.32</v>
      </c>
      <c r="Z8" s="33">
        <f t="shared" si="3"/>
        <v>11399667.16</v>
      </c>
      <c r="AA8" s="33">
        <f t="shared" si="3"/>
        <v>11537504.55</v>
      </c>
      <c r="AB8" s="33">
        <f t="shared" si="3"/>
        <v>11677109.97</v>
      </c>
      <c r="AC8" s="33">
        <f t="shared" si="3"/>
        <v>11818507.19</v>
      </c>
      <c r="AD8" s="33">
        <f t="shared" si="3"/>
        <v>11961720.33</v>
      </c>
      <c r="AE8" s="33">
        <f t="shared" si="3"/>
        <v>12106773.84</v>
      </c>
      <c r="AF8" s="33">
        <f t="shared" si="3"/>
        <v>12253692.51</v>
      </c>
      <c r="AG8" s="33">
        <f t="shared" si="3"/>
        <v>12402501.46</v>
      </c>
      <c r="AH8" s="33">
        <f t="shared" si="3"/>
        <v>12553226.17</v>
      </c>
      <c r="AI8" s="33">
        <f t="shared" si="3"/>
        <v>12705892.49</v>
      </c>
      <c r="AJ8" s="33">
        <f t="shared" si="3"/>
        <v>12860526.59</v>
      </c>
      <c r="AK8" s="33">
        <f t="shared" si="3"/>
        <v>13017155.03</v>
      </c>
    </row>
    <row r="9">
      <c r="A9" s="36" t="s">
        <v>200</v>
      </c>
      <c r="B9" s="33">
        <f>Loan!B31</f>
        <v>0</v>
      </c>
      <c r="C9" s="33">
        <f>Loan!C31</f>
        <v>5350</v>
      </c>
      <c r="D9" s="33">
        <f>Loan!D31</f>
        <v>5350</v>
      </c>
      <c r="E9" s="33">
        <f>Loan!E31</f>
        <v>5350</v>
      </c>
      <c r="F9" s="33">
        <f>Loan!F31</f>
        <v>5350</v>
      </c>
      <c r="G9" s="33">
        <f>Loan!G31</f>
        <v>12291.66667</v>
      </c>
      <c r="H9" s="33">
        <f>Loan!H31</f>
        <v>12291.66667</v>
      </c>
      <c r="I9" s="33">
        <f>Loan!I31</f>
        <v>12291.66667</v>
      </c>
      <c r="J9" s="33">
        <f>Loan!J31</f>
        <v>18541.66667</v>
      </c>
      <c r="K9" s="33">
        <f>Loan!K31</f>
        <v>18541.66667</v>
      </c>
      <c r="L9" s="33">
        <f>Loan!L31</f>
        <v>18541.66667</v>
      </c>
      <c r="M9" s="33">
        <f>Loan!M31</f>
        <v>18541.66667</v>
      </c>
      <c r="N9" s="33">
        <f>Loan!N31</f>
        <v>18541.66667</v>
      </c>
      <c r="O9" s="33">
        <f>Loan!O31</f>
        <v>13191.66667</v>
      </c>
      <c r="P9" s="33">
        <f>Loan!P31</f>
        <v>13191.66667</v>
      </c>
      <c r="Q9" s="33">
        <f>Loan!Q31</f>
        <v>13191.66667</v>
      </c>
      <c r="R9" s="33">
        <f>Loan!R31</f>
        <v>13191.66667</v>
      </c>
      <c r="S9" s="33">
        <f>Loan!S31</f>
        <v>13191.66667</v>
      </c>
      <c r="T9" s="33">
        <f>Loan!T31</f>
        <v>13191.66667</v>
      </c>
      <c r="U9" s="33">
        <f>Loan!U31</f>
        <v>6250</v>
      </c>
      <c r="V9" s="33">
        <f>Loan!V31</f>
        <v>6250</v>
      </c>
      <c r="W9" s="33">
        <f>Loan!W31</f>
        <v>6250</v>
      </c>
      <c r="X9" s="33">
        <f>Loan!X31</f>
        <v>6250</v>
      </c>
      <c r="Y9" s="33">
        <f>Loan!Y31</f>
        <v>6250</v>
      </c>
      <c r="Z9" s="33">
        <f>Loan!Z31</f>
        <v>6250</v>
      </c>
      <c r="AA9" s="33">
        <f>Loan!AA31</f>
        <v>6250</v>
      </c>
      <c r="AB9" s="33">
        <f>Loan!AB31</f>
        <v>6250</v>
      </c>
      <c r="AC9" s="33">
        <f>Loan!AC31</f>
        <v>6250</v>
      </c>
      <c r="AD9" s="33">
        <f>Loan!AD31</f>
        <v>6250</v>
      </c>
      <c r="AE9" s="33">
        <f>Loan!AE31</f>
        <v>6250</v>
      </c>
      <c r="AF9" s="33">
        <f>Loan!AF31</f>
        <v>6250</v>
      </c>
      <c r="AG9" s="33">
        <f>Loan!AG31</f>
        <v>6250</v>
      </c>
      <c r="AH9" s="33">
        <f>Loan!AH31</f>
        <v>6250</v>
      </c>
      <c r="AI9" s="33">
        <f>Loan!AI31</f>
        <v>0</v>
      </c>
      <c r="AJ9" s="33">
        <f>Loan!AJ31</f>
        <v>0</v>
      </c>
      <c r="AK9" s="33">
        <f>Loan!AK31</f>
        <v>0</v>
      </c>
    </row>
    <row r="10">
      <c r="A10" s="35" t="s">
        <v>201</v>
      </c>
      <c r="B10" s="33">
        <f t="shared" ref="B10:AK10" si="4">B8-B9</f>
        <v>8565485.675</v>
      </c>
      <c r="C10" s="33">
        <f t="shared" si="4"/>
        <v>8661895.487</v>
      </c>
      <c r="D10" s="33">
        <f t="shared" si="4"/>
        <v>8764940.258</v>
      </c>
      <c r="E10" s="33">
        <f t="shared" si="4"/>
        <v>8869287.107</v>
      </c>
      <c r="F10" s="33">
        <f t="shared" si="4"/>
        <v>8974953.387</v>
      </c>
      <c r="G10" s="33">
        <f t="shared" si="4"/>
        <v>9075015.024</v>
      </c>
      <c r="H10" s="33">
        <f t="shared" si="4"/>
        <v>9183373.187</v>
      </c>
      <c r="I10" s="33">
        <f t="shared" si="4"/>
        <v>9293104.29</v>
      </c>
      <c r="J10" s="33">
        <f t="shared" si="4"/>
        <v>9397976.663</v>
      </c>
      <c r="K10" s="33">
        <f t="shared" si="4"/>
        <v>9510508.886</v>
      </c>
      <c r="L10" s="33">
        <f t="shared" si="4"/>
        <v>9624469.799</v>
      </c>
      <c r="M10" s="33">
        <f t="shared" si="4"/>
        <v>9739878.5</v>
      </c>
      <c r="N10" s="33">
        <f t="shared" si="4"/>
        <v>9856754.349</v>
      </c>
      <c r="O10" s="33">
        <f t="shared" si="4"/>
        <v>9980466.973</v>
      </c>
      <c r="P10" s="33">
        <f t="shared" si="4"/>
        <v>10100336.27</v>
      </c>
      <c r="Q10" s="33">
        <f t="shared" si="4"/>
        <v>10221732.42</v>
      </c>
      <c r="R10" s="33">
        <f t="shared" si="4"/>
        <v>10344675.87</v>
      </c>
      <c r="S10" s="33">
        <f t="shared" si="4"/>
        <v>10469187.35</v>
      </c>
      <c r="T10" s="33">
        <f t="shared" si="4"/>
        <v>10595287.89</v>
      </c>
      <c r="U10" s="33">
        <f t="shared" si="4"/>
        <v>10729940.46</v>
      </c>
      <c r="V10" s="33">
        <f t="shared" si="4"/>
        <v>10859283.33</v>
      </c>
      <c r="W10" s="33">
        <f t="shared" si="4"/>
        <v>10990280.07</v>
      </c>
      <c r="X10" s="33">
        <f t="shared" si="4"/>
        <v>11122952.9</v>
      </c>
      <c r="Y10" s="33">
        <f t="shared" si="4"/>
        <v>11257324.32</v>
      </c>
      <c r="Z10" s="33">
        <f t="shared" si="4"/>
        <v>11393417.16</v>
      </c>
      <c r="AA10" s="33">
        <f t="shared" si="4"/>
        <v>11531254.55</v>
      </c>
      <c r="AB10" s="33">
        <f t="shared" si="4"/>
        <v>11670859.97</v>
      </c>
      <c r="AC10" s="33">
        <f t="shared" si="4"/>
        <v>11812257.19</v>
      </c>
      <c r="AD10" s="33">
        <f t="shared" si="4"/>
        <v>11955470.33</v>
      </c>
      <c r="AE10" s="33">
        <f t="shared" si="4"/>
        <v>12100523.84</v>
      </c>
      <c r="AF10" s="33">
        <f t="shared" si="4"/>
        <v>12247442.51</v>
      </c>
      <c r="AG10" s="33">
        <f t="shared" si="4"/>
        <v>12396251.46</v>
      </c>
      <c r="AH10" s="33">
        <f t="shared" si="4"/>
        <v>12546976.17</v>
      </c>
      <c r="AI10" s="33">
        <f t="shared" si="4"/>
        <v>12705892.49</v>
      </c>
      <c r="AJ10" s="33">
        <f t="shared" si="4"/>
        <v>12860526.59</v>
      </c>
      <c r="AK10" s="33">
        <f t="shared" si="4"/>
        <v>13017155.03</v>
      </c>
    </row>
    <row r="11">
      <c r="A11" s="36" t="s">
        <v>202</v>
      </c>
      <c r="B11" s="33">
        <f>B10*Assumptions!$B$55</f>
        <v>2269853.704</v>
      </c>
      <c r="C11" s="33">
        <f>C10*Assumptions!$B$55</f>
        <v>2295402.304</v>
      </c>
      <c r="D11" s="33">
        <f>D10*Assumptions!$B$55</f>
        <v>2322709.168</v>
      </c>
      <c r="E11" s="33">
        <f>E10*Assumptions!$B$55</f>
        <v>2350361.083</v>
      </c>
      <c r="F11" s="33">
        <f>F10*Assumptions!$B$55</f>
        <v>2378362.647</v>
      </c>
      <c r="G11" s="33">
        <f>G10*Assumptions!$B$55</f>
        <v>2404878.981</v>
      </c>
      <c r="H11" s="33">
        <f>H10*Assumptions!$B$55</f>
        <v>2433593.895</v>
      </c>
      <c r="I11" s="33">
        <f>I10*Assumptions!$B$55</f>
        <v>2462672.637</v>
      </c>
      <c r="J11" s="33">
        <f>J10*Assumptions!$B$55</f>
        <v>2490463.816</v>
      </c>
      <c r="K11" s="33">
        <f>K10*Assumptions!$B$55</f>
        <v>2520284.855</v>
      </c>
      <c r="L11" s="33">
        <f>L10*Assumptions!$B$55</f>
        <v>2550484.497</v>
      </c>
      <c r="M11" s="33">
        <f>M10*Assumptions!$B$55</f>
        <v>2581067.802</v>
      </c>
      <c r="N11" s="33">
        <f>N10*Assumptions!$B$55</f>
        <v>2612039.902</v>
      </c>
      <c r="O11" s="33">
        <f>O10*Assumptions!$B$55</f>
        <v>2644823.748</v>
      </c>
      <c r="P11" s="33">
        <f>P10*Assumptions!$B$55</f>
        <v>2676589.112</v>
      </c>
      <c r="Q11" s="33">
        <f>Q10*Assumptions!$B$55</f>
        <v>2708759.092</v>
      </c>
      <c r="R11" s="33">
        <f>R10*Assumptions!$B$55</f>
        <v>2741339.105</v>
      </c>
      <c r="S11" s="33">
        <f>S10*Assumptions!$B$55</f>
        <v>2774334.648</v>
      </c>
      <c r="T11" s="33">
        <f>T10*Assumptions!$B$55</f>
        <v>2807751.29</v>
      </c>
      <c r="U11" s="33">
        <f>U10*Assumptions!$B$55</f>
        <v>2843434.221</v>
      </c>
      <c r="V11" s="33">
        <f>V10*Assumptions!$B$55</f>
        <v>2877710.082</v>
      </c>
      <c r="W11" s="33">
        <f>W10*Assumptions!$B$55</f>
        <v>2912424.219</v>
      </c>
      <c r="X11" s="33">
        <f>X10*Assumptions!$B$55</f>
        <v>2947582.518</v>
      </c>
      <c r="Y11" s="33">
        <f>Y10*Assumptions!$B$55</f>
        <v>2983190.944</v>
      </c>
      <c r="Z11" s="33">
        <f>Z10*Assumptions!$B$55</f>
        <v>3019255.546</v>
      </c>
      <c r="AA11" s="33">
        <f>AA10*Assumptions!$B$55</f>
        <v>3055782.456</v>
      </c>
      <c r="AB11" s="33">
        <f>AB10*Assumptions!$B$55</f>
        <v>3092777.892</v>
      </c>
      <c r="AC11" s="33">
        <f>AC10*Assumptions!$B$55</f>
        <v>3130248.155</v>
      </c>
      <c r="AD11" s="33">
        <f>AD10*Assumptions!$B$55</f>
        <v>3168199.638</v>
      </c>
      <c r="AE11" s="33">
        <f>AE10*Assumptions!$B$55</f>
        <v>3206638.818</v>
      </c>
      <c r="AF11" s="33">
        <f>AF10*Assumptions!$B$55</f>
        <v>3245572.264</v>
      </c>
      <c r="AG11" s="33">
        <f>AG10*Assumptions!$B$55</f>
        <v>3285006.636</v>
      </c>
      <c r="AH11" s="33">
        <f>AH10*Assumptions!$B$55</f>
        <v>3324948.686</v>
      </c>
      <c r="AI11" s="33">
        <f>AI10*Assumptions!$B$55</f>
        <v>3367061.51</v>
      </c>
      <c r="AJ11" s="33">
        <f>AJ10*Assumptions!$B$55</f>
        <v>3408039.547</v>
      </c>
      <c r="AK11" s="33">
        <f>AK10*Assumptions!$B$55</f>
        <v>3449546.084</v>
      </c>
    </row>
    <row r="12">
      <c r="A12" s="35" t="s">
        <v>203</v>
      </c>
      <c r="B12" s="33">
        <f t="shared" ref="B12:AK12" si="5">B10-B11</f>
        <v>6295631.971</v>
      </c>
      <c r="C12" s="33">
        <f t="shared" si="5"/>
        <v>6366493.183</v>
      </c>
      <c r="D12" s="33">
        <f t="shared" si="5"/>
        <v>6442231.09</v>
      </c>
      <c r="E12" s="33">
        <f t="shared" si="5"/>
        <v>6518926.023</v>
      </c>
      <c r="F12" s="33">
        <f t="shared" si="5"/>
        <v>6596590.739</v>
      </c>
      <c r="G12" s="33">
        <f t="shared" si="5"/>
        <v>6670136.043</v>
      </c>
      <c r="H12" s="33">
        <f t="shared" si="5"/>
        <v>6749779.293</v>
      </c>
      <c r="I12" s="33">
        <f t="shared" si="5"/>
        <v>6830431.653</v>
      </c>
      <c r="J12" s="33">
        <f t="shared" si="5"/>
        <v>6907512.847</v>
      </c>
      <c r="K12" s="33">
        <f t="shared" si="5"/>
        <v>6990224.031</v>
      </c>
      <c r="L12" s="33">
        <f t="shared" si="5"/>
        <v>7073985.303</v>
      </c>
      <c r="M12" s="33">
        <f t="shared" si="5"/>
        <v>7158810.697</v>
      </c>
      <c r="N12" s="33">
        <f t="shared" si="5"/>
        <v>7244714.446</v>
      </c>
      <c r="O12" s="33">
        <f t="shared" si="5"/>
        <v>7335643.225</v>
      </c>
      <c r="P12" s="33">
        <f t="shared" si="5"/>
        <v>7423747.161</v>
      </c>
      <c r="Q12" s="33">
        <f t="shared" si="5"/>
        <v>7512973.33</v>
      </c>
      <c r="R12" s="33">
        <f t="shared" si="5"/>
        <v>7603336.764</v>
      </c>
      <c r="S12" s="33">
        <f t="shared" si="5"/>
        <v>7694852.703</v>
      </c>
      <c r="T12" s="33">
        <f t="shared" si="5"/>
        <v>7787536.598</v>
      </c>
      <c r="U12" s="33">
        <f t="shared" si="5"/>
        <v>7886506.235</v>
      </c>
      <c r="V12" s="33">
        <f t="shared" si="5"/>
        <v>7981573.246</v>
      </c>
      <c r="W12" s="33">
        <f t="shared" si="5"/>
        <v>8077855.854</v>
      </c>
      <c r="X12" s="33">
        <f t="shared" si="5"/>
        <v>8175370.381</v>
      </c>
      <c r="Y12" s="33">
        <f t="shared" si="5"/>
        <v>8274133.374</v>
      </c>
      <c r="Z12" s="33">
        <f t="shared" si="5"/>
        <v>8374161.609</v>
      </c>
      <c r="AA12" s="33">
        <f t="shared" si="5"/>
        <v>8475472.096</v>
      </c>
      <c r="AB12" s="33">
        <f t="shared" si="5"/>
        <v>8578082.077</v>
      </c>
      <c r="AC12" s="33">
        <f t="shared" si="5"/>
        <v>8682009.035</v>
      </c>
      <c r="AD12" s="33">
        <f t="shared" si="5"/>
        <v>8787270.693</v>
      </c>
      <c r="AE12" s="33">
        <f t="shared" si="5"/>
        <v>8893885.023</v>
      </c>
      <c r="AF12" s="33">
        <f t="shared" si="5"/>
        <v>9001870.242</v>
      </c>
      <c r="AG12" s="33">
        <f t="shared" si="5"/>
        <v>9111244.821</v>
      </c>
      <c r="AH12" s="33">
        <f t="shared" si="5"/>
        <v>9222027.488</v>
      </c>
      <c r="AI12" s="33">
        <f t="shared" si="5"/>
        <v>9338830.98</v>
      </c>
      <c r="AJ12" s="33">
        <f t="shared" si="5"/>
        <v>9452487.045</v>
      </c>
      <c r="AK12" s="33">
        <f t="shared" si="5"/>
        <v>9567608.95</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75"/>
    <col customWidth="1" min="2" max="37" width="10.5"/>
  </cols>
  <sheetData>
    <row r="1">
      <c r="A1" s="35" t="s">
        <v>57</v>
      </c>
      <c r="B1" s="30" t="s">
        <v>91</v>
      </c>
      <c r="C1" s="30" t="s">
        <v>92</v>
      </c>
      <c r="D1" s="30" t="s">
        <v>93</v>
      </c>
      <c r="E1" s="30" t="s">
        <v>94</v>
      </c>
      <c r="F1" s="30" t="s">
        <v>95</v>
      </c>
      <c r="G1" s="30" t="s">
        <v>96</v>
      </c>
      <c r="H1" s="30" t="s">
        <v>97</v>
      </c>
      <c r="I1" s="30" t="s">
        <v>98</v>
      </c>
      <c r="J1" s="30" t="s">
        <v>99</v>
      </c>
      <c r="K1" s="30" t="s">
        <v>100</v>
      </c>
      <c r="L1" s="30" t="s">
        <v>101</v>
      </c>
      <c r="M1" s="30" t="s">
        <v>102</v>
      </c>
      <c r="N1" s="30" t="s">
        <v>103</v>
      </c>
      <c r="O1" s="30" t="s">
        <v>104</v>
      </c>
      <c r="P1" s="30" t="s">
        <v>105</v>
      </c>
      <c r="Q1" s="30" t="s">
        <v>106</v>
      </c>
      <c r="R1" s="30" t="s">
        <v>107</v>
      </c>
      <c r="S1" s="30" t="s">
        <v>108</v>
      </c>
      <c r="T1" s="30" t="s">
        <v>109</v>
      </c>
      <c r="U1" s="30" t="s">
        <v>110</v>
      </c>
      <c r="V1" s="30" t="s">
        <v>111</v>
      </c>
      <c r="W1" s="30" t="s">
        <v>112</v>
      </c>
      <c r="X1" s="30" t="s">
        <v>113</v>
      </c>
      <c r="Y1" s="30" t="s">
        <v>114</v>
      </c>
      <c r="Z1" s="30" t="s">
        <v>115</v>
      </c>
      <c r="AA1" s="30" t="s">
        <v>116</v>
      </c>
      <c r="AB1" s="30" t="s">
        <v>117</v>
      </c>
      <c r="AC1" s="30" t="s">
        <v>118</v>
      </c>
      <c r="AD1" s="30" t="s">
        <v>119</v>
      </c>
      <c r="AE1" s="30" t="s">
        <v>120</v>
      </c>
      <c r="AF1" s="30" t="s">
        <v>121</v>
      </c>
      <c r="AG1" s="30" t="s">
        <v>122</v>
      </c>
      <c r="AH1" s="30" t="s">
        <v>123</v>
      </c>
      <c r="AI1" s="30" t="s">
        <v>124</v>
      </c>
      <c r="AJ1" s="30" t="s">
        <v>125</v>
      </c>
      <c r="AK1" s="30" t="s">
        <v>126</v>
      </c>
    </row>
    <row r="2">
      <c r="A2" s="35" t="s">
        <v>204</v>
      </c>
    </row>
    <row r="3">
      <c r="A3" s="36" t="s">
        <v>205</v>
      </c>
      <c r="B3" s="33">
        <f>Sales!B49</f>
        <v>5529390</v>
      </c>
      <c r="C3" s="33">
        <f>Sales!C49</f>
        <v>9826985.83</v>
      </c>
      <c r="D3" s="33">
        <f>Sales!D49</f>
        <v>29466742.67</v>
      </c>
      <c r="E3" s="33">
        <f>Sales!E49</f>
        <v>13497917.12</v>
      </c>
      <c r="F3" s="33">
        <f>Sales!F49</f>
        <v>13654580.21</v>
      </c>
      <c r="G3" s="33">
        <f>Sales!G49</f>
        <v>30485722.17</v>
      </c>
      <c r="H3" s="33">
        <f>Sales!H49</f>
        <v>13973956.42</v>
      </c>
      <c r="I3" s="33">
        <f>Sales!I49</f>
        <v>14136724.5</v>
      </c>
      <c r="J3" s="33">
        <f>Sales!J49</f>
        <v>31543955.14</v>
      </c>
      <c r="K3" s="33">
        <f>Sales!K49</f>
        <v>14468560.97</v>
      </c>
      <c r="L3" s="33">
        <f>Sales!L49</f>
        <v>14637686.67</v>
      </c>
      <c r="M3" s="33">
        <f>Sales!M49</f>
        <v>32643055.41</v>
      </c>
      <c r="N3" s="33">
        <f>Sales!N49</f>
        <v>14982499.33</v>
      </c>
      <c r="O3" s="33">
        <f>Sales!O49</f>
        <v>15158246.06</v>
      </c>
      <c r="P3" s="33">
        <f>Sales!P49</f>
        <v>33784705.63</v>
      </c>
      <c r="Q3" s="33">
        <f>Sales!Q49</f>
        <v>15516572.93</v>
      </c>
      <c r="R3" s="33">
        <f>Sales!R49</f>
        <v>15699215.41</v>
      </c>
      <c r="S3" s="33">
        <f>Sales!S49</f>
        <v>34970660.27</v>
      </c>
      <c r="T3" s="33">
        <f>Sales!T49</f>
        <v>16071617.57</v>
      </c>
      <c r="U3" s="33">
        <f>Sales!U49</f>
        <v>16261442.26</v>
      </c>
      <c r="V3" s="33">
        <f>Sales!V49</f>
        <v>36202748.72</v>
      </c>
      <c r="W3" s="33">
        <f>Sales!W49</f>
        <v>16648504.84</v>
      </c>
      <c r="X3" s="33">
        <f>Sales!X49</f>
        <v>16845810.52</v>
      </c>
      <c r="Y3" s="33">
        <f>Sales!Y49</f>
        <v>37482878.61</v>
      </c>
      <c r="Z3" s="33">
        <f>Sales!Z49</f>
        <v>17248143.75</v>
      </c>
      <c r="AA3" s="33">
        <f>Sales!AA49</f>
        <v>17453242.01</v>
      </c>
      <c r="AB3" s="33">
        <f>Sales!AB49</f>
        <v>38813039.18</v>
      </c>
      <c r="AC3" s="33">
        <f>Sales!AC49</f>
        <v>17871482.35</v>
      </c>
      <c r="AD3" s="33">
        <f>Sales!AD49</f>
        <v>18084698.17</v>
      </c>
      <c r="AE3" s="33">
        <f>Sales!AE49</f>
        <v>40195304.86</v>
      </c>
      <c r="AF3" s="33">
        <f>Sales!AF49</f>
        <v>18519509.41</v>
      </c>
      <c r="AG3" s="33">
        <f>Sales!AG49</f>
        <v>18741181.74</v>
      </c>
      <c r="AH3" s="33">
        <f>Sales!AH49</f>
        <v>41631838.97</v>
      </c>
      <c r="AI3" s="33">
        <f>Sales!AI49</f>
        <v>19193256.22</v>
      </c>
      <c r="AJ3" s="33">
        <f>Sales!AJ49</f>
        <v>19423738.59</v>
      </c>
      <c r="AK3" s="33">
        <f>Sales!AK49</f>
        <v>43124897.62</v>
      </c>
    </row>
    <row r="4">
      <c r="A4" s="36" t="s">
        <v>187</v>
      </c>
      <c r="B4" s="32">
        <f>Equity!B13</f>
        <v>7090983.9</v>
      </c>
      <c r="C4" s="32">
        <f>Equity!C13</f>
        <v>0</v>
      </c>
      <c r="D4" s="32">
        <f>Equity!D13</f>
        <v>0</v>
      </c>
      <c r="E4" s="32">
        <f>Equity!E13</f>
        <v>0</v>
      </c>
      <c r="F4" s="32">
        <f>Equity!F13</f>
        <v>0</v>
      </c>
      <c r="G4" s="32">
        <f>Equity!G13</f>
        <v>0</v>
      </c>
      <c r="H4" s="32">
        <f>Equity!H13</f>
        <v>10667275.3</v>
      </c>
      <c r="I4" s="32">
        <f>Equity!I13</f>
        <v>0</v>
      </c>
      <c r="J4" s="32">
        <f>Equity!J13</f>
        <v>0</v>
      </c>
      <c r="K4" s="32">
        <f>Equity!K13</f>
        <v>0</v>
      </c>
      <c r="L4" s="32">
        <f>Equity!L13</f>
        <v>0</v>
      </c>
      <c r="M4" s="32">
        <f>Equity!M13</f>
        <v>0</v>
      </c>
      <c r="N4" s="32">
        <f>Equity!N13</f>
        <v>0</v>
      </c>
      <c r="O4" s="32">
        <f>Equity!O13</f>
        <v>15300957</v>
      </c>
      <c r="P4" s="32">
        <f>Equity!P13</f>
        <v>0</v>
      </c>
      <c r="Q4" s="32">
        <f>Equity!Q13</f>
        <v>0</v>
      </c>
      <c r="R4" s="32">
        <f>Equity!R13</f>
        <v>0</v>
      </c>
      <c r="S4" s="32">
        <f>Equity!S13</f>
        <v>0</v>
      </c>
      <c r="T4" s="32">
        <f>Equity!T13</f>
        <v>0</v>
      </c>
      <c r="U4" s="32">
        <f>Equity!U13</f>
        <v>0</v>
      </c>
      <c r="V4" s="32">
        <f>Equity!V13</f>
        <v>23357484</v>
      </c>
      <c r="W4" s="32">
        <f>Equity!W13</f>
        <v>0</v>
      </c>
      <c r="X4" s="32">
        <f>Equity!X13</f>
        <v>0</v>
      </c>
      <c r="Y4" s="32">
        <f>Equity!Y13</f>
        <v>0</v>
      </c>
      <c r="Z4" s="32">
        <f>Equity!Z13</f>
        <v>0</v>
      </c>
      <c r="AA4" s="32">
        <f>Equity!AA13</f>
        <v>0</v>
      </c>
      <c r="AB4" s="32">
        <f>Equity!AB13</f>
        <v>0</v>
      </c>
      <c r="AC4" s="32">
        <f>Equity!AC13</f>
        <v>0</v>
      </c>
      <c r="AD4" s="32">
        <f>Equity!AD13</f>
        <v>0</v>
      </c>
      <c r="AE4" s="32">
        <f>Equity!AE13</f>
        <v>0</v>
      </c>
      <c r="AF4" s="32">
        <f>Equity!AF13</f>
        <v>0</v>
      </c>
      <c r="AG4" s="32">
        <f>Equity!AG13</f>
        <v>0</v>
      </c>
      <c r="AH4" s="32">
        <f>Equity!AH13</f>
        <v>0</v>
      </c>
      <c r="AI4" s="32">
        <f>Equity!AI13</f>
        <v>0</v>
      </c>
      <c r="AJ4" s="32">
        <f>Equity!AJ13</f>
        <v>0</v>
      </c>
      <c r="AK4" s="32">
        <f>Equity!AK13</f>
        <v>0</v>
      </c>
    </row>
    <row r="5">
      <c r="A5" s="36" t="s">
        <v>206</v>
      </c>
      <c r="B5" s="32">
        <f>Loan!B13</f>
        <v>0</v>
      </c>
      <c r="C5" s="32">
        <f>Loan!C13</f>
        <v>600000</v>
      </c>
      <c r="D5" s="32">
        <f>Loan!D13</f>
        <v>0</v>
      </c>
      <c r="E5" s="32">
        <f>Loan!E13</f>
        <v>0</v>
      </c>
      <c r="F5" s="32">
        <f>Loan!F13</f>
        <v>0</v>
      </c>
      <c r="G5" s="32">
        <f>Loan!G13</f>
        <v>850000</v>
      </c>
      <c r="H5" s="32">
        <f>Loan!H13</f>
        <v>0</v>
      </c>
      <c r="I5" s="32">
        <f>Loan!I13</f>
        <v>0</v>
      </c>
      <c r="J5" s="32">
        <f>Loan!J13</f>
        <v>1000000</v>
      </c>
      <c r="K5" s="32">
        <f>Loan!K13</f>
        <v>0</v>
      </c>
      <c r="L5" s="32">
        <f>Loan!L13</f>
        <v>0</v>
      </c>
      <c r="M5" s="32">
        <f>Loan!M13</f>
        <v>0</v>
      </c>
      <c r="N5" s="32">
        <f>Loan!N13</f>
        <v>0</v>
      </c>
      <c r="O5" s="32">
        <f>Loan!O13</f>
        <v>0</v>
      </c>
      <c r="P5" s="32">
        <f>Loan!P13</f>
        <v>0</v>
      </c>
      <c r="Q5" s="32">
        <f>Loan!Q13</f>
        <v>0</v>
      </c>
      <c r="R5" s="32">
        <f>Loan!R13</f>
        <v>0</v>
      </c>
      <c r="S5" s="32">
        <f>Loan!S13</f>
        <v>0</v>
      </c>
      <c r="T5" s="32">
        <f>Loan!T13</f>
        <v>0</v>
      </c>
      <c r="U5" s="32">
        <f>Loan!U13</f>
        <v>0</v>
      </c>
      <c r="V5" s="32">
        <f>Loan!V13</f>
        <v>0</v>
      </c>
      <c r="W5" s="32">
        <f>Loan!W13</f>
        <v>0</v>
      </c>
      <c r="X5" s="32">
        <f>Loan!X13</f>
        <v>0</v>
      </c>
      <c r="Y5" s="32">
        <f>Loan!Y13</f>
        <v>0</v>
      </c>
      <c r="Z5" s="32">
        <f>Loan!Z13</f>
        <v>0</v>
      </c>
      <c r="AA5" s="32">
        <f>Loan!AA13</f>
        <v>0</v>
      </c>
      <c r="AB5" s="32">
        <f>Loan!AB13</f>
        <v>0</v>
      </c>
      <c r="AC5" s="32">
        <f>Loan!AC13</f>
        <v>0</v>
      </c>
      <c r="AD5" s="32">
        <f>Loan!AD13</f>
        <v>0</v>
      </c>
      <c r="AE5" s="32">
        <f>Loan!AE13</f>
        <v>0</v>
      </c>
      <c r="AF5" s="32">
        <f>Loan!AF13</f>
        <v>0</v>
      </c>
      <c r="AG5" s="32">
        <f>Loan!AG13</f>
        <v>0</v>
      </c>
      <c r="AH5" s="32">
        <f>Loan!AH13</f>
        <v>0</v>
      </c>
      <c r="AI5" s="32">
        <f>Loan!AI13</f>
        <v>0</v>
      </c>
      <c r="AJ5" s="32">
        <f>Loan!AJ13</f>
        <v>0</v>
      </c>
      <c r="AK5" s="32">
        <f>Loan!AK13</f>
        <v>0</v>
      </c>
    </row>
    <row r="6">
      <c r="A6" s="35" t="s">
        <v>136</v>
      </c>
      <c r="B6" s="33">
        <f t="shared" ref="B6:AK6" si="1">sum(B3:B5)</f>
        <v>12620373.9</v>
      </c>
      <c r="C6" s="33">
        <f t="shared" si="1"/>
        <v>10426985.83</v>
      </c>
      <c r="D6" s="33">
        <f t="shared" si="1"/>
        <v>29466742.67</v>
      </c>
      <c r="E6" s="33">
        <f t="shared" si="1"/>
        <v>13497917.12</v>
      </c>
      <c r="F6" s="33">
        <f t="shared" si="1"/>
        <v>13654580.21</v>
      </c>
      <c r="G6" s="33">
        <f t="shared" si="1"/>
        <v>31335722.17</v>
      </c>
      <c r="H6" s="33">
        <f t="shared" si="1"/>
        <v>24641231.72</v>
      </c>
      <c r="I6" s="33">
        <f t="shared" si="1"/>
        <v>14136724.5</v>
      </c>
      <c r="J6" s="33">
        <f t="shared" si="1"/>
        <v>32543955.14</v>
      </c>
      <c r="K6" s="33">
        <f t="shared" si="1"/>
        <v>14468560.97</v>
      </c>
      <c r="L6" s="33">
        <f t="shared" si="1"/>
        <v>14637686.67</v>
      </c>
      <c r="M6" s="33">
        <f t="shared" si="1"/>
        <v>32643055.41</v>
      </c>
      <c r="N6" s="33">
        <f t="shared" si="1"/>
        <v>14982499.33</v>
      </c>
      <c r="O6" s="33">
        <f t="shared" si="1"/>
        <v>30459203.06</v>
      </c>
      <c r="P6" s="33">
        <f t="shared" si="1"/>
        <v>33784705.63</v>
      </c>
      <c r="Q6" s="33">
        <f t="shared" si="1"/>
        <v>15516572.93</v>
      </c>
      <c r="R6" s="33">
        <f t="shared" si="1"/>
        <v>15699215.41</v>
      </c>
      <c r="S6" s="33">
        <f t="shared" si="1"/>
        <v>34970660.27</v>
      </c>
      <c r="T6" s="33">
        <f t="shared" si="1"/>
        <v>16071617.57</v>
      </c>
      <c r="U6" s="33">
        <f t="shared" si="1"/>
        <v>16261442.26</v>
      </c>
      <c r="V6" s="33">
        <f t="shared" si="1"/>
        <v>59560232.72</v>
      </c>
      <c r="W6" s="33">
        <f t="shared" si="1"/>
        <v>16648504.84</v>
      </c>
      <c r="X6" s="33">
        <f t="shared" si="1"/>
        <v>16845810.52</v>
      </c>
      <c r="Y6" s="33">
        <f t="shared" si="1"/>
        <v>37482878.61</v>
      </c>
      <c r="Z6" s="33">
        <f t="shared" si="1"/>
        <v>17248143.75</v>
      </c>
      <c r="AA6" s="33">
        <f t="shared" si="1"/>
        <v>17453242.01</v>
      </c>
      <c r="AB6" s="33">
        <f t="shared" si="1"/>
        <v>38813039.18</v>
      </c>
      <c r="AC6" s="33">
        <f t="shared" si="1"/>
        <v>17871482.35</v>
      </c>
      <c r="AD6" s="33">
        <f t="shared" si="1"/>
        <v>18084698.17</v>
      </c>
      <c r="AE6" s="33">
        <f t="shared" si="1"/>
        <v>40195304.86</v>
      </c>
      <c r="AF6" s="33">
        <f t="shared" si="1"/>
        <v>18519509.41</v>
      </c>
      <c r="AG6" s="33">
        <f t="shared" si="1"/>
        <v>18741181.74</v>
      </c>
      <c r="AH6" s="33">
        <f t="shared" si="1"/>
        <v>41631838.97</v>
      </c>
      <c r="AI6" s="33">
        <f t="shared" si="1"/>
        <v>19193256.22</v>
      </c>
      <c r="AJ6" s="33">
        <f t="shared" si="1"/>
        <v>19423738.59</v>
      </c>
      <c r="AK6" s="33">
        <f t="shared" si="1"/>
        <v>43124897.62</v>
      </c>
    </row>
    <row r="7">
      <c r="A7" s="36"/>
    </row>
    <row r="8">
      <c r="A8" s="35" t="s">
        <v>207</v>
      </c>
    </row>
    <row r="9">
      <c r="A9" s="36" t="s">
        <v>208</v>
      </c>
      <c r="B9" s="32">
        <f>FAB!B12</f>
        <v>1607000</v>
      </c>
      <c r="C9" s="32">
        <f>FAB!C12</f>
        <v>0</v>
      </c>
      <c r="D9" s="32">
        <f>FAB!D12</f>
        <v>0</v>
      </c>
      <c r="E9" s="32">
        <f>FAB!E12</f>
        <v>0</v>
      </c>
      <c r="F9" s="32">
        <f>FAB!F12</f>
        <v>0</v>
      </c>
      <c r="G9" s="32">
        <f>FAB!G12</f>
        <v>0</v>
      </c>
      <c r="H9" s="32">
        <f>FAB!H12</f>
        <v>0</v>
      </c>
      <c r="I9" s="32">
        <f>FAB!I12</f>
        <v>0</v>
      </c>
      <c r="J9" s="32">
        <f>FAB!J12</f>
        <v>0</v>
      </c>
      <c r="K9" s="32">
        <f>FAB!K12</f>
        <v>0</v>
      </c>
      <c r="L9" s="32">
        <f>FAB!L12</f>
        <v>0</v>
      </c>
      <c r="M9" s="32">
        <f>FAB!M12</f>
        <v>0</v>
      </c>
      <c r="N9" s="32">
        <f>FAB!N12</f>
        <v>450000</v>
      </c>
      <c r="O9" s="32">
        <f>FAB!O12</f>
        <v>0</v>
      </c>
      <c r="P9" s="32">
        <f>FAB!P12</f>
        <v>0</v>
      </c>
      <c r="Q9" s="32">
        <f>FAB!Q12</f>
        <v>0</v>
      </c>
      <c r="R9" s="32">
        <f>FAB!R12</f>
        <v>0</v>
      </c>
      <c r="S9" s="32">
        <f>FAB!S12</f>
        <v>0</v>
      </c>
      <c r="T9" s="32">
        <f>FAB!T12</f>
        <v>1100000</v>
      </c>
      <c r="U9" s="32">
        <f>FAB!U12</f>
        <v>0</v>
      </c>
      <c r="V9" s="32">
        <f>FAB!V12</f>
        <v>0</v>
      </c>
      <c r="W9" s="32">
        <f>FAB!W12</f>
        <v>0</v>
      </c>
      <c r="X9" s="32">
        <f>FAB!X12</f>
        <v>0</v>
      </c>
      <c r="Y9" s="32">
        <f>FAB!Y12</f>
        <v>0</v>
      </c>
      <c r="Z9" s="32">
        <f>FAB!Z12</f>
        <v>450000</v>
      </c>
      <c r="AA9" s="32">
        <f>FAB!AA12</f>
        <v>0</v>
      </c>
      <c r="AB9" s="32">
        <f>FAB!AB12</f>
        <v>0</v>
      </c>
      <c r="AC9" s="32">
        <f>FAB!AC12</f>
        <v>0</v>
      </c>
      <c r="AD9" s="32">
        <f>FAB!AD12</f>
        <v>57000</v>
      </c>
      <c r="AE9" s="32">
        <f>FAB!AE12</f>
        <v>0</v>
      </c>
      <c r="AF9" s="32">
        <f>FAB!AF12</f>
        <v>0</v>
      </c>
      <c r="AG9" s="32">
        <f>FAB!AG12</f>
        <v>0</v>
      </c>
      <c r="AH9" s="32">
        <f>FAB!AH12</f>
        <v>0</v>
      </c>
      <c r="AI9" s="32">
        <f>FAB!AI12</f>
        <v>0</v>
      </c>
      <c r="AJ9" s="32">
        <f>FAB!AJ12</f>
        <v>0</v>
      </c>
      <c r="AK9" s="32">
        <f>FAB!AK12</f>
        <v>0</v>
      </c>
    </row>
    <row r="10">
      <c r="A10" s="36" t="s">
        <v>209</v>
      </c>
      <c r="B10" s="33">
        <f>Purchases!B12</f>
        <v>9620000</v>
      </c>
      <c r="C10" s="33">
        <f>Purchases!C12</f>
        <v>11001800</v>
      </c>
      <c r="D10" s="33">
        <f>Purchases!D12</f>
        <v>11683114.5</v>
      </c>
      <c r="E10" s="33">
        <f>Purchases!E12</f>
        <v>11852004.17</v>
      </c>
      <c r="F10" s="33">
        <f>Purchases!F12</f>
        <v>12023356.1</v>
      </c>
      <c r="G10" s="33">
        <f>Purchases!G12</f>
        <v>12197206.42</v>
      </c>
      <c r="H10" s="33">
        <f>Purchases!H12</f>
        <v>12373591.8</v>
      </c>
      <c r="I10" s="33">
        <f>Purchases!I12</f>
        <v>12552549.44</v>
      </c>
      <c r="J10" s="33">
        <f>Purchases!J12</f>
        <v>12734117.11</v>
      </c>
      <c r="K10" s="33">
        <f>Purchases!K12</f>
        <v>12918333.11</v>
      </c>
      <c r="L10" s="33">
        <f>Purchases!L12</f>
        <v>13105236.32</v>
      </c>
      <c r="M10" s="33">
        <f>Purchases!M12</f>
        <v>13294866.19</v>
      </c>
      <c r="N10" s="33">
        <f>Purchases!N12</f>
        <v>13487262.76</v>
      </c>
      <c r="O10" s="33">
        <f>Purchases!O12</f>
        <v>13682466.65</v>
      </c>
      <c r="P10" s="33">
        <f>Purchases!P12</f>
        <v>13880519.08</v>
      </c>
      <c r="Q10" s="33">
        <f>Purchases!Q12</f>
        <v>14081461.88</v>
      </c>
      <c r="R10" s="33">
        <f>Purchases!R12</f>
        <v>14285337.5</v>
      </c>
      <c r="S10" s="33">
        <f>Purchases!S12</f>
        <v>14492189.02</v>
      </c>
      <c r="T10" s="33">
        <f>Purchases!T12</f>
        <v>14702060.15</v>
      </c>
      <c r="U10" s="33">
        <f>Purchases!U12</f>
        <v>14914995.24</v>
      </c>
      <c r="V10" s="33">
        <f>Purchases!V12</f>
        <v>15131039.3</v>
      </c>
      <c r="W10" s="33">
        <f>Purchases!W12</f>
        <v>15350238.02</v>
      </c>
      <c r="X10" s="33">
        <f>Purchases!X12</f>
        <v>15572637.73</v>
      </c>
      <c r="Y10" s="33">
        <f>Purchases!Y12</f>
        <v>15798285.47</v>
      </c>
      <c r="Z10" s="33">
        <f>Purchases!Z12</f>
        <v>16027228.98</v>
      </c>
      <c r="AA10" s="33">
        <f>Purchases!AA12</f>
        <v>16259516.67</v>
      </c>
      <c r="AB10" s="33">
        <f>Purchases!AB12</f>
        <v>16495197.7</v>
      </c>
      <c r="AC10" s="33">
        <f>Purchases!AC12</f>
        <v>16734321.95</v>
      </c>
      <c r="AD10" s="33">
        <f>Purchases!AD12</f>
        <v>16976940.02</v>
      </c>
      <c r="AE10" s="33">
        <f>Purchases!AE12</f>
        <v>17223103.26</v>
      </c>
      <c r="AF10" s="33">
        <f>Purchases!AF12</f>
        <v>17472863.8</v>
      </c>
      <c r="AG10" s="33">
        <f>Purchases!AG12</f>
        <v>17726274.52</v>
      </c>
      <c r="AH10" s="33">
        <f>Purchases!AH12</f>
        <v>17983389.08</v>
      </c>
      <c r="AI10" s="33">
        <f>Purchases!AI12</f>
        <v>18244261.95</v>
      </c>
      <c r="AJ10" s="33">
        <f>Purchases!AJ12</f>
        <v>18508948.38</v>
      </c>
      <c r="AK10" s="33">
        <f>Purchases!AK12</f>
        <v>18777504.46</v>
      </c>
    </row>
    <row r="11">
      <c r="A11" s="36" t="s">
        <v>148</v>
      </c>
      <c r="B11" s="32">
        <f>Expenses!B16</f>
        <v>55000</v>
      </c>
      <c r="C11" s="32">
        <f>Expenses!C16</f>
        <v>60555</v>
      </c>
      <c r="D11" s="32">
        <f>Expenses!D16</f>
        <v>165555</v>
      </c>
      <c r="E11" s="32">
        <f>Expenses!E16</f>
        <v>106555</v>
      </c>
      <c r="F11" s="32">
        <f>Expenses!F16</f>
        <v>106555</v>
      </c>
      <c r="G11" s="32">
        <f>Expenses!G16</f>
        <v>178555</v>
      </c>
      <c r="H11" s="32">
        <f>Expenses!H16</f>
        <v>106555</v>
      </c>
      <c r="I11" s="32">
        <f>Expenses!I16</f>
        <v>106555</v>
      </c>
      <c r="J11" s="32">
        <f>Expenses!J16</f>
        <v>178555</v>
      </c>
      <c r="K11" s="32">
        <f>Expenses!K16</f>
        <v>106555</v>
      </c>
      <c r="L11" s="32">
        <f>Expenses!L16</f>
        <v>106555</v>
      </c>
      <c r="M11" s="32">
        <f>Expenses!M16</f>
        <v>178555</v>
      </c>
      <c r="N11" s="32">
        <f>Expenses!N16</f>
        <v>106555</v>
      </c>
      <c r="O11" s="32">
        <f>Expenses!O16</f>
        <v>106555</v>
      </c>
      <c r="P11" s="32">
        <f>Expenses!P16</f>
        <v>178555</v>
      </c>
      <c r="Q11" s="32">
        <f>Expenses!Q16</f>
        <v>106555</v>
      </c>
      <c r="R11" s="32">
        <f>Expenses!R16</f>
        <v>106555</v>
      </c>
      <c r="S11" s="32">
        <f>Expenses!S16</f>
        <v>178555</v>
      </c>
      <c r="T11" s="32">
        <f>Expenses!T16</f>
        <v>106555</v>
      </c>
      <c r="U11" s="32">
        <f>Expenses!U16</f>
        <v>106555</v>
      </c>
      <c r="V11" s="32">
        <f>Expenses!V16</f>
        <v>178555</v>
      </c>
      <c r="W11" s="32">
        <f>Expenses!W16</f>
        <v>106555</v>
      </c>
      <c r="X11" s="32">
        <f>Expenses!X16</f>
        <v>106555</v>
      </c>
      <c r="Y11" s="32">
        <f>Expenses!Y16</f>
        <v>178555</v>
      </c>
      <c r="Z11" s="32">
        <f>Expenses!Z16</f>
        <v>106555</v>
      </c>
      <c r="AA11" s="32">
        <f>Expenses!AA16</f>
        <v>106555</v>
      </c>
      <c r="AB11" s="32">
        <f>Expenses!AB16</f>
        <v>178555</v>
      </c>
      <c r="AC11" s="32">
        <f>Expenses!AC16</f>
        <v>106555</v>
      </c>
      <c r="AD11" s="32">
        <f>Expenses!AD16</f>
        <v>106555</v>
      </c>
      <c r="AE11" s="32">
        <f>Expenses!AE16</f>
        <v>178555</v>
      </c>
      <c r="AF11" s="32">
        <f>Expenses!AF16</f>
        <v>106555</v>
      </c>
      <c r="AG11" s="32">
        <f>Expenses!AG16</f>
        <v>106555</v>
      </c>
      <c r="AH11" s="32">
        <f>Expenses!AH16</f>
        <v>178555</v>
      </c>
      <c r="AI11" s="32">
        <f>Expenses!AI16</f>
        <v>106555</v>
      </c>
      <c r="AJ11" s="32">
        <f>Expenses!AJ16</f>
        <v>106555</v>
      </c>
      <c r="AK11" s="32">
        <f>Expenses!AK16</f>
        <v>178555</v>
      </c>
    </row>
    <row r="12">
      <c r="A12" s="36" t="s">
        <v>192</v>
      </c>
      <c r="B12" s="32">
        <f>Loan!B19</f>
        <v>0</v>
      </c>
      <c r="C12" s="32">
        <f>Loan!C19</f>
        <v>0</v>
      </c>
      <c r="D12" s="32">
        <f>Loan!D19</f>
        <v>0</v>
      </c>
      <c r="E12" s="32">
        <f>Loan!E19</f>
        <v>0</v>
      </c>
      <c r="F12" s="32">
        <f>Loan!F19</f>
        <v>0</v>
      </c>
      <c r="G12" s="32">
        <f>Loan!G19</f>
        <v>0</v>
      </c>
      <c r="H12" s="32">
        <f>Loan!H19</f>
        <v>0</v>
      </c>
      <c r="I12" s="32">
        <f>Loan!I19</f>
        <v>0</v>
      </c>
      <c r="J12" s="32">
        <f>Loan!J19</f>
        <v>0</v>
      </c>
      <c r="K12" s="32">
        <f>Loan!K19</f>
        <v>0</v>
      </c>
      <c r="L12" s="32">
        <f>Loan!L19</f>
        <v>0</v>
      </c>
      <c r="M12" s="32">
        <f>Loan!M19</f>
        <v>0</v>
      </c>
      <c r="N12" s="32">
        <f>Loan!N19</f>
        <v>0</v>
      </c>
      <c r="O12" s="32">
        <f>Loan!O19</f>
        <v>600000</v>
      </c>
      <c r="P12" s="32">
        <f>Loan!P19</f>
        <v>0</v>
      </c>
      <c r="Q12" s="32">
        <f>Loan!Q19</f>
        <v>0</v>
      </c>
      <c r="R12" s="32">
        <f>Loan!R19</f>
        <v>0</v>
      </c>
      <c r="S12" s="32">
        <f>Loan!S19</f>
        <v>0</v>
      </c>
      <c r="T12" s="32">
        <f>Loan!T19</f>
        <v>0</v>
      </c>
      <c r="U12" s="32">
        <f>Loan!U19</f>
        <v>850000</v>
      </c>
      <c r="V12" s="32">
        <f>Loan!V19</f>
        <v>0</v>
      </c>
      <c r="W12" s="32">
        <f>Loan!W19</f>
        <v>0</v>
      </c>
      <c r="X12" s="32">
        <f>Loan!X19</f>
        <v>0</v>
      </c>
      <c r="Y12" s="32">
        <f>Loan!Y19</f>
        <v>0</v>
      </c>
      <c r="Z12" s="32">
        <f>Loan!Z19</f>
        <v>0</v>
      </c>
      <c r="AA12" s="32">
        <f>Loan!AA19</f>
        <v>0</v>
      </c>
      <c r="AB12" s="32">
        <f>Loan!AB19</f>
        <v>0</v>
      </c>
      <c r="AC12" s="32">
        <f>Loan!AC19</f>
        <v>0</v>
      </c>
      <c r="AD12" s="32">
        <f>Loan!AD19</f>
        <v>0</v>
      </c>
      <c r="AE12" s="32">
        <f>Loan!AE19</f>
        <v>0</v>
      </c>
      <c r="AF12" s="32">
        <f>Loan!AF19</f>
        <v>0</v>
      </c>
      <c r="AG12" s="32">
        <f>Loan!AG19</f>
        <v>0</v>
      </c>
      <c r="AH12" s="32">
        <f>Loan!AH19</f>
        <v>0</v>
      </c>
      <c r="AI12" s="32">
        <f>Loan!AI19</f>
        <v>1000000</v>
      </c>
      <c r="AJ12" s="32">
        <f>Loan!AJ19</f>
        <v>0</v>
      </c>
      <c r="AK12" s="32">
        <f>Loan!AK19</f>
        <v>0</v>
      </c>
    </row>
    <row r="13">
      <c r="A13" s="36" t="s">
        <v>193</v>
      </c>
      <c r="B13" s="33">
        <f>Loan!B31</f>
        <v>0</v>
      </c>
      <c r="C13" s="33">
        <f>Loan!C31</f>
        <v>5350</v>
      </c>
      <c r="D13" s="33">
        <f>Loan!D31</f>
        <v>5350</v>
      </c>
      <c r="E13" s="33">
        <f>Loan!E31</f>
        <v>5350</v>
      </c>
      <c r="F13" s="33">
        <f>Loan!F31</f>
        <v>5350</v>
      </c>
      <c r="G13" s="33">
        <f>Loan!G31</f>
        <v>12291.66667</v>
      </c>
      <c r="H13" s="33">
        <f>Loan!H31</f>
        <v>12291.66667</v>
      </c>
      <c r="I13" s="33">
        <f>Loan!I31</f>
        <v>12291.66667</v>
      </c>
      <c r="J13" s="33">
        <f>Loan!J31</f>
        <v>18541.66667</v>
      </c>
      <c r="K13" s="33">
        <f>Loan!K31</f>
        <v>18541.66667</v>
      </c>
      <c r="L13" s="33">
        <f>Loan!L31</f>
        <v>18541.66667</v>
      </c>
      <c r="M13" s="33">
        <f>Loan!M31</f>
        <v>18541.66667</v>
      </c>
      <c r="N13" s="33">
        <f>Loan!N31</f>
        <v>18541.66667</v>
      </c>
      <c r="O13" s="33">
        <f>Loan!O31</f>
        <v>13191.66667</v>
      </c>
      <c r="P13" s="33">
        <f>Loan!P31</f>
        <v>13191.66667</v>
      </c>
      <c r="Q13" s="33">
        <f>Loan!Q31</f>
        <v>13191.66667</v>
      </c>
      <c r="R13" s="33">
        <f>Loan!R31</f>
        <v>13191.66667</v>
      </c>
      <c r="S13" s="33">
        <f>Loan!S31</f>
        <v>13191.66667</v>
      </c>
      <c r="T13" s="33">
        <f>Loan!T31</f>
        <v>13191.66667</v>
      </c>
      <c r="U13" s="33">
        <f>Loan!U31</f>
        <v>6250</v>
      </c>
      <c r="V13" s="33">
        <f>Loan!V31</f>
        <v>6250</v>
      </c>
      <c r="W13" s="33">
        <f>Loan!W31</f>
        <v>6250</v>
      </c>
      <c r="X13" s="33">
        <f>Loan!X31</f>
        <v>6250</v>
      </c>
      <c r="Y13" s="33">
        <f>Loan!Y31</f>
        <v>6250</v>
      </c>
      <c r="Z13" s="33">
        <f>Loan!Z31</f>
        <v>6250</v>
      </c>
      <c r="AA13" s="33">
        <f>Loan!AA31</f>
        <v>6250</v>
      </c>
      <c r="AB13" s="33">
        <f>Loan!AB31</f>
        <v>6250</v>
      </c>
      <c r="AC13" s="33">
        <f>Loan!AC31</f>
        <v>6250</v>
      </c>
      <c r="AD13" s="33">
        <f>Loan!AD31</f>
        <v>6250</v>
      </c>
      <c r="AE13" s="33">
        <f>Loan!AE31</f>
        <v>6250</v>
      </c>
      <c r="AF13" s="33">
        <f>Loan!AF31</f>
        <v>6250</v>
      </c>
      <c r="AG13" s="33">
        <f>Loan!AG31</f>
        <v>6250</v>
      </c>
      <c r="AH13" s="33">
        <f>Loan!AH31</f>
        <v>6250</v>
      </c>
      <c r="AI13" s="33">
        <f>Loan!AI31</f>
        <v>0</v>
      </c>
      <c r="AJ13" s="33">
        <f>Loan!AJ31</f>
        <v>0</v>
      </c>
      <c r="AK13" s="33">
        <f>Loan!AK31</f>
        <v>0</v>
      </c>
    </row>
    <row r="14">
      <c r="A14" s="36" t="s">
        <v>210</v>
      </c>
      <c r="B14" s="32">
        <f>Equity!B18</f>
        <v>0</v>
      </c>
      <c r="C14" s="32">
        <f>Equity!C18</f>
        <v>0</v>
      </c>
      <c r="D14" s="32">
        <f>Equity!D18</f>
        <v>0</v>
      </c>
      <c r="E14" s="32">
        <f>Equity!E18</f>
        <v>0</v>
      </c>
      <c r="F14" s="32">
        <f>Equity!F18</f>
        <v>0</v>
      </c>
      <c r="G14" s="32">
        <f>Equity!G18</f>
        <v>0</v>
      </c>
      <c r="H14" s="32">
        <f>Equity!H18</f>
        <v>0</v>
      </c>
      <c r="I14" s="32">
        <f>Equity!I18</f>
        <v>0</v>
      </c>
      <c r="J14" s="32">
        <f>Equity!J18</f>
        <v>0</v>
      </c>
      <c r="K14" s="32">
        <f>Equity!K18</f>
        <v>0</v>
      </c>
      <c r="L14" s="32">
        <f>Equity!L18</f>
        <v>3517359.2</v>
      </c>
      <c r="M14" s="32">
        <f>Equity!M18</f>
        <v>0</v>
      </c>
      <c r="N14" s="32">
        <f>Equity!N18</f>
        <v>0</v>
      </c>
      <c r="O14" s="32">
        <f>Equity!O18</f>
        <v>0</v>
      </c>
      <c r="P14" s="32">
        <f>Equity!P18</f>
        <v>0</v>
      </c>
      <c r="Q14" s="32">
        <f>Equity!Q18</f>
        <v>0</v>
      </c>
      <c r="R14" s="32">
        <f>Equity!R18</f>
        <v>0</v>
      </c>
      <c r="S14" s="32">
        <f>Equity!S18</f>
        <v>0</v>
      </c>
      <c r="T14" s="32">
        <f>Equity!T18</f>
        <v>0</v>
      </c>
      <c r="U14" s="32">
        <f>Equity!U18</f>
        <v>0</v>
      </c>
      <c r="V14" s="32">
        <f>Equity!V18</f>
        <v>0</v>
      </c>
      <c r="W14" s="32">
        <f>Equity!W18</f>
        <v>12922603</v>
      </c>
      <c r="X14" s="32">
        <f>Equity!X18</f>
        <v>0</v>
      </c>
      <c r="Y14" s="32">
        <f>Equity!Y18</f>
        <v>0</v>
      </c>
      <c r="Z14" s="32">
        <f>Equity!Z18</f>
        <v>0</v>
      </c>
      <c r="AA14" s="32">
        <f>Equity!AA18</f>
        <v>0</v>
      </c>
      <c r="AB14" s="32">
        <f>Equity!AB18</f>
        <v>0</v>
      </c>
      <c r="AC14" s="32">
        <f>Equity!AC18</f>
        <v>0</v>
      </c>
      <c r="AD14" s="32">
        <f>Equity!AD18</f>
        <v>0</v>
      </c>
      <c r="AE14" s="32">
        <f>Equity!AE18</f>
        <v>0</v>
      </c>
      <c r="AF14" s="32">
        <f>Equity!AF18</f>
        <v>0</v>
      </c>
      <c r="AG14" s="32">
        <f>Equity!AG18</f>
        <v>0</v>
      </c>
      <c r="AH14" s="32">
        <f>Equity!AH18</f>
        <v>17003425</v>
      </c>
      <c r="AI14" s="32">
        <f>Equity!AI18</f>
        <v>0</v>
      </c>
      <c r="AJ14" s="32">
        <f>Equity!AJ18</f>
        <v>0</v>
      </c>
      <c r="AK14" s="32">
        <f>Equity!AK18</f>
        <v>0</v>
      </c>
    </row>
    <row r="15">
      <c r="A15" s="36" t="s">
        <v>211</v>
      </c>
      <c r="B15" s="33">
        <f>'Profit and Loss'!B11</f>
        <v>2269853.704</v>
      </c>
      <c r="C15" s="33">
        <f>'Profit and Loss'!C11</f>
        <v>2295402.304</v>
      </c>
      <c r="D15" s="33">
        <f>'Profit and Loss'!D11</f>
        <v>2322709.168</v>
      </c>
      <c r="E15" s="33">
        <f>'Profit and Loss'!E11</f>
        <v>2350361.083</v>
      </c>
      <c r="F15" s="33">
        <f>'Profit and Loss'!F11</f>
        <v>2378362.647</v>
      </c>
      <c r="G15" s="33">
        <f>'Profit and Loss'!G11</f>
        <v>2404878.981</v>
      </c>
      <c r="H15" s="33">
        <f>'Profit and Loss'!H11</f>
        <v>2433593.895</v>
      </c>
      <c r="I15" s="33">
        <f>'Profit and Loss'!I11</f>
        <v>2462672.637</v>
      </c>
      <c r="J15" s="33">
        <f>'Profit and Loss'!J11</f>
        <v>2490463.816</v>
      </c>
      <c r="K15" s="33">
        <f>'Profit and Loss'!K11</f>
        <v>2520284.855</v>
      </c>
      <c r="L15" s="33">
        <f>'Profit and Loss'!L11</f>
        <v>2550484.497</v>
      </c>
      <c r="M15" s="33">
        <f>'Profit and Loss'!M11</f>
        <v>2581067.802</v>
      </c>
      <c r="N15" s="33">
        <f>'Profit and Loss'!N11</f>
        <v>2612039.902</v>
      </c>
      <c r="O15" s="33">
        <f>'Profit and Loss'!O11</f>
        <v>2644823.748</v>
      </c>
      <c r="P15" s="33">
        <f>'Profit and Loss'!P11</f>
        <v>2676589.112</v>
      </c>
      <c r="Q15" s="33">
        <f>'Profit and Loss'!Q11</f>
        <v>2708759.092</v>
      </c>
      <c r="R15" s="33">
        <f>'Profit and Loss'!R11</f>
        <v>2741339.105</v>
      </c>
      <c r="S15" s="33">
        <f>'Profit and Loss'!S11</f>
        <v>2774334.648</v>
      </c>
      <c r="T15" s="33">
        <f>'Profit and Loss'!T11</f>
        <v>2807751.29</v>
      </c>
      <c r="U15" s="33">
        <f>'Profit and Loss'!U11</f>
        <v>2843434.221</v>
      </c>
      <c r="V15" s="33">
        <f>'Profit and Loss'!V11</f>
        <v>2877710.082</v>
      </c>
      <c r="W15" s="33">
        <f>'Profit and Loss'!W11</f>
        <v>2912424.219</v>
      </c>
      <c r="X15" s="33">
        <f>'Profit and Loss'!X11</f>
        <v>2947582.518</v>
      </c>
      <c r="Y15" s="33">
        <f>'Profit and Loss'!Y11</f>
        <v>2983190.944</v>
      </c>
      <c r="Z15" s="33">
        <f>'Profit and Loss'!Z11</f>
        <v>3019255.546</v>
      </c>
      <c r="AA15" s="33">
        <f>'Profit and Loss'!AA11</f>
        <v>3055782.456</v>
      </c>
      <c r="AB15" s="33">
        <f>'Profit and Loss'!AB11</f>
        <v>3092777.892</v>
      </c>
      <c r="AC15" s="33">
        <f>'Profit and Loss'!AC11</f>
        <v>3130248.155</v>
      </c>
      <c r="AD15" s="33">
        <f>'Profit and Loss'!AD11</f>
        <v>3168199.638</v>
      </c>
      <c r="AE15" s="33">
        <f>'Profit and Loss'!AE11</f>
        <v>3206638.818</v>
      </c>
      <c r="AF15" s="33">
        <f>'Profit and Loss'!AF11</f>
        <v>3245572.264</v>
      </c>
      <c r="AG15" s="33">
        <f>'Profit and Loss'!AG11</f>
        <v>3285006.636</v>
      </c>
      <c r="AH15" s="33">
        <f>'Profit and Loss'!AH11</f>
        <v>3324948.686</v>
      </c>
      <c r="AI15" s="33">
        <f>'Profit and Loss'!AI11</f>
        <v>3367061.51</v>
      </c>
      <c r="AJ15" s="33">
        <f>'Profit and Loss'!AJ11</f>
        <v>3408039.547</v>
      </c>
      <c r="AK15" s="33">
        <f>'Profit and Loss'!AK11</f>
        <v>3449546.084</v>
      </c>
    </row>
    <row r="16">
      <c r="A16" s="35" t="s">
        <v>136</v>
      </c>
      <c r="B16" s="33">
        <f t="shared" ref="B16:AK16" si="2">sum(B9:B15)</f>
        <v>13551853.7</v>
      </c>
      <c r="C16" s="33">
        <f t="shared" si="2"/>
        <v>13363107.3</v>
      </c>
      <c r="D16" s="33">
        <f t="shared" si="2"/>
        <v>14176728.67</v>
      </c>
      <c r="E16" s="33">
        <f t="shared" si="2"/>
        <v>14314270.25</v>
      </c>
      <c r="F16" s="33">
        <f t="shared" si="2"/>
        <v>14513623.74</v>
      </c>
      <c r="G16" s="33">
        <f t="shared" si="2"/>
        <v>14792932.06</v>
      </c>
      <c r="H16" s="33">
        <f t="shared" si="2"/>
        <v>14926032.36</v>
      </c>
      <c r="I16" s="33">
        <f t="shared" si="2"/>
        <v>15134068.75</v>
      </c>
      <c r="J16" s="33">
        <f t="shared" si="2"/>
        <v>15421677.59</v>
      </c>
      <c r="K16" s="33">
        <f t="shared" si="2"/>
        <v>15563714.63</v>
      </c>
      <c r="L16" s="33">
        <f t="shared" si="2"/>
        <v>19298176.69</v>
      </c>
      <c r="M16" s="33">
        <f t="shared" si="2"/>
        <v>16073030.66</v>
      </c>
      <c r="N16" s="33">
        <f t="shared" si="2"/>
        <v>16674399.33</v>
      </c>
      <c r="O16" s="33">
        <f t="shared" si="2"/>
        <v>17047037.06</v>
      </c>
      <c r="P16" s="33">
        <f t="shared" si="2"/>
        <v>16748854.86</v>
      </c>
      <c r="Q16" s="33">
        <f t="shared" si="2"/>
        <v>16909967.64</v>
      </c>
      <c r="R16" s="33">
        <f t="shared" si="2"/>
        <v>17146423.27</v>
      </c>
      <c r="S16" s="33">
        <f t="shared" si="2"/>
        <v>17458270.34</v>
      </c>
      <c r="T16" s="33">
        <f t="shared" si="2"/>
        <v>18729558.11</v>
      </c>
      <c r="U16" s="33">
        <f t="shared" si="2"/>
        <v>18721234.46</v>
      </c>
      <c r="V16" s="33">
        <f t="shared" si="2"/>
        <v>18193554.39</v>
      </c>
      <c r="W16" s="33">
        <f t="shared" si="2"/>
        <v>31298070.24</v>
      </c>
      <c r="X16" s="33">
        <f t="shared" si="2"/>
        <v>18633025.25</v>
      </c>
      <c r="Y16" s="33">
        <f t="shared" si="2"/>
        <v>18966281.42</v>
      </c>
      <c r="Z16" s="33">
        <f t="shared" si="2"/>
        <v>19609289.52</v>
      </c>
      <c r="AA16" s="33">
        <f t="shared" si="2"/>
        <v>19428104.13</v>
      </c>
      <c r="AB16" s="33">
        <f t="shared" si="2"/>
        <v>19772780.6</v>
      </c>
      <c r="AC16" s="33">
        <f t="shared" si="2"/>
        <v>19977375.1</v>
      </c>
      <c r="AD16" s="33">
        <f t="shared" si="2"/>
        <v>20314944.65</v>
      </c>
      <c r="AE16" s="33">
        <f t="shared" si="2"/>
        <v>20614547.08</v>
      </c>
      <c r="AF16" s="33">
        <f t="shared" si="2"/>
        <v>20831241.07</v>
      </c>
      <c r="AG16" s="33">
        <f t="shared" si="2"/>
        <v>21124086.16</v>
      </c>
      <c r="AH16" s="33">
        <f t="shared" si="2"/>
        <v>38496567.77</v>
      </c>
      <c r="AI16" s="33">
        <f t="shared" si="2"/>
        <v>22717878.46</v>
      </c>
      <c r="AJ16" s="33">
        <f t="shared" si="2"/>
        <v>22023542.93</v>
      </c>
      <c r="AK16" s="33">
        <f t="shared" si="2"/>
        <v>22405605.54</v>
      </c>
    </row>
    <row r="17">
      <c r="A17" s="36"/>
    </row>
    <row r="18">
      <c r="A18" s="35" t="s">
        <v>212</v>
      </c>
      <c r="B18" s="33">
        <f t="shared" ref="B18:AK18" si="3">B6-B16</f>
        <v>-931479.8038</v>
      </c>
      <c r="C18" s="33">
        <f t="shared" si="3"/>
        <v>-2936121.474</v>
      </c>
      <c r="D18" s="33">
        <f t="shared" si="3"/>
        <v>15290014</v>
      </c>
      <c r="E18" s="33">
        <f t="shared" si="3"/>
        <v>-816353.1319</v>
      </c>
      <c r="F18" s="33">
        <f t="shared" si="3"/>
        <v>-859043.5353</v>
      </c>
      <c r="G18" s="33">
        <f t="shared" si="3"/>
        <v>16542790.1</v>
      </c>
      <c r="H18" s="33">
        <f t="shared" si="3"/>
        <v>9715199.358</v>
      </c>
      <c r="I18" s="33">
        <f t="shared" si="3"/>
        <v>-997344.2433</v>
      </c>
      <c r="J18" s="33">
        <f t="shared" si="3"/>
        <v>17122277.55</v>
      </c>
      <c r="K18" s="33">
        <f t="shared" si="3"/>
        <v>-1095153.662</v>
      </c>
      <c r="L18" s="33">
        <f t="shared" si="3"/>
        <v>-4660490.017</v>
      </c>
      <c r="M18" s="33">
        <f t="shared" si="3"/>
        <v>16570024.75</v>
      </c>
      <c r="N18" s="33">
        <f t="shared" si="3"/>
        <v>-1691900.004</v>
      </c>
      <c r="O18" s="33">
        <f t="shared" si="3"/>
        <v>13412166</v>
      </c>
      <c r="P18" s="33">
        <f t="shared" si="3"/>
        <v>17035850.78</v>
      </c>
      <c r="Q18" s="33">
        <f t="shared" si="3"/>
        <v>-1393394.703</v>
      </c>
      <c r="R18" s="33">
        <f t="shared" si="3"/>
        <v>-1447207.867</v>
      </c>
      <c r="S18" s="33">
        <f t="shared" si="3"/>
        <v>17512389.93</v>
      </c>
      <c r="T18" s="33">
        <f t="shared" si="3"/>
        <v>-2657940.539</v>
      </c>
      <c r="U18" s="33">
        <f t="shared" si="3"/>
        <v>-2459792.201</v>
      </c>
      <c r="V18" s="33">
        <f t="shared" si="3"/>
        <v>41366678.33</v>
      </c>
      <c r="W18" s="33">
        <f t="shared" si="3"/>
        <v>-14649565.4</v>
      </c>
      <c r="X18" s="33">
        <f t="shared" si="3"/>
        <v>-1787214.732</v>
      </c>
      <c r="Y18" s="33">
        <f t="shared" si="3"/>
        <v>18516597.19</v>
      </c>
      <c r="Z18" s="33">
        <f t="shared" si="3"/>
        <v>-2361145.772</v>
      </c>
      <c r="AA18" s="33">
        <f t="shared" si="3"/>
        <v>-1974862.115</v>
      </c>
      <c r="AB18" s="33">
        <f t="shared" si="3"/>
        <v>19040258.59</v>
      </c>
      <c r="AC18" s="33">
        <f t="shared" si="3"/>
        <v>-2105892.756</v>
      </c>
      <c r="AD18" s="33">
        <f t="shared" si="3"/>
        <v>-2230246.485</v>
      </c>
      <c r="AE18" s="33">
        <f t="shared" si="3"/>
        <v>19580757.78</v>
      </c>
      <c r="AF18" s="33">
        <f t="shared" si="3"/>
        <v>-2311731.66</v>
      </c>
      <c r="AG18" s="33">
        <f t="shared" si="3"/>
        <v>-2382904.419</v>
      </c>
      <c r="AH18" s="33">
        <f t="shared" si="3"/>
        <v>3135271.2</v>
      </c>
      <c r="AI18" s="33">
        <f t="shared" si="3"/>
        <v>-3524622.24</v>
      </c>
      <c r="AJ18" s="33">
        <f t="shared" si="3"/>
        <v>-2599804.333</v>
      </c>
      <c r="AK18" s="33">
        <f t="shared" si="3"/>
        <v>20719292.08</v>
      </c>
    </row>
    <row r="19">
      <c r="A19" s="36"/>
    </row>
    <row r="20">
      <c r="A20" s="35" t="s">
        <v>213</v>
      </c>
    </row>
    <row r="21">
      <c r="A21" s="36" t="s">
        <v>214</v>
      </c>
      <c r="B21" s="34">
        <v>0.0</v>
      </c>
      <c r="C21" s="33">
        <f t="shared" ref="C21:AK21" si="4">B23</f>
        <v>-931479.8038</v>
      </c>
      <c r="D21" s="33">
        <f t="shared" si="4"/>
        <v>-3867601.278</v>
      </c>
      <c r="E21" s="33">
        <f t="shared" si="4"/>
        <v>11422412.72</v>
      </c>
      <c r="F21" s="33">
        <f t="shared" si="4"/>
        <v>10606059.59</v>
      </c>
      <c r="G21" s="33">
        <f t="shared" si="4"/>
        <v>9747016.057</v>
      </c>
      <c r="H21" s="33">
        <f t="shared" si="4"/>
        <v>26289806.16</v>
      </c>
      <c r="I21" s="33">
        <f t="shared" si="4"/>
        <v>36005005.52</v>
      </c>
      <c r="J21" s="33">
        <f t="shared" si="4"/>
        <v>35007661.28</v>
      </c>
      <c r="K21" s="33">
        <f t="shared" si="4"/>
        <v>52129938.82</v>
      </c>
      <c r="L21" s="33">
        <f t="shared" si="4"/>
        <v>51034785.16</v>
      </c>
      <c r="M21" s="33">
        <f t="shared" si="4"/>
        <v>46374295.15</v>
      </c>
      <c r="N21" s="33">
        <f t="shared" si="4"/>
        <v>62944319.9</v>
      </c>
      <c r="O21" s="33">
        <f t="shared" si="4"/>
        <v>61252419.89</v>
      </c>
      <c r="P21" s="33">
        <f t="shared" si="4"/>
        <v>74664585.89</v>
      </c>
      <c r="Q21" s="33">
        <f t="shared" si="4"/>
        <v>91700436.67</v>
      </c>
      <c r="R21" s="33">
        <f t="shared" si="4"/>
        <v>90307041.96</v>
      </c>
      <c r="S21" s="33">
        <f t="shared" si="4"/>
        <v>88859834.1</v>
      </c>
      <c r="T21" s="33">
        <f t="shared" si="4"/>
        <v>106372224</v>
      </c>
      <c r="U21" s="33">
        <f t="shared" si="4"/>
        <v>103714283.5</v>
      </c>
      <c r="V21" s="33">
        <f t="shared" si="4"/>
        <v>101254491.3</v>
      </c>
      <c r="W21" s="33">
        <f t="shared" si="4"/>
        <v>142621169.6</v>
      </c>
      <c r="X21" s="33">
        <f t="shared" si="4"/>
        <v>127971604.2</v>
      </c>
      <c r="Y21" s="33">
        <f t="shared" si="4"/>
        <v>126184389.5</v>
      </c>
      <c r="Z21" s="33">
        <f t="shared" si="4"/>
        <v>144700986.7</v>
      </c>
      <c r="AA21" s="33">
        <f t="shared" si="4"/>
        <v>142339840.9</v>
      </c>
      <c r="AB21" s="33">
        <f t="shared" si="4"/>
        <v>140364978.8</v>
      </c>
      <c r="AC21" s="33">
        <f t="shared" si="4"/>
        <v>159405237.4</v>
      </c>
      <c r="AD21" s="33">
        <f t="shared" si="4"/>
        <v>157299344.6</v>
      </c>
      <c r="AE21" s="33">
        <f t="shared" si="4"/>
        <v>155069098.1</v>
      </c>
      <c r="AF21" s="33">
        <f t="shared" si="4"/>
        <v>174649855.9</v>
      </c>
      <c r="AG21" s="33">
        <f t="shared" si="4"/>
        <v>172338124.3</v>
      </c>
      <c r="AH21" s="33">
        <f t="shared" si="4"/>
        <v>169955219.8</v>
      </c>
      <c r="AI21" s="33">
        <f t="shared" si="4"/>
        <v>173090491</v>
      </c>
      <c r="AJ21" s="33">
        <f t="shared" si="4"/>
        <v>169565868.8</v>
      </c>
      <c r="AK21" s="33">
        <f t="shared" si="4"/>
        <v>166966064.5</v>
      </c>
    </row>
    <row r="22">
      <c r="A22" s="36" t="s">
        <v>212</v>
      </c>
      <c r="B22" s="33">
        <f t="shared" ref="B22:AK22" si="5">B18</f>
        <v>-931479.8038</v>
      </c>
      <c r="C22" s="33">
        <f t="shared" si="5"/>
        <v>-2936121.474</v>
      </c>
      <c r="D22" s="33">
        <f t="shared" si="5"/>
        <v>15290014</v>
      </c>
      <c r="E22" s="33">
        <f t="shared" si="5"/>
        <v>-816353.1319</v>
      </c>
      <c r="F22" s="33">
        <f t="shared" si="5"/>
        <v>-859043.5353</v>
      </c>
      <c r="G22" s="33">
        <f t="shared" si="5"/>
        <v>16542790.1</v>
      </c>
      <c r="H22" s="33">
        <f t="shared" si="5"/>
        <v>9715199.358</v>
      </c>
      <c r="I22" s="33">
        <f t="shared" si="5"/>
        <v>-997344.2433</v>
      </c>
      <c r="J22" s="33">
        <f t="shared" si="5"/>
        <v>17122277.55</v>
      </c>
      <c r="K22" s="33">
        <f t="shared" si="5"/>
        <v>-1095153.662</v>
      </c>
      <c r="L22" s="33">
        <f t="shared" si="5"/>
        <v>-4660490.017</v>
      </c>
      <c r="M22" s="33">
        <f t="shared" si="5"/>
        <v>16570024.75</v>
      </c>
      <c r="N22" s="33">
        <f t="shared" si="5"/>
        <v>-1691900.004</v>
      </c>
      <c r="O22" s="33">
        <f t="shared" si="5"/>
        <v>13412166</v>
      </c>
      <c r="P22" s="33">
        <f t="shared" si="5"/>
        <v>17035850.78</v>
      </c>
      <c r="Q22" s="33">
        <f t="shared" si="5"/>
        <v>-1393394.703</v>
      </c>
      <c r="R22" s="33">
        <f t="shared" si="5"/>
        <v>-1447207.867</v>
      </c>
      <c r="S22" s="33">
        <f t="shared" si="5"/>
        <v>17512389.93</v>
      </c>
      <c r="T22" s="33">
        <f t="shared" si="5"/>
        <v>-2657940.539</v>
      </c>
      <c r="U22" s="33">
        <f t="shared" si="5"/>
        <v>-2459792.201</v>
      </c>
      <c r="V22" s="33">
        <f t="shared" si="5"/>
        <v>41366678.33</v>
      </c>
      <c r="W22" s="33">
        <f t="shared" si="5"/>
        <v>-14649565.4</v>
      </c>
      <c r="X22" s="33">
        <f t="shared" si="5"/>
        <v>-1787214.732</v>
      </c>
      <c r="Y22" s="33">
        <f t="shared" si="5"/>
        <v>18516597.19</v>
      </c>
      <c r="Z22" s="33">
        <f t="shared" si="5"/>
        <v>-2361145.772</v>
      </c>
      <c r="AA22" s="33">
        <f t="shared" si="5"/>
        <v>-1974862.115</v>
      </c>
      <c r="AB22" s="33">
        <f t="shared" si="5"/>
        <v>19040258.59</v>
      </c>
      <c r="AC22" s="33">
        <f t="shared" si="5"/>
        <v>-2105892.756</v>
      </c>
      <c r="AD22" s="33">
        <f t="shared" si="5"/>
        <v>-2230246.485</v>
      </c>
      <c r="AE22" s="33">
        <f t="shared" si="5"/>
        <v>19580757.78</v>
      </c>
      <c r="AF22" s="33">
        <f t="shared" si="5"/>
        <v>-2311731.66</v>
      </c>
      <c r="AG22" s="33">
        <f t="shared" si="5"/>
        <v>-2382904.419</v>
      </c>
      <c r="AH22" s="33">
        <f t="shared" si="5"/>
        <v>3135271.2</v>
      </c>
      <c r="AI22" s="33">
        <f t="shared" si="5"/>
        <v>-3524622.24</v>
      </c>
      <c r="AJ22" s="33">
        <f t="shared" si="5"/>
        <v>-2599804.333</v>
      </c>
      <c r="AK22" s="33">
        <f t="shared" si="5"/>
        <v>20719292.08</v>
      </c>
    </row>
    <row r="23">
      <c r="A23" s="36" t="s">
        <v>215</v>
      </c>
      <c r="B23" s="33">
        <f t="shared" ref="B23:AK23" si="6">B21+B22</f>
        <v>-931479.8038</v>
      </c>
      <c r="C23" s="33">
        <f t="shared" si="6"/>
        <v>-3867601.278</v>
      </c>
      <c r="D23" s="33">
        <f t="shared" si="6"/>
        <v>11422412.72</v>
      </c>
      <c r="E23" s="33">
        <f t="shared" si="6"/>
        <v>10606059.59</v>
      </c>
      <c r="F23" s="33">
        <f t="shared" si="6"/>
        <v>9747016.057</v>
      </c>
      <c r="G23" s="33">
        <f t="shared" si="6"/>
        <v>26289806.16</v>
      </c>
      <c r="H23" s="33">
        <f t="shared" si="6"/>
        <v>36005005.52</v>
      </c>
      <c r="I23" s="33">
        <f t="shared" si="6"/>
        <v>35007661.28</v>
      </c>
      <c r="J23" s="33">
        <f t="shared" si="6"/>
        <v>52129938.82</v>
      </c>
      <c r="K23" s="33">
        <f t="shared" si="6"/>
        <v>51034785.16</v>
      </c>
      <c r="L23" s="33">
        <f t="shared" si="6"/>
        <v>46374295.15</v>
      </c>
      <c r="M23" s="33">
        <f t="shared" si="6"/>
        <v>62944319.9</v>
      </c>
      <c r="N23" s="33">
        <f t="shared" si="6"/>
        <v>61252419.89</v>
      </c>
      <c r="O23" s="33">
        <f t="shared" si="6"/>
        <v>74664585.89</v>
      </c>
      <c r="P23" s="33">
        <f t="shared" si="6"/>
        <v>91700436.67</v>
      </c>
      <c r="Q23" s="33">
        <f t="shared" si="6"/>
        <v>90307041.96</v>
      </c>
      <c r="R23" s="33">
        <f t="shared" si="6"/>
        <v>88859834.1</v>
      </c>
      <c r="S23" s="33">
        <f t="shared" si="6"/>
        <v>106372224</v>
      </c>
      <c r="T23" s="33">
        <f t="shared" si="6"/>
        <v>103714283.5</v>
      </c>
      <c r="U23" s="33">
        <f t="shared" si="6"/>
        <v>101254491.3</v>
      </c>
      <c r="V23" s="33">
        <f t="shared" si="6"/>
        <v>142621169.6</v>
      </c>
      <c r="W23" s="33">
        <f t="shared" si="6"/>
        <v>127971604.2</v>
      </c>
      <c r="X23" s="33">
        <f t="shared" si="6"/>
        <v>126184389.5</v>
      </c>
      <c r="Y23" s="33">
        <f t="shared" si="6"/>
        <v>144700986.7</v>
      </c>
      <c r="Z23" s="33">
        <f t="shared" si="6"/>
        <v>142339840.9</v>
      </c>
      <c r="AA23" s="33">
        <f t="shared" si="6"/>
        <v>140364978.8</v>
      </c>
      <c r="AB23" s="33">
        <f t="shared" si="6"/>
        <v>159405237.4</v>
      </c>
      <c r="AC23" s="33">
        <f t="shared" si="6"/>
        <v>157299344.6</v>
      </c>
      <c r="AD23" s="33">
        <f t="shared" si="6"/>
        <v>155069098.1</v>
      </c>
      <c r="AE23" s="33">
        <f t="shared" si="6"/>
        <v>174649855.9</v>
      </c>
      <c r="AF23" s="33">
        <f t="shared" si="6"/>
        <v>172338124.3</v>
      </c>
      <c r="AG23" s="33">
        <f t="shared" si="6"/>
        <v>169955219.8</v>
      </c>
      <c r="AH23" s="33">
        <f t="shared" si="6"/>
        <v>173090491</v>
      </c>
      <c r="AI23" s="33">
        <f t="shared" si="6"/>
        <v>169565868.8</v>
      </c>
      <c r="AJ23" s="33">
        <f t="shared" si="6"/>
        <v>166966064.5</v>
      </c>
      <c r="AK23" s="33">
        <f t="shared" si="6"/>
        <v>187685356.5</v>
      </c>
    </row>
    <row r="24">
      <c r="A24" s="36"/>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35" width="9.5"/>
    <col customWidth="1" min="36" max="36" width="10.75"/>
    <col customWidth="1" min="37" max="37" width="10.13"/>
  </cols>
  <sheetData>
    <row r="1">
      <c r="A1" s="35" t="s">
        <v>57</v>
      </c>
      <c r="B1" s="43" t="s">
        <v>91</v>
      </c>
      <c r="C1" s="43" t="s">
        <v>92</v>
      </c>
      <c r="D1" s="43" t="s">
        <v>93</v>
      </c>
      <c r="E1" s="43" t="s">
        <v>94</v>
      </c>
      <c r="F1" s="43" t="s">
        <v>95</v>
      </c>
      <c r="G1" s="43" t="s">
        <v>96</v>
      </c>
      <c r="H1" s="43" t="s">
        <v>97</v>
      </c>
      <c r="I1" s="43" t="s">
        <v>98</v>
      </c>
      <c r="J1" s="43" t="s">
        <v>99</v>
      </c>
      <c r="K1" s="43" t="s">
        <v>100</v>
      </c>
      <c r="L1" s="43" t="s">
        <v>101</v>
      </c>
      <c r="M1" s="43" t="s">
        <v>102</v>
      </c>
      <c r="N1" s="43" t="s">
        <v>103</v>
      </c>
      <c r="O1" s="43" t="s">
        <v>104</v>
      </c>
      <c r="P1" s="43" t="s">
        <v>105</v>
      </c>
      <c r="Q1" s="43" t="s">
        <v>106</v>
      </c>
      <c r="R1" s="43" t="s">
        <v>107</v>
      </c>
      <c r="S1" s="43" t="s">
        <v>108</v>
      </c>
      <c r="T1" s="43" t="s">
        <v>109</v>
      </c>
      <c r="U1" s="43" t="s">
        <v>110</v>
      </c>
      <c r="V1" s="43" t="s">
        <v>111</v>
      </c>
      <c r="W1" s="43" t="s">
        <v>112</v>
      </c>
      <c r="X1" s="43" t="s">
        <v>113</v>
      </c>
      <c r="Y1" s="43" t="s">
        <v>114</v>
      </c>
      <c r="Z1" s="43" t="s">
        <v>115</v>
      </c>
      <c r="AA1" s="43" t="s">
        <v>116</v>
      </c>
      <c r="AB1" s="43" t="s">
        <v>117</v>
      </c>
      <c r="AC1" s="43" t="s">
        <v>118</v>
      </c>
      <c r="AD1" s="43" t="s">
        <v>119</v>
      </c>
      <c r="AE1" s="43" t="s">
        <v>120</v>
      </c>
      <c r="AF1" s="43" t="s">
        <v>121</v>
      </c>
      <c r="AG1" s="43" t="s">
        <v>122</v>
      </c>
      <c r="AH1" s="43" t="s">
        <v>123</v>
      </c>
      <c r="AI1" s="43" t="s">
        <v>124</v>
      </c>
      <c r="AJ1" s="43" t="s">
        <v>125</v>
      </c>
      <c r="AK1" s="43" t="s">
        <v>126</v>
      </c>
    </row>
    <row r="2">
      <c r="A2" s="35" t="s">
        <v>216</v>
      </c>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row>
    <row r="3">
      <c r="A3" s="35" t="s">
        <v>217</v>
      </c>
      <c r="B3" s="44"/>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row>
    <row r="4">
      <c r="A4" s="36" t="s">
        <v>218</v>
      </c>
      <c r="B4" s="44">
        <f>FAB!B24-Depreciation!B24</f>
        <v>1506353.175</v>
      </c>
      <c r="C4" s="44">
        <f>FAB!C24-Depreciation!C24</f>
        <v>1405706.349</v>
      </c>
      <c r="D4" s="44">
        <f>FAB!D24-Depreciation!D24</f>
        <v>1305059.524</v>
      </c>
      <c r="E4" s="44">
        <f>FAB!E24-Depreciation!E24</f>
        <v>1204412.698</v>
      </c>
      <c r="F4" s="44">
        <f>FAB!F24-Depreciation!F24</f>
        <v>1103765.873</v>
      </c>
      <c r="G4" s="44">
        <f>FAB!G24-Depreciation!G24</f>
        <v>1003119.048</v>
      </c>
      <c r="H4" s="44">
        <f>FAB!H24-Depreciation!H24</f>
        <v>902472.2222</v>
      </c>
      <c r="I4" s="44">
        <f>FAB!I24-Depreciation!I24</f>
        <v>801825.3968</v>
      </c>
      <c r="J4" s="44">
        <f>FAB!J24-Depreciation!J24</f>
        <v>701178.5714</v>
      </c>
      <c r="K4" s="44">
        <f>FAB!K24-Depreciation!K24</f>
        <v>600531.746</v>
      </c>
      <c r="L4" s="44">
        <f>FAB!L24-Depreciation!L24</f>
        <v>499884.9206</v>
      </c>
      <c r="M4" s="44">
        <f>FAB!M24-Depreciation!M24</f>
        <v>399238.0952</v>
      </c>
      <c r="N4" s="44">
        <f>FAB!N24-Depreciation!N24</f>
        <v>748591.2698</v>
      </c>
      <c r="O4" s="44">
        <f>FAB!O24-Depreciation!O24</f>
        <v>647944.4444</v>
      </c>
      <c r="P4" s="44">
        <f>FAB!P24-Depreciation!P24</f>
        <v>547297.619</v>
      </c>
      <c r="Q4" s="44">
        <f>FAB!Q24-Depreciation!Q24</f>
        <v>446650.7937</v>
      </c>
      <c r="R4" s="44">
        <f>FAB!R24-Depreciation!R24</f>
        <v>346003.9683</v>
      </c>
      <c r="S4" s="44">
        <f>FAB!S24-Depreciation!S24</f>
        <v>245357.1429</v>
      </c>
      <c r="T4" s="44">
        <f>FAB!T24-Depreciation!T24</f>
        <v>1244710.317</v>
      </c>
      <c r="U4" s="44">
        <f>FAB!U24-Depreciation!U24</f>
        <v>1144063.492</v>
      </c>
      <c r="V4" s="44">
        <f>FAB!V24-Depreciation!V24</f>
        <v>1043416.667</v>
      </c>
      <c r="W4" s="44">
        <f>FAB!W24-Depreciation!W24</f>
        <v>942769.8413</v>
      </c>
      <c r="X4" s="44">
        <f>FAB!X24-Depreciation!X24</f>
        <v>842123.0159</v>
      </c>
      <c r="Y4" s="44">
        <f>FAB!Y24-Depreciation!Y24</f>
        <v>741476.1905</v>
      </c>
      <c r="Z4" s="44">
        <f>FAB!Z24-Depreciation!Z24</f>
        <v>1090829.365</v>
      </c>
      <c r="AA4" s="44">
        <f>FAB!AA24-Depreciation!AA24</f>
        <v>990182.5397</v>
      </c>
      <c r="AB4" s="44">
        <f>FAB!AB24-Depreciation!AB24</f>
        <v>889535.7143</v>
      </c>
      <c r="AC4" s="44">
        <f>FAB!AC24-Depreciation!AC24</f>
        <v>788888.8889</v>
      </c>
      <c r="AD4" s="44">
        <f>FAB!AD24-Depreciation!AD24</f>
        <v>745242.0635</v>
      </c>
      <c r="AE4" s="44">
        <f>FAB!AE24-Depreciation!AE24</f>
        <v>644595.2381</v>
      </c>
      <c r="AF4" s="44">
        <f>FAB!AF24-Depreciation!AF24</f>
        <v>543948.4127</v>
      </c>
      <c r="AG4" s="44">
        <f>FAB!AG24-Depreciation!AG24</f>
        <v>443301.5873</v>
      </c>
      <c r="AH4" s="44">
        <f>FAB!AH24-Depreciation!AH24</f>
        <v>342654.7619</v>
      </c>
      <c r="AI4" s="44">
        <f>FAB!AI24-Depreciation!AI24</f>
        <v>242007.9365</v>
      </c>
      <c r="AJ4" s="44">
        <f>FAB!AJ24-Depreciation!AJ24</f>
        <v>141361.1111</v>
      </c>
      <c r="AK4" s="44">
        <f>FAB!AK24-Depreciation!AK24</f>
        <v>40714.28571</v>
      </c>
    </row>
    <row r="5">
      <c r="A5" s="35" t="s">
        <v>219</v>
      </c>
      <c r="B5" s="44">
        <f t="shared" ref="B5:AK5" si="1">sum(B4)</f>
        <v>1506353.175</v>
      </c>
      <c r="C5" s="44">
        <f t="shared" si="1"/>
        <v>1405706.349</v>
      </c>
      <c r="D5" s="44">
        <f t="shared" si="1"/>
        <v>1305059.524</v>
      </c>
      <c r="E5" s="44">
        <f t="shared" si="1"/>
        <v>1204412.698</v>
      </c>
      <c r="F5" s="44">
        <f t="shared" si="1"/>
        <v>1103765.873</v>
      </c>
      <c r="G5" s="44">
        <f t="shared" si="1"/>
        <v>1003119.048</v>
      </c>
      <c r="H5" s="44">
        <f t="shared" si="1"/>
        <v>902472.2222</v>
      </c>
      <c r="I5" s="44">
        <f t="shared" si="1"/>
        <v>801825.3968</v>
      </c>
      <c r="J5" s="44">
        <f t="shared" si="1"/>
        <v>701178.5714</v>
      </c>
      <c r="K5" s="44">
        <f t="shared" si="1"/>
        <v>600531.746</v>
      </c>
      <c r="L5" s="44">
        <f t="shared" si="1"/>
        <v>499884.9206</v>
      </c>
      <c r="M5" s="44">
        <f t="shared" si="1"/>
        <v>399238.0952</v>
      </c>
      <c r="N5" s="44">
        <f t="shared" si="1"/>
        <v>748591.2698</v>
      </c>
      <c r="O5" s="44">
        <f t="shared" si="1"/>
        <v>647944.4444</v>
      </c>
      <c r="P5" s="44">
        <f t="shared" si="1"/>
        <v>547297.619</v>
      </c>
      <c r="Q5" s="44">
        <f t="shared" si="1"/>
        <v>446650.7937</v>
      </c>
      <c r="R5" s="44">
        <f t="shared" si="1"/>
        <v>346003.9683</v>
      </c>
      <c r="S5" s="44">
        <f t="shared" si="1"/>
        <v>245357.1429</v>
      </c>
      <c r="T5" s="44">
        <f t="shared" si="1"/>
        <v>1244710.317</v>
      </c>
      <c r="U5" s="44">
        <f t="shared" si="1"/>
        <v>1144063.492</v>
      </c>
      <c r="V5" s="44">
        <f t="shared" si="1"/>
        <v>1043416.667</v>
      </c>
      <c r="W5" s="44">
        <f t="shared" si="1"/>
        <v>942769.8413</v>
      </c>
      <c r="X5" s="44">
        <f t="shared" si="1"/>
        <v>842123.0159</v>
      </c>
      <c r="Y5" s="44">
        <f t="shared" si="1"/>
        <v>741476.1905</v>
      </c>
      <c r="Z5" s="44">
        <f t="shared" si="1"/>
        <v>1090829.365</v>
      </c>
      <c r="AA5" s="44">
        <f t="shared" si="1"/>
        <v>990182.5397</v>
      </c>
      <c r="AB5" s="44">
        <f t="shared" si="1"/>
        <v>889535.7143</v>
      </c>
      <c r="AC5" s="44">
        <f t="shared" si="1"/>
        <v>788888.8889</v>
      </c>
      <c r="AD5" s="44">
        <f t="shared" si="1"/>
        <v>745242.0635</v>
      </c>
      <c r="AE5" s="44">
        <f t="shared" si="1"/>
        <v>644595.2381</v>
      </c>
      <c r="AF5" s="44">
        <f t="shared" si="1"/>
        <v>543948.4127</v>
      </c>
      <c r="AG5" s="44">
        <f t="shared" si="1"/>
        <v>443301.5873</v>
      </c>
      <c r="AH5" s="44">
        <f t="shared" si="1"/>
        <v>342654.7619</v>
      </c>
      <c r="AI5" s="44">
        <f t="shared" si="1"/>
        <v>242007.9365</v>
      </c>
      <c r="AJ5" s="44">
        <f t="shared" si="1"/>
        <v>141361.1111</v>
      </c>
      <c r="AK5" s="44">
        <f t="shared" si="1"/>
        <v>40714.28571</v>
      </c>
    </row>
    <row r="6">
      <c r="A6" s="36"/>
      <c r="B6" s="44"/>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row>
    <row r="7">
      <c r="A7" s="35" t="s">
        <v>220</v>
      </c>
      <c r="B7" s="44"/>
      <c r="C7" s="44"/>
      <c r="D7" s="44"/>
      <c r="E7" s="44"/>
      <c r="F7" s="44"/>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row>
    <row r="8">
      <c r="A8" s="45" t="s">
        <v>221</v>
      </c>
      <c r="B8" s="44">
        <f>'RM Stock'!B21</f>
        <v>814312.5</v>
      </c>
      <c r="C8" s="44">
        <f>'RM Stock'!C21</f>
        <v>1631974.375</v>
      </c>
      <c r="D8" s="44">
        <f>'RM Stock'!D21</f>
        <v>2452627.413</v>
      </c>
      <c r="E8" s="44">
        <f>'RM Stock'!E21</f>
        <v>3275898.275</v>
      </c>
      <c r="F8" s="44">
        <f>'RM Stock'!F21</f>
        <v>4101398.067</v>
      </c>
      <c r="G8" s="44">
        <f>'RM Stock'!G21</f>
        <v>4928721.888</v>
      </c>
      <c r="H8" s="44">
        <f>'RM Stock'!H21</f>
        <v>5757448.382</v>
      </c>
      <c r="I8" s="44">
        <f>'RM Stock'!I21</f>
        <v>6587139.266</v>
      </c>
      <c r="J8" s="44">
        <f>'RM Stock'!J21</f>
        <v>7417338.853</v>
      </c>
      <c r="K8" s="44">
        <f>'RM Stock'!K21</f>
        <v>8247573.566</v>
      </c>
      <c r="L8" s="44">
        <f>'RM Stock'!L21</f>
        <v>9077351.431</v>
      </c>
      <c r="M8" s="44">
        <f>'RM Stock'!M21</f>
        <v>9906161.565</v>
      </c>
      <c r="N8" s="44">
        <f>'RM Stock'!N21</f>
        <v>10733473.65</v>
      </c>
      <c r="O8" s="44">
        <f>'RM Stock'!O21</f>
        <v>11558737.39</v>
      </c>
      <c r="P8" s="44">
        <f>'RM Stock'!P21</f>
        <v>12381381.97</v>
      </c>
      <c r="Q8" s="44">
        <f>'RM Stock'!Q21</f>
        <v>13200815.46</v>
      </c>
      <c r="R8" s="44">
        <f>'RM Stock'!R21</f>
        <v>14016424.28</v>
      </c>
      <c r="S8" s="44">
        <f>'RM Stock'!S21</f>
        <v>14827572.57</v>
      </c>
      <c r="T8" s="44">
        <f>'RM Stock'!T21</f>
        <v>15633601.59</v>
      </c>
      <c r="U8" s="44">
        <f>'RM Stock'!U21</f>
        <v>16433829.1</v>
      </c>
      <c r="V8" s="44">
        <f>'RM Stock'!V21</f>
        <v>17227548.73</v>
      </c>
      <c r="W8" s="44">
        <f>'RM Stock'!W21</f>
        <v>18014029.31</v>
      </c>
      <c r="X8" s="44">
        <f>'RM Stock'!X21</f>
        <v>18792514.22</v>
      </c>
      <c r="Y8" s="44">
        <f>'RM Stock'!Y21</f>
        <v>19562220.68</v>
      </c>
      <c r="Z8" s="44">
        <f>'RM Stock'!Z21</f>
        <v>20322339.07</v>
      </c>
      <c r="AA8" s="44">
        <f>'RM Stock'!AA21</f>
        <v>21072032.19</v>
      </c>
      <c r="AB8" s="44">
        <f>'RM Stock'!AB21</f>
        <v>21810434.55</v>
      </c>
      <c r="AC8" s="44">
        <f>'RM Stock'!AC21</f>
        <v>22536651.6</v>
      </c>
      <c r="AD8" s="44">
        <f>'RM Stock'!AD21</f>
        <v>23249758.97</v>
      </c>
      <c r="AE8" s="44">
        <f>'RM Stock'!AE21</f>
        <v>23948801.64</v>
      </c>
      <c r="AF8" s="44">
        <f>'RM Stock'!AF21</f>
        <v>24632793.21</v>
      </c>
      <c r="AG8" s="44">
        <f>'RM Stock'!AG21</f>
        <v>25300714.98</v>
      </c>
      <c r="AH8" s="44">
        <f>'RM Stock'!AH21</f>
        <v>25951515.18</v>
      </c>
      <c r="AI8" s="44">
        <f>'RM Stock'!AI21</f>
        <v>26584108.05</v>
      </c>
      <c r="AJ8" s="44">
        <f>'RM Stock'!AJ21</f>
        <v>27197372.98</v>
      </c>
      <c r="AK8" s="44">
        <f>'RM Stock'!AK21</f>
        <v>27790153.59</v>
      </c>
    </row>
    <row r="9">
      <c r="A9" s="45" t="s">
        <v>222</v>
      </c>
      <c r="B9" s="44">
        <f>'Finished Goods Stock'!B25</f>
        <v>878375</v>
      </c>
      <c r="C9" s="44">
        <f>'Finished Goods Stock'!C25</f>
        <v>1807583.938</v>
      </c>
      <c r="D9" s="44">
        <f>'Finished Goods Stock'!D25</f>
        <v>2788969.49</v>
      </c>
      <c r="E9" s="44">
        <f>'Finished Goods Stock'!E25</f>
        <v>3823905.223</v>
      </c>
      <c r="F9" s="44">
        <f>'Finished Goods Stock'!F25</f>
        <v>4913796.263</v>
      </c>
      <c r="G9" s="44">
        <f>'Finished Goods Stock'!G25</f>
        <v>6060079.992</v>
      </c>
      <c r="H9" s="44">
        <f>'Finished Goods Stock'!H25</f>
        <v>7264226.745</v>
      </c>
      <c r="I9" s="44">
        <f>'Finished Goods Stock'!I25</f>
        <v>8527740.538</v>
      </c>
      <c r="J9" s="44">
        <f>'Finished Goods Stock'!J25</f>
        <v>9852159.797</v>
      </c>
      <c r="K9" s="44">
        <f>'Finished Goods Stock'!K25</f>
        <v>11239058.11</v>
      </c>
      <c r="L9" s="44">
        <f>'Finished Goods Stock'!L25</f>
        <v>12690044.99</v>
      </c>
      <c r="M9" s="44">
        <f>'Finished Goods Stock'!M25</f>
        <v>14206766.67</v>
      </c>
      <c r="N9" s="44">
        <f>'Finished Goods Stock'!N25</f>
        <v>15790906.89</v>
      </c>
      <c r="O9" s="44">
        <f>'Finished Goods Stock'!O25</f>
        <v>17444187.72</v>
      </c>
      <c r="P9" s="44">
        <f>'Finished Goods Stock'!P25</f>
        <v>19168370.38</v>
      </c>
      <c r="Q9" s="44">
        <f>'Finished Goods Stock'!Q25</f>
        <v>20965256.11</v>
      </c>
      <c r="R9" s="44">
        <f>'Finished Goods Stock'!R25</f>
        <v>22836687.03</v>
      </c>
      <c r="S9" s="44">
        <f>'Finished Goods Stock'!S25</f>
        <v>24784547.04</v>
      </c>
      <c r="T9" s="44">
        <f>'Finished Goods Stock'!T25</f>
        <v>26810762.7</v>
      </c>
      <c r="U9" s="44">
        <f>'Finished Goods Stock'!U25</f>
        <v>28917304.19</v>
      </c>
      <c r="V9" s="44">
        <f>'Finished Goods Stock'!V25</f>
        <v>31106186.23</v>
      </c>
      <c r="W9" s="44">
        <f>'Finished Goods Stock'!W25</f>
        <v>33379469.04</v>
      </c>
      <c r="X9" s="44">
        <f>'Finished Goods Stock'!X25</f>
        <v>35739259.35</v>
      </c>
      <c r="Y9" s="44">
        <f>'Finished Goods Stock'!Y25</f>
        <v>38187711.42</v>
      </c>
      <c r="Z9" s="44">
        <f>'Finished Goods Stock'!Z25</f>
        <v>40727028</v>
      </c>
      <c r="AA9" s="44">
        <f>'Finished Goods Stock'!AA25</f>
        <v>43359461.46</v>
      </c>
      <c r="AB9" s="44">
        <f>'Finished Goods Stock'!AB25</f>
        <v>46087314.82</v>
      </c>
      <c r="AC9" s="44">
        <f>'Finished Goods Stock'!AC25</f>
        <v>48912942.84</v>
      </c>
      <c r="AD9" s="44">
        <f>'Finished Goods Stock'!AD25</f>
        <v>51838753.16</v>
      </c>
      <c r="AE9" s="44">
        <f>'Finished Goods Stock'!AE25</f>
        <v>54867207.43</v>
      </c>
      <c r="AF9" s="44">
        <f>'Finished Goods Stock'!AF25</f>
        <v>58000822.47</v>
      </c>
      <c r="AG9" s="44">
        <f>'Finished Goods Stock'!AG25</f>
        <v>61242171.48</v>
      </c>
      <c r="AH9" s="44">
        <f>'Finished Goods Stock'!AH25</f>
        <v>64593885.24</v>
      </c>
      <c r="AI9" s="44">
        <f>'Finished Goods Stock'!AI25</f>
        <v>68058653.34</v>
      </c>
      <c r="AJ9" s="44">
        <f>'Finished Goods Stock'!AJ25</f>
        <v>71639225.48</v>
      </c>
      <c r="AK9" s="44">
        <f>'Finished Goods Stock'!AK25</f>
        <v>75338412.74</v>
      </c>
    </row>
    <row r="10">
      <c r="A10" s="36" t="s">
        <v>143</v>
      </c>
      <c r="B10" s="44">
        <f>Sales!B56</f>
        <v>12952110</v>
      </c>
      <c r="C10" s="44">
        <f>Sales!C56</f>
        <v>21818550.67</v>
      </c>
      <c r="D10" s="44">
        <f>Sales!D56</f>
        <v>11259856.19</v>
      </c>
      <c r="E10" s="44">
        <f>Sales!E56</f>
        <v>16887340.64</v>
      </c>
      <c r="F10" s="44">
        <f>Sales!F56</f>
        <v>22578284.03</v>
      </c>
      <c r="G10" s="44">
        <f>Sales!G56</f>
        <v>11661013.68</v>
      </c>
      <c r="H10" s="44">
        <f>Sales!H56</f>
        <v>17481281.53</v>
      </c>
      <c r="I10" s="44">
        <f>Sales!I56</f>
        <v>23367436.53</v>
      </c>
      <c r="J10" s="44">
        <f>Sales!J56</f>
        <v>12077938.03</v>
      </c>
      <c r="K10" s="44">
        <f>Sales!K56</f>
        <v>18098372.42</v>
      </c>
      <c r="L10" s="44">
        <f>Sales!L56</f>
        <v>24187221.61</v>
      </c>
      <c r="M10" s="44">
        <f>Sales!M56</f>
        <v>12511285.14</v>
      </c>
      <c r="N10" s="44">
        <f>Sales!N56</f>
        <v>18739571.77</v>
      </c>
      <c r="O10" s="44">
        <f>Sales!O56</f>
        <v>25038904.56</v>
      </c>
      <c r="P10" s="44">
        <f>Sales!P56</f>
        <v>12961739.07</v>
      </c>
      <c r="Q10" s="44">
        <f>Sales!Q56</f>
        <v>19405879.1</v>
      </c>
      <c r="R10" s="44">
        <f>Sales!R56</f>
        <v>25923804.76</v>
      </c>
      <c r="S10" s="44">
        <f>Sales!S56</f>
        <v>13430013.26</v>
      </c>
      <c r="T10" s="44">
        <f>Sales!T56</f>
        <v>20098336.76</v>
      </c>
      <c r="U10" s="44">
        <f>Sales!U56</f>
        <v>26843298.06</v>
      </c>
      <c r="V10" s="44">
        <f>Sales!V56</f>
        <v>13916851.84</v>
      </c>
      <c r="W10" s="44">
        <f>Sales!W56</f>
        <v>20818031.78</v>
      </c>
      <c r="X10" s="44">
        <f>Sales!X56</f>
        <v>27798819.23</v>
      </c>
      <c r="Y10" s="44">
        <f>Sales!Y56</f>
        <v>14423030.92</v>
      </c>
      <c r="Z10" s="44">
        <f>Sales!Z56</f>
        <v>21566097.84</v>
      </c>
      <c r="AA10" s="44">
        <f>Sales!AA56</f>
        <v>28791864.53</v>
      </c>
      <c r="AB10" s="44">
        <f>Sales!AB56</f>
        <v>14949360.03</v>
      </c>
      <c r="AC10" s="44">
        <f>Sales!AC56</f>
        <v>22343717.31</v>
      </c>
      <c r="AD10" s="44">
        <f>Sales!AD56</f>
        <v>29823994.4</v>
      </c>
      <c r="AE10" s="44">
        <f>Sales!AE56</f>
        <v>15496683.59</v>
      </c>
      <c r="AF10" s="44">
        <f>Sales!AF56</f>
        <v>23152123.38</v>
      </c>
      <c r="AG10" s="44">
        <f>Sales!AG56</f>
        <v>30896836.27</v>
      </c>
      <c r="AH10" s="44">
        <f>Sales!AH56</f>
        <v>16065882.4</v>
      </c>
      <c r="AI10" s="44">
        <f>Sales!AI56</f>
        <v>23992602.25</v>
      </c>
      <c r="AJ10" s="44">
        <f>Sales!AJ56</f>
        <v>32012087.47</v>
      </c>
      <c r="AK10" s="44">
        <f>Sales!AK56</f>
        <v>16657875.26</v>
      </c>
    </row>
    <row r="11">
      <c r="A11" s="36" t="s">
        <v>213</v>
      </c>
      <c r="B11" s="44">
        <f>'Cash Details'!B23</f>
        <v>-931479.8038</v>
      </c>
      <c r="C11" s="44">
        <f>'Cash Details'!C23</f>
        <v>-3867601.278</v>
      </c>
      <c r="D11" s="44">
        <f>'Cash Details'!D23</f>
        <v>11422412.72</v>
      </c>
      <c r="E11" s="44">
        <f>'Cash Details'!E23</f>
        <v>10606059.59</v>
      </c>
      <c r="F11" s="44">
        <f>'Cash Details'!F23</f>
        <v>9747016.057</v>
      </c>
      <c r="G11" s="44">
        <f>'Cash Details'!G23</f>
        <v>26289806.16</v>
      </c>
      <c r="H11" s="44">
        <f>'Cash Details'!H23</f>
        <v>36005005.52</v>
      </c>
      <c r="I11" s="44">
        <f>'Cash Details'!I23</f>
        <v>35007661.28</v>
      </c>
      <c r="J11" s="44">
        <f>'Cash Details'!J23</f>
        <v>52129938.82</v>
      </c>
      <c r="K11" s="44">
        <f>'Cash Details'!K23</f>
        <v>51034785.16</v>
      </c>
      <c r="L11" s="44">
        <f>'Cash Details'!L23</f>
        <v>46374295.15</v>
      </c>
      <c r="M11" s="44">
        <f>'Cash Details'!M23</f>
        <v>62944319.9</v>
      </c>
      <c r="N11" s="44">
        <f>'Cash Details'!N23</f>
        <v>61252419.89</v>
      </c>
      <c r="O11" s="44">
        <f>'Cash Details'!O23</f>
        <v>74664585.89</v>
      </c>
      <c r="P11" s="44">
        <f>'Cash Details'!P23</f>
        <v>91700436.67</v>
      </c>
      <c r="Q11" s="44">
        <f>'Cash Details'!Q23</f>
        <v>90307041.96</v>
      </c>
      <c r="R11" s="44">
        <f>'Cash Details'!R23</f>
        <v>88859834.1</v>
      </c>
      <c r="S11" s="44">
        <f>'Cash Details'!S23</f>
        <v>106372224</v>
      </c>
      <c r="T11" s="44">
        <f>'Cash Details'!T23</f>
        <v>103714283.5</v>
      </c>
      <c r="U11" s="44">
        <f>'Cash Details'!U23</f>
        <v>101254491.3</v>
      </c>
      <c r="V11" s="44">
        <f>'Cash Details'!V23</f>
        <v>142621169.6</v>
      </c>
      <c r="W11" s="44">
        <f>'Cash Details'!W23</f>
        <v>127971604.2</v>
      </c>
      <c r="X11" s="44">
        <f>'Cash Details'!X23</f>
        <v>126184389.5</v>
      </c>
      <c r="Y11" s="44">
        <f>'Cash Details'!Y23</f>
        <v>144700986.7</v>
      </c>
      <c r="Z11" s="44">
        <f>'Cash Details'!Z23</f>
        <v>142339840.9</v>
      </c>
      <c r="AA11" s="44">
        <f>'Cash Details'!AA23</f>
        <v>140364978.8</v>
      </c>
      <c r="AB11" s="44">
        <f>'Cash Details'!AB23</f>
        <v>159405237.4</v>
      </c>
      <c r="AC11" s="44">
        <f>'Cash Details'!AC23</f>
        <v>157299344.6</v>
      </c>
      <c r="AD11" s="44">
        <f>'Cash Details'!AD23</f>
        <v>155069098.1</v>
      </c>
      <c r="AE11" s="44">
        <f>'Cash Details'!AE23</f>
        <v>174649855.9</v>
      </c>
      <c r="AF11" s="44">
        <f>'Cash Details'!AF23</f>
        <v>172338124.3</v>
      </c>
      <c r="AG11" s="44">
        <f>'Cash Details'!AG23</f>
        <v>169955219.8</v>
      </c>
      <c r="AH11" s="44">
        <f>'Cash Details'!AH23</f>
        <v>173090491</v>
      </c>
      <c r="AI11" s="44">
        <f>'Cash Details'!AI23</f>
        <v>169565868.8</v>
      </c>
      <c r="AJ11" s="44">
        <f>'Cash Details'!AJ23</f>
        <v>166966064.5</v>
      </c>
      <c r="AK11" s="44">
        <f>'Cash Details'!AK23</f>
        <v>187685356.5</v>
      </c>
    </row>
    <row r="12">
      <c r="A12" s="35" t="s">
        <v>223</v>
      </c>
      <c r="B12" s="44">
        <f t="shared" ref="B12:AK12" si="2">SUM(B8:B11)</f>
        <v>13713317.7</v>
      </c>
      <c r="C12" s="44">
        <f t="shared" si="2"/>
        <v>21390507.7</v>
      </c>
      <c r="D12" s="44">
        <f t="shared" si="2"/>
        <v>27923865.82</v>
      </c>
      <c r="E12" s="44">
        <f t="shared" si="2"/>
        <v>34593203.73</v>
      </c>
      <c r="F12" s="44">
        <f t="shared" si="2"/>
        <v>41340494.42</v>
      </c>
      <c r="G12" s="44">
        <f t="shared" si="2"/>
        <v>48939621.73</v>
      </c>
      <c r="H12" s="44">
        <f t="shared" si="2"/>
        <v>66507962.18</v>
      </c>
      <c r="I12" s="44">
        <f t="shared" si="2"/>
        <v>73489977.61</v>
      </c>
      <c r="J12" s="44">
        <f t="shared" si="2"/>
        <v>81477375.5</v>
      </c>
      <c r="K12" s="44">
        <f t="shared" si="2"/>
        <v>88619789.25</v>
      </c>
      <c r="L12" s="44">
        <f t="shared" si="2"/>
        <v>92328913.18</v>
      </c>
      <c r="M12" s="44">
        <f t="shared" si="2"/>
        <v>99568533.27</v>
      </c>
      <c r="N12" s="44">
        <f t="shared" si="2"/>
        <v>106516372.2</v>
      </c>
      <c r="O12" s="44">
        <f t="shared" si="2"/>
        <v>128706415.6</v>
      </c>
      <c r="P12" s="44">
        <f t="shared" si="2"/>
        <v>136211928.1</v>
      </c>
      <c r="Q12" s="44">
        <f t="shared" si="2"/>
        <v>143878992.6</v>
      </c>
      <c r="R12" s="44">
        <f t="shared" si="2"/>
        <v>151636750.2</v>
      </c>
      <c r="S12" s="44">
        <f t="shared" si="2"/>
        <v>159414356.9</v>
      </c>
      <c r="T12" s="44">
        <f t="shared" si="2"/>
        <v>166256984.5</v>
      </c>
      <c r="U12" s="44">
        <f t="shared" si="2"/>
        <v>173448922.6</v>
      </c>
      <c r="V12" s="44">
        <f t="shared" si="2"/>
        <v>204871756.4</v>
      </c>
      <c r="W12" s="44">
        <f t="shared" si="2"/>
        <v>200183134.3</v>
      </c>
      <c r="X12" s="44">
        <f t="shared" si="2"/>
        <v>208514982.3</v>
      </c>
      <c r="Y12" s="44">
        <f t="shared" si="2"/>
        <v>216873949.7</v>
      </c>
      <c r="Z12" s="44">
        <f t="shared" si="2"/>
        <v>224955305.8</v>
      </c>
      <c r="AA12" s="44">
        <f t="shared" si="2"/>
        <v>233588337</v>
      </c>
      <c r="AB12" s="44">
        <f t="shared" si="2"/>
        <v>242252346.8</v>
      </c>
      <c r="AC12" s="44">
        <f t="shared" si="2"/>
        <v>251092656.4</v>
      </c>
      <c r="AD12" s="44">
        <f t="shared" si="2"/>
        <v>259981604.7</v>
      </c>
      <c r="AE12" s="44">
        <f t="shared" si="2"/>
        <v>268962548.6</v>
      </c>
      <c r="AF12" s="44">
        <f t="shared" si="2"/>
        <v>278123863.3</v>
      </c>
      <c r="AG12" s="44">
        <f t="shared" si="2"/>
        <v>287394942.6</v>
      </c>
      <c r="AH12" s="44">
        <f t="shared" si="2"/>
        <v>279701773.9</v>
      </c>
      <c r="AI12" s="44">
        <f t="shared" si="2"/>
        <v>288201232.4</v>
      </c>
      <c r="AJ12" s="44">
        <f t="shared" si="2"/>
        <v>297814750.4</v>
      </c>
      <c r="AK12" s="44">
        <f t="shared" si="2"/>
        <v>307471798.1</v>
      </c>
    </row>
    <row r="13">
      <c r="A13" s="35" t="s">
        <v>224</v>
      </c>
      <c r="B13" s="44">
        <f t="shared" ref="B13:AK13" si="3">B5+B12</f>
        <v>15219670.87</v>
      </c>
      <c r="C13" s="44">
        <f t="shared" si="3"/>
        <v>22796214.05</v>
      </c>
      <c r="D13" s="44">
        <f t="shared" si="3"/>
        <v>29228925.34</v>
      </c>
      <c r="E13" s="44">
        <f t="shared" si="3"/>
        <v>35797616.43</v>
      </c>
      <c r="F13" s="44">
        <f t="shared" si="3"/>
        <v>42444260.29</v>
      </c>
      <c r="G13" s="44">
        <f t="shared" si="3"/>
        <v>49942740.77</v>
      </c>
      <c r="H13" s="44">
        <f t="shared" si="3"/>
        <v>67410434.4</v>
      </c>
      <c r="I13" s="44">
        <f t="shared" si="3"/>
        <v>74291803</v>
      </c>
      <c r="J13" s="44">
        <f t="shared" si="3"/>
        <v>82178554.08</v>
      </c>
      <c r="K13" s="44">
        <f t="shared" si="3"/>
        <v>89220321</v>
      </c>
      <c r="L13" s="44">
        <f t="shared" si="3"/>
        <v>92828798.1</v>
      </c>
      <c r="M13" s="44">
        <f t="shared" si="3"/>
        <v>99967771.37</v>
      </c>
      <c r="N13" s="44">
        <f t="shared" si="3"/>
        <v>107264963.5</v>
      </c>
      <c r="O13" s="44">
        <f t="shared" si="3"/>
        <v>129354360</v>
      </c>
      <c r="P13" s="44">
        <f t="shared" si="3"/>
        <v>136759225.7</v>
      </c>
      <c r="Q13" s="44">
        <f t="shared" si="3"/>
        <v>144325643.4</v>
      </c>
      <c r="R13" s="44">
        <f t="shared" si="3"/>
        <v>151982754.1</v>
      </c>
      <c r="S13" s="44">
        <f t="shared" si="3"/>
        <v>159659714</v>
      </c>
      <c r="T13" s="44">
        <f t="shared" si="3"/>
        <v>167501694.9</v>
      </c>
      <c r="U13" s="44">
        <f t="shared" si="3"/>
        <v>174592986.1</v>
      </c>
      <c r="V13" s="44">
        <f t="shared" si="3"/>
        <v>205915173.1</v>
      </c>
      <c r="W13" s="44">
        <f t="shared" si="3"/>
        <v>201125904.2</v>
      </c>
      <c r="X13" s="44">
        <f t="shared" si="3"/>
        <v>209357105.3</v>
      </c>
      <c r="Y13" s="44">
        <f t="shared" si="3"/>
        <v>217615425.9</v>
      </c>
      <c r="Z13" s="44">
        <f t="shared" si="3"/>
        <v>226046135.2</v>
      </c>
      <c r="AA13" s="44">
        <f t="shared" si="3"/>
        <v>234578519.5</v>
      </c>
      <c r="AB13" s="44">
        <f t="shared" si="3"/>
        <v>243141882.5</v>
      </c>
      <c r="AC13" s="44">
        <f t="shared" si="3"/>
        <v>251881545.3</v>
      </c>
      <c r="AD13" s="44">
        <f t="shared" si="3"/>
        <v>260726846.7</v>
      </c>
      <c r="AE13" s="44">
        <f t="shared" si="3"/>
        <v>269607143.8</v>
      </c>
      <c r="AF13" s="44">
        <f t="shared" si="3"/>
        <v>278667811.7</v>
      </c>
      <c r="AG13" s="44">
        <f t="shared" si="3"/>
        <v>287838244.2</v>
      </c>
      <c r="AH13" s="44">
        <f t="shared" si="3"/>
        <v>280044428.6</v>
      </c>
      <c r="AI13" s="44">
        <f t="shared" si="3"/>
        <v>288443240.4</v>
      </c>
      <c r="AJ13" s="44">
        <f t="shared" si="3"/>
        <v>297956111.5</v>
      </c>
      <c r="AK13" s="44">
        <f t="shared" si="3"/>
        <v>307512512.4</v>
      </c>
    </row>
    <row r="14">
      <c r="A14" s="36"/>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row>
    <row r="15">
      <c r="A15" s="35" t="s">
        <v>225</v>
      </c>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row>
    <row r="16">
      <c r="A16" s="36" t="s">
        <v>226</v>
      </c>
      <c r="B16" s="44">
        <f>Equity!B14</f>
        <v>7090983.9</v>
      </c>
      <c r="C16" s="44">
        <f>Equity!C14</f>
        <v>7090983.9</v>
      </c>
      <c r="D16" s="44">
        <f>Equity!D14</f>
        <v>7090983.9</v>
      </c>
      <c r="E16" s="44">
        <f>Equity!E14</f>
        <v>7090983.9</v>
      </c>
      <c r="F16" s="44">
        <f>Equity!F14</f>
        <v>7090983.9</v>
      </c>
      <c r="G16" s="44">
        <f>Equity!G14</f>
        <v>7090983.9</v>
      </c>
      <c r="H16" s="44">
        <f>Equity!H14</f>
        <v>17758259.2</v>
      </c>
      <c r="I16" s="44">
        <f>Equity!I14</f>
        <v>17758259.2</v>
      </c>
      <c r="J16" s="44">
        <f>Equity!J14</f>
        <v>17758259.2</v>
      </c>
      <c r="K16" s="44">
        <f>Equity!K14</f>
        <v>17758259.2</v>
      </c>
      <c r="L16" s="44">
        <f>Equity!L14</f>
        <v>17758259.2</v>
      </c>
      <c r="M16" s="44">
        <f>Equity!M14</f>
        <v>17758259.2</v>
      </c>
      <c r="N16" s="44">
        <f>Equity!N14</f>
        <v>17758259.2</v>
      </c>
      <c r="O16" s="44">
        <f>Equity!O14</f>
        <v>33059216.2</v>
      </c>
      <c r="P16" s="44">
        <f>Equity!P14</f>
        <v>33059216.2</v>
      </c>
      <c r="Q16" s="44">
        <f>Equity!Q14</f>
        <v>33059216.2</v>
      </c>
      <c r="R16" s="44">
        <f>Equity!R14</f>
        <v>33059216.2</v>
      </c>
      <c r="S16" s="44">
        <f>Equity!S14</f>
        <v>33059216.2</v>
      </c>
      <c r="T16" s="44">
        <f>Equity!T14</f>
        <v>33059216.2</v>
      </c>
      <c r="U16" s="44">
        <f>Equity!U14</f>
        <v>33059216.2</v>
      </c>
      <c r="V16" s="44">
        <f>Equity!V14</f>
        <v>56416700.2</v>
      </c>
      <c r="W16" s="44">
        <f>Equity!W14</f>
        <v>56416700.2</v>
      </c>
      <c r="X16" s="44">
        <f>Equity!X14</f>
        <v>56416700.2</v>
      </c>
      <c r="Y16" s="44">
        <f>Equity!Y14</f>
        <v>56416700.2</v>
      </c>
      <c r="Z16" s="44">
        <f>Equity!Z14</f>
        <v>56416700.2</v>
      </c>
      <c r="AA16" s="44">
        <f>Equity!AA14</f>
        <v>56416700.2</v>
      </c>
      <c r="AB16" s="44">
        <f>Equity!AB14</f>
        <v>56416700.2</v>
      </c>
      <c r="AC16" s="44">
        <f>Equity!AC14</f>
        <v>56416700.2</v>
      </c>
      <c r="AD16" s="44">
        <f>Equity!AD14</f>
        <v>56416700.2</v>
      </c>
      <c r="AE16" s="44">
        <f>Equity!AE14</f>
        <v>56416700.2</v>
      </c>
      <c r="AF16" s="44">
        <f>Equity!AF14</f>
        <v>56416700.2</v>
      </c>
      <c r="AG16" s="44">
        <f>Equity!AG14</f>
        <v>56416700.2</v>
      </c>
      <c r="AH16" s="44">
        <f>Equity!AH14</f>
        <v>56416700.2</v>
      </c>
      <c r="AI16" s="44">
        <f>Equity!AI14</f>
        <v>56416700.2</v>
      </c>
      <c r="AJ16" s="44">
        <f>Equity!AJ14</f>
        <v>56416700.2</v>
      </c>
      <c r="AK16" s="44">
        <f>Equity!AK14</f>
        <v>56416700.2</v>
      </c>
    </row>
    <row r="17">
      <c r="A17" s="35" t="s">
        <v>227</v>
      </c>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row>
    <row r="18">
      <c r="A18" s="36" t="s">
        <v>173</v>
      </c>
      <c r="B18" s="46">
        <v>0.0</v>
      </c>
      <c r="C18" s="44">
        <f t="shared" ref="C18:AK18" si="4">B21</f>
        <v>6295631.971</v>
      </c>
      <c r="D18" s="44">
        <f t="shared" si="4"/>
        <v>12662125.15</v>
      </c>
      <c r="E18" s="44">
        <f t="shared" si="4"/>
        <v>19104356.24</v>
      </c>
      <c r="F18" s="44">
        <f t="shared" si="4"/>
        <v>25623282.27</v>
      </c>
      <c r="G18" s="44">
        <f t="shared" si="4"/>
        <v>32219873.01</v>
      </c>
      <c r="H18" s="44">
        <f t="shared" si="4"/>
        <v>38890009.05</v>
      </c>
      <c r="I18" s="44">
        <f t="shared" si="4"/>
        <v>45639788.34</v>
      </c>
      <c r="J18" s="44">
        <f t="shared" si="4"/>
        <v>52470219.99</v>
      </c>
      <c r="K18" s="44">
        <f t="shared" si="4"/>
        <v>59377732.84</v>
      </c>
      <c r="L18" s="44">
        <f t="shared" si="4"/>
        <v>66367956.87</v>
      </c>
      <c r="M18" s="44">
        <f t="shared" si="4"/>
        <v>69924582.98</v>
      </c>
      <c r="N18" s="44">
        <f t="shared" si="4"/>
        <v>77083393.67</v>
      </c>
      <c r="O18" s="44">
        <f t="shared" si="4"/>
        <v>84328108.12</v>
      </c>
      <c r="P18" s="44">
        <f t="shared" si="4"/>
        <v>91663751.34</v>
      </c>
      <c r="Q18" s="44">
        <f t="shared" si="4"/>
        <v>99087498.51</v>
      </c>
      <c r="R18" s="44">
        <f t="shared" si="4"/>
        <v>106600471.8</v>
      </c>
      <c r="S18" s="44">
        <f t="shared" si="4"/>
        <v>114203808.6</v>
      </c>
      <c r="T18" s="44">
        <f t="shared" si="4"/>
        <v>121898661.3</v>
      </c>
      <c r="U18" s="44">
        <f t="shared" si="4"/>
        <v>129686197.9</v>
      </c>
      <c r="V18" s="44">
        <f t="shared" si="4"/>
        <v>137572704.1</v>
      </c>
      <c r="W18" s="44">
        <f t="shared" si="4"/>
        <v>145554277.4</v>
      </c>
      <c r="X18" s="44">
        <f t="shared" si="4"/>
        <v>140709530.2</v>
      </c>
      <c r="Y18" s="44">
        <f t="shared" si="4"/>
        <v>148884900.6</v>
      </c>
      <c r="Z18" s="44">
        <f t="shared" si="4"/>
        <v>157159034</v>
      </c>
      <c r="AA18" s="44">
        <f t="shared" si="4"/>
        <v>165533195.6</v>
      </c>
      <c r="AB18" s="44">
        <f t="shared" si="4"/>
        <v>174008667.7</v>
      </c>
      <c r="AC18" s="44">
        <f t="shared" si="4"/>
        <v>182586749.8</v>
      </c>
      <c r="AD18" s="44">
        <f t="shared" si="4"/>
        <v>191268758.8</v>
      </c>
      <c r="AE18" s="44">
        <f t="shared" si="4"/>
        <v>200056029.5</v>
      </c>
      <c r="AF18" s="44">
        <f t="shared" si="4"/>
        <v>208949914.5</v>
      </c>
      <c r="AG18" s="44">
        <f t="shared" si="4"/>
        <v>217951784.8</v>
      </c>
      <c r="AH18" s="44">
        <f t="shared" si="4"/>
        <v>227063029.6</v>
      </c>
      <c r="AI18" s="44">
        <f t="shared" si="4"/>
        <v>219281632.1</v>
      </c>
      <c r="AJ18" s="44">
        <f t="shared" si="4"/>
        <v>228620463.1</v>
      </c>
      <c r="AK18" s="44">
        <f t="shared" si="4"/>
        <v>238072950.1</v>
      </c>
    </row>
    <row r="19">
      <c r="A19" s="36" t="s">
        <v>228</v>
      </c>
      <c r="B19" s="44">
        <f>'Profit and Loss'!B12</f>
        <v>6295631.971</v>
      </c>
      <c r="C19" s="44">
        <f>'Profit and Loss'!C12</f>
        <v>6366493.183</v>
      </c>
      <c r="D19" s="44">
        <f>'Profit and Loss'!D12</f>
        <v>6442231.09</v>
      </c>
      <c r="E19" s="44">
        <f>'Profit and Loss'!E12</f>
        <v>6518926.023</v>
      </c>
      <c r="F19" s="44">
        <f>'Profit and Loss'!F12</f>
        <v>6596590.739</v>
      </c>
      <c r="G19" s="44">
        <f>'Profit and Loss'!G12</f>
        <v>6670136.043</v>
      </c>
      <c r="H19" s="44">
        <f>'Profit and Loss'!H12</f>
        <v>6749779.293</v>
      </c>
      <c r="I19" s="44">
        <f>'Profit and Loss'!I12</f>
        <v>6830431.653</v>
      </c>
      <c r="J19" s="44">
        <f>'Profit and Loss'!J12</f>
        <v>6907512.847</v>
      </c>
      <c r="K19" s="44">
        <f>'Profit and Loss'!K12</f>
        <v>6990224.031</v>
      </c>
      <c r="L19" s="44">
        <f>'Profit and Loss'!L12</f>
        <v>7073985.303</v>
      </c>
      <c r="M19" s="44">
        <f>'Profit and Loss'!M12</f>
        <v>7158810.697</v>
      </c>
      <c r="N19" s="44">
        <f>'Profit and Loss'!N12</f>
        <v>7244714.446</v>
      </c>
      <c r="O19" s="44">
        <f>'Profit and Loss'!O12</f>
        <v>7335643.225</v>
      </c>
      <c r="P19" s="44">
        <f>'Profit and Loss'!P12</f>
        <v>7423747.161</v>
      </c>
      <c r="Q19" s="44">
        <f>'Profit and Loss'!Q12</f>
        <v>7512973.33</v>
      </c>
      <c r="R19" s="44">
        <f>'Profit and Loss'!R12</f>
        <v>7603336.764</v>
      </c>
      <c r="S19" s="44">
        <f>'Profit and Loss'!S12</f>
        <v>7694852.703</v>
      </c>
      <c r="T19" s="44">
        <f>'Profit and Loss'!T12</f>
        <v>7787536.598</v>
      </c>
      <c r="U19" s="44">
        <f>'Profit and Loss'!U12</f>
        <v>7886506.235</v>
      </c>
      <c r="V19" s="44">
        <f>'Profit and Loss'!V12</f>
        <v>7981573.246</v>
      </c>
      <c r="W19" s="44">
        <f>'Profit and Loss'!W12</f>
        <v>8077855.854</v>
      </c>
      <c r="X19" s="44">
        <f>'Profit and Loss'!X12</f>
        <v>8175370.381</v>
      </c>
      <c r="Y19" s="44">
        <f>'Profit and Loss'!Y12</f>
        <v>8274133.374</v>
      </c>
      <c r="Z19" s="44">
        <f>'Profit and Loss'!Z12</f>
        <v>8374161.609</v>
      </c>
      <c r="AA19" s="44">
        <f>'Profit and Loss'!AA12</f>
        <v>8475472.096</v>
      </c>
      <c r="AB19" s="44">
        <f>'Profit and Loss'!AB12</f>
        <v>8578082.077</v>
      </c>
      <c r="AC19" s="44">
        <f>'Profit and Loss'!AC12</f>
        <v>8682009.035</v>
      </c>
      <c r="AD19" s="44">
        <f>'Profit and Loss'!AD12</f>
        <v>8787270.693</v>
      </c>
      <c r="AE19" s="44">
        <f>'Profit and Loss'!AE12</f>
        <v>8893885.023</v>
      </c>
      <c r="AF19" s="44">
        <f>'Profit and Loss'!AF12</f>
        <v>9001870.242</v>
      </c>
      <c r="AG19" s="44">
        <f>'Profit and Loss'!AG12</f>
        <v>9111244.821</v>
      </c>
      <c r="AH19" s="44">
        <f>'Profit and Loss'!AH12</f>
        <v>9222027.488</v>
      </c>
      <c r="AI19" s="44">
        <f>'Profit and Loss'!AI12</f>
        <v>9338830.98</v>
      </c>
      <c r="AJ19" s="44">
        <f>'Profit and Loss'!AJ12</f>
        <v>9452487.045</v>
      </c>
      <c r="AK19" s="44">
        <f>'Profit and Loss'!AK12</f>
        <v>9567608.95</v>
      </c>
    </row>
    <row r="20">
      <c r="A20" s="36" t="s">
        <v>210</v>
      </c>
      <c r="B20" s="44">
        <f>Equity!B18</f>
        <v>0</v>
      </c>
      <c r="C20" s="44">
        <f>Equity!C18</f>
        <v>0</v>
      </c>
      <c r="D20" s="44">
        <f>Equity!D18</f>
        <v>0</v>
      </c>
      <c r="E20" s="44">
        <f>Equity!E18</f>
        <v>0</v>
      </c>
      <c r="F20" s="44">
        <f>Equity!F18</f>
        <v>0</v>
      </c>
      <c r="G20" s="44">
        <f>Equity!G18</f>
        <v>0</v>
      </c>
      <c r="H20" s="44">
        <f>Equity!H18</f>
        <v>0</v>
      </c>
      <c r="I20" s="44">
        <f>Equity!I18</f>
        <v>0</v>
      </c>
      <c r="J20" s="44">
        <f>Equity!J18</f>
        <v>0</v>
      </c>
      <c r="K20" s="44">
        <f>Equity!K18</f>
        <v>0</v>
      </c>
      <c r="L20" s="44">
        <f>Equity!L18</f>
        <v>3517359.2</v>
      </c>
      <c r="M20" s="44">
        <f>Equity!M18</f>
        <v>0</v>
      </c>
      <c r="N20" s="44">
        <f>Equity!N18</f>
        <v>0</v>
      </c>
      <c r="O20" s="44">
        <f>Equity!O18</f>
        <v>0</v>
      </c>
      <c r="P20" s="44">
        <f>Equity!P18</f>
        <v>0</v>
      </c>
      <c r="Q20" s="44">
        <f>Equity!Q18</f>
        <v>0</v>
      </c>
      <c r="R20" s="44">
        <f>Equity!R18</f>
        <v>0</v>
      </c>
      <c r="S20" s="44">
        <f>Equity!S18</f>
        <v>0</v>
      </c>
      <c r="T20" s="44">
        <f>Equity!T18</f>
        <v>0</v>
      </c>
      <c r="U20" s="44">
        <f>Equity!U18</f>
        <v>0</v>
      </c>
      <c r="V20" s="44">
        <f>Equity!V18</f>
        <v>0</v>
      </c>
      <c r="W20" s="44">
        <f>Equity!W18</f>
        <v>12922603</v>
      </c>
      <c r="X20" s="44">
        <f>Equity!X18</f>
        <v>0</v>
      </c>
      <c r="Y20" s="44">
        <f>Equity!Y18</f>
        <v>0</v>
      </c>
      <c r="Z20" s="44">
        <f>Equity!Z18</f>
        <v>0</v>
      </c>
      <c r="AA20" s="44">
        <f>Equity!AA18</f>
        <v>0</v>
      </c>
      <c r="AB20" s="44">
        <f>Equity!AB18</f>
        <v>0</v>
      </c>
      <c r="AC20" s="44">
        <f>Equity!AC18</f>
        <v>0</v>
      </c>
      <c r="AD20" s="44">
        <f>Equity!AD18</f>
        <v>0</v>
      </c>
      <c r="AE20" s="44">
        <f>Equity!AE18</f>
        <v>0</v>
      </c>
      <c r="AF20" s="44">
        <f>Equity!AF18</f>
        <v>0</v>
      </c>
      <c r="AG20" s="44">
        <f>Equity!AG18</f>
        <v>0</v>
      </c>
      <c r="AH20" s="44">
        <f>Equity!AH18</f>
        <v>17003425</v>
      </c>
      <c r="AI20" s="44">
        <f>Equity!AI18</f>
        <v>0</v>
      </c>
      <c r="AJ20" s="44">
        <f>Equity!AJ18</f>
        <v>0</v>
      </c>
      <c r="AK20" s="44">
        <f>Equity!AK18</f>
        <v>0</v>
      </c>
    </row>
    <row r="21">
      <c r="A21" s="35" t="s">
        <v>176</v>
      </c>
      <c r="B21" s="44">
        <f t="shared" ref="B21:AK21" si="5">B18+B19-B20</f>
        <v>6295631.971</v>
      </c>
      <c r="C21" s="44">
        <f t="shared" si="5"/>
        <v>12662125.15</v>
      </c>
      <c r="D21" s="44">
        <f t="shared" si="5"/>
        <v>19104356.24</v>
      </c>
      <c r="E21" s="44">
        <f t="shared" si="5"/>
        <v>25623282.27</v>
      </c>
      <c r="F21" s="44">
        <f t="shared" si="5"/>
        <v>32219873.01</v>
      </c>
      <c r="G21" s="44">
        <f t="shared" si="5"/>
        <v>38890009.05</v>
      </c>
      <c r="H21" s="44">
        <f t="shared" si="5"/>
        <v>45639788.34</v>
      </c>
      <c r="I21" s="44">
        <f t="shared" si="5"/>
        <v>52470219.99</v>
      </c>
      <c r="J21" s="44">
        <f t="shared" si="5"/>
        <v>59377732.84</v>
      </c>
      <c r="K21" s="44">
        <f t="shared" si="5"/>
        <v>66367956.87</v>
      </c>
      <c r="L21" s="44">
        <f t="shared" si="5"/>
        <v>69924582.98</v>
      </c>
      <c r="M21" s="44">
        <f t="shared" si="5"/>
        <v>77083393.67</v>
      </c>
      <c r="N21" s="44">
        <f t="shared" si="5"/>
        <v>84328108.12</v>
      </c>
      <c r="O21" s="44">
        <f t="shared" si="5"/>
        <v>91663751.34</v>
      </c>
      <c r="P21" s="44">
        <f t="shared" si="5"/>
        <v>99087498.51</v>
      </c>
      <c r="Q21" s="44">
        <f t="shared" si="5"/>
        <v>106600471.8</v>
      </c>
      <c r="R21" s="44">
        <f t="shared" si="5"/>
        <v>114203808.6</v>
      </c>
      <c r="S21" s="44">
        <f t="shared" si="5"/>
        <v>121898661.3</v>
      </c>
      <c r="T21" s="44">
        <f t="shared" si="5"/>
        <v>129686197.9</v>
      </c>
      <c r="U21" s="44">
        <f t="shared" si="5"/>
        <v>137572704.1</v>
      </c>
      <c r="V21" s="44">
        <f t="shared" si="5"/>
        <v>145554277.4</v>
      </c>
      <c r="W21" s="44">
        <f t="shared" si="5"/>
        <v>140709530.2</v>
      </c>
      <c r="X21" s="44">
        <f t="shared" si="5"/>
        <v>148884900.6</v>
      </c>
      <c r="Y21" s="44">
        <f t="shared" si="5"/>
        <v>157159034</v>
      </c>
      <c r="Z21" s="44">
        <f t="shared" si="5"/>
        <v>165533195.6</v>
      </c>
      <c r="AA21" s="44">
        <f t="shared" si="5"/>
        <v>174008667.7</v>
      </c>
      <c r="AB21" s="44">
        <f t="shared" si="5"/>
        <v>182586749.8</v>
      </c>
      <c r="AC21" s="44">
        <f t="shared" si="5"/>
        <v>191268758.8</v>
      </c>
      <c r="AD21" s="44">
        <f t="shared" si="5"/>
        <v>200056029.5</v>
      </c>
      <c r="AE21" s="44">
        <f t="shared" si="5"/>
        <v>208949914.5</v>
      </c>
      <c r="AF21" s="44">
        <f t="shared" si="5"/>
        <v>217951784.8</v>
      </c>
      <c r="AG21" s="44">
        <f t="shared" si="5"/>
        <v>227063029.6</v>
      </c>
      <c r="AH21" s="44">
        <f t="shared" si="5"/>
        <v>219281632.1</v>
      </c>
      <c r="AI21" s="44">
        <f t="shared" si="5"/>
        <v>228620463.1</v>
      </c>
      <c r="AJ21" s="44">
        <f t="shared" si="5"/>
        <v>238072950.1</v>
      </c>
      <c r="AK21" s="44">
        <f t="shared" si="5"/>
        <v>247640559.1</v>
      </c>
    </row>
    <row r="22">
      <c r="A22" s="35" t="s">
        <v>229</v>
      </c>
      <c r="B22" s="44">
        <f t="shared" ref="B22:AK22" si="6">B16+B21</f>
        <v>13386615.87</v>
      </c>
      <c r="C22" s="44">
        <f t="shared" si="6"/>
        <v>19753109.05</v>
      </c>
      <c r="D22" s="44">
        <f t="shared" si="6"/>
        <v>26195340.14</v>
      </c>
      <c r="E22" s="44">
        <f t="shared" si="6"/>
        <v>32714266.17</v>
      </c>
      <c r="F22" s="44">
        <f t="shared" si="6"/>
        <v>39310856.91</v>
      </c>
      <c r="G22" s="44">
        <f t="shared" si="6"/>
        <v>45980992.95</v>
      </c>
      <c r="H22" s="44">
        <f t="shared" si="6"/>
        <v>63398047.54</v>
      </c>
      <c r="I22" s="44">
        <f t="shared" si="6"/>
        <v>70228479.19</v>
      </c>
      <c r="J22" s="44">
        <f t="shared" si="6"/>
        <v>77135992.04</v>
      </c>
      <c r="K22" s="44">
        <f t="shared" si="6"/>
        <v>84126216.07</v>
      </c>
      <c r="L22" s="44">
        <f t="shared" si="6"/>
        <v>87682842.18</v>
      </c>
      <c r="M22" s="44">
        <f t="shared" si="6"/>
        <v>94841652.87</v>
      </c>
      <c r="N22" s="44">
        <f t="shared" si="6"/>
        <v>102086367.3</v>
      </c>
      <c r="O22" s="44">
        <f t="shared" si="6"/>
        <v>124722967.5</v>
      </c>
      <c r="P22" s="44">
        <f t="shared" si="6"/>
        <v>132146714.7</v>
      </c>
      <c r="Q22" s="44">
        <f t="shared" si="6"/>
        <v>139659688</v>
      </c>
      <c r="R22" s="44">
        <f t="shared" si="6"/>
        <v>147263024.8</v>
      </c>
      <c r="S22" s="44">
        <f t="shared" si="6"/>
        <v>154957877.5</v>
      </c>
      <c r="T22" s="44">
        <f t="shared" si="6"/>
        <v>162745414.1</v>
      </c>
      <c r="U22" s="44">
        <f t="shared" si="6"/>
        <v>170631920.3</v>
      </c>
      <c r="V22" s="44">
        <f t="shared" si="6"/>
        <v>201970977.6</v>
      </c>
      <c r="W22" s="44">
        <f t="shared" si="6"/>
        <v>197126230.4</v>
      </c>
      <c r="X22" s="44">
        <f t="shared" si="6"/>
        <v>205301600.8</v>
      </c>
      <c r="Y22" s="44">
        <f t="shared" si="6"/>
        <v>213575734.2</v>
      </c>
      <c r="Z22" s="44">
        <f t="shared" si="6"/>
        <v>221949895.8</v>
      </c>
      <c r="AA22" s="44">
        <f t="shared" si="6"/>
        <v>230425367.9</v>
      </c>
      <c r="AB22" s="44">
        <f t="shared" si="6"/>
        <v>239003450</v>
      </c>
      <c r="AC22" s="44">
        <f t="shared" si="6"/>
        <v>247685459</v>
      </c>
      <c r="AD22" s="44">
        <f t="shared" si="6"/>
        <v>256472729.7</v>
      </c>
      <c r="AE22" s="44">
        <f t="shared" si="6"/>
        <v>265366614.7</v>
      </c>
      <c r="AF22" s="44">
        <f t="shared" si="6"/>
        <v>274368485</v>
      </c>
      <c r="AG22" s="44">
        <f t="shared" si="6"/>
        <v>283479729.8</v>
      </c>
      <c r="AH22" s="44">
        <f t="shared" si="6"/>
        <v>275698332.3</v>
      </c>
      <c r="AI22" s="44">
        <f t="shared" si="6"/>
        <v>285037163.3</v>
      </c>
      <c r="AJ22" s="44">
        <f t="shared" si="6"/>
        <v>294489650.3</v>
      </c>
      <c r="AK22" s="44">
        <f t="shared" si="6"/>
        <v>304057259.3</v>
      </c>
    </row>
    <row r="23">
      <c r="A23" s="36"/>
      <c r="B23" s="44"/>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row>
    <row r="24">
      <c r="A24" s="35" t="s">
        <v>230</v>
      </c>
      <c r="B24" s="44"/>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row>
    <row r="25">
      <c r="A25" s="35" t="s">
        <v>231</v>
      </c>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row>
    <row r="26">
      <c r="A26" s="36" t="s">
        <v>232</v>
      </c>
      <c r="B26" s="44">
        <f>Loan!B25</f>
        <v>0</v>
      </c>
      <c r="C26" s="44">
        <f>Loan!C25</f>
        <v>600000</v>
      </c>
      <c r="D26" s="44">
        <f>Loan!D25</f>
        <v>600000</v>
      </c>
      <c r="E26" s="44">
        <f>Loan!E25</f>
        <v>600000</v>
      </c>
      <c r="F26" s="44">
        <f>Loan!F25</f>
        <v>600000</v>
      </c>
      <c r="G26" s="44">
        <f>Loan!G25</f>
        <v>1450000</v>
      </c>
      <c r="H26" s="44">
        <f>Loan!H25</f>
        <v>1450000</v>
      </c>
      <c r="I26" s="44">
        <f>Loan!I25</f>
        <v>1450000</v>
      </c>
      <c r="J26" s="44">
        <f>Loan!J25</f>
        <v>2450000</v>
      </c>
      <c r="K26" s="44">
        <f>Loan!K25</f>
        <v>2450000</v>
      </c>
      <c r="L26" s="44">
        <f>Loan!L25</f>
        <v>2450000</v>
      </c>
      <c r="M26" s="44">
        <f>Loan!M25</f>
        <v>2450000</v>
      </c>
      <c r="N26" s="44">
        <f>Loan!N25</f>
        <v>2450000</v>
      </c>
      <c r="O26" s="44">
        <f>Loan!O25</f>
        <v>1850000</v>
      </c>
      <c r="P26" s="44">
        <f>Loan!P25</f>
        <v>1850000</v>
      </c>
      <c r="Q26" s="44">
        <f>Loan!Q25</f>
        <v>1850000</v>
      </c>
      <c r="R26" s="44">
        <f>Loan!R25</f>
        <v>1850000</v>
      </c>
      <c r="S26" s="44">
        <f>Loan!S25</f>
        <v>1850000</v>
      </c>
      <c r="T26" s="44">
        <f>Loan!T25</f>
        <v>1850000</v>
      </c>
      <c r="U26" s="44">
        <f>Loan!U25</f>
        <v>1000000</v>
      </c>
      <c r="V26" s="44">
        <f>Loan!V25</f>
        <v>1000000</v>
      </c>
      <c r="W26" s="44">
        <f>Loan!W25</f>
        <v>1000000</v>
      </c>
      <c r="X26" s="44">
        <f>Loan!X25</f>
        <v>1000000</v>
      </c>
      <c r="Y26" s="44">
        <f>Loan!Y25</f>
        <v>1000000</v>
      </c>
      <c r="Z26" s="44">
        <f>Loan!Z25</f>
        <v>1000000</v>
      </c>
      <c r="AA26" s="44">
        <f>Loan!AA25</f>
        <v>1000000</v>
      </c>
      <c r="AB26" s="44">
        <f>Loan!AB25</f>
        <v>1000000</v>
      </c>
      <c r="AC26" s="44">
        <f>Loan!AC25</f>
        <v>1000000</v>
      </c>
      <c r="AD26" s="44">
        <f>Loan!AD25</f>
        <v>1000000</v>
      </c>
      <c r="AE26" s="44">
        <f>Loan!AE25</f>
        <v>1000000</v>
      </c>
      <c r="AF26" s="44">
        <f>Loan!AF25</f>
        <v>1000000</v>
      </c>
      <c r="AG26" s="44">
        <f>Loan!AG25</f>
        <v>1000000</v>
      </c>
      <c r="AH26" s="44">
        <f>Loan!AH25</f>
        <v>1000000</v>
      </c>
      <c r="AI26" s="44">
        <f>Loan!AI25</f>
        <v>0</v>
      </c>
      <c r="AJ26" s="44">
        <f>Loan!AJ25</f>
        <v>0</v>
      </c>
      <c r="AK26" s="44">
        <f>Loan!AK25</f>
        <v>0</v>
      </c>
    </row>
    <row r="27">
      <c r="A27" s="35" t="s">
        <v>233</v>
      </c>
      <c r="B27" s="44">
        <f t="shared" ref="B27:AK27" si="7">SUM(B26)</f>
        <v>0</v>
      </c>
      <c r="C27" s="44">
        <f t="shared" si="7"/>
        <v>600000</v>
      </c>
      <c r="D27" s="44">
        <f t="shared" si="7"/>
        <v>600000</v>
      </c>
      <c r="E27" s="44">
        <f t="shared" si="7"/>
        <v>600000</v>
      </c>
      <c r="F27" s="44">
        <f t="shared" si="7"/>
        <v>600000</v>
      </c>
      <c r="G27" s="44">
        <f t="shared" si="7"/>
        <v>1450000</v>
      </c>
      <c r="H27" s="44">
        <f t="shared" si="7"/>
        <v>1450000</v>
      </c>
      <c r="I27" s="44">
        <f t="shared" si="7"/>
        <v>1450000</v>
      </c>
      <c r="J27" s="44">
        <f t="shared" si="7"/>
        <v>2450000</v>
      </c>
      <c r="K27" s="44">
        <f t="shared" si="7"/>
        <v>2450000</v>
      </c>
      <c r="L27" s="44">
        <f t="shared" si="7"/>
        <v>2450000</v>
      </c>
      <c r="M27" s="44">
        <f t="shared" si="7"/>
        <v>2450000</v>
      </c>
      <c r="N27" s="44">
        <f t="shared" si="7"/>
        <v>2450000</v>
      </c>
      <c r="O27" s="44">
        <f t="shared" si="7"/>
        <v>1850000</v>
      </c>
      <c r="P27" s="44">
        <f t="shared" si="7"/>
        <v>1850000</v>
      </c>
      <c r="Q27" s="44">
        <f t="shared" si="7"/>
        <v>1850000</v>
      </c>
      <c r="R27" s="44">
        <f t="shared" si="7"/>
        <v>1850000</v>
      </c>
      <c r="S27" s="44">
        <f t="shared" si="7"/>
        <v>1850000</v>
      </c>
      <c r="T27" s="44">
        <f t="shared" si="7"/>
        <v>1850000</v>
      </c>
      <c r="U27" s="44">
        <f t="shared" si="7"/>
        <v>1000000</v>
      </c>
      <c r="V27" s="44">
        <f t="shared" si="7"/>
        <v>1000000</v>
      </c>
      <c r="W27" s="44">
        <f t="shared" si="7"/>
        <v>1000000</v>
      </c>
      <c r="X27" s="44">
        <f t="shared" si="7"/>
        <v>1000000</v>
      </c>
      <c r="Y27" s="44">
        <f t="shared" si="7"/>
        <v>1000000</v>
      </c>
      <c r="Z27" s="44">
        <f t="shared" si="7"/>
        <v>1000000</v>
      </c>
      <c r="AA27" s="44">
        <f t="shared" si="7"/>
        <v>1000000</v>
      </c>
      <c r="AB27" s="44">
        <f t="shared" si="7"/>
        <v>1000000</v>
      </c>
      <c r="AC27" s="44">
        <f t="shared" si="7"/>
        <v>1000000</v>
      </c>
      <c r="AD27" s="44">
        <f t="shared" si="7"/>
        <v>1000000</v>
      </c>
      <c r="AE27" s="44">
        <f t="shared" si="7"/>
        <v>1000000</v>
      </c>
      <c r="AF27" s="44">
        <f t="shared" si="7"/>
        <v>1000000</v>
      </c>
      <c r="AG27" s="44">
        <f t="shared" si="7"/>
        <v>1000000</v>
      </c>
      <c r="AH27" s="44">
        <f t="shared" si="7"/>
        <v>1000000</v>
      </c>
      <c r="AI27" s="44">
        <f t="shared" si="7"/>
        <v>0</v>
      </c>
      <c r="AJ27" s="44">
        <f t="shared" si="7"/>
        <v>0</v>
      </c>
      <c r="AK27" s="44">
        <f t="shared" si="7"/>
        <v>0</v>
      </c>
    </row>
    <row r="28">
      <c r="A28" s="36"/>
      <c r="B28" s="44"/>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row>
    <row r="29">
      <c r="A29" s="35" t="s">
        <v>234</v>
      </c>
      <c r="B29" s="44"/>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row>
    <row r="30">
      <c r="A30" s="36" t="s">
        <v>152</v>
      </c>
      <c r="B30" s="44">
        <f>Purchases!B18</f>
        <v>1757500</v>
      </c>
      <c r="C30" s="44">
        <f>Purchases!C18</f>
        <v>2297550</v>
      </c>
      <c r="D30" s="44">
        <f>Purchases!D18</f>
        <v>2323030.2</v>
      </c>
      <c r="E30" s="44">
        <f>Purchases!E18</f>
        <v>2348795.258</v>
      </c>
      <c r="F30" s="44">
        <f>Purchases!F18</f>
        <v>2374848.384</v>
      </c>
      <c r="G30" s="44">
        <f>Purchases!G18</f>
        <v>2401192.824</v>
      </c>
      <c r="H30" s="44">
        <f>Purchases!H18</f>
        <v>2427831.859</v>
      </c>
      <c r="I30" s="44">
        <f>Purchases!I18</f>
        <v>2454768.81</v>
      </c>
      <c r="J30" s="44">
        <f>Purchases!J18</f>
        <v>2482007.034</v>
      </c>
      <c r="K30" s="44">
        <f>Purchases!K18</f>
        <v>2509549.927</v>
      </c>
      <c r="L30" s="44">
        <f>Purchases!L18</f>
        <v>2537400.922</v>
      </c>
      <c r="M30" s="44">
        <f>Purchases!M18</f>
        <v>2565563.494</v>
      </c>
      <c r="N30" s="44">
        <f>Purchases!N18</f>
        <v>2594041.153</v>
      </c>
      <c r="O30" s="44">
        <f>Purchases!O18</f>
        <v>2622837.454</v>
      </c>
      <c r="P30" s="44">
        <f>Purchases!P18</f>
        <v>2651955.988</v>
      </c>
      <c r="Q30" s="44">
        <f>Purchases!Q18</f>
        <v>2681400.39</v>
      </c>
      <c r="R30" s="44">
        <f>Purchases!R18</f>
        <v>2711174.334</v>
      </c>
      <c r="S30" s="44">
        <f>Purchases!S18</f>
        <v>2741281.536</v>
      </c>
      <c r="T30" s="44">
        <f>Purchases!T18</f>
        <v>2771725.756</v>
      </c>
      <c r="U30" s="44">
        <f>Purchases!U18</f>
        <v>2802510.796</v>
      </c>
      <c r="V30" s="44">
        <f>Purchases!V18</f>
        <v>2833640.498</v>
      </c>
      <c r="W30" s="44">
        <f>Purchases!W18</f>
        <v>2865118.753</v>
      </c>
      <c r="X30" s="44">
        <f>Purchases!X18</f>
        <v>2896949.493</v>
      </c>
      <c r="Y30" s="44">
        <f>Purchases!Y18</f>
        <v>2929136.695</v>
      </c>
      <c r="Z30" s="44">
        <f>Purchases!Z18</f>
        <v>2961684.381</v>
      </c>
      <c r="AA30" s="44">
        <f>Purchases!AA18</f>
        <v>2994596.62</v>
      </c>
      <c r="AB30" s="44">
        <f>Purchases!AB18</f>
        <v>3027877.527</v>
      </c>
      <c r="AC30" s="44">
        <f>Purchases!AC18</f>
        <v>3061531.261</v>
      </c>
      <c r="AD30" s="44">
        <f>Purchases!AD18</f>
        <v>3095562.032</v>
      </c>
      <c r="AE30" s="44">
        <f>Purchases!AE18</f>
        <v>3129974.097</v>
      </c>
      <c r="AF30" s="44">
        <f>Purchases!AF18</f>
        <v>3164771.759</v>
      </c>
      <c r="AG30" s="44">
        <f>Purchases!AG18</f>
        <v>3199959.374</v>
      </c>
      <c r="AH30" s="44">
        <f>Purchases!AH18</f>
        <v>3235541.343</v>
      </c>
      <c r="AI30" s="44">
        <f>Purchases!AI18</f>
        <v>3271522.12</v>
      </c>
      <c r="AJ30" s="44">
        <f>Purchases!AJ18</f>
        <v>3307906.209</v>
      </c>
      <c r="AK30" s="44">
        <f>Purchases!AK18</f>
        <v>3344698.166</v>
      </c>
    </row>
    <row r="31">
      <c r="A31" s="36" t="s">
        <v>149</v>
      </c>
      <c r="B31" s="44">
        <f>Expenses!B24</f>
        <v>75555</v>
      </c>
      <c r="C31" s="44">
        <f>Expenses!C24</f>
        <v>145555</v>
      </c>
      <c r="D31" s="44">
        <f>Expenses!D24</f>
        <v>110555</v>
      </c>
      <c r="E31" s="44">
        <f>Expenses!E24</f>
        <v>134555</v>
      </c>
      <c r="F31" s="44">
        <f>Expenses!F24</f>
        <v>158555</v>
      </c>
      <c r="G31" s="44">
        <f>Expenses!G24</f>
        <v>110555</v>
      </c>
      <c r="H31" s="44">
        <f>Expenses!H24</f>
        <v>134555</v>
      </c>
      <c r="I31" s="44">
        <f>Expenses!I24</f>
        <v>158555</v>
      </c>
      <c r="J31" s="44">
        <f>Expenses!J24</f>
        <v>110555</v>
      </c>
      <c r="K31" s="44">
        <f>Expenses!K24</f>
        <v>134555</v>
      </c>
      <c r="L31" s="44">
        <f>Expenses!L24</f>
        <v>158555</v>
      </c>
      <c r="M31" s="44">
        <f>Expenses!M24</f>
        <v>110555</v>
      </c>
      <c r="N31" s="44">
        <f>Expenses!N24</f>
        <v>134555</v>
      </c>
      <c r="O31" s="44">
        <f>Expenses!O24</f>
        <v>158555</v>
      </c>
      <c r="P31" s="44">
        <f>Expenses!P24</f>
        <v>110555</v>
      </c>
      <c r="Q31" s="44">
        <f>Expenses!Q24</f>
        <v>134555</v>
      </c>
      <c r="R31" s="44">
        <f>Expenses!R24</f>
        <v>158555</v>
      </c>
      <c r="S31" s="44">
        <f>Expenses!S24</f>
        <v>110555</v>
      </c>
      <c r="T31" s="44">
        <f>Expenses!T24</f>
        <v>134555</v>
      </c>
      <c r="U31" s="44">
        <f>Expenses!U24</f>
        <v>158555</v>
      </c>
      <c r="V31" s="44">
        <f>Expenses!V24</f>
        <v>110555</v>
      </c>
      <c r="W31" s="44">
        <f>Expenses!W24</f>
        <v>134555</v>
      </c>
      <c r="X31" s="44">
        <f>Expenses!X24</f>
        <v>158555</v>
      </c>
      <c r="Y31" s="44">
        <f>Expenses!Y24</f>
        <v>110555</v>
      </c>
      <c r="Z31" s="44">
        <f>Expenses!Z24</f>
        <v>134555</v>
      </c>
      <c r="AA31" s="44">
        <f>Expenses!AA24</f>
        <v>158555</v>
      </c>
      <c r="AB31" s="44">
        <f>Expenses!AB24</f>
        <v>110555</v>
      </c>
      <c r="AC31" s="44">
        <f>Expenses!AC24</f>
        <v>134555</v>
      </c>
      <c r="AD31" s="44">
        <f>Expenses!AD24</f>
        <v>158555</v>
      </c>
      <c r="AE31" s="44">
        <f>Expenses!AE24</f>
        <v>110555</v>
      </c>
      <c r="AF31" s="44">
        <f>Expenses!AF24</f>
        <v>134555</v>
      </c>
      <c r="AG31" s="44">
        <f>Expenses!AG24</f>
        <v>158555</v>
      </c>
      <c r="AH31" s="44">
        <f>Expenses!AH24</f>
        <v>110555</v>
      </c>
      <c r="AI31" s="44">
        <f>Expenses!AI24</f>
        <v>134555</v>
      </c>
      <c r="AJ31" s="44">
        <f>Expenses!AJ24</f>
        <v>158555</v>
      </c>
      <c r="AK31" s="44">
        <f>Expenses!AK24</f>
        <v>110555</v>
      </c>
    </row>
    <row r="32">
      <c r="A32" s="35" t="s">
        <v>235</v>
      </c>
      <c r="B32" s="44">
        <f t="shared" ref="B32:AK32" si="8">SUM(B30:B31)</f>
        <v>1833055</v>
      </c>
      <c r="C32" s="44">
        <f t="shared" si="8"/>
        <v>2443105</v>
      </c>
      <c r="D32" s="44">
        <f t="shared" si="8"/>
        <v>2433585.2</v>
      </c>
      <c r="E32" s="44">
        <f t="shared" si="8"/>
        <v>2483350.258</v>
      </c>
      <c r="F32" s="44">
        <f t="shared" si="8"/>
        <v>2533403.384</v>
      </c>
      <c r="G32" s="44">
        <f t="shared" si="8"/>
        <v>2511747.824</v>
      </c>
      <c r="H32" s="44">
        <f t="shared" si="8"/>
        <v>2562386.859</v>
      </c>
      <c r="I32" s="44">
        <f t="shared" si="8"/>
        <v>2613323.81</v>
      </c>
      <c r="J32" s="44">
        <f t="shared" si="8"/>
        <v>2592562.034</v>
      </c>
      <c r="K32" s="44">
        <f t="shared" si="8"/>
        <v>2644104.927</v>
      </c>
      <c r="L32" s="44">
        <f t="shared" si="8"/>
        <v>2695955.922</v>
      </c>
      <c r="M32" s="44">
        <f t="shared" si="8"/>
        <v>2676118.494</v>
      </c>
      <c r="N32" s="44">
        <f t="shared" si="8"/>
        <v>2728596.153</v>
      </c>
      <c r="O32" s="44">
        <f t="shared" si="8"/>
        <v>2781392.454</v>
      </c>
      <c r="P32" s="44">
        <f t="shared" si="8"/>
        <v>2762510.988</v>
      </c>
      <c r="Q32" s="44">
        <f t="shared" si="8"/>
        <v>2815955.39</v>
      </c>
      <c r="R32" s="44">
        <f t="shared" si="8"/>
        <v>2869729.334</v>
      </c>
      <c r="S32" s="44">
        <f t="shared" si="8"/>
        <v>2851836.536</v>
      </c>
      <c r="T32" s="44">
        <f t="shared" si="8"/>
        <v>2906280.756</v>
      </c>
      <c r="U32" s="44">
        <f t="shared" si="8"/>
        <v>2961065.796</v>
      </c>
      <c r="V32" s="44">
        <f t="shared" si="8"/>
        <v>2944195.498</v>
      </c>
      <c r="W32" s="44">
        <f t="shared" si="8"/>
        <v>2999673.753</v>
      </c>
      <c r="X32" s="44">
        <f t="shared" si="8"/>
        <v>3055504.493</v>
      </c>
      <c r="Y32" s="44">
        <f t="shared" si="8"/>
        <v>3039691.695</v>
      </c>
      <c r="Z32" s="44">
        <f t="shared" si="8"/>
        <v>3096239.381</v>
      </c>
      <c r="AA32" s="44">
        <f t="shared" si="8"/>
        <v>3153151.62</v>
      </c>
      <c r="AB32" s="44">
        <f t="shared" si="8"/>
        <v>3138432.527</v>
      </c>
      <c r="AC32" s="44">
        <f t="shared" si="8"/>
        <v>3196086.261</v>
      </c>
      <c r="AD32" s="44">
        <f t="shared" si="8"/>
        <v>3254117.032</v>
      </c>
      <c r="AE32" s="44">
        <f t="shared" si="8"/>
        <v>3240529.097</v>
      </c>
      <c r="AF32" s="44">
        <f t="shared" si="8"/>
        <v>3299326.759</v>
      </c>
      <c r="AG32" s="44">
        <f t="shared" si="8"/>
        <v>3358514.374</v>
      </c>
      <c r="AH32" s="44">
        <f t="shared" si="8"/>
        <v>3346096.343</v>
      </c>
      <c r="AI32" s="44">
        <f t="shared" si="8"/>
        <v>3406077.12</v>
      </c>
      <c r="AJ32" s="44">
        <f t="shared" si="8"/>
        <v>3466461.209</v>
      </c>
      <c r="AK32" s="44">
        <f t="shared" si="8"/>
        <v>3455253.166</v>
      </c>
    </row>
    <row r="33">
      <c r="A33" s="35" t="s">
        <v>236</v>
      </c>
      <c r="B33" s="44">
        <f t="shared" ref="B33:AK33" si="9">B32+B27</f>
        <v>1833055</v>
      </c>
      <c r="C33" s="44">
        <f t="shared" si="9"/>
        <v>3043105</v>
      </c>
      <c r="D33" s="44">
        <f t="shared" si="9"/>
        <v>3033585.2</v>
      </c>
      <c r="E33" s="44">
        <f t="shared" si="9"/>
        <v>3083350.258</v>
      </c>
      <c r="F33" s="44">
        <f t="shared" si="9"/>
        <v>3133403.384</v>
      </c>
      <c r="G33" s="44">
        <f t="shared" si="9"/>
        <v>3961747.824</v>
      </c>
      <c r="H33" s="44">
        <f t="shared" si="9"/>
        <v>4012386.859</v>
      </c>
      <c r="I33" s="44">
        <f t="shared" si="9"/>
        <v>4063323.81</v>
      </c>
      <c r="J33" s="44">
        <f t="shared" si="9"/>
        <v>5042562.034</v>
      </c>
      <c r="K33" s="44">
        <f t="shared" si="9"/>
        <v>5094104.927</v>
      </c>
      <c r="L33" s="44">
        <f t="shared" si="9"/>
        <v>5145955.922</v>
      </c>
      <c r="M33" s="44">
        <f t="shared" si="9"/>
        <v>5126118.494</v>
      </c>
      <c r="N33" s="44">
        <f t="shared" si="9"/>
        <v>5178596.153</v>
      </c>
      <c r="O33" s="44">
        <f t="shared" si="9"/>
        <v>4631392.454</v>
      </c>
      <c r="P33" s="44">
        <f t="shared" si="9"/>
        <v>4612510.988</v>
      </c>
      <c r="Q33" s="44">
        <f t="shared" si="9"/>
        <v>4665955.39</v>
      </c>
      <c r="R33" s="44">
        <f t="shared" si="9"/>
        <v>4719729.334</v>
      </c>
      <c r="S33" s="44">
        <f t="shared" si="9"/>
        <v>4701836.536</v>
      </c>
      <c r="T33" s="44">
        <f t="shared" si="9"/>
        <v>4756280.756</v>
      </c>
      <c r="U33" s="44">
        <f t="shared" si="9"/>
        <v>3961065.796</v>
      </c>
      <c r="V33" s="44">
        <f t="shared" si="9"/>
        <v>3944195.498</v>
      </c>
      <c r="W33" s="44">
        <f t="shared" si="9"/>
        <v>3999673.753</v>
      </c>
      <c r="X33" s="44">
        <f t="shared" si="9"/>
        <v>4055504.493</v>
      </c>
      <c r="Y33" s="44">
        <f t="shared" si="9"/>
        <v>4039691.695</v>
      </c>
      <c r="Z33" s="44">
        <f t="shared" si="9"/>
        <v>4096239.381</v>
      </c>
      <c r="AA33" s="44">
        <f t="shared" si="9"/>
        <v>4153151.62</v>
      </c>
      <c r="AB33" s="44">
        <f t="shared" si="9"/>
        <v>4138432.527</v>
      </c>
      <c r="AC33" s="44">
        <f t="shared" si="9"/>
        <v>4196086.261</v>
      </c>
      <c r="AD33" s="44">
        <f t="shared" si="9"/>
        <v>4254117.032</v>
      </c>
      <c r="AE33" s="44">
        <f t="shared" si="9"/>
        <v>4240529.097</v>
      </c>
      <c r="AF33" s="44">
        <f t="shared" si="9"/>
        <v>4299326.759</v>
      </c>
      <c r="AG33" s="44">
        <f t="shared" si="9"/>
        <v>4358514.374</v>
      </c>
      <c r="AH33" s="44">
        <f t="shared" si="9"/>
        <v>4346096.343</v>
      </c>
      <c r="AI33" s="44">
        <f t="shared" si="9"/>
        <v>3406077.12</v>
      </c>
      <c r="AJ33" s="44">
        <f t="shared" si="9"/>
        <v>3466461.209</v>
      </c>
      <c r="AK33" s="44">
        <f t="shared" si="9"/>
        <v>3455253.166</v>
      </c>
    </row>
    <row r="34">
      <c r="A34" s="36"/>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row>
    <row r="35">
      <c r="A35" s="35" t="s">
        <v>237</v>
      </c>
      <c r="B35" s="44">
        <f t="shared" ref="B35:AK35" si="10">B33+B22</f>
        <v>15219670.87</v>
      </c>
      <c r="C35" s="44">
        <f t="shared" si="10"/>
        <v>22796214.05</v>
      </c>
      <c r="D35" s="44">
        <f t="shared" si="10"/>
        <v>29228925.34</v>
      </c>
      <c r="E35" s="44">
        <f t="shared" si="10"/>
        <v>35797616.43</v>
      </c>
      <c r="F35" s="44">
        <f t="shared" si="10"/>
        <v>42444260.29</v>
      </c>
      <c r="G35" s="44">
        <f t="shared" si="10"/>
        <v>49942740.77</v>
      </c>
      <c r="H35" s="44">
        <f t="shared" si="10"/>
        <v>67410434.4</v>
      </c>
      <c r="I35" s="44">
        <f t="shared" si="10"/>
        <v>74291803</v>
      </c>
      <c r="J35" s="44">
        <f t="shared" si="10"/>
        <v>82178554.08</v>
      </c>
      <c r="K35" s="44">
        <f t="shared" si="10"/>
        <v>89220321</v>
      </c>
      <c r="L35" s="44">
        <f t="shared" si="10"/>
        <v>92828798.1</v>
      </c>
      <c r="M35" s="44">
        <f t="shared" si="10"/>
        <v>99967771.37</v>
      </c>
      <c r="N35" s="44">
        <f t="shared" si="10"/>
        <v>107264963.5</v>
      </c>
      <c r="O35" s="44">
        <f t="shared" si="10"/>
        <v>129354360</v>
      </c>
      <c r="P35" s="44">
        <f t="shared" si="10"/>
        <v>136759225.7</v>
      </c>
      <c r="Q35" s="44">
        <f t="shared" si="10"/>
        <v>144325643.4</v>
      </c>
      <c r="R35" s="44">
        <f t="shared" si="10"/>
        <v>151982754.1</v>
      </c>
      <c r="S35" s="44">
        <f t="shared" si="10"/>
        <v>159659714</v>
      </c>
      <c r="T35" s="44">
        <f t="shared" si="10"/>
        <v>167501694.9</v>
      </c>
      <c r="U35" s="44">
        <f t="shared" si="10"/>
        <v>174592986.1</v>
      </c>
      <c r="V35" s="44">
        <f t="shared" si="10"/>
        <v>205915173.1</v>
      </c>
      <c r="W35" s="44">
        <f t="shared" si="10"/>
        <v>201125904.2</v>
      </c>
      <c r="X35" s="44">
        <f t="shared" si="10"/>
        <v>209357105.3</v>
      </c>
      <c r="Y35" s="44">
        <f t="shared" si="10"/>
        <v>217615425.9</v>
      </c>
      <c r="Z35" s="44">
        <f t="shared" si="10"/>
        <v>226046135.2</v>
      </c>
      <c r="AA35" s="44">
        <f t="shared" si="10"/>
        <v>234578519.5</v>
      </c>
      <c r="AB35" s="44">
        <f t="shared" si="10"/>
        <v>243141882.5</v>
      </c>
      <c r="AC35" s="44">
        <f t="shared" si="10"/>
        <v>251881545.3</v>
      </c>
      <c r="AD35" s="44">
        <f t="shared" si="10"/>
        <v>260726846.7</v>
      </c>
      <c r="AE35" s="44">
        <f t="shared" si="10"/>
        <v>269607143.8</v>
      </c>
      <c r="AF35" s="44">
        <f t="shared" si="10"/>
        <v>278667811.7</v>
      </c>
      <c r="AG35" s="44">
        <f t="shared" si="10"/>
        <v>287838244.2</v>
      </c>
      <c r="AH35" s="44">
        <f t="shared" si="10"/>
        <v>280044428.6</v>
      </c>
      <c r="AI35" s="44">
        <f t="shared" si="10"/>
        <v>288443240.4</v>
      </c>
      <c r="AJ35" s="44">
        <f t="shared" si="10"/>
        <v>297956111.5</v>
      </c>
      <c r="AK35" s="44">
        <f t="shared" si="10"/>
        <v>307512512.4</v>
      </c>
    </row>
    <row r="36">
      <c r="A36" s="36"/>
      <c r="B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row>
    <row r="37">
      <c r="A37" s="35" t="s">
        <v>238</v>
      </c>
      <c r="B37" s="44">
        <f t="shared" ref="B37:AK37" si="11">B13-B35</f>
        <v>0</v>
      </c>
      <c r="C37" s="44">
        <f t="shared" si="11"/>
        <v>0.000000003725290298</v>
      </c>
      <c r="D37" s="44">
        <f t="shared" si="11"/>
        <v>0</v>
      </c>
      <c r="E37" s="44">
        <f t="shared" si="11"/>
        <v>0</v>
      </c>
      <c r="F37" s="44">
        <f t="shared" si="11"/>
        <v>0</v>
      </c>
      <c r="G37" s="44">
        <f t="shared" si="11"/>
        <v>-0.000000007450580597</v>
      </c>
      <c r="H37" s="44">
        <f t="shared" si="11"/>
        <v>0</v>
      </c>
      <c r="I37" s="44">
        <f t="shared" si="11"/>
        <v>0</v>
      </c>
      <c r="J37" s="44">
        <f t="shared" si="11"/>
        <v>-0.00000002980232239</v>
      </c>
      <c r="K37" s="44">
        <f t="shared" si="11"/>
        <v>-0.00000001490116119</v>
      </c>
      <c r="L37" s="44">
        <f t="shared" si="11"/>
        <v>0</v>
      </c>
      <c r="M37" s="44">
        <f t="shared" si="11"/>
        <v>0</v>
      </c>
      <c r="N37" s="44">
        <f t="shared" si="11"/>
        <v>-0.00000001490116119</v>
      </c>
      <c r="O37" s="44">
        <f t="shared" si="11"/>
        <v>-0.00000001490116119</v>
      </c>
      <c r="P37" s="44">
        <f t="shared" si="11"/>
        <v>0</v>
      </c>
      <c r="Q37" s="44">
        <f t="shared" si="11"/>
        <v>0.00000002980232239</v>
      </c>
      <c r="R37" s="44">
        <f t="shared" si="11"/>
        <v>0</v>
      </c>
      <c r="S37" s="44">
        <f t="shared" si="11"/>
        <v>0</v>
      </c>
      <c r="T37" s="44">
        <f t="shared" si="11"/>
        <v>0.00000002980232239</v>
      </c>
      <c r="U37" s="44">
        <f t="shared" si="11"/>
        <v>0</v>
      </c>
      <c r="V37" s="44">
        <f t="shared" si="11"/>
        <v>-0.00000002980232239</v>
      </c>
      <c r="W37" s="44">
        <f t="shared" si="11"/>
        <v>0</v>
      </c>
      <c r="X37" s="44">
        <f t="shared" si="11"/>
        <v>-0.00000002980232239</v>
      </c>
      <c r="Y37" s="44">
        <f t="shared" si="11"/>
        <v>-0.00000002980232239</v>
      </c>
      <c r="Z37" s="44">
        <f t="shared" si="11"/>
        <v>0.00000005960464478</v>
      </c>
      <c r="AA37" s="44">
        <f t="shared" si="11"/>
        <v>0.00000002980232239</v>
      </c>
      <c r="AB37" s="44">
        <f t="shared" si="11"/>
        <v>0</v>
      </c>
      <c r="AC37" s="44">
        <f t="shared" si="11"/>
        <v>0</v>
      </c>
      <c r="AD37" s="44">
        <f t="shared" si="11"/>
        <v>0</v>
      </c>
      <c r="AE37" s="44">
        <f t="shared" si="11"/>
        <v>0.00000005960464478</v>
      </c>
      <c r="AF37" s="44">
        <f t="shared" si="11"/>
        <v>0</v>
      </c>
      <c r="AG37" s="44">
        <f t="shared" si="11"/>
        <v>0</v>
      </c>
      <c r="AH37" s="44">
        <f t="shared" si="11"/>
        <v>0.00000005960464478</v>
      </c>
      <c r="AI37" s="44">
        <f t="shared" si="11"/>
        <v>0</v>
      </c>
      <c r="AJ37" s="44">
        <f t="shared" si="11"/>
        <v>0</v>
      </c>
      <c r="AK37" s="44">
        <f t="shared" si="11"/>
        <v>0</v>
      </c>
    </row>
    <row r="38">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row>
    <row r="39">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row>
    <row r="40">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row>
    <row r="41">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row>
    <row r="42">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row>
    <row r="43">
      <c r="B43" s="44"/>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row>
    <row r="44">
      <c r="B44" s="44"/>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row>
    <row r="45">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row>
    <row r="46">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row>
    <row r="47">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row>
    <row r="48">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row>
    <row r="49">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row>
    <row r="50">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row>
    <row r="5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row>
    <row r="52">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row>
    <row r="53">
      <c r="B53" s="44"/>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row>
    <row r="54">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row>
    <row r="55">
      <c r="B55" s="44"/>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row>
    <row r="56">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row>
    <row r="57">
      <c r="B57" s="44"/>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row>
    <row r="58">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row>
    <row r="59">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row>
    <row r="60">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row>
    <row r="61">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row>
    <row r="62">
      <c r="B62" s="44"/>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row>
    <row r="63">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row>
    <row r="64">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row>
    <row r="65">
      <c r="B65" s="44"/>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row>
    <row r="66">
      <c r="B66" s="44"/>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row>
    <row r="67">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row>
    <row r="68">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row>
    <row r="69">
      <c r="B69" s="44"/>
      <c r="C69" s="44"/>
      <c r="D69" s="44"/>
      <c r="E69" s="44"/>
      <c r="F69" s="44"/>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row>
    <row r="70">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row>
    <row r="71">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row>
    <row r="72">
      <c r="B72" s="44"/>
      <c r="C72" s="44"/>
      <c r="D72" s="44"/>
      <c r="E72" s="44"/>
      <c r="F72" s="44"/>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row>
    <row r="73">
      <c r="B73" s="44"/>
      <c r="C73" s="44"/>
      <c r="D73" s="44"/>
      <c r="E73" s="44"/>
      <c r="F73" s="44"/>
      <c r="G73" s="44"/>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row>
    <row r="74">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row>
    <row r="75">
      <c r="B75" s="44"/>
      <c r="C75" s="44"/>
      <c r="D75" s="44"/>
      <c r="E75" s="44"/>
      <c r="F75" s="44"/>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4"/>
    </row>
    <row r="76">
      <c r="B76" s="44"/>
      <c r="C76" s="44"/>
      <c r="D76" s="44"/>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row>
    <row r="77">
      <c r="B77" s="44"/>
      <c r="C77" s="44"/>
      <c r="D77" s="44"/>
      <c r="E77" s="44"/>
      <c r="F77" s="44"/>
      <c r="G77" s="44"/>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row>
    <row r="78">
      <c r="B78" s="44"/>
      <c r="C78" s="44"/>
      <c r="D78" s="44"/>
      <c r="E78" s="44"/>
      <c r="F78" s="44"/>
      <c r="G78" s="44"/>
      <c r="H78" s="44"/>
      <c r="I78" s="44"/>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row>
    <row r="79">
      <c r="B79" s="44"/>
      <c r="C79" s="44"/>
      <c r="D79" s="44"/>
      <c r="E79" s="44"/>
      <c r="F79" s="44"/>
      <c r="G79" s="44"/>
      <c r="H79" s="44"/>
      <c r="I79" s="44"/>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row>
    <row r="80">
      <c r="B80" s="44"/>
      <c r="C80" s="44"/>
      <c r="D80" s="44"/>
      <c r="E80" s="44"/>
      <c r="F80" s="44"/>
      <c r="G80" s="44"/>
      <c r="H80" s="44"/>
      <c r="I80" s="44"/>
      <c r="J80" s="44"/>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row>
    <row r="81">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row>
    <row r="82">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row>
    <row r="83">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row>
    <row r="84">
      <c r="B84" s="44"/>
      <c r="C84" s="44"/>
      <c r="D84" s="44"/>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4"/>
    </row>
    <row r="85">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row>
    <row r="86">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row>
    <row r="87">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4"/>
      <c r="AK87" s="44"/>
    </row>
    <row r="88">
      <c r="B88" s="44"/>
      <c r="C88" s="44"/>
      <c r="D88" s="44"/>
      <c r="E88" s="44"/>
      <c r="F88" s="44"/>
      <c r="G88" s="44"/>
      <c r="H88" s="44"/>
      <c r="I88" s="44"/>
      <c r="J88" s="44"/>
      <c r="K88" s="44"/>
      <c r="L88" s="44"/>
      <c r="M88" s="44"/>
      <c r="N88" s="44"/>
      <c r="O88" s="44"/>
      <c r="P88" s="44"/>
      <c r="Q88" s="44"/>
      <c r="R88" s="44"/>
      <c r="S88" s="44"/>
      <c r="T88" s="44"/>
      <c r="U88" s="44"/>
      <c r="V88" s="44"/>
      <c r="W88" s="44"/>
      <c r="X88" s="44"/>
      <c r="Y88" s="44"/>
      <c r="Z88" s="44"/>
      <c r="AA88" s="44"/>
      <c r="AB88" s="44"/>
      <c r="AC88" s="44"/>
      <c r="AD88" s="44"/>
      <c r="AE88" s="44"/>
      <c r="AF88" s="44"/>
      <c r="AG88" s="44"/>
      <c r="AH88" s="44"/>
      <c r="AI88" s="44"/>
      <c r="AJ88" s="44"/>
      <c r="AK88" s="44"/>
    </row>
    <row r="89">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row>
    <row r="90">
      <c r="B90" s="44"/>
      <c r="C90" s="44"/>
      <c r="D90" s="44"/>
      <c r="E90" s="44"/>
      <c r="F90" s="44"/>
      <c r="G90" s="44"/>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44"/>
      <c r="AK90" s="44"/>
    </row>
    <row r="91">
      <c r="B91" s="44"/>
      <c r="C91" s="44"/>
      <c r="D91" s="44"/>
      <c r="E91" s="44"/>
      <c r="F91" s="44"/>
      <c r="G91" s="44"/>
      <c r="H91" s="44"/>
      <c r="I91" s="44"/>
      <c r="J91" s="44"/>
      <c r="K91" s="44"/>
      <c r="L91" s="44"/>
      <c r="M91" s="44"/>
      <c r="N91" s="44"/>
      <c r="O91" s="44"/>
      <c r="P91" s="44"/>
      <c r="Q91" s="44"/>
      <c r="R91" s="44"/>
      <c r="S91" s="44"/>
      <c r="T91" s="44"/>
      <c r="U91" s="44"/>
      <c r="V91" s="44"/>
      <c r="W91" s="44"/>
      <c r="X91" s="44"/>
      <c r="Y91" s="44"/>
      <c r="Z91" s="44"/>
      <c r="AA91" s="44"/>
      <c r="AB91" s="44"/>
      <c r="AC91" s="44"/>
      <c r="AD91" s="44"/>
      <c r="AE91" s="44"/>
      <c r="AF91" s="44"/>
      <c r="AG91" s="44"/>
      <c r="AH91" s="44"/>
      <c r="AI91" s="44"/>
      <c r="AJ91" s="44"/>
      <c r="AK91" s="44"/>
    </row>
    <row r="92">
      <c r="B92" s="44"/>
      <c r="C92" s="44"/>
      <c r="D92" s="44"/>
      <c r="E92" s="44"/>
      <c r="F92" s="44"/>
      <c r="G92" s="44"/>
      <c r="H92" s="44"/>
      <c r="I92" s="44"/>
      <c r="J92" s="44"/>
      <c r="K92" s="44"/>
      <c r="L92" s="44"/>
      <c r="M92" s="44"/>
      <c r="N92" s="44"/>
      <c r="O92" s="44"/>
      <c r="P92" s="44"/>
      <c r="Q92" s="44"/>
      <c r="R92" s="44"/>
      <c r="S92" s="44"/>
      <c r="T92" s="44"/>
      <c r="U92" s="44"/>
      <c r="V92" s="44"/>
      <c r="W92" s="44"/>
      <c r="X92" s="44"/>
      <c r="Y92" s="44"/>
      <c r="Z92" s="44"/>
      <c r="AA92" s="44"/>
      <c r="AB92" s="44"/>
      <c r="AC92" s="44"/>
      <c r="AD92" s="44"/>
      <c r="AE92" s="44"/>
      <c r="AF92" s="44"/>
      <c r="AG92" s="44"/>
      <c r="AH92" s="44"/>
      <c r="AI92" s="44"/>
      <c r="AJ92" s="44"/>
      <c r="AK92" s="44"/>
    </row>
    <row r="93">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row>
    <row r="94">
      <c r="B94" s="44"/>
      <c r="C94" s="44"/>
      <c r="D94" s="44"/>
      <c r="E94" s="44"/>
      <c r="F94" s="44"/>
      <c r="G94" s="44"/>
      <c r="H94" s="44"/>
      <c r="I94" s="44"/>
      <c r="J94" s="44"/>
      <c r="K94" s="44"/>
      <c r="L94" s="44"/>
      <c r="M94" s="44"/>
      <c r="N94" s="44"/>
      <c r="O94" s="44"/>
      <c r="P94" s="44"/>
      <c r="Q94" s="44"/>
      <c r="R94" s="44"/>
      <c r="S94" s="44"/>
      <c r="T94" s="44"/>
      <c r="U94" s="44"/>
      <c r="V94" s="44"/>
      <c r="W94" s="44"/>
      <c r="X94" s="44"/>
      <c r="Y94" s="44"/>
      <c r="Z94" s="44"/>
      <c r="AA94" s="44"/>
      <c r="AB94" s="44"/>
      <c r="AC94" s="44"/>
      <c r="AD94" s="44"/>
      <c r="AE94" s="44"/>
      <c r="AF94" s="44"/>
      <c r="AG94" s="44"/>
      <c r="AH94" s="44"/>
      <c r="AI94" s="44"/>
      <c r="AJ94" s="44"/>
      <c r="AK94" s="44"/>
    </row>
    <row r="95">
      <c r="B95" s="44"/>
      <c r="C95" s="44"/>
      <c r="D95" s="44"/>
      <c r="E95" s="44"/>
      <c r="F95" s="44"/>
      <c r="G95" s="44"/>
      <c r="H95" s="44"/>
      <c r="I95" s="44"/>
      <c r="J95" s="44"/>
      <c r="K95" s="44"/>
      <c r="L95" s="44"/>
      <c r="M95" s="44"/>
      <c r="N95" s="44"/>
      <c r="O95" s="44"/>
      <c r="P95" s="44"/>
      <c r="Q95" s="44"/>
      <c r="R95" s="44"/>
      <c r="S95" s="44"/>
      <c r="T95" s="44"/>
      <c r="U95" s="44"/>
      <c r="V95" s="44"/>
      <c r="W95" s="44"/>
      <c r="X95" s="44"/>
      <c r="Y95" s="44"/>
      <c r="Z95" s="44"/>
      <c r="AA95" s="44"/>
      <c r="AB95" s="44"/>
      <c r="AC95" s="44"/>
      <c r="AD95" s="44"/>
      <c r="AE95" s="44"/>
      <c r="AF95" s="44"/>
      <c r="AG95" s="44"/>
      <c r="AH95" s="44"/>
      <c r="AI95" s="44"/>
      <c r="AJ95" s="44"/>
      <c r="AK95" s="44"/>
    </row>
    <row r="96">
      <c r="B96" s="44"/>
      <c r="C96" s="44"/>
      <c r="D96" s="44"/>
      <c r="E96" s="44"/>
      <c r="F96" s="44"/>
      <c r="G96" s="44"/>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c r="AK96" s="44"/>
    </row>
    <row r="97">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4"/>
    </row>
    <row r="98">
      <c r="B98" s="44"/>
      <c r="C98" s="44"/>
      <c r="D98" s="44"/>
      <c r="E98" s="44"/>
      <c r="F98" s="44"/>
      <c r="G98" s="44"/>
      <c r="H98" s="44"/>
      <c r="I98" s="44"/>
      <c r="J98" s="44"/>
      <c r="K98" s="44"/>
      <c r="L98" s="44"/>
      <c r="M98" s="44"/>
      <c r="N98" s="44"/>
      <c r="O98" s="44"/>
      <c r="P98" s="44"/>
      <c r="Q98" s="44"/>
      <c r="R98" s="44"/>
      <c r="S98" s="44"/>
      <c r="T98" s="44"/>
      <c r="U98" s="44"/>
      <c r="V98" s="44"/>
      <c r="W98" s="44"/>
      <c r="X98" s="44"/>
      <c r="Y98" s="44"/>
      <c r="Z98" s="44"/>
      <c r="AA98" s="44"/>
      <c r="AB98" s="44"/>
      <c r="AC98" s="44"/>
      <c r="AD98" s="44"/>
      <c r="AE98" s="44"/>
      <c r="AF98" s="44"/>
      <c r="AG98" s="44"/>
      <c r="AH98" s="44"/>
      <c r="AI98" s="44"/>
      <c r="AJ98" s="44"/>
      <c r="AK98" s="44"/>
    </row>
    <row r="99">
      <c r="B99" s="44"/>
      <c r="C99" s="44"/>
      <c r="D99" s="44"/>
      <c r="E99" s="44"/>
      <c r="F99" s="44"/>
      <c r="G99" s="44"/>
      <c r="H99" s="44"/>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44"/>
      <c r="AK99" s="44"/>
    </row>
    <row r="100">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c r="AB100" s="44"/>
      <c r="AC100" s="44"/>
      <c r="AD100" s="44"/>
      <c r="AE100" s="44"/>
      <c r="AF100" s="44"/>
      <c r="AG100" s="44"/>
      <c r="AH100" s="44"/>
      <c r="AI100" s="44"/>
      <c r="AJ100" s="44"/>
      <c r="AK100" s="44"/>
    </row>
    <row r="101">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row>
    <row r="102">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c r="AB102" s="44"/>
      <c r="AC102" s="44"/>
      <c r="AD102" s="44"/>
      <c r="AE102" s="44"/>
      <c r="AF102" s="44"/>
      <c r="AG102" s="44"/>
      <c r="AH102" s="44"/>
      <c r="AI102" s="44"/>
      <c r="AJ102" s="44"/>
      <c r="AK102" s="44"/>
    </row>
    <row r="103">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c r="AB103" s="44"/>
      <c r="AC103" s="44"/>
      <c r="AD103" s="44"/>
      <c r="AE103" s="44"/>
      <c r="AF103" s="44"/>
      <c r="AG103" s="44"/>
      <c r="AH103" s="44"/>
      <c r="AI103" s="44"/>
      <c r="AJ103" s="44"/>
      <c r="AK103" s="44"/>
    </row>
    <row r="10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row>
    <row r="105">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row>
    <row r="106">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c r="AB106" s="44"/>
      <c r="AC106" s="44"/>
      <c r="AD106" s="44"/>
      <c r="AE106" s="44"/>
      <c r="AF106" s="44"/>
      <c r="AG106" s="44"/>
      <c r="AH106" s="44"/>
      <c r="AI106" s="44"/>
      <c r="AJ106" s="44"/>
      <c r="AK106" s="44"/>
    </row>
    <row r="107">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c r="AB107" s="44"/>
      <c r="AC107" s="44"/>
      <c r="AD107" s="44"/>
      <c r="AE107" s="44"/>
      <c r="AF107" s="44"/>
      <c r="AG107" s="44"/>
      <c r="AH107" s="44"/>
      <c r="AI107" s="44"/>
      <c r="AJ107" s="44"/>
      <c r="AK107" s="44"/>
    </row>
    <row r="108">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c r="AF108" s="44"/>
      <c r="AG108" s="44"/>
      <c r="AH108" s="44"/>
      <c r="AI108" s="44"/>
      <c r="AJ108" s="44"/>
      <c r="AK108" s="44"/>
    </row>
    <row r="109">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row>
    <row r="110">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c r="AF110" s="44"/>
      <c r="AG110" s="44"/>
      <c r="AH110" s="44"/>
      <c r="AI110" s="44"/>
      <c r="AJ110" s="44"/>
      <c r="AK110" s="44"/>
    </row>
    <row r="111">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c r="AH111" s="44"/>
      <c r="AI111" s="44"/>
      <c r="AJ111" s="44"/>
      <c r="AK111" s="44"/>
    </row>
    <row r="112">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row>
    <row r="113">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4"/>
    </row>
    <row r="11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c r="AB114" s="44"/>
      <c r="AC114" s="44"/>
      <c r="AD114" s="44"/>
      <c r="AE114" s="44"/>
      <c r="AF114" s="44"/>
      <c r="AG114" s="44"/>
      <c r="AH114" s="44"/>
      <c r="AI114" s="44"/>
      <c r="AJ114" s="44"/>
      <c r="AK114" s="44"/>
    </row>
    <row r="115">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c r="AE115" s="44"/>
      <c r="AF115" s="44"/>
      <c r="AG115" s="44"/>
      <c r="AH115" s="44"/>
      <c r="AI115" s="44"/>
      <c r="AJ115" s="44"/>
      <c r="AK115" s="44"/>
    </row>
    <row r="116">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c r="AB116" s="44"/>
      <c r="AC116" s="44"/>
      <c r="AD116" s="44"/>
      <c r="AE116" s="44"/>
      <c r="AF116" s="44"/>
      <c r="AG116" s="44"/>
      <c r="AH116" s="44"/>
      <c r="AI116" s="44"/>
      <c r="AJ116" s="44"/>
      <c r="AK116" s="44"/>
    </row>
    <row r="117">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c r="AE117" s="44"/>
      <c r="AF117" s="44"/>
      <c r="AG117" s="44"/>
      <c r="AH117" s="44"/>
      <c r="AI117" s="44"/>
      <c r="AJ117" s="44"/>
      <c r="AK117" s="44"/>
    </row>
    <row r="118">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c r="AB118" s="44"/>
      <c r="AC118" s="44"/>
      <c r="AD118" s="44"/>
      <c r="AE118" s="44"/>
      <c r="AF118" s="44"/>
      <c r="AG118" s="44"/>
      <c r="AH118" s="44"/>
      <c r="AI118" s="44"/>
      <c r="AJ118" s="44"/>
      <c r="AK118" s="44"/>
    </row>
    <row r="119">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c r="AF119" s="44"/>
      <c r="AG119" s="44"/>
      <c r="AH119" s="44"/>
      <c r="AI119" s="44"/>
      <c r="AJ119" s="44"/>
      <c r="AK119" s="44"/>
    </row>
    <row r="120">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c r="AB120" s="44"/>
      <c r="AC120" s="44"/>
      <c r="AD120" s="44"/>
      <c r="AE120" s="44"/>
      <c r="AF120" s="44"/>
      <c r="AG120" s="44"/>
      <c r="AH120" s="44"/>
      <c r="AI120" s="44"/>
      <c r="AJ120" s="44"/>
      <c r="AK120" s="44"/>
    </row>
    <row r="12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c r="AF121" s="44"/>
      <c r="AG121" s="44"/>
      <c r="AH121" s="44"/>
      <c r="AI121" s="44"/>
      <c r="AJ121" s="44"/>
      <c r="AK121" s="44"/>
    </row>
    <row r="122">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c r="AB122" s="44"/>
      <c r="AC122" s="44"/>
      <c r="AD122" s="44"/>
      <c r="AE122" s="44"/>
      <c r="AF122" s="44"/>
      <c r="AG122" s="44"/>
      <c r="AH122" s="44"/>
      <c r="AI122" s="44"/>
      <c r="AJ122" s="44"/>
      <c r="AK122" s="44"/>
    </row>
    <row r="123">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c r="AB123" s="44"/>
      <c r="AC123" s="44"/>
      <c r="AD123" s="44"/>
      <c r="AE123" s="44"/>
      <c r="AF123" s="44"/>
      <c r="AG123" s="44"/>
      <c r="AH123" s="44"/>
      <c r="AI123" s="44"/>
      <c r="AJ123" s="44"/>
      <c r="AK123" s="44"/>
    </row>
    <row r="12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c r="AA124" s="44"/>
      <c r="AB124" s="44"/>
      <c r="AC124" s="44"/>
      <c r="AD124" s="44"/>
      <c r="AE124" s="44"/>
      <c r="AF124" s="44"/>
      <c r="AG124" s="44"/>
      <c r="AH124" s="44"/>
      <c r="AI124" s="44"/>
      <c r="AJ124" s="44"/>
      <c r="AK124" s="44"/>
    </row>
    <row r="125">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c r="AA125" s="44"/>
      <c r="AB125" s="44"/>
      <c r="AC125" s="44"/>
      <c r="AD125" s="44"/>
      <c r="AE125" s="44"/>
      <c r="AF125" s="44"/>
      <c r="AG125" s="44"/>
      <c r="AH125" s="44"/>
      <c r="AI125" s="44"/>
      <c r="AJ125" s="44"/>
      <c r="AK125" s="44"/>
    </row>
    <row r="126">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c r="AF126" s="44"/>
      <c r="AG126" s="44"/>
      <c r="AH126" s="44"/>
      <c r="AI126" s="44"/>
      <c r="AJ126" s="44"/>
      <c r="AK126" s="44"/>
    </row>
    <row r="127">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c r="AA127" s="44"/>
      <c r="AB127" s="44"/>
      <c r="AC127" s="44"/>
      <c r="AD127" s="44"/>
      <c r="AE127" s="44"/>
      <c r="AF127" s="44"/>
      <c r="AG127" s="44"/>
      <c r="AH127" s="44"/>
      <c r="AI127" s="44"/>
      <c r="AJ127" s="44"/>
      <c r="AK127" s="44"/>
    </row>
    <row r="128">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c r="AF128" s="44"/>
      <c r="AG128" s="44"/>
      <c r="AH128" s="44"/>
      <c r="AI128" s="44"/>
      <c r="AJ128" s="44"/>
      <c r="AK128" s="44"/>
    </row>
    <row r="129">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c r="AB129" s="44"/>
      <c r="AC129" s="44"/>
      <c r="AD129" s="44"/>
      <c r="AE129" s="44"/>
      <c r="AF129" s="44"/>
      <c r="AG129" s="44"/>
      <c r="AH129" s="44"/>
      <c r="AI129" s="44"/>
      <c r="AJ129" s="44"/>
      <c r="AK129" s="44"/>
    </row>
    <row r="130">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c r="AF130" s="44"/>
      <c r="AG130" s="44"/>
      <c r="AH130" s="44"/>
      <c r="AI130" s="44"/>
      <c r="AJ130" s="44"/>
      <c r="AK130" s="44"/>
    </row>
    <row r="131">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c r="AA131" s="44"/>
      <c r="AB131" s="44"/>
      <c r="AC131" s="44"/>
      <c r="AD131" s="44"/>
      <c r="AE131" s="44"/>
      <c r="AF131" s="44"/>
      <c r="AG131" s="44"/>
      <c r="AH131" s="44"/>
      <c r="AI131" s="44"/>
      <c r="AJ131" s="44"/>
      <c r="AK131" s="44"/>
    </row>
    <row r="132">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c r="AA132" s="44"/>
      <c r="AB132" s="44"/>
      <c r="AC132" s="44"/>
      <c r="AD132" s="44"/>
      <c r="AE132" s="44"/>
      <c r="AF132" s="44"/>
      <c r="AG132" s="44"/>
      <c r="AH132" s="44"/>
      <c r="AI132" s="44"/>
      <c r="AJ132" s="44"/>
      <c r="AK132" s="44"/>
    </row>
    <row r="133">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4"/>
      <c r="AB133" s="44"/>
      <c r="AC133" s="44"/>
      <c r="AD133" s="44"/>
      <c r="AE133" s="44"/>
      <c r="AF133" s="44"/>
      <c r="AG133" s="44"/>
      <c r="AH133" s="44"/>
      <c r="AI133" s="44"/>
      <c r="AJ133" s="44"/>
      <c r="AK133" s="44"/>
    </row>
    <row r="13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c r="AA134" s="44"/>
      <c r="AB134" s="44"/>
      <c r="AC134" s="44"/>
      <c r="AD134" s="44"/>
      <c r="AE134" s="44"/>
      <c r="AF134" s="44"/>
      <c r="AG134" s="44"/>
      <c r="AH134" s="44"/>
      <c r="AI134" s="44"/>
      <c r="AJ134" s="44"/>
      <c r="AK134" s="44"/>
    </row>
    <row r="135">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c r="AB135" s="44"/>
      <c r="AC135" s="44"/>
      <c r="AD135" s="44"/>
      <c r="AE135" s="44"/>
      <c r="AF135" s="44"/>
      <c r="AG135" s="44"/>
      <c r="AH135" s="44"/>
      <c r="AI135" s="44"/>
      <c r="AJ135" s="44"/>
      <c r="AK135" s="44"/>
    </row>
    <row r="136">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c r="AB136" s="44"/>
      <c r="AC136" s="44"/>
      <c r="AD136" s="44"/>
      <c r="AE136" s="44"/>
      <c r="AF136" s="44"/>
      <c r="AG136" s="44"/>
      <c r="AH136" s="44"/>
      <c r="AI136" s="44"/>
      <c r="AJ136" s="44"/>
      <c r="AK136" s="44"/>
    </row>
    <row r="137">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c r="AB137" s="44"/>
      <c r="AC137" s="44"/>
      <c r="AD137" s="44"/>
      <c r="AE137" s="44"/>
      <c r="AF137" s="44"/>
      <c r="AG137" s="44"/>
      <c r="AH137" s="44"/>
      <c r="AI137" s="44"/>
      <c r="AJ137" s="44"/>
      <c r="AK137" s="44"/>
    </row>
    <row r="138">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c r="AE138" s="44"/>
      <c r="AF138" s="44"/>
      <c r="AG138" s="44"/>
      <c r="AH138" s="44"/>
      <c r="AI138" s="44"/>
      <c r="AJ138" s="44"/>
      <c r="AK138" s="44"/>
    </row>
    <row r="139">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c r="AB139" s="44"/>
      <c r="AC139" s="44"/>
      <c r="AD139" s="44"/>
      <c r="AE139" s="44"/>
      <c r="AF139" s="44"/>
      <c r="AG139" s="44"/>
      <c r="AH139" s="44"/>
      <c r="AI139" s="44"/>
      <c r="AJ139" s="44"/>
      <c r="AK139" s="44"/>
    </row>
    <row r="140">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c r="AB140" s="44"/>
      <c r="AC140" s="44"/>
      <c r="AD140" s="44"/>
      <c r="AE140" s="44"/>
      <c r="AF140" s="44"/>
      <c r="AG140" s="44"/>
      <c r="AH140" s="44"/>
      <c r="AI140" s="44"/>
      <c r="AJ140" s="44"/>
      <c r="AK140" s="44"/>
    </row>
    <row r="141">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c r="AB141" s="44"/>
      <c r="AC141" s="44"/>
      <c r="AD141" s="44"/>
      <c r="AE141" s="44"/>
      <c r="AF141" s="44"/>
      <c r="AG141" s="44"/>
      <c r="AH141" s="44"/>
      <c r="AI141" s="44"/>
      <c r="AJ141" s="44"/>
      <c r="AK141" s="44"/>
    </row>
    <row r="142">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c r="AB142" s="44"/>
      <c r="AC142" s="44"/>
      <c r="AD142" s="44"/>
      <c r="AE142" s="44"/>
      <c r="AF142" s="44"/>
      <c r="AG142" s="44"/>
      <c r="AH142" s="44"/>
      <c r="AI142" s="44"/>
      <c r="AJ142" s="44"/>
      <c r="AK142" s="44"/>
    </row>
    <row r="143">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c r="AB143" s="44"/>
      <c r="AC143" s="44"/>
      <c r="AD143" s="44"/>
      <c r="AE143" s="44"/>
      <c r="AF143" s="44"/>
      <c r="AG143" s="44"/>
      <c r="AH143" s="44"/>
      <c r="AI143" s="44"/>
      <c r="AJ143" s="44"/>
      <c r="AK143" s="44"/>
    </row>
    <row r="1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c r="AF144" s="44"/>
      <c r="AG144" s="44"/>
      <c r="AH144" s="44"/>
      <c r="AI144" s="44"/>
      <c r="AJ144" s="44"/>
      <c r="AK144" s="44"/>
    </row>
    <row r="145">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c r="AD145" s="44"/>
      <c r="AE145" s="44"/>
      <c r="AF145" s="44"/>
      <c r="AG145" s="44"/>
      <c r="AH145" s="44"/>
      <c r="AI145" s="44"/>
      <c r="AJ145" s="44"/>
      <c r="AK145" s="44"/>
    </row>
    <row r="146">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c r="AD146" s="44"/>
      <c r="AE146" s="44"/>
      <c r="AF146" s="44"/>
      <c r="AG146" s="44"/>
      <c r="AH146" s="44"/>
      <c r="AI146" s="44"/>
      <c r="AJ146" s="44"/>
      <c r="AK146" s="44"/>
    </row>
    <row r="147">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c r="AD147" s="44"/>
      <c r="AE147" s="44"/>
      <c r="AF147" s="44"/>
      <c r="AG147" s="44"/>
      <c r="AH147" s="44"/>
      <c r="AI147" s="44"/>
      <c r="AJ147" s="44"/>
      <c r="AK147" s="44"/>
    </row>
    <row r="148">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4"/>
      <c r="AK148" s="44"/>
    </row>
    <row r="149">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row>
    <row r="150">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row>
    <row r="151">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row>
    <row r="152">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row>
    <row r="153">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row>
    <row r="15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row>
    <row r="155">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row>
    <row r="156">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row>
    <row r="157">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row>
    <row r="158">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row>
    <row r="159">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row>
    <row r="160">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row>
    <row r="161">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row>
    <row r="162">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row>
    <row r="163">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row>
    <row r="16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row>
    <row r="165">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row>
    <row r="166">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row>
    <row r="167">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row>
    <row r="168">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row>
    <row r="169">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row>
    <row r="170">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row>
    <row r="171">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row>
    <row r="172">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row>
    <row r="173">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c r="AD173" s="44"/>
      <c r="AE173" s="44"/>
      <c r="AF173" s="44"/>
      <c r="AG173" s="44"/>
      <c r="AH173" s="44"/>
      <c r="AI173" s="44"/>
      <c r="AJ173" s="44"/>
      <c r="AK173" s="44"/>
    </row>
    <row r="17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c r="AA174" s="44"/>
      <c r="AB174" s="44"/>
      <c r="AC174" s="44"/>
      <c r="AD174" s="44"/>
      <c r="AE174" s="44"/>
      <c r="AF174" s="44"/>
      <c r="AG174" s="44"/>
      <c r="AH174" s="44"/>
      <c r="AI174" s="44"/>
      <c r="AJ174" s="44"/>
      <c r="AK174" s="44"/>
    </row>
    <row r="175">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4"/>
      <c r="AB175" s="44"/>
      <c r="AC175" s="44"/>
      <c r="AD175" s="44"/>
      <c r="AE175" s="44"/>
      <c r="AF175" s="44"/>
      <c r="AG175" s="44"/>
      <c r="AH175" s="44"/>
      <c r="AI175" s="44"/>
      <c r="AJ175" s="44"/>
      <c r="AK175" s="44"/>
    </row>
    <row r="176">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c r="AB176" s="44"/>
      <c r="AC176" s="44"/>
      <c r="AD176" s="44"/>
      <c r="AE176" s="44"/>
      <c r="AF176" s="44"/>
      <c r="AG176" s="44"/>
      <c r="AH176" s="44"/>
      <c r="AI176" s="44"/>
      <c r="AJ176" s="44"/>
      <c r="AK176" s="44"/>
    </row>
    <row r="177">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c r="AB177" s="44"/>
      <c r="AC177" s="44"/>
      <c r="AD177" s="44"/>
      <c r="AE177" s="44"/>
      <c r="AF177" s="44"/>
      <c r="AG177" s="44"/>
      <c r="AH177" s="44"/>
      <c r="AI177" s="44"/>
      <c r="AJ177" s="44"/>
      <c r="AK177" s="44"/>
    </row>
    <row r="178">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c r="AF178" s="44"/>
      <c r="AG178" s="44"/>
      <c r="AH178" s="44"/>
      <c r="AI178" s="44"/>
      <c r="AJ178" s="44"/>
      <c r="AK178" s="44"/>
    </row>
    <row r="179">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c r="AB179" s="44"/>
      <c r="AC179" s="44"/>
      <c r="AD179" s="44"/>
      <c r="AE179" s="44"/>
      <c r="AF179" s="44"/>
      <c r="AG179" s="44"/>
      <c r="AH179" s="44"/>
      <c r="AI179" s="44"/>
      <c r="AJ179" s="44"/>
      <c r="AK179" s="44"/>
    </row>
    <row r="180">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c r="AF180" s="44"/>
      <c r="AG180" s="44"/>
      <c r="AH180" s="44"/>
      <c r="AI180" s="44"/>
      <c r="AJ180" s="44"/>
      <c r="AK180" s="44"/>
    </row>
    <row r="181">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c r="AB181" s="44"/>
      <c r="AC181" s="44"/>
      <c r="AD181" s="44"/>
      <c r="AE181" s="44"/>
      <c r="AF181" s="44"/>
      <c r="AG181" s="44"/>
      <c r="AH181" s="44"/>
      <c r="AI181" s="44"/>
      <c r="AJ181" s="44"/>
      <c r="AK181" s="44"/>
    </row>
    <row r="182">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c r="AB182" s="44"/>
      <c r="AC182" s="44"/>
      <c r="AD182" s="44"/>
      <c r="AE182" s="44"/>
      <c r="AF182" s="44"/>
      <c r="AG182" s="44"/>
      <c r="AH182" s="44"/>
      <c r="AI182" s="44"/>
      <c r="AJ182" s="44"/>
      <c r="AK182" s="44"/>
    </row>
    <row r="183">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c r="AB183" s="44"/>
      <c r="AC183" s="44"/>
      <c r="AD183" s="44"/>
      <c r="AE183" s="44"/>
      <c r="AF183" s="44"/>
      <c r="AG183" s="44"/>
      <c r="AH183" s="44"/>
      <c r="AI183" s="44"/>
      <c r="AJ183" s="44"/>
      <c r="AK183" s="44"/>
    </row>
    <row r="18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c r="AA184" s="44"/>
      <c r="AB184" s="44"/>
      <c r="AC184" s="44"/>
      <c r="AD184" s="44"/>
      <c r="AE184" s="44"/>
      <c r="AF184" s="44"/>
      <c r="AG184" s="44"/>
      <c r="AH184" s="44"/>
      <c r="AI184" s="44"/>
      <c r="AJ184" s="44"/>
      <c r="AK184" s="44"/>
    </row>
    <row r="185">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c r="AA185" s="44"/>
      <c r="AB185" s="44"/>
      <c r="AC185" s="44"/>
      <c r="AD185" s="44"/>
      <c r="AE185" s="44"/>
      <c r="AF185" s="44"/>
      <c r="AG185" s="44"/>
      <c r="AH185" s="44"/>
      <c r="AI185" s="44"/>
      <c r="AJ185" s="44"/>
      <c r="AK185" s="44"/>
    </row>
    <row r="186">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c r="AA186" s="44"/>
      <c r="AB186" s="44"/>
      <c r="AC186" s="44"/>
      <c r="AD186" s="44"/>
      <c r="AE186" s="44"/>
      <c r="AF186" s="44"/>
      <c r="AG186" s="44"/>
      <c r="AH186" s="44"/>
      <c r="AI186" s="44"/>
      <c r="AJ186" s="44"/>
      <c r="AK186" s="44"/>
    </row>
    <row r="187">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c r="AA187" s="44"/>
      <c r="AB187" s="44"/>
      <c r="AC187" s="44"/>
      <c r="AD187" s="44"/>
      <c r="AE187" s="44"/>
      <c r="AF187" s="44"/>
      <c r="AG187" s="44"/>
      <c r="AH187" s="44"/>
      <c r="AI187" s="44"/>
      <c r="AJ187" s="44"/>
      <c r="AK187" s="44"/>
    </row>
    <row r="188">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c r="AA188" s="44"/>
      <c r="AB188" s="44"/>
      <c r="AC188" s="44"/>
      <c r="AD188" s="44"/>
      <c r="AE188" s="44"/>
      <c r="AF188" s="44"/>
      <c r="AG188" s="44"/>
      <c r="AH188" s="44"/>
      <c r="AI188" s="44"/>
      <c r="AJ188" s="44"/>
      <c r="AK188" s="44"/>
    </row>
    <row r="189">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c r="AF189" s="44"/>
      <c r="AG189" s="44"/>
      <c r="AH189" s="44"/>
      <c r="AI189" s="44"/>
      <c r="AJ189" s="44"/>
      <c r="AK189" s="44"/>
    </row>
    <row r="190">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c r="AA190" s="44"/>
      <c r="AB190" s="44"/>
      <c r="AC190" s="44"/>
      <c r="AD190" s="44"/>
      <c r="AE190" s="44"/>
      <c r="AF190" s="44"/>
      <c r="AG190" s="44"/>
      <c r="AH190" s="44"/>
      <c r="AI190" s="44"/>
      <c r="AJ190" s="44"/>
      <c r="AK190" s="44"/>
    </row>
    <row r="19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c r="AF191" s="44"/>
      <c r="AG191" s="44"/>
      <c r="AH191" s="44"/>
      <c r="AI191" s="44"/>
      <c r="AJ191" s="44"/>
      <c r="AK191" s="44"/>
    </row>
    <row r="192">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c r="AA192" s="44"/>
      <c r="AB192" s="44"/>
      <c r="AC192" s="44"/>
      <c r="AD192" s="44"/>
      <c r="AE192" s="44"/>
      <c r="AF192" s="44"/>
      <c r="AG192" s="44"/>
      <c r="AH192" s="44"/>
      <c r="AI192" s="44"/>
      <c r="AJ192" s="44"/>
      <c r="AK192" s="44"/>
    </row>
    <row r="193">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c r="AA193" s="44"/>
      <c r="AB193" s="44"/>
      <c r="AC193" s="44"/>
      <c r="AD193" s="44"/>
      <c r="AE193" s="44"/>
      <c r="AF193" s="44"/>
      <c r="AG193" s="44"/>
      <c r="AH193" s="44"/>
      <c r="AI193" s="44"/>
      <c r="AJ193" s="44"/>
      <c r="AK193" s="44"/>
    </row>
    <row r="19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c r="AA194" s="44"/>
      <c r="AB194" s="44"/>
      <c r="AC194" s="44"/>
      <c r="AD194" s="44"/>
      <c r="AE194" s="44"/>
      <c r="AF194" s="44"/>
      <c r="AG194" s="44"/>
      <c r="AH194" s="44"/>
      <c r="AI194" s="44"/>
      <c r="AJ194" s="44"/>
      <c r="AK194" s="44"/>
    </row>
    <row r="195">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c r="AA195" s="44"/>
      <c r="AB195" s="44"/>
      <c r="AC195" s="44"/>
      <c r="AD195" s="44"/>
      <c r="AE195" s="44"/>
      <c r="AF195" s="44"/>
      <c r="AG195" s="44"/>
      <c r="AH195" s="44"/>
      <c r="AI195" s="44"/>
      <c r="AJ195" s="44"/>
      <c r="AK195" s="44"/>
    </row>
    <row r="196">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c r="AA196" s="44"/>
      <c r="AB196" s="44"/>
      <c r="AC196" s="44"/>
      <c r="AD196" s="44"/>
      <c r="AE196" s="44"/>
      <c r="AF196" s="44"/>
      <c r="AG196" s="44"/>
      <c r="AH196" s="44"/>
      <c r="AI196" s="44"/>
      <c r="AJ196" s="44"/>
      <c r="AK196" s="44"/>
    </row>
    <row r="197">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c r="AA197" s="44"/>
      <c r="AB197" s="44"/>
      <c r="AC197" s="44"/>
      <c r="AD197" s="44"/>
      <c r="AE197" s="44"/>
      <c r="AF197" s="44"/>
      <c r="AG197" s="44"/>
      <c r="AH197" s="44"/>
      <c r="AI197" s="44"/>
      <c r="AJ197" s="44"/>
      <c r="AK197" s="44"/>
    </row>
    <row r="198">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c r="AA198" s="44"/>
      <c r="AB198" s="44"/>
      <c r="AC198" s="44"/>
      <c r="AD198" s="44"/>
      <c r="AE198" s="44"/>
      <c r="AF198" s="44"/>
      <c r="AG198" s="44"/>
      <c r="AH198" s="44"/>
      <c r="AI198" s="44"/>
      <c r="AJ198" s="44"/>
      <c r="AK198" s="44"/>
    </row>
    <row r="199">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c r="AA199" s="44"/>
      <c r="AB199" s="44"/>
      <c r="AC199" s="44"/>
      <c r="AD199" s="44"/>
      <c r="AE199" s="44"/>
      <c r="AF199" s="44"/>
      <c r="AG199" s="44"/>
      <c r="AH199" s="44"/>
      <c r="AI199" s="44"/>
      <c r="AJ199" s="44"/>
      <c r="AK199" s="44"/>
    </row>
    <row r="200">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c r="AA200" s="44"/>
      <c r="AB200" s="44"/>
      <c r="AC200" s="44"/>
      <c r="AD200" s="44"/>
      <c r="AE200" s="44"/>
      <c r="AF200" s="44"/>
      <c r="AG200" s="44"/>
      <c r="AH200" s="44"/>
      <c r="AI200" s="44"/>
      <c r="AJ200" s="44"/>
      <c r="AK200" s="44"/>
    </row>
    <row r="201">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c r="AA201" s="44"/>
      <c r="AB201" s="44"/>
      <c r="AC201" s="44"/>
      <c r="AD201" s="44"/>
      <c r="AE201" s="44"/>
      <c r="AF201" s="44"/>
      <c r="AG201" s="44"/>
      <c r="AH201" s="44"/>
      <c r="AI201" s="44"/>
      <c r="AJ201" s="44"/>
      <c r="AK201" s="44"/>
    </row>
    <row r="202">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4"/>
      <c r="AB202" s="44"/>
      <c r="AC202" s="44"/>
      <c r="AD202" s="44"/>
      <c r="AE202" s="44"/>
      <c r="AF202" s="44"/>
      <c r="AG202" s="44"/>
      <c r="AH202" s="44"/>
      <c r="AI202" s="44"/>
      <c r="AJ202" s="44"/>
      <c r="AK202" s="44"/>
    </row>
    <row r="203">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c r="AE203" s="44"/>
      <c r="AF203" s="44"/>
      <c r="AG203" s="44"/>
      <c r="AH203" s="44"/>
      <c r="AI203" s="44"/>
      <c r="AJ203" s="44"/>
      <c r="AK203" s="44"/>
    </row>
    <row r="20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c r="AB204" s="44"/>
      <c r="AC204" s="44"/>
      <c r="AD204" s="44"/>
      <c r="AE204" s="44"/>
      <c r="AF204" s="44"/>
      <c r="AG204" s="44"/>
      <c r="AH204" s="44"/>
      <c r="AI204" s="44"/>
      <c r="AJ204" s="44"/>
      <c r="AK204" s="44"/>
    </row>
    <row r="205">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c r="AA205" s="44"/>
      <c r="AB205" s="44"/>
      <c r="AC205" s="44"/>
      <c r="AD205" s="44"/>
      <c r="AE205" s="44"/>
      <c r="AF205" s="44"/>
      <c r="AG205" s="44"/>
      <c r="AH205" s="44"/>
      <c r="AI205" s="44"/>
      <c r="AJ205" s="44"/>
      <c r="AK205" s="44"/>
    </row>
    <row r="206">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c r="AA206" s="44"/>
      <c r="AB206" s="44"/>
      <c r="AC206" s="44"/>
      <c r="AD206" s="44"/>
      <c r="AE206" s="44"/>
      <c r="AF206" s="44"/>
      <c r="AG206" s="44"/>
      <c r="AH206" s="44"/>
      <c r="AI206" s="44"/>
      <c r="AJ206" s="44"/>
      <c r="AK206" s="44"/>
    </row>
    <row r="207">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c r="AA207" s="44"/>
      <c r="AB207" s="44"/>
      <c r="AC207" s="44"/>
      <c r="AD207" s="44"/>
      <c r="AE207" s="44"/>
      <c r="AF207" s="44"/>
      <c r="AG207" s="44"/>
      <c r="AH207" s="44"/>
      <c r="AI207" s="44"/>
      <c r="AJ207" s="44"/>
      <c r="AK207" s="44"/>
    </row>
    <row r="208">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c r="AA208" s="44"/>
      <c r="AB208" s="44"/>
      <c r="AC208" s="44"/>
      <c r="AD208" s="44"/>
      <c r="AE208" s="44"/>
      <c r="AF208" s="44"/>
      <c r="AG208" s="44"/>
      <c r="AH208" s="44"/>
      <c r="AI208" s="44"/>
      <c r="AJ208" s="44"/>
      <c r="AK208" s="44"/>
    </row>
    <row r="209">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c r="AA209" s="44"/>
      <c r="AB209" s="44"/>
      <c r="AC209" s="44"/>
      <c r="AD209" s="44"/>
      <c r="AE209" s="44"/>
      <c r="AF209" s="44"/>
      <c r="AG209" s="44"/>
      <c r="AH209" s="44"/>
      <c r="AI209" s="44"/>
      <c r="AJ209" s="44"/>
      <c r="AK209" s="44"/>
    </row>
    <row r="210">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c r="AA210" s="44"/>
      <c r="AB210" s="44"/>
      <c r="AC210" s="44"/>
      <c r="AD210" s="44"/>
      <c r="AE210" s="44"/>
      <c r="AF210" s="44"/>
      <c r="AG210" s="44"/>
      <c r="AH210" s="44"/>
      <c r="AI210" s="44"/>
      <c r="AJ210" s="44"/>
      <c r="AK210" s="44"/>
    </row>
    <row r="211">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c r="AA211" s="44"/>
      <c r="AB211" s="44"/>
      <c r="AC211" s="44"/>
      <c r="AD211" s="44"/>
      <c r="AE211" s="44"/>
      <c r="AF211" s="44"/>
      <c r="AG211" s="44"/>
      <c r="AH211" s="44"/>
      <c r="AI211" s="44"/>
      <c r="AJ211" s="44"/>
      <c r="AK211" s="44"/>
    </row>
    <row r="212">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c r="AA212" s="44"/>
      <c r="AB212" s="44"/>
      <c r="AC212" s="44"/>
      <c r="AD212" s="44"/>
      <c r="AE212" s="44"/>
      <c r="AF212" s="44"/>
      <c r="AG212" s="44"/>
      <c r="AH212" s="44"/>
      <c r="AI212" s="44"/>
      <c r="AJ212" s="44"/>
      <c r="AK212" s="44"/>
    </row>
    <row r="213">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c r="AA213" s="44"/>
      <c r="AB213" s="44"/>
      <c r="AC213" s="44"/>
      <c r="AD213" s="44"/>
      <c r="AE213" s="44"/>
      <c r="AF213" s="44"/>
      <c r="AG213" s="44"/>
      <c r="AH213" s="44"/>
      <c r="AI213" s="44"/>
      <c r="AJ213" s="44"/>
      <c r="AK213" s="44"/>
    </row>
    <row r="21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c r="AF214" s="44"/>
      <c r="AG214" s="44"/>
      <c r="AH214" s="44"/>
      <c r="AI214" s="44"/>
      <c r="AJ214" s="44"/>
      <c r="AK214" s="44"/>
    </row>
    <row r="215">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c r="AA215" s="44"/>
      <c r="AB215" s="44"/>
      <c r="AC215" s="44"/>
      <c r="AD215" s="44"/>
      <c r="AE215" s="44"/>
      <c r="AF215" s="44"/>
      <c r="AG215" s="44"/>
      <c r="AH215" s="44"/>
      <c r="AI215" s="44"/>
      <c r="AJ215" s="44"/>
      <c r="AK215" s="44"/>
    </row>
    <row r="216">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c r="AA216" s="44"/>
      <c r="AB216" s="44"/>
      <c r="AC216" s="44"/>
      <c r="AD216" s="44"/>
      <c r="AE216" s="44"/>
      <c r="AF216" s="44"/>
      <c r="AG216" s="44"/>
      <c r="AH216" s="44"/>
      <c r="AI216" s="44"/>
      <c r="AJ216" s="44"/>
      <c r="AK216" s="44"/>
    </row>
    <row r="217">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c r="AA217" s="44"/>
      <c r="AB217" s="44"/>
      <c r="AC217" s="44"/>
      <c r="AD217" s="44"/>
      <c r="AE217" s="44"/>
      <c r="AF217" s="44"/>
      <c r="AG217" s="44"/>
      <c r="AH217" s="44"/>
      <c r="AI217" s="44"/>
      <c r="AJ217" s="44"/>
      <c r="AK217" s="44"/>
    </row>
    <row r="218">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c r="AA218" s="44"/>
      <c r="AB218" s="44"/>
      <c r="AC218" s="44"/>
      <c r="AD218" s="44"/>
      <c r="AE218" s="44"/>
      <c r="AF218" s="44"/>
      <c r="AG218" s="44"/>
      <c r="AH218" s="44"/>
      <c r="AI218" s="44"/>
      <c r="AJ218" s="44"/>
      <c r="AK218" s="44"/>
    </row>
    <row r="219">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c r="AA219" s="44"/>
      <c r="AB219" s="44"/>
      <c r="AC219" s="44"/>
      <c r="AD219" s="44"/>
      <c r="AE219" s="44"/>
      <c r="AF219" s="44"/>
      <c r="AG219" s="44"/>
      <c r="AH219" s="44"/>
      <c r="AI219" s="44"/>
      <c r="AJ219" s="44"/>
      <c r="AK219" s="44"/>
    </row>
    <row r="220">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c r="AA220" s="44"/>
      <c r="AB220" s="44"/>
      <c r="AC220" s="44"/>
      <c r="AD220" s="44"/>
      <c r="AE220" s="44"/>
      <c r="AF220" s="44"/>
      <c r="AG220" s="44"/>
      <c r="AH220" s="44"/>
      <c r="AI220" s="44"/>
      <c r="AJ220" s="44"/>
      <c r="AK220" s="44"/>
    </row>
    <row r="221">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c r="AA221" s="44"/>
      <c r="AB221" s="44"/>
      <c r="AC221" s="44"/>
      <c r="AD221" s="44"/>
      <c r="AE221" s="44"/>
      <c r="AF221" s="44"/>
      <c r="AG221" s="44"/>
      <c r="AH221" s="44"/>
      <c r="AI221" s="44"/>
      <c r="AJ221" s="44"/>
      <c r="AK221" s="44"/>
    </row>
    <row r="222">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c r="AA222" s="44"/>
      <c r="AB222" s="44"/>
      <c r="AC222" s="44"/>
      <c r="AD222" s="44"/>
      <c r="AE222" s="44"/>
      <c r="AF222" s="44"/>
      <c r="AG222" s="44"/>
      <c r="AH222" s="44"/>
      <c r="AI222" s="44"/>
      <c r="AJ222" s="44"/>
      <c r="AK222" s="44"/>
    </row>
    <row r="223">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c r="AA223" s="44"/>
      <c r="AB223" s="44"/>
      <c r="AC223" s="44"/>
      <c r="AD223" s="44"/>
      <c r="AE223" s="44"/>
      <c r="AF223" s="44"/>
      <c r="AG223" s="44"/>
      <c r="AH223" s="44"/>
      <c r="AI223" s="44"/>
      <c r="AJ223" s="44"/>
      <c r="AK223" s="44"/>
    </row>
    <row r="22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c r="AA224" s="44"/>
      <c r="AB224" s="44"/>
      <c r="AC224" s="44"/>
      <c r="AD224" s="44"/>
      <c r="AE224" s="44"/>
      <c r="AF224" s="44"/>
      <c r="AG224" s="44"/>
      <c r="AH224" s="44"/>
      <c r="AI224" s="44"/>
      <c r="AJ224" s="44"/>
      <c r="AK224" s="44"/>
    </row>
    <row r="225">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c r="AF225" s="44"/>
      <c r="AG225" s="44"/>
      <c r="AH225" s="44"/>
      <c r="AI225" s="44"/>
      <c r="AJ225" s="44"/>
      <c r="AK225" s="44"/>
    </row>
    <row r="226">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c r="AF226" s="44"/>
      <c r="AG226" s="44"/>
      <c r="AH226" s="44"/>
      <c r="AI226" s="44"/>
      <c r="AJ226" s="44"/>
      <c r="AK226" s="44"/>
    </row>
    <row r="227">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4"/>
      <c r="AB227" s="44"/>
      <c r="AC227" s="44"/>
      <c r="AD227" s="44"/>
      <c r="AE227" s="44"/>
      <c r="AF227" s="44"/>
      <c r="AG227" s="44"/>
      <c r="AH227" s="44"/>
      <c r="AI227" s="44"/>
      <c r="AJ227" s="44"/>
      <c r="AK227" s="44"/>
    </row>
    <row r="228">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c r="AB228" s="44"/>
      <c r="AC228" s="44"/>
      <c r="AD228" s="44"/>
      <c r="AE228" s="44"/>
      <c r="AF228" s="44"/>
      <c r="AG228" s="44"/>
      <c r="AH228" s="44"/>
      <c r="AI228" s="44"/>
      <c r="AJ228" s="44"/>
      <c r="AK228" s="44"/>
    </row>
    <row r="229">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4"/>
      <c r="AB229" s="44"/>
      <c r="AC229" s="44"/>
      <c r="AD229" s="44"/>
      <c r="AE229" s="44"/>
      <c r="AF229" s="44"/>
      <c r="AG229" s="44"/>
      <c r="AH229" s="44"/>
      <c r="AI229" s="44"/>
      <c r="AJ229" s="44"/>
      <c r="AK229" s="44"/>
    </row>
    <row r="230">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c r="AB230" s="44"/>
      <c r="AC230" s="44"/>
      <c r="AD230" s="44"/>
      <c r="AE230" s="44"/>
      <c r="AF230" s="44"/>
      <c r="AG230" s="44"/>
      <c r="AH230" s="44"/>
      <c r="AI230" s="44"/>
      <c r="AJ230" s="44"/>
      <c r="AK230" s="44"/>
    </row>
    <row r="231">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c r="AA231" s="44"/>
      <c r="AB231" s="44"/>
      <c r="AC231" s="44"/>
      <c r="AD231" s="44"/>
      <c r="AE231" s="44"/>
      <c r="AF231" s="44"/>
      <c r="AG231" s="44"/>
      <c r="AH231" s="44"/>
      <c r="AI231" s="44"/>
      <c r="AJ231" s="44"/>
      <c r="AK231" s="44"/>
    </row>
    <row r="232">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c r="AA232" s="44"/>
      <c r="AB232" s="44"/>
      <c r="AC232" s="44"/>
      <c r="AD232" s="44"/>
      <c r="AE232" s="44"/>
      <c r="AF232" s="44"/>
      <c r="AG232" s="44"/>
      <c r="AH232" s="44"/>
      <c r="AI232" s="44"/>
      <c r="AJ232" s="44"/>
      <c r="AK232" s="44"/>
    </row>
    <row r="233">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44"/>
      <c r="AB233" s="44"/>
      <c r="AC233" s="44"/>
      <c r="AD233" s="44"/>
      <c r="AE233" s="44"/>
      <c r="AF233" s="44"/>
      <c r="AG233" s="44"/>
      <c r="AH233" s="44"/>
      <c r="AI233" s="44"/>
      <c r="AJ233" s="44"/>
      <c r="AK233" s="44"/>
    </row>
    <row r="23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44"/>
      <c r="AB234" s="44"/>
      <c r="AC234" s="44"/>
      <c r="AD234" s="44"/>
      <c r="AE234" s="44"/>
      <c r="AF234" s="44"/>
      <c r="AG234" s="44"/>
      <c r="AH234" s="44"/>
      <c r="AI234" s="44"/>
      <c r="AJ234" s="44"/>
      <c r="AK234" s="44"/>
    </row>
    <row r="235">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44"/>
      <c r="AB235" s="44"/>
      <c r="AC235" s="44"/>
      <c r="AD235" s="44"/>
      <c r="AE235" s="44"/>
      <c r="AF235" s="44"/>
      <c r="AG235" s="44"/>
      <c r="AH235" s="44"/>
      <c r="AI235" s="44"/>
      <c r="AJ235" s="44"/>
      <c r="AK235" s="44"/>
    </row>
    <row r="236">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44"/>
      <c r="AB236" s="44"/>
      <c r="AC236" s="44"/>
      <c r="AD236" s="44"/>
      <c r="AE236" s="44"/>
      <c r="AF236" s="44"/>
      <c r="AG236" s="44"/>
      <c r="AH236" s="44"/>
      <c r="AI236" s="44"/>
      <c r="AJ236" s="44"/>
      <c r="AK236" s="44"/>
    </row>
    <row r="237">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c r="AF237" s="44"/>
      <c r="AG237" s="44"/>
      <c r="AH237" s="44"/>
      <c r="AI237" s="44"/>
      <c r="AJ237" s="44"/>
      <c r="AK237" s="44"/>
    </row>
    <row r="238">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c r="AA238" s="44"/>
      <c r="AB238" s="44"/>
      <c r="AC238" s="44"/>
      <c r="AD238" s="44"/>
      <c r="AE238" s="44"/>
      <c r="AF238" s="44"/>
      <c r="AG238" s="44"/>
      <c r="AH238" s="44"/>
      <c r="AI238" s="44"/>
      <c r="AJ238" s="44"/>
      <c r="AK238" s="44"/>
    </row>
    <row r="239">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c r="AA239" s="44"/>
      <c r="AB239" s="44"/>
      <c r="AC239" s="44"/>
      <c r="AD239" s="44"/>
      <c r="AE239" s="44"/>
      <c r="AF239" s="44"/>
      <c r="AG239" s="44"/>
      <c r="AH239" s="44"/>
      <c r="AI239" s="44"/>
      <c r="AJ239" s="44"/>
      <c r="AK239" s="44"/>
    </row>
    <row r="240">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44"/>
      <c r="AB240" s="44"/>
      <c r="AC240" s="44"/>
      <c r="AD240" s="44"/>
      <c r="AE240" s="44"/>
      <c r="AF240" s="44"/>
      <c r="AG240" s="44"/>
      <c r="AH240" s="44"/>
      <c r="AI240" s="44"/>
      <c r="AJ240" s="44"/>
      <c r="AK240" s="44"/>
    </row>
    <row r="241">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c r="AA241" s="44"/>
      <c r="AB241" s="44"/>
      <c r="AC241" s="44"/>
      <c r="AD241" s="44"/>
      <c r="AE241" s="44"/>
      <c r="AF241" s="44"/>
      <c r="AG241" s="44"/>
      <c r="AH241" s="44"/>
      <c r="AI241" s="44"/>
      <c r="AJ241" s="44"/>
      <c r="AK241" s="44"/>
    </row>
    <row r="242">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c r="AA242" s="44"/>
      <c r="AB242" s="44"/>
      <c r="AC242" s="44"/>
      <c r="AD242" s="44"/>
      <c r="AE242" s="44"/>
      <c r="AF242" s="44"/>
      <c r="AG242" s="44"/>
      <c r="AH242" s="44"/>
      <c r="AI242" s="44"/>
      <c r="AJ242" s="44"/>
      <c r="AK242" s="44"/>
    </row>
    <row r="243">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44"/>
      <c r="AB243" s="44"/>
      <c r="AC243" s="44"/>
      <c r="AD243" s="44"/>
      <c r="AE243" s="44"/>
      <c r="AF243" s="44"/>
      <c r="AG243" s="44"/>
      <c r="AH243" s="44"/>
      <c r="AI243" s="44"/>
      <c r="AJ243" s="44"/>
      <c r="AK243" s="44"/>
    </row>
    <row r="2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c r="AA244" s="44"/>
      <c r="AB244" s="44"/>
      <c r="AC244" s="44"/>
      <c r="AD244" s="44"/>
      <c r="AE244" s="44"/>
      <c r="AF244" s="44"/>
      <c r="AG244" s="44"/>
      <c r="AH244" s="44"/>
      <c r="AI244" s="44"/>
      <c r="AJ244" s="44"/>
      <c r="AK244" s="44"/>
    </row>
    <row r="245">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c r="AA245" s="44"/>
      <c r="AB245" s="44"/>
      <c r="AC245" s="44"/>
      <c r="AD245" s="44"/>
      <c r="AE245" s="44"/>
      <c r="AF245" s="44"/>
      <c r="AG245" s="44"/>
      <c r="AH245" s="44"/>
      <c r="AI245" s="44"/>
      <c r="AJ245" s="44"/>
      <c r="AK245" s="44"/>
    </row>
    <row r="246">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c r="AA246" s="44"/>
      <c r="AB246" s="44"/>
      <c r="AC246" s="44"/>
      <c r="AD246" s="44"/>
      <c r="AE246" s="44"/>
      <c r="AF246" s="44"/>
      <c r="AG246" s="44"/>
      <c r="AH246" s="44"/>
      <c r="AI246" s="44"/>
      <c r="AJ246" s="44"/>
      <c r="AK246" s="44"/>
    </row>
    <row r="247">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44"/>
      <c r="AB247" s="44"/>
      <c r="AC247" s="44"/>
      <c r="AD247" s="44"/>
      <c r="AE247" s="44"/>
      <c r="AF247" s="44"/>
      <c r="AG247" s="44"/>
      <c r="AH247" s="44"/>
      <c r="AI247" s="44"/>
      <c r="AJ247" s="44"/>
      <c r="AK247" s="44"/>
    </row>
    <row r="248">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44"/>
      <c r="AB248" s="44"/>
      <c r="AC248" s="44"/>
      <c r="AD248" s="44"/>
      <c r="AE248" s="44"/>
      <c r="AF248" s="44"/>
      <c r="AG248" s="44"/>
      <c r="AH248" s="44"/>
      <c r="AI248" s="44"/>
      <c r="AJ248" s="44"/>
      <c r="AK248" s="44"/>
    </row>
    <row r="249">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c r="AA249" s="44"/>
      <c r="AB249" s="44"/>
      <c r="AC249" s="44"/>
      <c r="AD249" s="44"/>
      <c r="AE249" s="44"/>
      <c r="AF249" s="44"/>
      <c r="AG249" s="44"/>
      <c r="AH249" s="44"/>
      <c r="AI249" s="44"/>
      <c r="AJ249" s="44"/>
      <c r="AK249" s="44"/>
    </row>
    <row r="250">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44"/>
      <c r="AB250" s="44"/>
      <c r="AC250" s="44"/>
      <c r="AD250" s="44"/>
      <c r="AE250" s="44"/>
      <c r="AF250" s="44"/>
      <c r="AG250" s="44"/>
      <c r="AH250" s="44"/>
      <c r="AI250" s="44"/>
      <c r="AJ250" s="44"/>
      <c r="AK250" s="44"/>
    </row>
    <row r="251">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c r="AA251" s="44"/>
      <c r="AB251" s="44"/>
      <c r="AC251" s="44"/>
      <c r="AD251" s="44"/>
      <c r="AE251" s="44"/>
      <c r="AF251" s="44"/>
      <c r="AG251" s="44"/>
      <c r="AH251" s="44"/>
      <c r="AI251" s="44"/>
      <c r="AJ251" s="44"/>
      <c r="AK251" s="44"/>
    </row>
    <row r="252">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c r="AA252" s="44"/>
      <c r="AB252" s="44"/>
      <c r="AC252" s="44"/>
      <c r="AD252" s="44"/>
      <c r="AE252" s="44"/>
      <c r="AF252" s="44"/>
      <c r="AG252" s="44"/>
      <c r="AH252" s="44"/>
      <c r="AI252" s="44"/>
      <c r="AJ252" s="44"/>
      <c r="AK252" s="44"/>
    </row>
    <row r="253">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c r="AA253" s="44"/>
      <c r="AB253" s="44"/>
      <c r="AC253" s="44"/>
      <c r="AD253" s="44"/>
      <c r="AE253" s="44"/>
      <c r="AF253" s="44"/>
      <c r="AG253" s="44"/>
      <c r="AH253" s="44"/>
      <c r="AI253" s="44"/>
      <c r="AJ253" s="44"/>
      <c r="AK253" s="44"/>
    </row>
    <row r="25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c r="AA254" s="44"/>
      <c r="AB254" s="44"/>
      <c r="AC254" s="44"/>
      <c r="AD254" s="44"/>
      <c r="AE254" s="44"/>
      <c r="AF254" s="44"/>
      <c r="AG254" s="44"/>
      <c r="AH254" s="44"/>
      <c r="AI254" s="44"/>
      <c r="AJ254" s="44"/>
      <c r="AK254" s="44"/>
    </row>
    <row r="255">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c r="AA255" s="44"/>
      <c r="AB255" s="44"/>
      <c r="AC255" s="44"/>
      <c r="AD255" s="44"/>
      <c r="AE255" s="44"/>
      <c r="AF255" s="44"/>
      <c r="AG255" s="44"/>
      <c r="AH255" s="44"/>
      <c r="AI255" s="44"/>
      <c r="AJ255" s="44"/>
      <c r="AK255" s="44"/>
    </row>
    <row r="256">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c r="AA256" s="44"/>
      <c r="AB256" s="44"/>
      <c r="AC256" s="44"/>
      <c r="AD256" s="44"/>
      <c r="AE256" s="44"/>
      <c r="AF256" s="44"/>
      <c r="AG256" s="44"/>
      <c r="AH256" s="44"/>
      <c r="AI256" s="44"/>
      <c r="AJ256" s="44"/>
      <c r="AK256" s="44"/>
    </row>
    <row r="257">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c r="AA257" s="44"/>
      <c r="AB257" s="44"/>
      <c r="AC257" s="44"/>
      <c r="AD257" s="44"/>
      <c r="AE257" s="44"/>
      <c r="AF257" s="44"/>
      <c r="AG257" s="44"/>
      <c r="AH257" s="44"/>
      <c r="AI257" s="44"/>
      <c r="AJ257" s="44"/>
      <c r="AK257" s="44"/>
    </row>
    <row r="258">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c r="AA258" s="44"/>
      <c r="AB258" s="44"/>
      <c r="AC258" s="44"/>
      <c r="AD258" s="44"/>
      <c r="AE258" s="44"/>
      <c r="AF258" s="44"/>
      <c r="AG258" s="44"/>
      <c r="AH258" s="44"/>
      <c r="AI258" s="44"/>
      <c r="AJ258" s="44"/>
      <c r="AK258" s="44"/>
    </row>
    <row r="259">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c r="AF259" s="44"/>
      <c r="AG259" s="44"/>
      <c r="AH259" s="44"/>
      <c r="AI259" s="44"/>
      <c r="AJ259" s="44"/>
      <c r="AK259" s="44"/>
    </row>
    <row r="260">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c r="AA260" s="44"/>
      <c r="AB260" s="44"/>
      <c r="AC260" s="44"/>
      <c r="AD260" s="44"/>
      <c r="AE260" s="44"/>
      <c r="AF260" s="44"/>
      <c r="AG260" s="44"/>
      <c r="AH260" s="44"/>
      <c r="AI260" s="44"/>
      <c r="AJ260" s="44"/>
      <c r="AK260" s="44"/>
    </row>
    <row r="26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c r="AF261" s="44"/>
      <c r="AG261" s="44"/>
      <c r="AH261" s="44"/>
      <c r="AI261" s="44"/>
      <c r="AJ261" s="44"/>
      <c r="AK261" s="44"/>
    </row>
    <row r="262">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c r="AA262" s="44"/>
      <c r="AB262" s="44"/>
      <c r="AC262" s="44"/>
      <c r="AD262" s="44"/>
      <c r="AE262" s="44"/>
      <c r="AF262" s="44"/>
      <c r="AG262" s="44"/>
      <c r="AH262" s="44"/>
      <c r="AI262" s="44"/>
      <c r="AJ262" s="44"/>
      <c r="AK262" s="44"/>
    </row>
    <row r="263">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c r="AA263" s="44"/>
      <c r="AB263" s="44"/>
      <c r="AC263" s="44"/>
      <c r="AD263" s="44"/>
      <c r="AE263" s="44"/>
      <c r="AF263" s="44"/>
      <c r="AG263" s="44"/>
      <c r="AH263" s="44"/>
      <c r="AI263" s="44"/>
      <c r="AJ263" s="44"/>
      <c r="AK263" s="44"/>
    </row>
    <row r="26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c r="AA264" s="44"/>
      <c r="AB264" s="44"/>
      <c r="AC264" s="44"/>
      <c r="AD264" s="44"/>
      <c r="AE264" s="44"/>
      <c r="AF264" s="44"/>
      <c r="AG264" s="44"/>
      <c r="AH264" s="44"/>
      <c r="AI264" s="44"/>
      <c r="AJ264" s="44"/>
      <c r="AK264" s="44"/>
    </row>
    <row r="265">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c r="AA265" s="44"/>
      <c r="AB265" s="44"/>
      <c r="AC265" s="44"/>
      <c r="AD265" s="44"/>
      <c r="AE265" s="44"/>
      <c r="AF265" s="44"/>
      <c r="AG265" s="44"/>
      <c r="AH265" s="44"/>
      <c r="AI265" s="44"/>
      <c r="AJ265" s="44"/>
      <c r="AK265" s="44"/>
    </row>
    <row r="266">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c r="AF266" s="44"/>
      <c r="AG266" s="44"/>
      <c r="AH266" s="44"/>
      <c r="AI266" s="44"/>
      <c r="AJ266" s="44"/>
      <c r="AK266" s="44"/>
    </row>
    <row r="267">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c r="AA267" s="44"/>
      <c r="AB267" s="44"/>
      <c r="AC267" s="44"/>
      <c r="AD267" s="44"/>
      <c r="AE267" s="44"/>
      <c r="AF267" s="44"/>
      <c r="AG267" s="44"/>
      <c r="AH267" s="44"/>
      <c r="AI267" s="44"/>
      <c r="AJ267" s="44"/>
      <c r="AK267" s="44"/>
    </row>
    <row r="268">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c r="AA268" s="44"/>
      <c r="AB268" s="44"/>
      <c r="AC268" s="44"/>
      <c r="AD268" s="44"/>
      <c r="AE268" s="44"/>
      <c r="AF268" s="44"/>
      <c r="AG268" s="44"/>
      <c r="AH268" s="44"/>
      <c r="AI268" s="44"/>
      <c r="AJ268" s="44"/>
      <c r="AK268" s="44"/>
    </row>
    <row r="269">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c r="AF269" s="44"/>
      <c r="AG269" s="44"/>
      <c r="AH269" s="44"/>
      <c r="AI269" s="44"/>
      <c r="AJ269" s="44"/>
      <c r="AK269" s="44"/>
    </row>
    <row r="270">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c r="AA270" s="44"/>
      <c r="AB270" s="44"/>
      <c r="AC270" s="44"/>
      <c r="AD270" s="44"/>
      <c r="AE270" s="44"/>
      <c r="AF270" s="44"/>
      <c r="AG270" s="44"/>
      <c r="AH270" s="44"/>
      <c r="AI270" s="44"/>
      <c r="AJ270" s="44"/>
      <c r="AK270" s="44"/>
    </row>
    <row r="27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c r="AF271" s="44"/>
      <c r="AG271" s="44"/>
      <c r="AH271" s="44"/>
      <c r="AI271" s="44"/>
      <c r="AJ271" s="44"/>
      <c r="AK271" s="44"/>
    </row>
    <row r="272">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c r="AA272" s="44"/>
      <c r="AB272" s="44"/>
      <c r="AC272" s="44"/>
      <c r="AD272" s="44"/>
      <c r="AE272" s="44"/>
      <c r="AF272" s="44"/>
      <c r="AG272" s="44"/>
      <c r="AH272" s="44"/>
      <c r="AI272" s="44"/>
      <c r="AJ272" s="44"/>
      <c r="AK272" s="44"/>
    </row>
    <row r="273">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c r="AA273" s="44"/>
      <c r="AB273" s="44"/>
      <c r="AC273" s="44"/>
      <c r="AD273" s="44"/>
      <c r="AE273" s="44"/>
      <c r="AF273" s="44"/>
      <c r="AG273" s="44"/>
      <c r="AH273" s="44"/>
      <c r="AI273" s="44"/>
      <c r="AJ273" s="44"/>
      <c r="AK273" s="44"/>
    </row>
    <row r="27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c r="AA274" s="44"/>
      <c r="AB274" s="44"/>
      <c r="AC274" s="44"/>
      <c r="AD274" s="44"/>
      <c r="AE274" s="44"/>
      <c r="AF274" s="44"/>
      <c r="AG274" s="44"/>
      <c r="AH274" s="44"/>
      <c r="AI274" s="44"/>
      <c r="AJ274" s="44"/>
      <c r="AK274" s="44"/>
    </row>
    <row r="275">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c r="AA275" s="44"/>
      <c r="AB275" s="44"/>
      <c r="AC275" s="44"/>
      <c r="AD275" s="44"/>
      <c r="AE275" s="44"/>
      <c r="AF275" s="44"/>
      <c r="AG275" s="44"/>
      <c r="AH275" s="44"/>
      <c r="AI275" s="44"/>
      <c r="AJ275" s="44"/>
      <c r="AK275" s="44"/>
    </row>
    <row r="276">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c r="AA276" s="44"/>
      <c r="AB276" s="44"/>
      <c r="AC276" s="44"/>
      <c r="AD276" s="44"/>
      <c r="AE276" s="44"/>
      <c r="AF276" s="44"/>
      <c r="AG276" s="44"/>
      <c r="AH276" s="44"/>
      <c r="AI276" s="44"/>
      <c r="AJ276" s="44"/>
      <c r="AK276" s="44"/>
    </row>
    <row r="277">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c r="AA277" s="44"/>
      <c r="AB277" s="44"/>
      <c r="AC277" s="44"/>
      <c r="AD277" s="44"/>
      <c r="AE277" s="44"/>
      <c r="AF277" s="44"/>
      <c r="AG277" s="44"/>
      <c r="AH277" s="44"/>
      <c r="AI277" s="44"/>
      <c r="AJ277" s="44"/>
      <c r="AK277" s="44"/>
    </row>
    <row r="278">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c r="AE278" s="44"/>
      <c r="AF278" s="44"/>
      <c r="AG278" s="44"/>
      <c r="AH278" s="44"/>
      <c r="AI278" s="44"/>
      <c r="AJ278" s="44"/>
      <c r="AK278" s="44"/>
    </row>
    <row r="279">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c r="AA279" s="44"/>
      <c r="AB279" s="44"/>
      <c r="AC279" s="44"/>
      <c r="AD279" s="44"/>
      <c r="AE279" s="44"/>
      <c r="AF279" s="44"/>
      <c r="AG279" s="44"/>
      <c r="AH279" s="44"/>
      <c r="AI279" s="44"/>
      <c r="AJ279" s="44"/>
      <c r="AK279" s="44"/>
    </row>
    <row r="280">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c r="AA280" s="44"/>
      <c r="AB280" s="44"/>
      <c r="AC280" s="44"/>
      <c r="AD280" s="44"/>
      <c r="AE280" s="44"/>
      <c r="AF280" s="44"/>
      <c r="AG280" s="44"/>
      <c r="AH280" s="44"/>
      <c r="AI280" s="44"/>
      <c r="AJ280" s="44"/>
      <c r="AK280" s="44"/>
    </row>
    <row r="281">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c r="AA281" s="44"/>
      <c r="AB281" s="44"/>
      <c r="AC281" s="44"/>
      <c r="AD281" s="44"/>
      <c r="AE281" s="44"/>
      <c r="AF281" s="44"/>
      <c r="AG281" s="44"/>
      <c r="AH281" s="44"/>
      <c r="AI281" s="44"/>
      <c r="AJ281" s="44"/>
      <c r="AK281" s="44"/>
    </row>
    <row r="282">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c r="AA282" s="44"/>
      <c r="AB282" s="44"/>
      <c r="AC282" s="44"/>
      <c r="AD282" s="44"/>
      <c r="AE282" s="44"/>
      <c r="AF282" s="44"/>
      <c r="AG282" s="44"/>
      <c r="AH282" s="44"/>
      <c r="AI282" s="44"/>
      <c r="AJ282" s="44"/>
      <c r="AK282" s="44"/>
    </row>
    <row r="283">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c r="AA283" s="44"/>
      <c r="AB283" s="44"/>
      <c r="AC283" s="44"/>
      <c r="AD283" s="44"/>
      <c r="AE283" s="44"/>
      <c r="AF283" s="44"/>
      <c r="AG283" s="44"/>
      <c r="AH283" s="44"/>
      <c r="AI283" s="44"/>
      <c r="AJ283" s="44"/>
      <c r="AK283" s="44"/>
    </row>
    <row r="28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c r="AF284" s="44"/>
      <c r="AG284" s="44"/>
      <c r="AH284" s="44"/>
      <c r="AI284" s="44"/>
      <c r="AJ284" s="44"/>
      <c r="AK284" s="44"/>
    </row>
    <row r="285">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c r="AA285" s="44"/>
      <c r="AB285" s="44"/>
      <c r="AC285" s="44"/>
      <c r="AD285" s="44"/>
      <c r="AE285" s="44"/>
      <c r="AF285" s="44"/>
      <c r="AG285" s="44"/>
      <c r="AH285" s="44"/>
      <c r="AI285" s="44"/>
      <c r="AJ285" s="44"/>
      <c r="AK285" s="44"/>
    </row>
    <row r="286">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c r="AA286" s="44"/>
      <c r="AB286" s="44"/>
      <c r="AC286" s="44"/>
      <c r="AD286" s="44"/>
      <c r="AE286" s="44"/>
      <c r="AF286" s="44"/>
      <c r="AG286" s="44"/>
      <c r="AH286" s="44"/>
      <c r="AI286" s="44"/>
      <c r="AJ286" s="44"/>
      <c r="AK286" s="44"/>
    </row>
    <row r="287">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c r="AA287" s="44"/>
      <c r="AB287" s="44"/>
      <c r="AC287" s="44"/>
      <c r="AD287" s="44"/>
      <c r="AE287" s="44"/>
      <c r="AF287" s="44"/>
      <c r="AG287" s="44"/>
      <c r="AH287" s="44"/>
      <c r="AI287" s="44"/>
      <c r="AJ287" s="44"/>
      <c r="AK287" s="44"/>
    </row>
    <row r="288">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c r="AA288" s="44"/>
      <c r="AB288" s="44"/>
      <c r="AC288" s="44"/>
      <c r="AD288" s="44"/>
      <c r="AE288" s="44"/>
      <c r="AF288" s="44"/>
      <c r="AG288" s="44"/>
      <c r="AH288" s="44"/>
      <c r="AI288" s="44"/>
      <c r="AJ288" s="44"/>
      <c r="AK288" s="44"/>
    </row>
    <row r="289">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c r="AA289" s="44"/>
      <c r="AB289" s="44"/>
      <c r="AC289" s="44"/>
      <c r="AD289" s="44"/>
      <c r="AE289" s="44"/>
      <c r="AF289" s="44"/>
      <c r="AG289" s="44"/>
      <c r="AH289" s="44"/>
      <c r="AI289" s="44"/>
      <c r="AJ289" s="44"/>
      <c r="AK289" s="44"/>
    </row>
    <row r="290">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c r="AA290" s="44"/>
      <c r="AB290" s="44"/>
      <c r="AC290" s="44"/>
      <c r="AD290" s="44"/>
      <c r="AE290" s="44"/>
      <c r="AF290" s="44"/>
      <c r="AG290" s="44"/>
      <c r="AH290" s="44"/>
      <c r="AI290" s="44"/>
      <c r="AJ290" s="44"/>
      <c r="AK290" s="44"/>
    </row>
    <row r="291">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c r="AA291" s="44"/>
      <c r="AB291" s="44"/>
      <c r="AC291" s="44"/>
      <c r="AD291" s="44"/>
      <c r="AE291" s="44"/>
      <c r="AF291" s="44"/>
      <c r="AG291" s="44"/>
      <c r="AH291" s="44"/>
      <c r="AI291" s="44"/>
      <c r="AJ291" s="44"/>
      <c r="AK291" s="44"/>
    </row>
    <row r="292">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c r="AE292" s="44"/>
      <c r="AF292" s="44"/>
      <c r="AG292" s="44"/>
      <c r="AH292" s="44"/>
      <c r="AI292" s="44"/>
      <c r="AJ292" s="44"/>
      <c r="AK292" s="44"/>
    </row>
    <row r="293">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c r="AE293" s="44"/>
      <c r="AF293" s="44"/>
      <c r="AG293" s="44"/>
      <c r="AH293" s="44"/>
      <c r="AI293" s="44"/>
      <c r="AJ293" s="44"/>
      <c r="AK293" s="44"/>
    </row>
    <row r="29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c r="AE294" s="44"/>
      <c r="AF294" s="44"/>
      <c r="AG294" s="44"/>
      <c r="AH294" s="44"/>
      <c r="AI294" s="44"/>
      <c r="AJ294" s="44"/>
      <c r="AK294" s="44"/>
    </row>
    <row r="295">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c r="AF295" s="44"/>
      <c r="AG295" s="44"/>
      <c r="AH295" s="44"/>
      <c r="AI295" s="44"/>
      <c r="AJ295" s="44"/>
      <c r="AK295" s="44"/>
    </row>
    <row r="296">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c r="AA296" s="44"/>
      <c r="AB296" s="44"/>
      <c r="AC296" s="44"/>
      <c r="AD296" s="44"/>
      <c r="AE296" s="44"/>
      <c r="AF296" s="44"/>
      <c r="AG296" s="44"/>
      <c r="AH296" s="44"/>
      <c r="AI296" s="44"/>
      <c r="AJ296" s="44"/>
      <c r="AK296" s="44"/>
    </row>
    <row r="297">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c r="AA297" s="44"/>
      <c r="AB297" s="44"/>
      <c r="AC297" s="44"/>
      <c r="AD297" s="44"/>
      <c r="AE297" s="44"/>
      <c r="AF297" s="44"/>
      <c r="AG297" s="44"/>
      <c r="AH297" s="44"/>
      <c r="AI297" s="44"/>
      <c r="AJ297" s="44"/>
      <c r="AK297" s="44"/>
    </row>
    <row r="298">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c r="AA298" s="44"/>
      <c r="AB298" s="44"/>
      <c r="AC298" s="44"/>
      <c r="AD298" s="44"/>
      <c r="AE298" s="44"/>
      <c r="AF298" s="44"/>
      <c r="AG298" s="44"/>
      <c r="AH298" s="44"/>
      <c r="AI298" s="44"/>
      <c r="AJ298" s="44"/>
      <c r="AK298" s="44"/>
    </row>
    <row r="299">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c r="AA299" s="44"/>
      <c r="AB299" s="44"/>
      <c r="AC299" s="44"/>
      <c r="AD299" s="44"/>
      <c r="AE299" s="44"/>
      <c r="AF299" s="44"/>
      <c r="AG299" s="44"/>
      <c r="AH299" s="44"/>
      <c r="AI299" s="44"/>
      <c r="AJ299" s="44"/>
      <c r="AK299" s="44"/>
    </row>
    <row r="300">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c r="AA300" s="44"/>
      <c r="AB300" s="44"/>
      <c r="AC300" s="44"/>
      <c r="AD300" s="44"/>
      <c r="AE300" s="44"/>
      <c r="AF300" s="44"/>
      <c r="AG300" s="44"/>
      <c r="AH300" s="44"/>
      <c r="AI300" s="44"/>
      <c r="AJ300" s="44"/>
      <c r="AK300" s="44"/>
    </row>
    <row r="301">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c r="AB301" s="44"/>
      <c r="AC301" s="44"/>
      <c r="AD301" s="44"/>
      <c r="AE301" s="44"/>
      <c r="AF301" s="44"/>
      <c r="AG301" s="44"/>
      <c r="AH301" s="44"/>
      <c r="AI301" s="44"/>
      <c r="AJ301" s="44"/>
      <c r="AK301" s="44"/>
    </row>
    <row r="302">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4"/>
      <c r="AB302" s="44"/>
      <c r="AC302" s="44"/>
      <c r="AD302" s="44"/>
      <c r="AE302" s="44"/>
      <c r="AF302" s="44"/>
      <c r="AG302" s="44"/>
      <c r="AH302" s="44"/>
      <c r="AI302" s="44"/>
      <c r="AJ302" s="44"/>
      <c r="AK302" s="44"/>
    </row>
    <row r="303">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c r="AD303" s="44"/>
      <c r="AE303" s="44"/>
      <c r="AF303" s="44"/>
      <c r="AG303" s="44"/>
      <c r="AH303" s="44"/>
      <c r="AI303" s="44"/>
      <c r="AJ303" s="44"/>
      <c r="AK303" s="44"/>
    </row>
    <row r="30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c r="AD304" s="44"/>
      <c r="AE304" s="44"/>
      <c r="AF304" s="44"/>
      <c r="AG304" s="44"/>
      <c r="AH304" s="44"/>
      <c r="AI304" s="44"/>
      <c r="AJ304" s="44"/>
      <c r="AK304" s="44"/>
    </row>
    <row r="305">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c r="AD305" s="44"/>
      <c r="AE305" s="44"/>
      <c r="AF305" s="44"/>
      <c r="AG305" s="44"/>
      <c r="AH305" s="44"/>
      <c r="AI305" s="44"/>
      <c r="AJ305" s="44"/>
      <c r="AK305" s="44"/>
    </row>
    <row r="306">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c r="AD306" s="44"/>
      <c r="AE306" s="44"/>
      <c r="AF306" s="44"/>
      <c r="AG306" s="44"/>
      <c r="AH306" s="44"/>
      <c r="AI306" s="44"/>
      <c r="AJ306" s="44"/>
      <c r="AK306" s="44"/>
    </row>
    <row r="307">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c r="AD307" s="44"/>
      <c r="AE307" s="44"/>
      <c r="AF307" s="44"/>
      <c r="AG307" s="44"/>
      <c r="AH307" s="44"/>
      <c r="AI307" s="44"/>
      <c r="AJ307" s="44"/>
      <c r="AK307" s="44"/>
    </row>
    <row r="308">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c r="AA308" s="44"/>
      <c r="AB308" s="44"/>
      <c r="AC308" s="44"/>
      <c r="AD308" s="44"/>
      <c r="AE308" s="44"/>
      <c r="AF308" s="44"/>
      <c r="AG308" s="44"/>
      <c r="AH308" s="44"/>
      <c r="AI308" s="44"/>
      <c r="AJ308" s="44"/>
      <c r="AK308" s="44"/>
    </row>
    <row r="309">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c r="AD309" s="44"/>
      <c r="AE309" s="44"/>
      <c r="AF309" s="44"/>
      <c r="AG309" s="44"/>
      <c r="AH309" s="44"/>
      <c r="AI309" s="44"/>
      <c r="AJ309" s="44"/>
      <c r="AK309" s="44"/>
    </row>
    <row r="310">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c r="AD310" s="44"/>
      <c r="AE310" s="44"/>
      <c r="AF310" s="44"/>
      <c r="AG310" s="44"/>
      <c r="AH310" s="44"/>
      <c r="AI310" s="44"/>
      <c r="AJ310" s="44"/>
      <c r="AK310" s="44"/>
    </row>
    <row r="311">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c r="AD311" s="44"/>
      <c r="AE311" s="44"/>
      <c r="AF311" s="44"/>
      <c r="AG311" s="44"/>
      <c r="AH311" s="44"/>
      <c r="AI311" s="44"/>
      <c r="AJ311" s="44"/>
      <c r="AK311" s="44"/>
    </row>
    <row r="312">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c r="AD312" s="44"/>
      <c r="AE312" s="44"/>
      <c r="AF312" s="44"/>
      <c r="AG312" s="44"/>
      <c r="AH312" s="44"/>
      <c r="AI312" s="44"/>
      <c r="AJ312" s="44"/>
      <c r="AK312" s="44"/>
    </row>
    <row r="313">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c r="AD313" s="44"/>
      <c r="AE313" s="44"/>
      <c r="AF313" s="44"/>
      <c r="AG313" s="44"/>
      <c r="AH313" s="44"/>
      <c r="AI313" s="44"/>
      <c r="AJ313" s="44"/>
      <c r="AK313" s="44"/>
    </row>
    <row r="31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c r="AD314" s="44"/>
      <c r="AE314" s="44"/>
      <c r="AF314" s="44"/>
      <c r="AG314" s="44"/>
      <c r="AH314" s="44"/>
      <c r="AI314" s="44"/>
      <c r="AJ314" s="44"/>
      <c r="AK314" s="44"/>
    </row>
    <row r="315">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c r="AD315" s="44"/>
      <c r="AE315" s="44"/>
      <c r="AF315" s="44"/>
      <c r="AG315" s="44"/>
      <c r="AH315" s="44"/>
      <c r="AI315" s="44"/>
      <c r="AJ315" s="44"/>
      <c r="AK315" s="44"/>
    </row>
    <row r="316">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c r="AD316" s="44"/>
      <c r="AE316" s="44"/>
      <c r="AF316" s="44"/>
      <c r="AG316" s="44"/>
      <c r="AH316" s="44"/>
      <c r="AI316" s="44"/>
      <c r="AJ316" s="44"/>
      <c r="AK316" s="44"/>
    </row>
    <row r="317">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c r="AD317" s="44"/>
      <c r="AE317" s="44"/>
      <c r="AF317" s="44"/>
      <c r="AG317" s="44"/>
      <c r="AH317" s="44"/>
      <c r="AI317" s="44"/>
      <c r="AJ317" s="44"/>
      <c r="AK317" s="44"/>
    </row>
    <row r="318">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c r="AD318" s="44"/>
      <c r="AE318" s="44"/>
      <c r="AF318" s="44"/>
      <c r="AG318" s="44"/>
      <c r="AH318" s="44"/>
      <c r="AI318" s="44"/>
      <c r="AJ318" s="44"/>
      <c r="AK318" s="44"/>
    </row>
    <row r="319">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c r="AD319" s="44"/>
      <c r="AE319" s="44"/>
      <c r="AF319" s="44"/>
      <c r="AG319" s="44"/>
      <c r="AH319" s="44"/>
      <c r="AI319" s="44"/>
      <c r="AJ319" s="44"/>
      <c r="AK319" s="44"/>
    </row>
    <row r="320">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c r="AD320" s="44"/>
      <c r="AE320" s="44"/>
      <c r="AF320" s="44"/>
      <c r="AG320" s="44"/>
      <c r="AH320" s="44"/>
      <c r="AI320" s="44"/>
      <c r="AJ320" s="44"/>
      <c r="AK320" s="44"/>
    </row>
    <row r="321">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c r="AD321" s="44"/>
      <c r="AE321" s="44"/>
      <c r="AF321" s="44"/>
      <c r="AG321" s="44"/>
      <c r="AH321" s="44"/>
      <c r="AI321" s="44"/>
      <c r="AJ321" s="44"/>
      <c r="AK321" s="44"/>
    </row>
    <row r="322">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c r="AD322" s="44"/>
      <c r="AE322" s="44"/>
      <c r="AF322" s="44"/>
      <c r="AG322" s="44"/>
      <c r="AH322" s="44"/>
      <c r="AI322" s="44"/>
      <c r="AJ322" s="44"/>
      <c r="AK322" s="44"/>
    </row>
    <row r="323">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c r="AD323" s="44"/>
      <c r="AE323" s="44"/>
      <c r="AF323" s="44"/>
      <c r="AG323" s="44"/>
      <c r="AH323" s="44"/>
      <c r="AI323" s="44"/>
      <c r="AJ323" s="44"/>
      <c r="AK323" s="44"/>
    </row>
    <row r="32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c r="AA324" s="44"/>
      <c r="AB324" s="44"/>
      <c r="AC324" s="44"/>
      <c r="AD324" s="44"/>
      <c r="AE324" s="44"/>
      <c r="AF324" s="44"/>
      <c r="AG324" s="44"/>
      <c r="AH324" s="44"/>
      <c r="AI324" s="44"/>
      <c r="AJ324" s="44"/>
      <c r="AK324" s="44"/>
    </row>
    <row r="325">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c r="AD325" s="44"/>
      <c r="AE325" s="44"/>
      <c r="AF325" s="44"/>
      <c r="AG325" s="44"/>
      <c r="AH325" s="44"/>
      <c r="AI325" s="44"/>
      <c r="AJ325" s="44"/>
      <c r="AK325" s="44"/>
    </row>
    <row r="326">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c r="AB326" s="44"/>
      <c r="AC326" s="44"/>
      <c r="AD326" s="44"/>
      <c r="AE326" s="44"/>
      <c r="AF326" s="44"/>
      <c r="AG326" s="44"/>
      <c r="AH326" s="44"/>
      <c r="AI326" s="44"/>
      <c r="AJ326" s="44"/>
      <c r="AK326" s="44"/>
    </row>
    <row r="327">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4"/>
      <c r="AB327" s="44"/>
      <c r="AC327" s="44"/>
      <c r="AD327" s="44"/>
      <c r="AE327" s="44"/>
      <c r="AF327" s="44"/>
      <c r="AG327" s="44"/>
      <c r="AH327" s="44"/>
      <c r="AI327" s="44"/>
      <c r="AJ327" s="44"/>
      <c r="AK327" s="44"/>
    </row>
    <row r="328">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4"/>
      <c r="AB328" s="44"/>
      <c r="AC328" s="44"/>
      <c r="AD328" s="44"/>
      <c r="AE328" s="44"/>
      <c r="AF328" s="44"/>
      <c r="AG328" s="44"/>
      <c r="AH328" s="44"/>
      <c r="AI328" s="44"/>
      <c r="AJ328" s="44"/>
      <c r="AK328" s="44"/>
    </row>
    <row r="329">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4"/>
      <c r="AB329" s="44"/>
      <c r="AC329" s="44"/>
      <c r="AD329" s="44"/>
      <c r="AE329" s="44"/>
      <c r="AF329" s="44"/>
      <c r="AG329" s="44"/>
      <c r="AH329" s="44"/>
      <c r="AI329" s="44"/>
      <c r="AJ329" s="44"/>
      <c r="AK329" s="44"/>
    </row>
    <row r="330">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c r="AB330" s="44"/>
      <c r="AC330" s="44"/>
      <c r="AD330" s="44"/>
      <c r="AE330" s="44"/>
      <c r="AF330" s="44"/>
      <c r="AG330" s="44"/>
      <c r="AH330" s="44"/>
      <c r="AI330" s="44"/>
      <c r="AJ330" s="44"/>
      <c r="AK330" s="44"/>
    </row>
    <row r="331">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c r="AA331" s="44"/>
      <c r="AB331" s="44"/>
      <c r="AC331" s="44"/>
      <c r="AD331" s="44"/>
      <c r="AE331" s="44"/>
      <c r="AF331" s="44"/>
      <c r="AG331" s="44"/>
      <c r="AH331" s="44"/>
      <c r="AI331" s="44"/>
      <c r="AJ331" s="44"/>
      <c r="AK331" s="44"/>
    </row>
    <row r="332">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4"/>
      <c r="AB332" s="44"/>
      <c r="AC332" s="44"/>
      <c r="AD332" s="44"/>
      <c r="AE332" s="44"/>
      <c r="AF332" s="44"/>
      <c r="AG332" s="44"/>
      <c r="AH332" s="44"/>
      <c r="AI332" s="44"/>
      <c r="AJ332" s="44"/>
      <c r="AK332" s="44"/>
    </row>
    <row r="333">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c r="AB333" s="44"/>
      <c r="AC333" s="44"/>
      <c r="AD333" s="44"/>
      <c r="AE333" s="44"/>
      <c r="AF333" s="44"/>
      <c r="AG333" s="44"/>
      <c r="AH333" s="44"/>
      <c r="AI333" s="44"/>
      <c r="AJ333" s="44"/>
      <c r="AK333" s="44"/>
    </row>
    <row r="33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4"/>
      <c r="AB334" s="44"/>
      <c r="AC334" s="44"/>
      <c r="AD334" s="44"/>
      <c r="AE334" s="44"/>
      <c r="AF334" s="44"/>
      <c r="AG334" s="44"/>
      <c r="AH334" s="44"/>
      <c r="AI334" s="44"/>
      <c r="AJ334" s="44"/>
      <c r="AK334" s="44"/>
    </row>
    <row r="335">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c r="AD335" s="44"/>
      <c r="AE335" s="44"/>
      <c r="AF335" s="44"/>
      <c r="AG335" s="44"/>
      <c r="AH335" s="44"/>
      <c r="AI335" s="44"/>
      <c r="AJ335" s="44"/>
      <c r="AK335" s="44"/>
    </row>
    <row r="336">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c r="AD336" s="44"/>
      <c r="AE336" s="44"/>
      <c r="AF336" s="44"/>
      <c r="AG336" s="44"/>
      <c r="AH336" s="44"/>
      <c r="AI336" s="44"/>
      <c r="AJ336" s="44"/>
      <c r="AK336" s="44"/>
    </row>
    <row r="337">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c r="AD337" s="44"/>
      <c r="AE337" s="44"/>
      <c r="AF337" s="44"/>
      <c r="AG337" s="44"/>
      <c r="AH337" s="44"/>
      <c r="AI337" s="44"/>
      <c r="AJ337" s="44"/>
      <c r="AK337" s="44"/>
    </row>
    <row r="338">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c r="AD338" s="44"/>
      <c r="AE338" s="44"/>
      <c r="AF338" s="44"/>
      <c r="AG338" s="44"/>
      <c r="AH338" s="44"/>
      <c r="AI338" s="44"/>
      <c r="AJ338" s="44"/>
      <c r="AK338" s="44"/>
    </row>
    <row r="339">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c r="AD339" s="44"/>
      <c r="AE339" s="44"/>
      <c r="AF339" s="44"/>
      <c r="AG339" s="44"/>
      <c r="AH339" s="44"/>
      <c r="AI339" s="44"/>
      <c r="AJ339" s="44"/>
      <c r="AK339" s="44"/>
    </row>
    <row r="340">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4"/>
      <c r="AB340" s="44"/>
      <c r="AC340" s="44"/>
      <c r="AD340" s="44"/>
      <c r="AE340" s="44"/>
      <c r="AF340" s="44"/>
      <c r="AG340" s="44"/>
      <c r="AH340" s="44"/>
      <c r="AI340" s="44"/>
      <c r="AJ340" s="44"/>
      <c r="AK340" s="44"/>
    </row>
    <row r="341">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c r="AD341" s="44"/>
      <c r="AE341" s="44"/>
      <c r="AF341" s="44"/>
      <c r="AG341" s="44"/>
      <c r="AH341" s="44"/>
      <c r="AI341" s="44"/>
      <c r="AJ341" s="44"/>
      <c r="AK341" s="44"/>
    </row>
    <row r="342">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A342" s="44"/>
      <c r="AB342" s="44"/>
      <c r="AC342" s="44"/>
      <c r="AD342" s="44"/>
      <c r="AE342" s="44"/>
      <c r="AF342" s="44"/>
      <c r="AG342" s="44"/>
      <c r="AH342" s="44"/>
      <c r="AI342" s="44"/>
      <c r="AJ342" s="44"/>
      <c r="AK342" s="44"/>
    </row>
    <row r="343">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c r="AA343" s="44"/>
      <c r="AB343" s="44"/>
      <c r="AC343" s="44"/>
      <c r="AD343" s="44"/>
      <c r="AE343" s="44"/>
      <c r="AF343" s="44"/>
      <c r="AG343" s="44"/>
      <c r="AH343" s="44"/>
      <c r="AI343" s="44"/>
      <c r="AJ343" s="44"/>
      <c r="AK343" s="44"/>
    </row>
    <row r="3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c r="AA344" s="44"/>
      <c r="AB344" s="44"/>
      <c r="AC344" s="44"/>
      <c r="AD344" s="44"/>
      <c r="AE344" s="44"/>
      <c r="AF344" s="44"/>
      <c r="AG344" s="44"/>
      <c r="AH344" s="44"/>
      <c r="AI344" s="44"/>
      <c r="AJ344" s="44"/>
      <c r="AK344" s="44"/>
    </row>
    <row r="345">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4"/>
      <c r="AB345" s="44"/>
      <c r="AC345" s="44"/>
      <c r="AD345" s="44"/>
      <c r="AE345" s="44"/>
      <c r="AF345" s="44"/>
      <c r="AG345" s="44"/>
      <c r="AH345" s="44"/>
      <c r="AI345" s="44"/>
      <c r="AJ345" s="44"/>
      <c r="AK345" s="44"/>
    </row>
    <row r="346">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4"/>
      <c r="AB346" s="44"/>
      <c r="AC346" s="44"/>
      <c r="AD346" s="44"/>
      <c r="AE346" s="44"/>
      <c r="AF346" s="44"/>
      <c r="AG346" s="44"/>
      <c r="AH346" s="44"/>
      <c r="AI346" s="44"/>
      <c r="AJ346" s="44"/>
      <c r="AK346" s="44"/>
    </row>
    <row r="347">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4"/>
      <c r="AB347" s="44"/>
      <c r="AC347" s="44"/>
      <c r="AD347" s="44"/>
      <c r="AE347" s="44"/>
      <c r="AF347" s="44"/>
      <c r="AG347" s="44"/>
      <c r="AH347" s="44"/>
      <c r="AI347" s="44"/>
      <c r="AJ347" s="44"/>
      <c r="AK347" s="44"/>
    </row>
    <row r="348">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4"/>
      <c r="AB348" s="44"/>
      <c r="AC348" s="44"/>
      <c r="AD348" s="44"/>
      <c r="AE348" s="44"/>
      <c r="AF348" s="44"/>
      <c r="AG348" s="44"/>
      <c r="AH348" s="44"/>
      <c r="AI348" s="44"/>
      <c r="AJ348" s="44"/>
      <c r="AK348" s="44"/>
    </row>
    <row r="349">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4"/>
      <c r="AB349" s="44"/>
      <c r="AC349" s="44"/>
      <c r="AD349" s="44"/>
      <c r="AE349" s="44"/>
      <c r="AF349" s="44"/>
      <c r="AG349" s="44"/>
      <c r="AH349" s="44"/>
      <c r="AI349" s="44"/>
      <c r="AJ349" s="44"/>
      <c r="AK349" s="44"/>
    </row>
    <row r="350">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c r="AD350" s="44"/>
      <c r="AE350" s="44"/>
      <c r="AF350" s="44"/>
      <c r="AG350" s="44"/>
      <c r="AH350" s="44"/>
      <c r="AI350" s="44"/>
      <c r="AJ350" s="44"/>
      <c r="AK350" s="44"/>
    </row>
    <row r="351">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c r="AD351" s="44"/>
      <c r="AE351" s="44"/>
      <c r="AF351" s="44"/>
      <c r="AG351" s="44"/>
      <c r="AH351" s="44"/>
      <c r="AI351" s="44"/>
      <c r="AJ351" s="44"/>
      <c r="AK351" s="44"/>
    </row>
    <row r="352">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c r="AB352" s="44"/>
      <c r="AC352" s="44"/>
      <c r="AD352" s="44"/>
      <c r="AE352" s="44"/>
      <c r="AF352" s="44"/>
      <c r="AG352" s="44"/>
      <c r="AH352" s="44"/>
      <c r="AI352" s="44"/>
      <c r="AJ352" s="44"/>
      <c r="AK352" s="44"/>
    </row>
    <row r="353">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c r="AB353" s="44"/>
      <c r="AC353" s="44"/>
      <c r="AD353" s="44"/>
      <c r="AE353" s="44"/>
      <c r="AF353" s="44"/>
      <c r="AG353" s="44"/>
      <c r="AH353" s="44"/>
      <c r="AI353" s="44"/>
      <c r="AJ353" s="44"/>
      <c r="AK353" s="44"/>
    </row>
    <row r="35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c r="AB354" s="44"/>
      <c r="AC354" s="44"/>
      <c r="AD354" s="44"/>
      <c r="AE354" s="44"/>
      <c r="AF354" s="44"/>
      <c r="AG354" s="44"/>
      <c r="AH354" s="44"/>
      <c r="AI354" s="44"/>
      <c r="AJ354" s="44"/>
      <c r="AK354" s="44"/>
    </row>
    <row r="355">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c r="AB355" s="44"/>
      <c r="AC355" s="44"/>
      <c r="AD355" s="44"/>
      <c r="AE355" s="44"/>
      <c r="AF355" s="44"/>
      <c r="AG355" s="44"/>
      <c r="AH355" s="44"/>
      <c r="AI355" s="44"/>
      <c r="AJ355" s="44"/>
      <c r="AK355" s="44"/>
    </row>
    <row r="356">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c r="AB356" s="44"/>
      <c r="AC356" s="44"/>
      <c r="AD356" s="44"/>
      <c r="AE356" s="44"/>
      <c r="AF356" s="44"/>
      <c r="AG356" s="44"/>
      <c r="AH356" s="44"/>
      <c r="AI356" s="44"/>
      <c r="AJ356" s="44"/>
      <c r="AK356" s="44"/>
    </row>
    <row r="357">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4"/>
      <c r="AB357" s="44"/>
      <c r="AC357" s="44"/>
      <c r="AD357" s="44"/>
      <c r="AE357" s="44"/>
      <c r="AF357" s="44"/>
      <c r="AG357" s="44"/>
      <c r="AH357" s="44"/>
      <c r="AI357" s="44"/>
      <c r="AJ357" s="44"/>
      <c r="AK357" s="44"/>
    </row>
    <row r="358">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4"/>
      <c r="AB358" s="44"/>
      <c r="AC358" s="44"/>
      <c r="AD358" s="44"/>
      <c r="AE358" s="44"/>
      <c r="AF358" s="44"/>
      <c r="AG358" s="44"/>
      <c r="AH358" s="44"/>
      <c r="AI358" s="44"/>
      <c r="AJ358" s="44"/>
      <c r="AK358" s="44"/>
    </row>
    <row r="359">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c r="AB359" s="44"/>
      <c r="AC359" s="44"/>
      <c r="AD359" s="44"/>
      <c r="AE359" s="44"/>
      <c r="AF359" s="44"/>
      <c r="AG359" s="44"/>
      <c r="AH359" s="44"/>
      <c r="AI359" s="44"/>
      <c r="AJ359" s="44"/>
      <c r="AK359" s="44"/>
    </row>
    <row r="360">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4"/>
      <c r="AB360" s="44"/>
      <c r="AC360" s="44"/>
      <c r="AD360" s="44"/>
      <c r="AE360" s="44"/>
      <c r="AF360" s="44"/>
      <c r="AG360" s="44"/>
      <c r="AH360" s="44"/>
      <c r="AI360" s="44"/>
      <c r="AJ360" s="44"/>
      <c r="AK360" s="44"/>
    </row>
    <row r="361">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4"/>
      <c r="AB361" s="44"/>
      <c r="AC361" s="44"/>
      <c r="AD361" s="44"/>
      <c r="AE361" s="44"/>
      <c r="AF361" s="44"/>
      <c r="AG361" s="44"/>
      <c r="AH361" s="44"/>
      <c r="AI361" s="44"/>
      <c r="AJ361" s="44"/>
      <c r="AK361" s="44"/>
    </row>
    <row r="362">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c r="AB362" s="44"/>
      <c r="AC362" s="44"/>
      <c r="AD362" s="44"/>
      <c r="AE362" s="44"/>
      <c r="AF362" s="44"/>
      <c r="AG362" s="44"/>
      <c r="AH362" s="44"/>
      <c r="AI362" s="44"/>
      <c r="AJ362" s="44"/>
      <c r="AK362" s="44"/>
    </row>
    <row r="363">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c r="AB363" s="44"/>
      <c r="AC363" s="44"/>
      <c r="AD363" s="44"/>
      <c r="AE363" s="44"/>
      <c r="AF363" s="44"/>
      <c r="AG363" s="44"/>
      <c r="AH363" s="44"/>
      <c r="AI363" s="44"/>
      <c r="AJ363" s="44"/>
      <c r="AK363" s="44"/>
    </row>
    <row r="36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c r="AB364" s="44"/>
      <c r="AC364" s="44"/>
      <c r="AD364" s="44"/>
      <c r="AE364" s="44"/>
      <c r="AF364" s="44"/>
      <c r="AG364" s="44"/>
      <c r="AH364" s="44"/>
      <c r="AI364" s="44"/>
      <c r="AJ364" s="44"/>
      <c r="AK364" s="44"/>
    </row>
    <row r="365">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c r="AB365" s="44"/>
      <c r="AC365" s="44"/>
      <c r="AD365" s="44"/>
      <c r="AE365" s="44"/>
      <c r="AF365" s="44"/>
      <c r="AG365" s="44"/>
      <c r="AH365" s="44"/>
      <c r="AI365" s="44"/>
      <c r="AJ365" s="44"/>
      <c r="AK365" s="44"/>
    </row>
    <row r="366">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c r="AB366" s="44"/>
      <c r="AC366" s="44"/>
      <c r="AD366" s="44"/>
      <c r="AE366" s="44"/>
      <c r="AF366" s="44"/>
      <c r="AG366" s="44"/>
      <c r="AH366" s="44"/>
      <c r="AI366" s="44"/>
      <c r="AJ366" s="44"/>
      <c r="AK366" s="44"/>
    </row>
    <row r="367">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c r="AB367" s="44"/>
      <c r="AC367" s="44"/>
      <c r="AD367" s="44"/>
      <c r="AE367" s="44"/>
      <c r="AF367" s="44"/>
      <c r="AG367" s="44"/>
      <c r="AH367" s="44"/>
      <c r="AI367" s="44"/>
      <c r="AJ367" s="44"/>
      <c r="AK367" s="44"/>
    </row>
    <row r="368">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c r="AB368" s="44"/>
      <c r="AC368" s="44"/>
      <c r="AD368" s="44"/>
      <c r="AE368" s="44"/>
      <c r="AF368" s="44"/>
      <c r="AG368" s="44"/>
      <c r="AH368" s="44"/>
      <c r="AI368" s="44"/>
      <c r="AJ368" s="44"/>
      <c r="AK368" s="44"/>
    </row>
    <row r="369">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c r="AB369" s="44"/>
      <c r="AC369" s="44"/>
      <c r="AD369" s="44"/>
      <c r="AE369" s="44"/>
      <c r="AF369" s="44"/>
      <c r="AG369" s="44"/>
      <c r="AH369" s="44"/>
      <c r="AI369" s="44"/>
      <c r="AJ369" s="44"/>
      <c r="AK369" s="44"/>
    </row>
    <row r="370">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c r="AB370" s="44"/>
      <c r="AC370" s="44"/>
      <c r="AD370" s="44"/>
      <c r="AE370" s="44"/>
      <c r="AF370" s="44"/>
      <c r="AG370" s="44"/>
      <c r="AH370" s="44"/>
      <c r="AI370" s="44"/>
      <c r="AJ370" s="44"/>
      <c r="AK370" s="44"/>
    </row>
    <row r="371">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4"/>
      <c r="AB371" s="44"/>
      <c r="AC371" s="44"/>
      <c r="AD371" s="44"/>
      <c r="AE371" s="44"/>
      <c r="AF371" s="44"/>
      <c r="AG371" s="44"/>
      <c r="AH371" s="44"/>
      <c r="AI371" s="44"/>
      <c r="AJ371" s="44"/>
      <c r="AK371" s="44"/>
    </row>
    <row r="372">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c r="AB372" s="44"/>
      <c r="AC372" s="44"/>
      <c r="AD372" s="44"/>
      <c r="AE372" s="44"/>
      <c r="AF372" s="44"/>
      <c r="AG372" s="44"/>
      <c r="AH372" s="44"/>
      <c r="AI372" s="44"/>
      <c r="AJ372" s="44"/>
      <c r="AK372" s="44"/>
    </row>
    <row r="373">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4"/>
      <c r="AB373" s="44"/>
      <c r="AC373" s="44"/>
      <c r="AD373" s="44"/>
      <c r="AE373" s="44"/>
      <c r="AF373" s="44"/>
      <c r="AG373" s="44"/>
      <c r="AH373" s="44"/>
      <c r="AI373" s="44"/>
      <c r="AJ373" s="44"/>
      <c r="AK373" s="44"/>
    </row>
    <row r="37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4"/>
      <c r="AB374" s="44"/>
      <c r="AC374" s="44"/>
      <c r="AD374" s="44"/>
      <c r="AE374" s="44"/>
      <c r="AF374" s="44"/>
      <c r="AG374" s="44"/>
      <c r="AH374" s="44"/>
      <c r="AI374" s="44"/>
      <c r="AJ374" s="44"/>
      <c r="AK374" s="44"/>
    </row>
    <row r="375">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c r="AB375" s="44"/>
      <c r="AC375" s="44"/>
      <c r="AD375" s="44"/>
      <c r="AE375" s="44"/>
      <c r="AF375" s="44"/>
      <c r="AG375" s="44"/>
      <c r="AH375" s="44"/>
      <c r="AI375" s="44"/>
      <c r="AJ375" s="44"/>
      <c r="AK375" s="44"/>
    </row>
    <row r="376">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c r="AB376" s="44"/>
      <c r="AC376" s="44"/>
      <c r="AD376" s="44"/>
      <c r="AE376" s="44"/>
      <c r="AF376" s="44"/>
      <c r="AG376" s="44"/>
      <c r="AH376" s="44"/>
      <c r="AI376" s="44"/>
      <c r="AJ376" s="44"/>
      <c r="AK376" s="44"/>
    </row>
    <row r="377">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c r="AB377" s="44"/>
      <c r="AC377" s="44"/>
      <c r="AD377" s="44"/>
      <c r="AE377" s="44"/>
      <c r="AF377" s="44"/>
      <c r="AG377" s="44"/>
      <c r="AH377" s="44"/>
      <c r="AI377" s="44"/>
      <c r="AJ377" s="44"/>
      <c r="AK377" s="44"/>
    </row>
    <row r="378">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c r="AB378" s="44"/>
      <c r="AC378" s="44"/>
      <c r="AD378" s="44"/>
      <c r="AE378" s="44"/>
      <c r="AF378" s="44"/>
      <c r="AG378" s="44"/>
      <c r="AH378" s="44"/>
      <c r="AI378" s="44"/>
      <c r="AJ378" s="44"/>
      <c r="AK378" s="44"/>
    </row>
    <row r="379">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c r="AB379" s="44"/>
      <c r="AC379" s="44"/>
      <c r="AD379" s="44"/>
      <c r="AE379" s="44"/>
      <c r="AF379" s="44"/>
      <c r="AG379" s="44"/>
      <c r="AH379" s="44"/>
      <c r="AI379" s="44"/>
      <c r="AJ379" s="44"/>
      <c r="AK379" s="44"/>
    </row>
    <row r="380">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c r="AB380" s="44"/>
      <c r="AC380" s="44"/>
      <c r="AD380" s="44"/>
      <c r="AE380" s="44"/>
      <c r="AF380" s="44"/>
      <c r="AG380" s="44"/>
      <c r="AH380" s="44"/>
      <c r="AI380" s="44"/>
      <c r="AJ380" s="44"/>
      <c r="AK380" s="44"/>
    </row>
    <row r="381">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c r="AB381" s="44"/>
      <c r="AC381" s="44"/>
      <c r="AD381" s="44"/>
      <c r="AE381" s="44"/>
      <c r="AF381" s="44"/>
      <c r="AG381" s="44"/>
      <c r="AH381" s="44"/>
      <c r="AI381" s="44"/>
      <c r="AJ381" s="44"/>
      <c r="AK381" s="44"/>
    </row>
    <row r="382">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c r="AB382" s="44"/>
      <c r="AC382" s="44"/>
      <c r="AD382" s="44"/>
      <c r="AE382" s="44"/>
      <c r="AF382" s="44"/>
      <c r="AG382" s="44"/>
      <c r="AH382" s="44"/>
      <c r="AI382" s="44"/>
      <c r="AJ382" s="44"/>
      <c r="AK382" s="44"/>
    </row>
    <row r="383">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c r="AB383" s="44"/>
      <c r="AC383" s="44"/>
      <c r="AD383" s="44"/>
      <c r="AE383" s="44"/>
      <c r="AF383" s="44"/>
      <c r="AG383" s="44"/>
      <c r="AH383" s="44"/>
      <c r="AI383" s="44"/>
      <c r="AJ383" s="44"/>
      <c r="AK383" s="44"/>
    </row>
    <row r="38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c r="AB384" s="44"/>
      <c r="AC384" s="44"/>
      <c r="AD384" s="44"/>
      <c r="AE384" s="44"/>
      <c r="AF384" s="44"/>
      <c r="AG384" s="44"/>
      <c r="AH384" s="44"/>
      <c r="AI384" s="44"/>
      <c r="AJ384" s="44"/>
      <c r="AK384" s="44"/>
    </row>
    <row r="385">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c r="AB385" s="44"/>
      <c r="AC385" s="44"/>
      <c r="AD385" s="44"/>
      <c r="AE385" s="44"/>
      <c r="AF385" s="44"/>
      <c r="AG385" s="44"/>
      <c r="AH385" s="44"/>
      <c r="AI385" s="44"/>
      <c r="AJ385" s="44"/>
      <c r="AK385" s="44"/>
    </row>
    <row r="386">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c r="AB386" s="44"/>
      <c r="AC386" s="44"/>
      <c r="AD386" s="44"/>
      <c r="AE386" s="44"/>
      <c r="AF386" s="44"/>
      <c r="AG386" s="44"/>
      <c r="AH386" s="44"/>
      <c r="AI386" s="44"/>
      <c r="AJ386" s="44"/>
      <c r="AK386" s="44"/>
    </row>
    <row r="387">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c r="AB387" s="44"/>
      <c r="AC387" s="44"/>
      <c r="AD387" s="44"/>
      <c r="AE387" s="44"/>
      <c r="AF387" s="44"/>
      <c r="AG387" s="44"/>
      <c r="AH387" s="44"/>
      <c r="AI387" s="44"/>
      <c r="AJ387" s="44"/>
      <c r="AK387" s="44"/>
    </row>
    <row r="388">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c r="AB388" s="44"/>
      <c r="AC388" s="44"/>
      <c r="AD388" s="44"/>
      <c r="AE388" s="44"/>
      <c r="AF388" s="44"/>
      <c r="AG388" s="44"/>
      <c r="AH388" s="44"/>
      <c r="AI388" s="44"/>
      <c r="AJ388" s="44"/>
      <c r="AK388" s="44"/>
    </row>
    <row r="389">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c r="AB389" s="44"/>
      <c r="AC389" s="44"/>
      <c r="AD389" s="44"/>
      <c r="AE389" s="44"/>
      <c r="AF389" s="44"/>
      <c r="AG389" s="44"/>
      <c r="AH389" s="44"/>
      <c r="AI389" s="44"/>
      <c r="AJ389" s="44"/>
      <c r="AK389" s="44"/>
    </row>
    <row r="390">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c r="AB390" s="44"/>
      <c r="AC390" s="44"/>
      <c r="AD390" s="44"/>
      <c r="AE390" s="44"/>
      <c r="AF390" s="44"/>
      <c r="AG390" s="44"/>
      <c r="AH390" s="44"/>
      <c r="AI390" s="44"/>
      <c r="AJ390" s="44"/>
      <c r="AK390" s="44"/>
    </row>
    <row r="391">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c r="AB391" s="44"/>
      <c r="AC391" s="44"/>
      <c r="AD391" s="44"/>
      <c r="AE391" s="44"/>
      <c r="AF391" s="44"/>
      <c r="AG391" s="44"/>
      <c r="AH391" s="44"/>
      <c r="AI391" s="44"/>
      <c r="AJ391" s="44"/>
      <c r="AK391" s="44"/>
    </row>
    <row r="392">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c r="AB392" s="44"/>
      <c r="AC392" s="44"/>
      <c r="AD392" s="44"/>
      <c r="AE392" s="44"/>
      <c r="AF392" s="44"/>
      <c r="AG392" s="44"/>
      <c r="AH392" s="44"/>
      <c r="AI392" s="44"/>
      <c r="AJ392" s="44"/>
      <c r="AK392" s="44"/>
    </row>
    <row r="393">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c r="AB393" s="44"/>
      <c r="AC393" s="44"/>
      <c r="AD393" s="44"/>
      <c r="AE393" s="44"/>
      <c r="AF393" s="44"/>
      <c r="AG393" s="44"/>
      <c r="AH393" s="44"/>
      <c r="AI393" s="44"/>
      <c r="AJ393" s="44"/>
      <c r="AK393" s="44"/>
    </row>
    <row r="39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c r="AB394" s="44"/>
      <c r="AC394" s="44"/>
      <c r="AD394" s="44"/>
      <c r="AE394" s="44"/>
      <c r="AF394" s="44"/>
      <c r="AG394" s="44"/>
      <c r="AH394" s="44"/>
      <c r="AI394" s="44"/>
      <c r="AJ394" s="44"/>
      <c r="AK394" s="44"/>
    </row>
    <row r="395">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4"/>
      <c r="AB395" s="44"/>
      <c r="AC395" s="44"/>
      <c r="AD395" s="44"/>
      <c r="AE395" s="44"/>
      <c r="AF395" s="44"/>
      <c r="AG395" s="44"/>
      <c r="AH395" s="44"/>
      <c r="AI395" s="44"/>
      <c r="AJ395" s="44"/>
      <c r="AK395" s="44"/>
    </row>
    <row r="396">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4"/>
      <c r="AB396" s="44"/>
      <c r="AC396" s="44"/>
      <c r="AD396" s="44"/>
      <c r="AE396" s="44"/>
      <c r="AF396" s="44"/>
      <c r="AG396" s="44"/>
      <c r="AH396" s="44"/>
      <c r="AI396" s="44"/>
      <c r="AJ396" s="44"/>
      <c r="AK396" s="44"/>
    </row>
    <row r="397">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4"/>
      <c r="AB397" s="44"/>
      <c r="AC397" s="44"/>
      <c r="AD397" s="44"/>
      <c r="AE397" s="44"/>
      <c r="AF397" s="44"/>
      <c r="AG397" s="44"/>
      <c r="AH397" s="44"/>
      <c r="AI397" s="44"/>
      <c r="AJ397" s="44"/>
      <c r="AK397" s="44"/>
    </row>
    <row r="398">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4"/>
      <c r="AB398" s="44"/>
      <c r="AC398" s="44"/>
      <c r="AD398" s="44"/>
      <c r="AE398" s="44"/>
      <c r="AF398" s="44"/>
      <c r="AG398" s="44"/>
      <c r="AH398" s="44"/>
      <c r="AI398" s="44"/>
      <c r="AJ398" s="44"/>
      <c r="AK398" s="44"/>
    </row>
    <row r="399">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4"/>
      <c r="AB399" s="44"/>
      <c r="AC399" s="44"/>
      <c r="AD399" s="44"/>
      <c r="AE399" s="44"/>
      <c r="AF399" s="44"/>
      <c r="AG399" s="44"/>
      <c r="AH399" s="44"/>
      <c r="AI399" s="44"/>
      <c r="AJ399" s="44"/>
      <c r="AK399" s="44"/>
    </row>
    <row r="400">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4"/>
      <c r="AB400" s="44"/>
      <c r="AC400" s="44"/>
      <c r="AD400" s="44"/>
      <c r="AE400" s="44"/>
      <c r="AF400" s="44"/>
      <c r="AG400" s="44"/>
      <c r="AH400" s="44"/>
      <c r="AI400" s="44"/>
      <c r="AJ400" s="44"/>
      <c r="AK400" s="44"/>
    </row>
    <row r="401">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4"/>
      <c r="AB401" s="44"/>
      <c r="AC401" s="44"/>
      <c r="AD401" s="44"/>
      <c r="AE401" s="44"/>
      <c r="AF401" s="44"/>
      <c r="AG401" s="44"/>
      <c r="AH401" s="44"/>
      <c r="AI401" s="44"/>
      <c r="AJ401" s="44"/>
      <c r="AK401" s="44"/>
    </row>
    <row r="402">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4"/>
      <c r="AB402" s="44"/>
      <c r="AC402" s="44"/>
      <c r="AD402" s="44"/>
      <c r="AE402" s="44"/>
      <c r="AF402" s="44"/>
      <c r="AG402" s="44"/>
      <c r="AH402" s="44"/>
      <c r="AI402" s="44"/>
      <c r="AJ402" s="44"/>
      <c r="AK402" s="44"/>
    </row>
    <row r="403">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4"/>
      <c r="AB403" s="44"/>
      <c r="AC403" s="44"/>
      <c r="AD403" s="44"/>
      <c r="AE403" s="44"/>
      <c r="AF403" s="44"/>
      <c r="AG403" s="44"/>
      <c r="AH403" s="44"/>
      <c r="AI403" s="44"/>
      <c r="AJ403" s="44"/>
      <c r="AK403" s="44"/>
    </row>
    <row r="40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4"/>
      <c r="AB404" s="44"/>
      <c r="AC404" s="44"/>
      <c r="AD404" s="44"/>
      <c r="AE404" s="44"/>
      <c r="AF404" s="44"/>
      <c r="AG404" s="44"/>
      <c r="AH404" s="44"/>
      <c r="AI404" s="44"/>
      <c r="AJ404" s="44"/>
      <c r="AK404" s="44"/>
    </row>
    <row r="405">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4"/>
      <c r="AB405" s="44"/>
      <c r="AC405" s="44"/>
      <c r="AD405" s="44"/>
      <c r="AE405" s="44"/>
      <c r="AF405" s="44"/>
      <c r="AG405" s="44"/>
      <c r="AH405" s="44"/>
      <c r="AI405" s="44"/>
      <c r="AJ405" s="44"/>
      <c r="AK405" s="44"/>
    </row>
    <row r="406">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4"/>
      <c r="AB406" s="44"/>
      <c r="AC406" s="44"/>
      <c r="AD406" s="44"/>
      <c r="AE406" s="44"/>
      <c r="AF406" s="44"/>
      <c r="AG406" s="44"/>
      <c r="AH406" s="44"/>
      <c r="AI406" s="44"/>
      <c r="AJ406" s="44"/>
      <c r="AK406" s="44"/>
    </row>
    <row r="407">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4"/>
      <c r="AB407" s="44"/>
      <c r="AC407" s="44"/>
      <c r="AD407" s="44"/>
      <c r="AE407" s="44"/>
      <c r="AF407" s="44"/>
      <c r="AG407" s="44"/>
      <c r="AH407" s="44"/>
      <c r="AI407" s="44"/>
      <c r="AJ407" s="44"/>
      <c r="AK407" s="44"/>
    </row>
    <row r="408">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c r="AB408" s="44"/>
      <c r="AC408" s="44"/>
      <c r="AD408" s="44"/>
      <c r="AE408" s="44"/>
      <c r="AF408" s="44"/>
      <c r="AG408" s="44"/>
      <c r="AH408" s="44"/>
      <c r="AI408" s="44"/>
      <c r="AJ408" s="44"/>
      <c r="AK408" s="44"/>
    </row>
    <row r="409">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c r="AB409" s="44"/>
      <c r="AC409" s="44"/>
      <c r="AD409" s="44"/>
      <c r="AE409" s="44"/>
      <c r="AF409" s="44"/>
      <c r="AG409" s="44"/>
      <c r="AH409" s="44"/>
      <c r="AI409" s="44"/>
      <c r="AJ409" s="44"/>
      <c r="AK409" s="44"/>
    </row>
    <row r="410">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c r="AB410" s="44"/>
      <c r="AC410" s="44"/>
      <c r="AD410" s="44"/>
      <c r="AE410" s="44"/>
      <c r="AF410" s="44"/>
      <c r="AG410" s="44"/>
      <c r="AH410" s="44"/>
      <c r="AI410" s="44"/>
      <c r="AJ410" s="44"/>
      <c r="AK410" s="44"/>
    </row>
    <row r="411">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c r="AB411" s="44"/>
      <c r="AC411" s="44"/>
      <c r="AD411" s="44"/>
      <c r="AE411" s="44"/>
      <c r="AF411" s="44"/>
      <c r="AG411" s="44"/>
      <c r="AH411" s="44"/>
      <c r="AI411" s="44"/>
      <c r="AJ411" s="44"/>
      <c r="AK411" s="44"/>
    </row>
    <row r="412">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c r="AB412" s="44"/>
      <c r="AC412" s="44"/>
      <c r="AD412" s="44"/>
      <c r="AE412" s="44"/>
      <c r="AF412" s="44"/>
      <c r="AG412" s="44"/>
      <c r="AH412" s="44"/>
      <c r="AI412" s="44"/>
      <c r="AJ412" s="44"/>
      <c r="AK412" s="44"/>
    </row>
    <row r="413">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c r="AB413" s="44"/>
      <c r="AC413" s="44"/>
      <c r="AD413" s="44"/>
      <c r="AE413" s="44"/>
      <c r="AF413" s="44"/>
      <c r="AG413" s="44"/>
      <c r="AH413" s="44"/>
      <c r="AI413" s="44"/>
      <c r="AJ413" s="44"/>
      <c r="AK413" s="44"/>
    </row>
    <row r="41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c r="AB414" s="44"/>
      <c r="AC414" s="44"/>
      <c r="AD414" s="44"/>
      <c r="AE414" s="44"/>
      <c r="AF414" s="44"/>
      <c r="AG414" s="44"/>
      <c r="AH414" s="44"/>
      <c r="AI414" s="44"/>
      <c r="AJ414" s="44"/>
      <c r="AK414" s="44"/>
    </row>
    <row r="415">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c r="AB415" s="44"/>
      <c r="AC415" s="44"/>
      <c r="AD415" s="44"/>
      <c r="AE415" s="44"/>
      <c r="AF415" s="44"/>
      <c r="AG415" s="44"/>
      <c r="AH415" s="44"/>
      <c r="AI415" s="44"/>
      <c r="AJ415" s="44"/>
      <c r="AK415" s="44"/>
    </row>
    <row r="416">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4"/>
      <c r="AB416" s="44"/>
      <c r="AC416" s="44"/>
      <c r="AD416" s="44"/>
      <c r="AE416" s="44"/>
      <c r="AF416" s="44"/>
      <c r="AG416" s="44"/>
      <c r="AH416" s="44"/>
      <c r="AI416" s="44"/>
      <c r="AJ416" s="44"/>
      <c r="AK416" s="44"/>
    </row>
    <row r="417">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4"/>
      <c r="AB417" s="44"/>
      <c r="AC417" s="44"/>
      <c r="AD417" s="44"/>
      <c r="AE417" s="44"/>
      <c r="AF417" s="44"/>
      <c r="AG417" s="44"/>
      <c r="AH417" s="44"/>
      <c r="AI417" s="44"/>
      <c r="AJ417" s="44"/>
      <c r="AK417" s="44"/>
    </row>
    <row r="418">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c r="AB418" s="44"/>
      <c r="AC418" s="44"/>
      <c r="AD418" s="44"/>
      <c r="AE418" s="44"/>
      <c r="AF418" s="44"/>
      <c r="AG418" s="44"/>
      <c r="AH418" s="44"/>
      <c r="AI418" s="44"/>
      <c r="AJ418" s="44"/>
      <c r="AK418" s="44"/>
    </row>
    <row r="419">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4"/>
      <c r="AB419" s="44"/>
      <c r="AC419" s="44"/>
      <c r="AD419" s="44"/>
      <c r="AE419" s="44"/>
      <c r="AF419" s="44"/>
      <c r="AG419" s="44"/>
      <c r="AH419" s="44"/>
      <c r="AI419" s="44"/>
      <c r="AJ419" s="44"/>
      <c r="AK419" s="44"/>
    </row>
    <row r="420">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4"/>
      <c r="AB420" s="44"/>
      <c r="AC420" s="44"/>
      <c r="AD420" s="44"/>
      <c r="AE420" s="44"/>
      <c r="AF420" s="44"/>
      <c r="AG420" s="44"/>
      <c r="AH420" s="44"/>
      <c r="AI420" s="44"/>
      <c r="AJ420" s="44"/>
      <c r="AK420" s="44"/>
    </row>
    <row r="421">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4"/>
      <c r="AB421" s="44"/>
      <c r="AC421" s="44"/>
      <c r="AD421" s="44"/>
      <c r="AE421" s="44"/>
      <c r="AF421" s="44"/>
      <c r="AG421" s="44"/>
      <c r="AH421" s="44"/>
      <c r="AI421" s="44"/>
      <c r="AJ421" s="44"/>
      <c r="AK421" s="44"/>
    </row>
    <row r="422">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c r="AB422" s="44"/>
      <c r="AC422" s="44"/>
      <c r="AD422" s="44"/>
      <c r="AE422" s="44"/>
      <c r="AF422" s="44"/>
      <c r="AG422" s="44"/>
      <c r="AH422" s="44"/>
      <c r="AI422" s="44"/>
      <c r="AJ422" s="44"/>
      <c r="AK422" s="44"/>
    </row>
    <row r="423">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4"/>
      <c r="AB423" s="44"/>
      <c r="AC423" s="44"/>
      <c r="AD423" s="44"/>
      <c r="AE423" s="44"/>
      <c r="AF423" s="44"/>
      <c r="AG423" s="44"/>
      <c r="AH423" s="44"/>
      <c r="AI423" s="44"/>
      <c r="AJ423" s="44"/>
      <c r="AK423" s="44"/>
    </row>
    <row r="42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4"/>
      <c r="AB424" s="44"/>
      <c r="AC424" s="44"/>
      <c r="AD424" s="44"/>
      <c r="AE424" s="44"/>
      <c r="AF424" s="44"/>
      <c r="AG424" s="44"/>
      <c r="AH424" s="44"/>
      <c r="AI424" s="44"/>
      <c r="AJ424" s="44"/>
      <c r="AK424" s="44"/>
    </row>
    <row r="425">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4"/>
      <c r="AB425" s="44"/>
      <c r="AC425" s="44"/>
      <c r="AD425" s="44"/>
      <c r="AE425" s="44"/>
      <c r="AF425" s="44"/>
      <c r="AG425" s="44"/>
      <c r="AH425" s="44"/>
      <c r="AI425" s="44"/>
      <c r="AJ425" s="44"/>
      <c r="AK425" s="44"/>
    </row>
    <row r="426">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4"/>
      <c r="AB426" s="44"/>
      <c r="AC426" s="44"/>
      <c r="AD426" s="44"/>
      <c r="AE426" s="44"/>
      <c r="AF426" s="44"/>
      <c r="AG426" s="44"/>
      <c r="AH426" s="44"/>
      <c r="AI426" s="44"/>
      <c r="AJ426" s="44"/>
      <c r="AK426" s="44"/>
    </row>
    <row r="427">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4"/>
      <c r="AB427" s="44"/>
      <c r="AC427" s="44"/>
      <c r="AD427" s="44"/>
      <c r="AE427" s="44"/>
      <c r="AF427" s="44"/>
      <c r="AG427" s="44"/>
      <c r="AH427" s="44"/>
      <c r="AI427" s="44"/>
      <c r="AJ427" s="44"/>
      <c r="AK427" s="44"/>
    </row>
    <row r="428">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4"/>
      <c r="AB428" s="44"/>
      <c r="AC428" s="44"/>
      <c r="AD428" s="44"/>
      <c r="AE428" s="44"/>
      <c r="AF428" s="44"/>
      <c r="AG428" s="44"/>
      <c r="AH428" s="44"/>
      <c r="AI428" s="44"/>
      <c r="AJ428" s="44"/>
      <c r="AK428" s="44"/>
    </row>
    <row r="429">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4"/>
      <c r="AB429" s="44"/>
      <c r="AC429" s="44"/>
      <c r="AD429" s="44"/>
      <c r="AE429" s="44"/>
      <c r="AF429" s="44"/>
      <c r="AG429" s="44"/>
      <c r="AH429" s="44"/>
      <c r="AI429" s="44"/>
      <c r="AJ429" s="44"/>
      <c r="AK429" s="44"/>
    </row>
    <row r="430">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4"/>
      <c r="AB430" s="44"/>
      <c r="AC430" s="44"/>
      <c r="AD430" s="44"/>
      <c r="AE430" s="44"/>
      <c r="AF430" s="44"/>
      <c r="AG430" s="44"/>
      <c r="AH430" s="44"/>
      <c r="AI430" s="44"/>
      <c r="AJ430" s="44"/>
      <c r="AK430" s="44"/>
    </row>
    <row r="431">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4"/>
      <c r="AB431" s="44"/>
      <c r="AC431" s="44"/>
      <c r="AD431" s="44"/>
      <c r="AE431" s="44"/>
      <c r="AF431" s="44"/>
      <c r="AG431" s="44"/>
      <c r="AH431" s="44"/>
      <c r="AI431" s="44"/>
      <c r="AJ431" s="44"/>
      <c r="AK431" s="44"/>
    </row>
    <row r="432">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4"/>
      <c r="AB432" s="44"/>
      <c r="AC432" s="44"/>
      <c r="AD432" s="44"/>
      <c r="AE432" s="44"/>
      <c r="AF432" s="44"/>
      <c r="AG432" s="44"/>
      <c r="AH432" s="44"/>
      <c r="AI432" s="44"/>
      <c r="AJ432" s="44"/>
      <c r="AK432" s="44"/>
    </row>
    <row r="433">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4"/>
      <c r="AB433" s="44"/>
      <c r="AC433" s="44"/>
      <c r="AD433" s="44"/>
      <c r="AE433" s="44"/>
      <c r="AF433" s="44"/>
      <c r="AG433" s="44"/>
      <c r="AH433" s="44"/>
      <c r="AI433" s="44"/>
      <c r="AJ433" s="44"/>
      <c r="AK433" s="44"/>
    </row>
    <row r="43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4"/>
      <c r="AB434" s="44"/>
      <c r="AC434" s="44"/>
      <c r="AD434" s="44"/>
      <c r="AE434" s="44"/>
      <c r="AF434" s="44"/>
      <c r="AG434" s="44"/>
      <c r="AH434" s="44"/>
      <c r="AI434" s="44"/>
      <c r="AJ434" s="44"/>
      <c r="AK434" s="44"/>
    </row>
    <row r="435">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c r="AB435" s="44"/>
      <c r="AC435" s="44"/>
      <c r="AD435" s="44"/>
      <c r="AE435" s="44"/>
      <c r="AF435" s="44"/>
      <c r="AG435" s="44"/>
      <c r="AH435" s="44"/>
      <c r="AI435" s="44"/>
      <c r="AJ435" s="44"/>
      <c r="AK435" s="44"/>
    </row>
    <row r="436">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c r="AB436" s="44"/>
      <c r="AC436" s="44"/>
      <c r="AD436" s="44"/>
      <c r="AE436" s="44"/>
      <c r="AF436" s="44"/>
      <c r="AG436" s="44"/>
      <c r="AH436" s="44"/>
      <c r="AI436" s="44"/>
      <c r="AJ436" s="44"/>
      <c r="AK436" s="44"/>
    </row>
    <row r="437">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c r="AB437" s="44"/>
      <c r="AC437" s="44"/>
      <c r="AD437" s="44"/>
      <c r="AE437" s="44"/>
      <c r="AF437" s="44"/>
      <c r="AG437" s="44"/>
      <c r="AH437" s="44"/>
      <c r="AI437" s="44"/>
      <c r="AJ437" s="44"/>
      <c r="AK437" s="44"/>
    </row>
    <row r="438">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4"/>
      <c r="AB438" s="44"/>
      <c r="AC438" s="44"/>
      <c r="AD438" s="44"/>
      <c r="AE438" s="44"/>
      <c r="AF438" s="44"/>
      <c r="AG438" s="44"/>
      <c r="AH438" s="44"/>
      <c r="AI438" s="44"/>
      <c r="AJ438" s="44"/>
      <c r="AK438" s="44"/>
    </row>
    <row r="439">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4"/>
      <c r="AB439" s="44"/>
      <c r="AC439" s="44"/>
      <c r="AD439" s="44"/>
      <c r="AE439" s="44"/>
      <c r="AF439" s="44"/>
      <c r="AG439" s="44"/>
      <c r="AH439" s="44"/>
      <c r="AI439" s="44"/>
      <c r="AJ439" s="44"/>
      <c r="AK439" s="44"/>
    </row>
    <row r="440">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4"/>
      <c r="AB440" s="44"/>
      <c r="AC440" s="44"/>
      <c r="AD440" s="44"/>
      <c r="AE440" s="44"/>
      <c r="AF440" s="44"/>
      <c r="AG440" s="44"/>
      <c r="AH440" s="44"/>
      <c r="AI440" s="44"/>
      <c r="AJ440" s="44"/>
      <c r="AK440" s="44"/>
    </row>
    <row r="441">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4"/>
      <c r="AB441" s="44"/>
      <c r="AC441" s="44"/>
      <c r="AD441" s="44"/>
      <c r="AE441" s="44"/>
      <c r="AF441" s="44"/>
      <c r="AG441" s="44"/>
      <c r="AH441" s="44"/>
      <c r="AI441" s="44"/>
      <c r="AJ441" s="44"/>
      <c r="AK441" s="44"/>
    </row>
    <row r="442">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4"/>
      <c r="AB442" s="44"/>
      <c r="AC442" s="44"/>
      <c r="AD442" s="44"/>
      <c r="AE442" s="44"/>
      <c r="AF442" s="44"/>
      <c r="AG442" s="44"/>
      <c r="AH442" s="44"/>
      <c r="AI442" s="44"/>
      <c r="AJ442" s="44"/>
      <c r="AK442" s="44"/>
    </row>
    <row r="443">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4"/>
      <c r="AB443" s="44"/>
      <c r="AC443" s="44"/>
      <c r="AD443" s="44"/>
      <c r="AE443" s="44"/>
      <c r="AF443" s="44"/>
      <c r="AG443" s="44"/>
      <c r="AH443" s="44"/>
      <c r="AI443" s="44"/>
      <c r="AJ443" s="44"/>
      <c r="AK443" s="44"/>
    </row>
    <row r="4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4"/>
      <c r="AB444" s="44"/>
      <c r="AC444" s="44"/>
      <c r="AD444" s="44"/>
      <c r="AE444" s="44"/>
      <c r="AF444" s="44"/>
      <c r="AG444" s="44"/>
      <c r="AH444" s="44"/>
      <c r="AI444" s="44"/>
      <c r="AJ444" s="44"/>
      <c r="AK444" s="44"/>
    </row>
    <row r="445">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4"/>
      <c r="AB445" s="44"/>
      <c r="AC445" s="44"/>
      <c r="AD445" s="44"/>
      <c r="AE445" s="44"/>
      <c r="AF445" s="44"/>
      <c r="AG445" s="44"/>
      <c r="AH445" s="44"/>
      <c r="AI445" s="44"/>
      <c r="AJ445" s="44"/>
      <c r="AK445" s="44"/>
    </row>
    <row r="446">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4"/>
      <c r="AB446" s="44"/>
      <c r="AC446" s="44"/>
      <c r="AD446" s="44"/>
      <c r="AE446" s="44"/>
      <c r="AF446" s="44"/>
      <c r="AG446" s="44"/>
      <c r="AH446" s="44"/>
      <c r="AI446" s="44"/>
      <c r="AJ446" s="44"/>
      <c r="AK446" s="44"/>
    </row>
    <row r="447">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4"/>
      <c r="AB447" s="44"/>
      <c r="AC447" s="44"/>
      <c r="AD447" s="44"/>
      <c r="AE447" s="44"/>
      <c r="AF447" s="44"/>
      <c r="AG447" s="44"/>
      <c r="AH447" s="44"/>
      <c r="AI447" s="44"/>
      <c r="AJ447" s="44"/>
      <c r="AK447" s="44"/>
    </row>
    <row r="448">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4"/>
      <c r="AB448" s="44"/>
      <c r="AC448" s="44"/>
      <c r="AD448" s="44"/>
      <c r="AE448" s="44"/>
      <c r="AF448" s="44"/>
      <c r="AG448" s="44"/>
      <c r="AH448" s="44"/>
      <c r="AI448" s="44"/>
      <c r="AJ448" s="44"/>
      <c r="AK448" s="44"/>
    </row>
    <row r="449">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4"/>
      <c r="AB449" s="44"/>
      <c r="AC449" s="44"/>
      <c r="AD449" s="44"/>
      <c r="AE449" s="44"/>
      <c r="AF449" s="44"/>
      <c r="AG449" s="44"/>
      <c r="AH449" s="44"/>
      <c r="AI449" s="44"/>
      <c r="AJ449" s="44"/>
      <c r="AK449" s="44"/>
    </row>
    <row r="450">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4"/>
      <c r="AB450" s="44"/>
      <c r="AC450" s="44"/>
      <c r="AD450" s="44"/>
      <c r="AE450" s="44"/>
      <c r="AF450" s="44"/>
      <c r="AG450" s="44"/>
      <c r="AH450" s="44"/>
      <c r="AI450" s="44"/>
      <c r="AJ450" s="44"/>
      <c r="AK450" s="44"/>
    </row>
    <row r="451">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c r="AB451" s="44"/>
      <c r="AC451" s="44"/>
      <c r="AD451" s="44"/>
      <c r="AE451" s="44"/>
      <c r="AF451" s="44"/>
      <c r="AG451" s="44"/>
      <c r="AH451" s="44"/>
      <c r="AI451" s="44"/>
      <c r="AJ451" s="44"/>
      <c r="AK451" s="44"/>
    </row>
    <row r="452">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c r="AD452" s="44"/>
      <c r="AE452" s="44"/>
      <c r="AF452" s="44"/>
      <c r="AG452" s="44"/>
      <c r="AH452" s="44"/>
      <c r="AI452" s="44"/>
      <c r="AJ452" s="44"/>
      <c r="AK452" s="44"/>
    </row>
    <row r="453">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4"/>
      <c r="AB453" s="44"/>
      <c r="AC453" s="44"/>
      <c r="AD453" s="44"/>
      <c r="AE453" s="44"/>
      <c r="AF453" s="44"/>
      <c r="AG453" s="44"/>
      <c r="AH453" s="44"/>
      <c r="AI453" s="44"/>
      <c r="AJ453" s="44"/>
      <c r="AK453" s="44"/>
    </row>
    <row r="45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4"/>
      <c r="AB454" s="44"/>
      <c r="AC454" s="44"/>
      <c r="AD454" s="44"/>
      <c r="AE454" s="44"/>
      <c r="AF454" s="44"/>
      <c r="AG454" s="44"/>
      <c r="AH454" s="44"/>
      <c r="AI454" s="44"/>
      <c r="AJ454" s="44"/>
      <c r="AK454" s="44"/>
    </row>
    <row r="455">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4"/>
      <c r="AB455" s="44"/>
      <c r="AC455" s="44"/>
      <c r="AD455" s="44"/>
      <c r="AE455" s="44"/>
      <c r="AF455" s="44"/>
      <c r="AG455" s="44"/>
      <c r="AH455" s="44"/>
      <c r="AI455" s="44"/>
      <c r="AJ455" s="44"/>
      <c r="AK455" s="44"/>
    </row>
    <row r="456">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4"/>
      <c r="AB456" s="44"/>
      <c r="AC456" s="44"/>
      <c r="AD456" s="44"/>
      <c r="AE456" s="44"/>
      <c r="AF456" s="44"/>
      <c r="AG456" s="44"/>
      <c r="AH456" s="44"/>
      <c r="AI456" s="44"/>
      <c r="AJ456" s="44"/>
      <c r="AK456" s="44"/>
    </row>
    <row r="457">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4"/>
      <c r="AB457" s="44"/>
      <c r="AC457" s="44"/>
      <c r="AD457" s="44"/>
      <c r="AE457" s="44"/>
      <c r="AF457" s="44"/>
      <c r="AG457" s="44"/>
      <c r="AH457" s="44"/>
      <c r="AI457" s="44"/>
      <c r="AJ457" s="44"/>
      <c r="AK457" s="44"/>
    </row>
    <row r="458">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4"/>
      <c r="AB458" s="44"/>
      <c r="AC458" s="44"/>
      <c r="AD458" s="44"/>
      <c r="AE458" s="44"/>
      <c r="AF458" s="44"/>
      <c r="AG458" s="44"/>
      <c r="AH458" s="44"/>
      <c r="AI458" s="44"/>
      <c r="AJ458" s="44"/>
      <c r="AK458" s="44"/>
    </row>
    <row r="459">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4"/>
      <c r="AB459" s="44"/>
      <c r="AC459" s="44"/>
      <c r="AD459" s="44"/>
      <c r="AE459" s="44"/>
      <c r="AF459" s="44"/>
      <c r="AG459" s="44"/>
      <c r="AH459" s="44"/>
      <c r="AI459" s="44"/>
      <c r="AJ459" s="44"/>
      <c r="AK459" s="44"/>
    </row>
    <row r="460">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4"/>
      <c r="AB460" s="44"/>
      <c r="AC460" s="44"/>
      <c r="AD460" s="44"/>
      <c r="AE460" s="44"/>
      <c r="AF460" s="44"/>
      <c r="AG460" s="44"/>
      <c r="AH460" s="44"/>
      <c r="AI460" s="44"/>
      <c r="AJ460" s="44"/>
      <c r="AK460" s="44"/>
    </row>
    <row r="461">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4"/>
      <c r="AB461" s="44"/>
      <c r="AC461" s="44"/>
      <c r="AD461" s="44"/>
      <c r="AE461" s="44"/>
      <c r="AF461" s="44"/>
      <c r="AG461" s="44"/>
      <c r="AH461" s="44"/>
      <c r="AI461" s="44"/>
      <c r="AJ461" s="44"/>
      <c r="AK461" s="44"/>
    </row>
    <row r="462">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4"/>
      <c r="AB462" s="44"/>
      <c r="AC462" s="44"/>
      <c r="AD462" s="44"/>
      <c r="AE462" s="44"/>
      <c r="AF462" s="44"/>
      <c r="AG462" s="44"/>
      <c r="AH462" s="44"/>
      <c r="AI462" s="44"/>
      <c r="AJ462" s="44"/>
      <c r="AK462" s="44"/>
    </row>
    <row r="463">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c r="AB463" s="44"/>
      <c r="AC463" s="44"/>
      <c r="AD463" s="44"/>
      <c r="AE463" s="44"/>
      <c r="AF463" s="44"/>
      <c r="AG463" s="44"/>
      <c r="AH463" s="44"/>
      <c r="AI463" s="44"/>
      <c r="AJ463" s="44"/>
      <c r="AK463" s="44"/>
    </row>
    <row r="46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c r="AB464" s="44"/>
      <c r="AC464" s="44"/>
      <c r="AD464" s="44"/>
      <c r="AE464" s="44"/>
      <c r="AF464" s="44"/>
      <c r="AG464" s="44"/>
      <c r="AH464" s="44"/>
      <c r="AI464" s="44"/>
      <c r="AJ464" s="44"/>
      <c r="AK464" s="44"/>
    </row>
    <row r="465">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4"/>
      <c r="AB465" s="44"/>
      <c r="AC465" s="44"/>
      <c r="AD465" s="44"/>
      <c r="AE465" s="44"/>
      <c r="AF465" s="44"/>
      <c r="AG465" s="44"/>
      <c r="AH465" s="44"/>
      <c r="AI465" s="44"/>
      <c r="AJ465" s="44"/>
      <c r="AK465" s="44"/>
    </row>
    <row r="466">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4"/>
      <c r="AB466" s="44"/>
      <c r="AC466" s="44"/>
      <c r="AD466" s="44"/>
      <c r="AE466" s="44"/>
      <c r="AF466" s="44"/>
      <c r="AG466" s="44"/>
      <c r="AH466" s="44"/>
      <c r="AI466" s="44"/>
      <c r="AJ466" s="44"/>
      <c r="AK466" s="44"/>
    </row>
    <row r="467">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4"/>
      <c r="AB467" s="44"/>
      <c r="AC467" s="44"/>
      <c r="AD467" s="44"/>
      <c r="AE467" s="44"/>
      <c r="AF467" s="44"/>
      <c r="AG467" s="44"/>
      <c r="AH467" s="44"/>
      <c r="AI467" s="44"/>
      <c r="AJ467" s="44"/>
      <c r="AK467" s="44"/>
    </row>
    <row r="468">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4"/>
      <c r="AB468" s="44"/>
      <c r="AC468" s="44"/>
      <c r="AD468" s="44"/>
      <c r="AE468" s="44"/>
      <c r="AF468" s="44"/>
      <c r="AG468" s="44"/>
      <c r="AH468" s="44"/>
      <c r="AI468" s="44"/>
      <c r="AJ468" s="44"/>
      <c r="AK468" s="44"/>
    </row>
    <row r="469">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4"/>
      <c r="AB469" s="44"/>
      <c r="AC469" s="44"/>
      <c r="AD469" s="44"/>
      <c r="AE469" s="44"/>
      <c r="AF469" s="44"/>
      <c r="AG469" s="44"/>
      <c r="AH469" s="44"/>
      <c r="AI469" s="44"/>
      <c r="AJ469" s="44"/>
      <c r="AK469" s="44"/>
    </row>
    <row r="470">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4"/>
      <c r="AB470" s="44"/>
      <c r="AC470" s="44"/>
      <c r="AD470" s="44"/>
      <c r="AE470" s="44"/>
      <c r="AF470" s="44"/>
      <c r="AG470" s="44"/>
      <c r="AH470" s="44"/>
      <c r="AI470" s="44"/>
      <c r="AJ470" s="44"/>
      <c r="AK470" s="44"/>
    </row>
    <row r="471">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4"/>
      <c r="AB471" s="44"/>
      <c r="AC471" s="44"/>
      <c r="AD471" s="44"/>
      <c r="AE471" s="44"/>
      <c r="AF471" s="44"/>
      <c r="AG471" s="44"/>
      <c r="AH471" s="44"/>
      <c r="AI471" s="44"/>
      <c r="AJ471" s="44"/>
      <c r="AK471" s="44"/>
    </row>
    <row r="472">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c r="AB472" s="44"/>
      <c r="AC472" s="44"/>
      <c r="AD472" s="44"/>
      <c r="AE472" s="44"/>
      <c r="AF472" s="44"/>
      <c r="AG472" s="44"/>
      <c r="AH472" s="44"/>
      <c r="AI472" s="44"/>
      <c r="AJ472" s="44"/>
      <c r="AK472" s="44"/>
    </row>
    <row r="473">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4"/>
      <c r="AB473" s="44"/>
      <c r="AC473" s="44"/>
      <c r="AD473" s="44"/>
      <c r="AE473" s="44"/>
      <c r="AF473" s="44"/>
      <c r="AG473" s="44"/>
      <c r="AH473" s="44"/>
      <c r="AI473" s="44"/>
      <c r="AJ473" s="44"/>
      <c r="AK473" s="44"/>
    </row>
    <row r="47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4"/>
      <c r="AB474" s="44"/>
      <c r="AC474" s="44"/>
      <c r="AD474" s="44"/>
      <c r="AE474" s="44"/>
      <c r="AF474" s="44"/>
      <c r="AG474" s="44"/>
      <c r="AH474" s="44"/>
      <c r="AI474" s="44"/>
      <c r="AJ474" s="44"/>
      <c r="AK474" s="44"/>
    </row>
    <row r="475">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4"/>
      <c r="AB475" s="44"/>
      <c r="AC475" s="44"/>
      <c r="AD475" s="44"/>
      <c r="AE475" s="44"/>
      <c r="AF475" s="44"/>
      <c r="AG475" s="44"/>
      <c r="AH475" s="44"/>
      <c r="AI475" s="44"/>
      <c r="AJ475" s="44"/>
      <c r="AK475" s="44"/>
    </row>
    <row r="476">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4"/>
      <c r="AB476" s="44"/>
      <c r="AC476" s="44"/>
      <c r="AD476" s="44"/>
      <c r="AE476" s="44"/>
      <c r="AF476" s="44"/>
      <c r="AG476" s="44"/>
      <c r="AH476" s="44"/>
      <c r="AI476" s="44"/>
      <c r="AJ476" s="44"/>
      <c r="AK476" s="44"/>
    </row>
    <row r="477">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4"/>
      <c r="AB477" s="44"/>
      <c r="AC477" s="44"/>
      <c r="AD477" s="44"/>
      <c r="AE477" s="44"/>
      <c r="AF477" s="44"/>
      <c r="AG477" s="44"/>
      <c r="AH477" s="44"/>
      <c r="AI477" s="44"/>
      <c r="AJ477" s="44"/>
      <c r="AK477" s="44"/>
    </row>
    <row r="478">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4"/>
      <c r="AB478" s="44"/>
      <c r="AC478" s="44"/>
      <c r="AD478" s="44"/>
      <c r="AE478" s="44"/>
      <c r="AF478" s="44"/>
      <c r="AG478" s="44"/>
      <c r="AH478" s="44"/>
      <c r="AI478" s="44"/>
      <c r="AJ478" s="44"/>
      <c r="AK478" s="44"/>
    </row>
    <row r="479">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4"/>
      <c r="AB479" s="44"/>
      <c r="AC479" s="44"/>
      <c r="AD479" s="44"/>
      <c r="AE479" s="44"/>
      <c r="AF479" s="44"/>
      <c r="AG479" s="44"/>
      <c r="AH479" s="44"/>
      <c r="AI479" s="44"/>
      <c r="AJ479" s="44"/>
      <c r="AK479" s="44"/>
    </row>
    <row r="480">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4"/>
      <c r="AB480" s="44"/>
      <c r="AC480" s="44"/>
      <c r="AD480" s="44"/>
      <c r="AE480" s="44"/>
      <c r="AF480" s="44"/>
      <c r="AG480" s="44"/>
      <c r="AH480" s="44"/>
      <c r="AI480" s="44"/>
      <c r="AJ480" s="44"/>
      <c r="AK480" s="44"/>
    </row>
    <row r="481">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4"/>
      <c r="AB481" s="44"/>
      <c r="AC481" s="44"/>
      <c r="AD481" s="44"/>
      <c r="AE481" s="44"/>
      <c r="AF481" s="44"/>
      <c r="AG481" s="44"/>
      <c r="AH481" s="44"/>
      <c r="AI481" s="44"/>
      <c r="AJ481" s="44"/>
      <c r="AK481" s="44"/>
    </row>
    <row r="482">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4"/>
      <c r="AB482" s="44"/>
      <c r="AC482" s="44"/>
      <c r="AD482" s="44"/>
      <c r="AE482" s="44"/>
      <c r="AF482" s="44"/>
      <c r="AG482" s="44"/>
      <c r="AH482" s="44"/>
      <c r="AI482" s="44"/>
      <c r="AJ482" s="44"/>
      <c r="AK482" s="44"/>
    </row>
    <row r="483">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c r="AB483" s="44"/>
      <c r="AC483" s="44"/>
      <c r="AD483" s="44"/>
      <c r="AE483" s="44"/>
      <c r="AF483" s="44"/>
      <c r="AG483" s="44"/>
      <c r="AH483" s="44"/>
      <c r="AI483" s="44"/>
      <c r="AJ483" s="44"/>
      <c r="AK483" s="44"/>
    </row>
    <row r="48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c r="AB484" s="44"/>
      <c r="AC484" s="44"/>
      <c r="AD484" s="44"/>
      <c r="AE484" s="44"/>
      <c r="AF484" s="44"/>
      <c r="AG484" s="44"/>
      <c r="AH484" s="44"/>
      <c r="AI484" s="44"/>
      <c r="AJ484" s="44"/>
      <c r="AK484" s="44"/>
    </row>
    <row r="485">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c r="AB485" s="44"/>
      <c r="AC485" s="44"/>
      <c r="AD485" s="44"/>
      <c r="AE485" s="44"/>
      <c r="AF485" s="44"/>
      <c r="AG485" s="44"/>
      <c r="AH485" s="44"/>
      <c r="AI485" s="44"/>
      <c r="AJ485" s="44"/>
      <c r="AK485" s="44"/>
    </row>
    <row r="486">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c r="AB486" s="44"/>
      <c r="AC486" s="44"/>
      <c r="AD486" s="44"/>
      <c r="AE486" s="44"/>
      <c r="AF486" s="44"/>
      <c r="AG486" s="44"/>
      <c r="AH486" s="44"/>
      <c r="AI486" s="44"/>
      <c r="AJ486" s="44"/>
      <c r="AK486" s="44"/>
    </row>
    <row r="487">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c r="AB487" s="44"/>
      <c r="AC487" s="44"/>
      <c r="AD487" s="44"/>
      <c r="AE487" s="44"/>
      <c r="AF487" s="44"/>
      <c r="AG487" s="44"/>
      <c r="AH487" s="44"/>
      <c r="AI487" s="44"/>
      <c r="AJ487" s="44"/>
      <c r="AK487" s="44"/>
    </row>
    <row r="488">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4"/>
      <c r="AB488" s="44"/>
      <c r="AC488" s="44"/>
      <c r="AD488" s="44"/>
      <c r="AE488" s="44"/>
      <c r="AF488" s="44"/>
      <c r="AG488" s="44"/>
      <c r="AH488" s="44"/>
      <c r="AI488" s="44"/>
      <c r="AJ488" s="44"/>
      <c r="AK488" s="44"/>
    </row>
    <row r="489">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4"/>
      <c r="AB489" s="44"/>
      <c r="AC489" s="44"/>
      <c r="AD489" s="44"/>
      <c r="AE489" s="44"/>
      <c r="AF489" s="44"/>
      <c r="AG489" s="44"/>
      <c r="AH489" s="44"/>
      <c r="AI489" s="44"/>
      <c r="AJ489" s="44"/>
      <c r="AK489" s="44"/>
    </row>
    <row r="490">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4"/>
      <c r="AB490" s="44"/>
      <c r="AC490" s="44"/>
      <c r="AD490" s="44"/>
      <c r="AE490" s="44"/>
      <c r="AF490" s="44"/>
      <c r="AG490" s="44"/>
      <c r="AH490" s="44"/>
      <c r="AI490" s="44"/>
      <c r="AJ490" s="44"/>
      <c r="AK490" s="44"/>
    </row>
    <row r="491">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4"/>
      <c r="AB491" s="44"/>
      <c r="AC491" s="44"/>
      <c r="AD491" s="44"/>
      <c r="AE491" s="44"/>
      <c r="AF491" s="44"/>
      <c r="AG491" s="44"/>
      <c r="AH491" s="44"/>
      <c r="AI491" s="44"/>
      <c r="AJ491" s="44"/>
      <c r="AK491" s="44"/>
    </row>
    <row r="492">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4"/>
      <c r="AB492" s="44"/>
      <c r="AC492" s="44"/>
      <c r="AD492" s="44"/>
      <c r="AE492" s="44"/>
      <c r="AF492" s="44"/>
      <c r="AG492" s="44"/>
      <c r="AH492" s="44"/>
      <c r="AI492" s="44"/>
      <c r="AJ492" s="44"/>
      <c r="AK492" s="44"/>
    </row>
    <row r="493">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4"/>
      <c r="AB493" s="44"/>
      <c r="AC493" s="44"/>
      <c r="AD493" s="44"/>
      <c r="AE493" s="44"/>
      <c r="AF493" s="44"/>
      <c r="AG493" s="44"/>
      <c r="AH493" s="44"/>
      <c r="AI493" s="44"/>
      <c r="AJ493" s="44"/>
      <c r="AK493" s="44"/>
    </row>
    <row r="49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4"/>
      <c r="AB494" s="44"/>
      <c r="AC494" s="44"/>
      <c r="AD494" s="44"/>
      <c r="AE494" s="44"/>
      <c r="AF494" s="44"/>
      <c r="AG494" s="44"/>
      <c r="AH494" s="44"/>
      <c r="AI494" s="44"/>
      <c r="AJ494" s="44"/>
      <c r="AK494" s="44"/>
    </row>
    <row r="495">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4"/>
      <c r="AB495" s="44"/>
      <c r="AC495" s="44"/>
      <c r="AD495" s="44"/>
      <c r="AE495" s="44"/>
      <c r="AF495" s="44"/>
      <c r="AG495" s="44"/>
      <c r="AH495" s="44"/>
      <c r="AI495" s="44"/>
      <c r="AJ495" s="44"/>
      <c r="AK495" s="44"/>
    </row>
    <row r="496">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4"/>
      <c r="AB496" s="44"/>
      <c r="AC496" s="44"/>
      <c r="AD496" s="44"/>
      <c r="AE496" s="44"/>
      <c r="AF496" s="44"/>
      <c r="AG496" s="44"/>
      <c r="AH496" s="44"/>
      <c r="AI496" s="44"/>
      <c r="AJ496" s="44"/>
      <c r="AK496" s="44"/>
    </row>
    <row r="497">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c r="AB497" s="44"/>
      <c r="AC497" s="44"/>
      <c r="AD497" s="44"/>
      <c r="AE497" s="44"/>
      <c r="AF497" s="44"/>
      <c r="AG497" s="44"/>
      <c r="AH497" s="44"/>
      <c r="AI497" s="44"/>
      <c r="AJ497" s="44"/>
      <c r="AK497" s="44"/>
    </row>
    <row r="498">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c r="AB498" s="44"/>
      <c r="AC498" s="44"/>
      <c r="AD498" s="44"/>
      <c r="AE498" s="44"/>
      <c r="AF498" s="44"/>
      <c r="AG498" s="44"/>
      <c r="AH498" s="44"/>
      <c r="AI498" s="44"/>
      <c r="AJ498" s="44"/>
      <c r="AK498" s="44"/>
    </row>
    <row r="499">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c r="AB499" s="44"/>
      <c r="AC499" s="44"/>
      <c r="AD499" s="44"/>
      <c r="AE499" s="44"/>
      <c r="AF499" s="44"/>
      <c r="AG499" s="44"/>
      <c r="AH499" s="44"/>
      <c r="AI499" s="44"/>
      <c r="AJ499" s="44"/>
      <c r="AK499" s="44"/>
    </row>
    <row r="500">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c r="AB500" s="44"/>
      <c r="AC500" s="44"/>
      <c r="AD500" s="44"/>
      <c r="AE500" s="44"/>
      <c r="AF500" s="44"/>
      <c r="AG500" s="44"/>
      <c r="AH500" s="44"/>
      <c r="AI500" s="44"/>
      <c r="AJ500" s="44"/>
      <c r="AK500" s="44"/>
    </row>
    <row r="501">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c r="AB501" s="44"/>
      <c r="AC501" s="44"/>
      <c r="AD501" s="44"/>
      <c r="AE501" s="44"/>
      <c r="AF501" s="44"/>
      <c r="AG501" s="44"/>
      <c r="AH501" s="44"/>
      <c r="AI501" s="44"/>
      <c r="AJ501" s="44"/>
      <c r="AK501" s="44"/>
    </row>
    <row r="502">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c r="AB502" s="44"/>
      <c r="AC502" s="44"/>
      <c r="AD502" s="44"/>
      <c r="AE502" s="44"/>
      <c r="AF502" s="44"/>
      <c r="AG502" s="44"/>
      <c r="AH502" s="44"/>
      <c r="AI502" s="44"/>
      <c r="AJ502" s="44"/>
      <c r="AK502" s="44"/>
    </row>
    <row r="503">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c r="AB503" s="44"/>
      <c r="AC503" s="44"/>
      <c r="AD503" s="44"/>
      <c r="AE503" s="44"/>
      <c r="AF503" s="44"/>
      <c r="AG503" s="44"/>
      <c r="AH503" s="44"/>
      <c r="AI503" s="44"/>
      <c r="AJ503" s="44"/>
      <c r="AK503" s="44"/>
    </row>
    <row r="50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c r="AB504" s="44"/>
      <c r="AC504" s="44"/>
      <c r="AD504" s="44"/>
      <c r="AE504" s="44"/>
      <c r="AF504" s="44"/>
      <c r="AG504" s="44"/>
      <c r="AH504" s="44"/>
      <c r="AI504" s="44"/>
      <c r="AJ504" s="44"/>
      <c r="AK504" s="44"/>
    </row>
    <row r="505">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4"/>
      <c r="AB505" s="44"/>
      <c r="AC505" s="44"/>
      <c r="AD505" s="44"/>
      <c r="AE505" s="44"/>
      <c r="AF505" s="44"/>
      <c r="AG505" s="44"/>
      <c r="AH505" s="44"/>
      <c r="AI505" s="44"/>
      <c r="AJ505" s="44"/>
      <c r="AK505" s="44"/>
    </row>
    <row r="506">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4"/>
      <c r="AB506" s="44"/>
      <c r="AC506" s="44"/>
      <c r="AD506" s="44"/>
      <c r="AE506" s="44"/>
      <c r="AF506" s="44"/>
      <c r="AG506" s="44"/>
      <c r="AH506" s="44"/>
      <c r="AI506" s="44"/>
      <c r="AJ506" s="44"/>
      <c r="AK506" s="44"/>
    </row>
    <row r="507">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4"/>
      <c r="AB507" s="44"/>
      <c r="AC507" s="44"/>
      <c r="AD507" s="44"/>
      <c r="AE507" s="44"/>
      <c r="AF507" s="44"/>
      <c r="AG507" s="44"/>
      <c r="AH507" s="44"/>
      <c r="AI507" s="44"/>
      <c r="AJ507" s="44"/>
      <c r="AK507" s="44"/>
    </row>
    <row r="508">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4"/>
      <c r="AB508" s="44"/>
      <c r="AC508" s="44"/>
      <c r="AD508" s="44"/>
      <c r="AE508" s="44"/>
      <c r="AF508" s="44"/>
      <c r="AG508" s="44"/>
      <c r="AH508" s="44"/>
      <c r="AI508" s="44"/>
      <c r="AJ508" s="44"/>
      <c r="AK508" s="44"/>
    </row>
    <row r="509">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4"/>
      <c r="AB509" s="44"/>
      <c r="AC509" s="44"/>
      <c r="AD509" s="44"/>
      <c r="AE509" s="44"/>
      <c r="AF509" s="44"/>
      <c r="AG509" s="44"/>
      <c r="AH509" s="44"/>
      <c r="AI509" s="44"/>
      <c r="AJ509" s="44"/>
      <c r="AK509" s="44"/>
    </row>
    <row r="510">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4"/>
      <c r="AB510" s="44"/>
      <c r="AC510" s="44"/>
      <c r="AD510" s="44"/>
      <c r="AE510" s="44"/>
      <c r="AF510" s="44"/>
      <c r="AG510" s="44"/>
      <c r="AH510" s="44"/>
      <c r="AI510" s="44"/>
      <c r="AJ510" s="44"/>
      <c r="AK510" s="44"/>
    </row>
    <row r="511">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4"/>
      <c r="AB511" s="44"/>
      <c r="AC511" s="44"/>
      <c r="AD511" s="44"/>
      <c r="AE511" s="44"/>
      <c r="AF511" s="44"/>
      <c r="AG511" s="44"/>
      <c r="AH511" s="44"/>
      <c r="AI511" s="44"/>
      <c r="AJ511" s="44"/>
      <c r="AK511" s="44"/>
    </row>
    <row r="512">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4"/>
      <c r="AB512" s="44"/>
      <c r="AC512" s="44"/>
      <c r="AD512" s="44"/>
      <c r="AE512" s="44"/>
      <c r="AF512" s="44"/>
      <c r="AG512" s="44"/>
      <c r="AH512" s="44"/>
      <c r="AI512" s="44"/>
      <c r="AJ512" s="44"/>
      <c r="AK512" s="44"/>
    </row>
    <row r="513">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4"/>
      <c r="AB513" s="44"/>
      <c r="AC513" s="44"/>
      <c r="AD513" s="44"/>
      <c r="AE513" s="44"/>
      <c r="AF513" s="44"/>
      <c r="AG513" s="44"/>
      <c r="AH513" s="44"/>
      <c r="AI513" s="44"/>
      <c r="AJ513" s="44"/>
      <c r="AK513" s="44"/>
    </row>
    <row r="51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4"/>
      <c r="AB514" s="44"/>
      <c r="AC514" s="44"/>
      <c r="AD514" s="44"/>
      <c r="AE514" s="44"/>
      <c r="AF514" s="44"/>
      <c r="AG514" s="44"/>
      <c r="AH514" s="44"/>
      <c r="AI514" s="44"/>
      <c r="AJ514" s="44"/>
      <c r="AK514" s="44"/>
    </row>
    <row r="515">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4"/>
      <c r="AB515" s="44"/>
      <c r="AC515" s="44"/>
      <c r="AD515" s="44"/>
      <c r="AE515" s="44"/>
      <c r="AF515" s="44"/>
      <c r="AG515" s="44"/>
      <c r="AH515" s="44"/>
      <c r="AI515" s="44"/>
      <c r="AJ515" s="44"/>
      <c r="AK515" s="44"/>
    </row>
    <row r="516">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4"/>
      <c r="AB516" s="44"/>
      <c r="AC516" s="44"/>
      <c r="AD516" s="44"/>
      <c r="AE516" s="44"/>
      <c r="AF516" s="44"/>
      <c r="AG516" s="44"/>
      <c r="AH516" s="44"/>
      <c r="AI516" s="44"/>
      <c r="AJ516" s="44"/>
      <c r="AK516" s="44"/>
    </row>
    <row r="517">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4"/>
      <c r="AB517" s="44"/>
      <c r="AC517" s="44"/>
      <c r="AD517" s="44"/>
      <c r="AE517" s="44"/>
      <c r="AF517" s="44"/>
      <c r="AG517" s="44"/>
      <c r="AH517" s="44"/>
      <c r="AI517" s="44"/>
      <c r="AJ517" s="44"/>
      <c r="AK517" s="44"/>
    </row>
    <row r="518">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4"/>
      <c r="AB518" s="44"/>
      <c r="AC518" s="44"/>
      <c r="AD518" s="44"/>
      <c r="AE518" s="44"/>
      <c r="AF518" s="44"/>
      <c r="AG518" s="44"/>
      <c r="AH518" s="44"/>
      <c r="AI518" s="44"/>
      <c r="AJ518" s="44"/>
      <c r="AK518" s="44"/>
    </row>
    <row r="519">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4"/>
      <c r="AB519" s="44"/>
      <c r="AC519" s="44"/>
      <c r="AD519" s="44"/>
      <c r="AE519" s="44"/>
      <c r="AF519" s="44"/>
      <c r="AG519" s="44"/>
      <c r="AH519" s="44"/>
      <c r="AI519" s="44"/>
      <c r="AJ519" s="44"/>
      <c r="AK519" s="44"/>
    </row>
    <row r="520">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4"/>
      <c r="AB520" s="44"/>
      <c r="AC520" s="44"/>
      <c r="AD520" s="44"/>
      <c r="AE520" s="44"/>
      <c r="AF520" s="44"/>
      <c r="AG520" s="44"/>
      <c r="AH520" s="44"/>
      <c r="AI520" s="44"/>
      <c r="AJ520" s="44"/>
      <c r="AK520" s="44"/>
    </row>
    <row r="521">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4"/>
      <c r="AB521" s="44"/>
      <c r="AC521" s="44"/>
      <c r="AD521" s="44"/>
      <c r="AE521" s="44"/>
      <c r="AF521" s="44"/>
      <c r="AG521" s="44"/>
      <c r="AH521" s="44"/>
      <c r="AI521" s="44"/>
      <c r="AJ521" s="44"/>
      <c r="AK521" s="44"/>
    </row>
    <row r="522">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c r="AB522" s="44"/>
      <c r="AC522" s="44"/>
      <c r="AD522" s="44"/>
      <c r="AE522" s="44"/>
      <c r="AF522" s="44"/>
      <c r="AG522" s="44"/>
      <c r="AH522" s="44"/>
      <c r="AI522" s="44"/>
      <c r="AJ522" s="44"/>
      <c r="AK522" s="44"/>
    </row>
    <row r="523">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c r="AB523" s="44"/>
      <c r="AC523" s="44"/>
      <c r="AD523" s="44"/>
      <c r="AE523" s="44"/>
      <c r="AF523" s="44"/>
      <c r="AG523" s="44"/>
      <c r="AH523" s="44"/>
      <c r="AI523" s="44"/>
      <c r="AJ523" s="44"/>
      <c r="AK523" s="44"/>
    </row>
    <row r="52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c r="AB524" s="44"/>
      <c r="AC524" s="44"/>
      <c r="AD524" s="44"/>
      <c r="AE524" s="44"/>
      <c r="AF524" s="44"/>
      <c r="AG524" s="44"/>
      <c r="AH524" s="44"/>
      <c r="AI524" s="44"/>
      <c r="AJ524" s="44"/>
      <c r="AK524" s="44"/>
    </row>
    <row r="525">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c r="AB525" s="44"/>
      <c r="AC525" s="44"/>
      <c r="AD525" s="44"/>
      <c r="AE525" s="44"/>
      <c r="AF525" s="44"/>
      <c r="AG525" s="44"/>
      <c r="AH525" s="44"/>
      <c r="AI525" s="44"/>
      <c r="AJ525" s="44"/>
      <c r="AK525" s="44"/>
    </row>
    <row r="526">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c r="AB526" s="44"/>
      <c r="AC526" s="44"/>
      <c r="AD526" s="44"/>
      <c r="AE526" s="44"/>
      <c r="AF526" s="44"/>
      <c r="AG526" s="44"/>
      <c r="AH526" s="44"/>
      <c r="AI526" s="44"/>
      <c r="AJ526" s="44"/>
      <c r="AK526" s="44"/>
    </row>
    <row r="527">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c r="AB527" s="44"/>
      <c r="AC527" s="44"/>
      <c r="AD527" s="44"/>
      <c r="AE527" s="44"/>
      <c r="AF527" s="44"/>
      <c r="AG527" s="44"/>
      <c r="AH527" s="44"/>
      <c r="AI527" s="44"/>
      <c r="AJ527" s="44"/>
      <c r="AK527" s="44"/>
    </row>
    <row r="528">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c r="AB528" s="44"/>
      <c r="AC528" s="44"/>
      <c r="AD528" s="44"/>
      <c r="AE528" s="44"/>
      <c r="AF528" s="44"/>
      <c r="AG528" s="44"/>
      <c r="AH528" s="44"/>
      <c r="AI528" s="44"/>
      <c r="AJ528" s="44"/>
      <c r="AK528" s="44"/>
    </row>
    <row r="529">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c r="AB529" s="44"/>
      <c r="AC529" s="44"/>
      <c r="AD529" s="44"/>
      <c r="AE529" s="44"/>
      <c r="AF529" s="44"/>
      <c r="AG529" s="44"/>
      <c r="AH529" s="44"/>
      <c r="AI529" s="44"/>
      <c r="AJ529" s="44"/>
      <c r="AK529" s="44"/>
    </row>
    <row r="530">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c r="AB530" s="44"/>
      <c r="AC530" s="44"/>
      <c r="AD530" s="44"/>
      <c r="AE530" s="44"/>
      <c r="AF530" s="44"/>
      <c r="AG530" s="44"/>
      <c r="AH530" s="44"/>
      <c r="AI530" s="44"/>
      <c r="AJ530" s="44"/>
      <c r="AK530" s="44"/>
    </row>
    <row r="531">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c r="AB531" s="44"/>
      <c r="AC531" s="44"/>
      <c r="AD531" s="44"/>
      <c r="AE531" s="44"/>
      <c r="AF531" s="44"/>
      <c r="AG531" s="44"/>
      <c r="AH531" s="44"/>
      <c r="AI531" s="44"/>
      <c r="AJ531" s="44"/>
      <c r="AK531" s="44"/>
    </row>
    <row r="532">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c r="AB532" s="44"/>
      <c r="AC532" s="44"/>
      <c r="AD532" s="44"/>
      <c r="AE532" s="44"/>
      <c r="AF532" s="44"/>
      <c r="AG532" s="44"/>
      <c r="AH532" s="44"/>
      <c r="AI532" s="44"/>
      <c r="AJ532" s="44"/>
      <c r="AK532" s="44"/>
    </row>
    <row r="533">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c r="AB533" s="44"/>
      <c r="AC533" s="44"/>
      <c r="AD533" s="44"/>
      <c r="AE533" s="44"/>
      <c r="AF533" s="44"/>
      <c r="AG533" s="44"/>
      <c r="AH533" s="44"/>
      <c r="AI533" s="44"/>
      <c r="AJ533" s="44"/>
      <c r="AK533" s="44"/>
    </row>
    <row r="53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c r="AB534" s="44"/>
      <c r="AC534" s="44"/>
      <c r="AD534" s="44"/>
      <c r="AE534" s="44"/>
      <c r="AF534" s="44"/>
      <c r="AG534" s="44"/>
      <c r="AH534" s="44"/>
      <c r="AI534" s="44"/>
      <c r="AJ534" s="44"/>
      <c r="AK534" s="44"/>
    </row>
    <row r="535">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c r="AB535" s="44"/>
      <c r="AC535" s="44"/>
      <c r="AD535" s="44"/>
      <c r="AE535" s="44"/>
      <c r="AF535" s="44"/>
      <c r="AG535" s="44"/>
      <c r="AH535" s="44"/>
      <c r="AI535" s="44"/>
      <c r="AJ535" s="44"/>
      <c r="AK535" s="44"/>
    </row>
    <row r="536">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c r="AB536" s="44"/>
      <c r="AC536" s="44"/>
      <c r="AD536" s="44"/>
      <c r="AE536" s="44"/>
      <c r="AF536" s="44"/>
      <c r="AG536" s="44"/>
      <c r="AH536" s="44"/>
      <c r="AI536" s="44"/>
      <c r="AJ536" s="44"/>
      <c r="AK536" s="44"/>
    </row>
    <row r="537">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c r="AB537" s="44"/>
      <c r="AC537" s="44"/>
      <c r="AD537" s="44"/>
      <c r="AE537" s="44"/>
      <c r="AF537" s="44"/>
      <c r="AG537" s="44"/>
      <c r="AH537" s="44"/>
      <c r="AI537" s="44"/>
      <c r="AJ537" s="44"/>
      <c r="AK537" s="44"/>
    </row>
    <row r="538">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c r="AB538" s="44"/>
      <c r="AC538" s="44"/>
      <c r="AD538" s="44"/>
      <c r="AE538" s="44"/>
      <c r="AF538" s="44"/>
      <c r="AG538" s="44"/>
      <c r="AH538" s="44"/>
      <c r="AI538" s="44"/>
      <c r="AJ538" s="44"/>
      <c r="AK538" s="44"/>
    </row>
    <row r="539">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c r="AB539" s="44"/>
      <c r="AC539" s="44"/>
      <c r="AD539" s="44"/>
      <c r="AE539" s="44"/>
      <c r="AF539" s="44"/>
      <c r="AG539" s="44"/>
      <c r="AH539" s="44"/>
      <c r="AI539" s="44"/>
      <c r="AJ539" s="44"/>
      <c r="AK539" s="44"/>
    </row>
    <row r="540">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c r="AB540" s="44"/>
      <c r="AC540" s="44"/>
      <c r="AD540" s="44"/>
      <c r="AE540" s="44"/>
      <c r="AF540" s="44"/>
      <c r="AG540" s="44"/>
      <c r="AH540" s="44"/>
      <c r="AI540" s="44"/>
      <c r="AJ540" s="44"/>
      <c r="AK540" s="44"/>
    </row>
    <row r="541">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c r="AB541" s="44"/>
      <c r="AC541" s="44"/>
      <c r="AD541" s="44"/>
      <c r="AE541" s="44"/>
      <c r="AF541" s="44"/>
      <c r="AG541" s="44"/>
      <c r="AH541" s="44"/>
      <c r="AI541" s="44"/>
      <c r="AJ541" s="44"/>
      <c r="AK541" s="44"/>
    </row>
    <row r="542">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c r="AB542" s="44"/>
      <c r="AC542" s="44"/>
      <c r="AD542" s="44"/>
      <c r="AE542" s="44"/>
      <c r="AF542" s="44"/>
      <c r="AG542" s="44"/>
      <c r="AH542" s="44"/>
      <c r="AI542" s="44"/>
      <c r="AJ542" s="44"/>
      <c r="AK542" s="44"/>
    </row>
    <row r="543">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c r="AB543" s="44"/>
      <c r="AC543" s="44"/>
      <c r="AD543" s="44"/>
      <c r="AE543" s="44"/>
      <c r="AF543" s="44"/>
      <c r="AG543" s="44"/>
      <c r="AH543" s="44"/>
      <c r="AI543" s="44"/>
      <c r="AJ543" s="44"/>
      <c r="AK543" s="44"/>
    </row>
    <row r="5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c r="AB544" s="44"/>
      <c r="AC544" s="44"/>
      <c r="AD544" s="44"/>
      <c r="AE544" s="44"/>
      <c r="AF544" s="44"/>
      <c r="AG544" s="44"/>
      <c r="AH544" s="44"/>
      <c r="AI544" s="44"/>
      <c r="AJ544" s="44"/>
      <c r="AK544" s="44"/>
    </row>
    <row r="545">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c r="AB545" s="44"/>
      <c r="AC545" s="44"/>
      <c r="AD545" s="44"/>
      <c r="AE545" s="44"/>
      <c r="AF545" s="44"/>
      <c r="AG545" s="44"/>
      <c r="AH545" s="44"/>
      <c r="AI545" s="44"/>
      <c r="AJ545" s="44"/>
      <c r="AK545" s="44"/>
    </row>
    <row r="546">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c r="AB546" s="44"/>
      <c r="AC546" s="44"/>
      <c r="AD546" s="44"/>
      <c r="AE546" s="44"/>
      <c r="AF546" s="44"/>
      <c r="AG546" s="44"/>
      <c r="AH546" s="44"/>
      <c r="AI546" s="44"/>
      <c r="AJ546" s="44"/>
      <c r="AK546" s="44"/>
    </row>
    <row r="547">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c r="AB547" s="44"/>
      <c r="AC547" s="44"/>
      <c r="AD547" s="44"/>
      <c r="AE547" s="44"/>
      <c r="AF547" s="44"/>
      <c r="AG547" s="44"/>
      <c r="AH547" s="44"/>
      <c r="AI547" s="44"/>
      <c r="AJ547" s="44"/>
      <c r="AK547" s="44"/>
    </row>
    <row r="548">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c r="AB548" s="44"/>
      <c r="AC548" s="44"/>
      <c r="AD548" s="44"/>
      <c r="AE548" s="44"/>
      <c r="AF548" s="44"/>
      <c r="AG548" s="44"/>
      <c r="AH548" s="44"/>
      <c r="AI548" s="44"/>
      <c r="AJ548" s="44"/>
      <c r="AK548" s="44"/>
    </row>
    <row r="549">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c r="AB549" s="44"/>
      <c r="AC549" s="44"/>
      <c r="AD549" s="44"/>
      <c r="AE549" s="44"/>
      <c r="AF549" s="44"/>
      <c r="AG549" s="44"/>
      <c r="AH549" s="44"/>
      <c r="AI549" s="44"/>
      <c r="AJ549" s="44"/>
      <c r="AK549" s="44"/>
    </row>
    <row r="550">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c r="AB550" s="44"/>
      <c r="AC550" s="44"/>
      <c r="AD550" s="44"/>
      <c r="AE550" s="44"/>
      <c r="AF550" s="44"/>
      <c r="AG550" s="44"/>
      <c r="AH550" s="44"/>
      <c r="AI550" s="44"/>
      <c r="AJ550" s="44"/>
      <c r="AK550" s="44"/>
    </row>
    <row r="551">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c r="AB551" s="44"/>
      <c r="AC551" s="44"/>
      <c r="AD551" s="44"/>
      <c r="AE551" s="44"/>
      <c r="AF551" s="44"/>
      <c r="AG551" s="44"/>
      <c r="AH551" s="44"/>
      <c r="AI551" s="44"/>
      <c r="AJ551" s="44"/>
      <c r="AK551" s="44"/>
    </row>
    <row r="552">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c r="AB552" s="44"/>
      <c r="AC552" s="44"/>
      <c r="AD552" s="44"/>
      <c r="AE552" s="44"/>
      <c r="AF552" s="44"/>
      <c r="AG552" s="44"/>
      <c r="AH552" s="44"/>
      <c r="AI552" s="44"/>
      <c r="AJ552" s="44"/>
      <c r="AK552" s="44"/>
    </row>
    <row r="553">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c r="AB553" s="44"/>
      <c r="AC553" s="44"/>
      <c r="AD553" s="44"/>
      <c r="AE553" s="44"/>
      <c r="AF553" s="44"/>
      <c r="AG553" s="44"/>
      <c r="AH553" s="44"/>
      <c r="AI553" s="44"/>
      <c r="AJ553" s="44"/>
      <c r="AK553" s="44"/>
    </row>
    <row r="55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c r="AB554" s="44"/>
      <c r="AC554" s="44"/>
      <c r="AD554" s="44"/>
      <c r="AE554" s="44"/>
      <c r="AF554" s="44"/>
      <c r="AG554" s="44"/>
      <c r="AH554" s="44"/>
      <c r="AI554" s="44"/>
      <c r="AJ554" s="44"/>
      <c r="AK554" s="44"/>
    </row>
    <row r="555">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c r="AB555" s="44"/>
      <c r="AC555" s="44"/>
      <c r="AD555" s="44"/>
      <c r="AE555" s="44"/>
      <c r="AF555" s="44"/>
      <c r="AG555" s="44"/>
      <c r="AH555" s="44"/>
      <c r="AI555" s="44"/>
      <c r="AJ555" s="44"/>
      <c r="AK555" s="44"/>
    </row>
    <row r="556">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c r="AB556" s="44"/>
      <c r="AC556" s="44"/>
      <c r="AD556" s="44"/>
      <c r="AE556" s="44"/>
      <c r="AF556" s="44"/>
      <c r="AG556" s="44"/>
      <c r="AH556" s="44"/>
      <c r="AI556" s="44"/>
      <c r="AJ556" s="44"/>
      <c r="AK556" s="44"/>
    </row>
    <row r="557">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c r="AB557" s="44"/>
      <c r="AC557" s="44"/>
      <c r="AD557" s="44"/>
      <c r="AE557" s="44"/>
      <c r="AF557" s="44"/>
      <c r="AG557" s="44"/>
      <c r="AH557" s="44"/>
      <c r="AI557" s="44"/>
      <c r="AJ557" s="44"/>
      <c r="AK557" s="44"/>
    </row>
    <row r="558">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c r="AB558" s="44"/>
      <c r="AC558" s="44"/>
      <c r="AD558" s="44"/>
      <c r="AE558" s="44"/>
      <c r="AF558" s="44"/>
      <c r="AG558" s="44"/>
      <c r="AH558" s="44"/>
      <c r="AI558" s="44"/>
      <c r="AJ558" s="44"/>
      <c r="AK558" s="44"/>
    </row>
    <row r="559">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c r="AB559" s="44"/>
      <c r="AC559" s="44"/>
      <c r="AD559" s="44"/>
      <c r="AE559" s="44"/>
      <c r="AF559" s="44"/>
      <c r="AG559" s="44"/>
      <c r="AH559" s="44"/>
      <c r="AI559" s="44"/>
      <c r="AJ559" s="44"/>
      <c r="AK559" s="44"/>
    </row>
    <row r="560">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c r="AB560" s="44"/>
      <c r="AC560" s="44"/>
      <c r="AD560" s="44"/>
      <c r="AE560" s="44"/>
      <c r="AF560" s="44"/>
      <c r="AG560" s="44"/>
      <c r="AH560" s="44"/>
      <c r="AI560" s="44"/>
      <c r="AJ560" s="44"/>
      <c r="AK560" s="44"/>
    </row>
    <row r="561">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c r="AB561" s="44"/>
      <c r="AC561" s="44"/>
      <c r="AD561" s="44"/>
      <c r="AE561" s="44"/>
      <c r="AF561" s="44"/>
      <c r="AG561" s="44"/>
      <c r="AH561" s="44"/>
      <c r="AI561" s="44"/>
      <c r="AJ561" s="44"/>
      <c r="AK561" s="44"/>
    </row>
    <row r="562">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c r="AB562" s="44"/>
      <c r="AC562" s="44"/>
      <c r="AD562" s="44"/>
      <c r="AE562" s="44"/>
      <c r="AF562" s="44"/>
      <c r="AG562" s="44"/>
      <c r="AH562" s="44"/>
      <c r="AI562" s="44"/>
      <c r="AJ562" s="44"/>
      <c r="AK562" s="44"/>
    </row>
    <row r="563">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c r="AB563" s="44"/>
      <c r="AC563" s="44"/>
      <c r="AD563" s="44"/>
      <c r="AE563" s="44"/>
      <c r="AF563" s="44"/>
      <c r="AG563" s="44"/>
      <c r="AH563" s="44"/>
      <c r="AI563" s="44"/>
      <c r="AJ563" s="44"/>
      <c r="AK563" s="44"/>
    </row>
    <row r="56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c r="AB564" s="44"/>
      <c r="AC564" s="44"/>
      <c r="AD564" s="44"/>
      <c r="AE564" s="44"/>
      <c r="AF564" s="44"/>
      <c r="AG564" s="44"/>
      <c r="AH564" s="44"/>
      <c r="AI564" s="44"/>
      <c r="AJ564" s="44"/>
      <c r="AK564" s="44"/>
    </row>
    <row r="565">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c r="AB565" s="44"/>
      <c r="AC565" s="44"/>
      <c r="AD565" s="44"/>
      <c r="AE565" s="44"/>
      <c r="AF565" s="44"/>
      <c r="AG565" s="44"/>
      <c r="AH565" s="44"/>
      <c r="AI565" s="44"/>
      <c r="AJ565" s="44"/>
      <c r="AK565" s="44"/>
    </row>
    <row r="566">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c r="AB566" s="44"/>
      <c r="AC566" s="44"/>
      <c r="AD566" s="44"/>
      <c r="AE566" s="44"/>
      <c r="AF566" s="44"/>
      <c r="AG566" s="44"/>
      <c r="AH566" s="44"/>
      <c r="AI566" s="44"/>
      <c r="AJ566" s="44"/>
      <c r="AK566" s="44"/>
    </row>
    <row r="567">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c r="AB567" s="44"/>
      <c r="AC567" s="44"/>
      <c r="AD567" s="44"/>
      <c r="AE567" s="44"/>
      <c r="AF567" s="44"/>
      <c r="AG567" s="44"/>
      <c r="AH567" s="44"/>
      <c r="AI567" s="44"/>
      <c r="AJ567" s="44"/>
      <c r="AK567" s="44"/>
    </row>
    <row r="568">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c r="AB568" s="44"/>
      <c r="AC568" s="44"/>
      <c r="AD568" s="44"/>
      <c r="AE568" s="44"/>
      <c r="AF568" s="44"/>
      <c r="AG568" s="44"/>
      <c r="AH568" s="44"/>
      <c r="AI568" s="44"/>
      <c r="AJ568" s="44"/>
      <c r="AK568" s="44"/>
    </row>
    <row r="569">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c r="AB569" s="44"/>
      <c r="AC569" s="44"/>
      <c r="AD569" s="44"/>
      <c r="AE569" s="44"/>
      <c r="AF569" s="44"/>
      <c r="AG569" s="44"/>
      <c r="AH569" s="44"/>
      <c r="AI569" s="44"/>
      <c r="AJ569" s="44"/>
      <c r="AK569" s="44"/>
    </row>
    <row r="570">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c r="AB570" s="44"/>
      <c r="AC570" s="44"/>
      <c r="AD570" s="44"/>
      <c r="AE570" s="44"/>
      <c r="AF570" s="44"/>
      <c r="AG570" s="44"/>
      <c r="AH570" s="44"/>
      <c r="AI570" s="44"/>
      <c r="AJ570" s="44"/>
      <c r="AK570" s="44"/>
    </row>
    <row r="571">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c r="AB571" s="44"/>
      <c r="AC571" s="44"/>
      <c r="AD571" s="44"/>
      <c r="AE571" s="44"/>
      <c r="AF571" s="44"/>
      <c r="AG571" s="44"/>
      <c r="AH571" s="44"/>
      <c r="AI571" s="44"/>
      <c r="AJ571" s="44"/>
      <c r="AK571" s="44"/>
    </row>
    <row r="572">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c r="AB572" s="44"/>
      <c r="AC572" s="44"/>
      <c r="AD572" s="44"/>
      <c r="AE572" s="44"/>
      <c r="AF572" s="44"/>
      <c r="AG572" s="44"/>
      <c r="AH572" s="44"/>
      <c r="AI572" s="44"/>
      <c r="AJ572" s="44"/>
      <c r="AK572" s="44"/>
    </row>
    <row r="573">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c r="AB573" s="44"/>
      <c r="AC573" s="44"/>
      <c r="AD573" s="44"/>
      <c r="AE573" s="44"/>
      <c r="AF573" s="44"/>
      <c r="AG573" s="44"/>
      <c r="AH573" s="44"/>
      <c r="AI573" s="44"/>
      <c r="AJ573" s="44"/>
      <c r="AK573" s="44"/>
    </row>
    <row r="57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c r="AB574" s="44"/>
      <c r="AC574" s="44"/>
      <c r="AD574" s="44"/>
      <c r="AE574" s="44"/>
      <c r="AF574" s="44"/>
      <c r="AG574" s="44"/>
      <c r="AH574" s="44"/>
      <c r="AI574" s="44"/>
      <c r="AJ574" s="44"/>
      <c r="AK574" s="44"/>
    </row>
    <row r="575">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c r="AB575" s="44"/>
      <c r="AC575" s="44"/>
      <c r="AD575" s="44"/>
      <c r="AE575" s="44"/>
      <c r="AF575" s="44"/>
      <c r="AG575" s="44"/>
      <c r="AH575" s="44"/>
      <c r="AI575" s="44"/>
      <c r="AJ575" s="44"/>
      <c r="AK575" s="44"/>
    </row>
    <row r="576">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c r="AB576" s="44"/>
      <c r="AC576" s="44"/>
      <c r="AD576" s="44"/>
      <c r="AE576" s="44"/>
      <c r="AF576" s="44"/>
      <c r="AG576" s="44"/>
      <c r="AH576" s="44"/>
      <c r="AI576" s="44"/>
      <c r="AJ576" s="44"/>
      <c r="AK576" s="44"/>
    </row>
    <row r="577">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c r="AB577" s="44"/>
      <c r="AC577" s="44"/>
      <c r="AD577" s="44"/>
      <c r="AE577" s="44"/>
      <c r="AF577" s="44"/>
      <c r="AG577" s="44"/>
      <c r="AH577" s="44"/>
      <c r="AI577" s="44"/>
      <c r="AJ577" s="44"/>
      <c r="AK577" s="44"/>
    </row>
    <row r="578">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c r="AB578" s="44"/>
      <c r="AC578" s="44"/>
      <c r="AD578" s="44"/>
      <c r="AE578" s="44"/>
      <c r="AF578" s="44"/>
      <c r="AG578" s="44"/>
      <c r="AH578" s="44"/>
      <c r="AI578" s="44"/>
      <c r="AJ578" s="44"/>
      <c r="AK578" s="44"/>
    </row>
    <row r="579">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c r="AB579" s="44"/>
      <c r="AC579" s="44"/>
      <c r="AD579" s="44"/>
      <c r="AE579" s="44"/>
      <c r="AF579" s="44"/>
      <c r="AG579" s="44"/>
      <c r="AH579" s="44"/>
      <c r="AI579" s="44"/>
      <c r="AJ579" s="44"/>
      <c r="AK579" s="44"/>
    </row>
    <row r="580">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c r="AB580" s="44"/>
      <c r="AC580" s="44"/>
      <c r="AD580" s="44"/>
      <c r="AE580" s="44"/>
      <c r="AF580" s="44"/>
      <c r="AG580" s="44"/>
      <c r="AH580" s="44"/>
      <c r="AI580" s="44"/>
      <c r="AJ580" s="44"/>
      <c r="AK580" s="44"/>
    </row>
    <row r="581">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c r="AB581" s="44"/>
      <c r="AC581" s="44"/>
      <c r="AD581" s="44"/>
      <c r="AE581" s="44"/>
      <c r="AF581" s="44"/>
      <c r="AG581" s="44"/>
      <c r="AH581" s="44"/>
      <c r="AI581" s="44"/>
      <c r="AJ581" s="44"/>
      <c r="AK581" s="44"/>
    </row>
    <row r="582">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c r="AB582" s="44"/>
      <c r="AC582" s="44"/>
      <c r="AD582" s="44"/>
      <c r="AE582" s="44"/>
      <c r="AF582" s="44"/>
      <c r="AG582" s="44"/>
      <c r="AH582" s="44"/>
      <c r="AI582" s="44"/>
      <c r="AJ582" s="44"/>
      <c r="AK582" s="44"/>
    </row>
    <row r="583">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c r="AB583" s="44"/>
      <c r="AC583" s="44"/>
      <c r="AD583" s="44"/>
      <c r="AE583" s="44"/>
      <c r="AF583" s="44"/>
      <c r="AG583" s="44"/>
      <c r="AH583" s="44"/>
      <c r="AI583" s="44"/>
      <c r="AJ583" s="44"/>
      <c r="AK583" s="44"/>
    </row>
    <row r="58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c r="AB584" s="44"/>
      <c r="AC584" s="44"/>
      <c r="AD584" s="44"/>
      <c r="AE584" s="44"/>
      <c r="AF584" s="44"/>
      <c r="AG584" s="44"/>
      <c r="AH584" s="44"/>
      <c r="AI584" s="44"/>
      <c r="AJ584" s="44"/>
      <c r="AK584" s="44"/>
    </row>
    <row r="585">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c r="AB585" s="44"/>
      <c r="AC585" s="44"/>
      <c r="AD585" s="44"/>
      <c r="AE585" s="44"/>
      <c r="AF585" s="44"/>
      <c r="AG585" s="44"/>
      <c r="AH585" s="44"/>
      <c r="AI585" s="44"/>
      <c r="AJ585" s="44"/>
      <c r="AK585" s="44"/>
    </row>
    <row r="586">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c r="AB586" s="44"/>
      <c r="AC586" s="44"/>
      <c r="AD586" s="44"/>
      <c r="AE586" s="44"/>
      <c r="AF586" s="44"/>
      <c r="AG586" s="44"/>
      <c r="AH586" s="44"/>
      <c r="AI586" s="44"/>
      <c r="AJ586" s="44"/>
      <c r="AK586" s="44"/>
    </row>
    <row r="587">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c r="AB587" s="44"/>
      <c r="AC587" s="44"/>
      <c r="AD587" s="44"/>
      <c r="AE587" s="44"/>
      <c r="AF587" s="44"/>
      <c r="AG587" s="44"/>
      <c r="AH587" s="44"/>
      <c r="AI587" s="44"/>
      <c r="AJ587" s="44"/>
      <c r="AK587" s="44"/>
    </row>
    <row r="588">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c r="AB588" s="44"/>
      <c r="AC588" s="44"/>
      <c r="AD588" s="44"/>
      <c r="AE588" s="44"/>
      <c r="AF588" s="44"/>
      <c r="AG588" s="44"/>
      <c r="AH588" s="44"/>
      <c r="AI588" s="44"/>
      <c r="AJ588" s="44"/>
      <c r="AK588" s="44"/>
    </row>
    <row r="589">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c r="AB589" s="44"/>
      <c r="AC589" s="44"/>
      <c r="AD589" s="44"/>
      <c r="AE589" s="44"/>
      <c r="AF589" s="44"/>
      <c r="AG589" s="44"/>
      <c r="AH589" s="44"/>
      <c r="AI589" s="44"/>
      <c r="AJ589" s="44"/>
      <c r="AK589" s="44"/>
    </row>
    <row r="590">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c r="AB590" s="44"/>
      <c r="AC590" s="44"/>
      <c r="AD590" s="44"/>
      <c r="AE590" s="44"/>
      <c r="AF590" s="44"/>
      <c r="AG590" s="44"/>
      <c r="AH590" s="44"/>
      <c r="AI590" s="44"/>
      <c r="AJ590" s="44"/>
      <c r="AK590" s="44"/>
    </row>
    <row r="591">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c r="AB591" s="44"/>
      <c r="AC591" s="44"/>
      <c r="AD591" s="44"/>
      <c r="AE591" s="44"/>
      <c r="AF591" s="44"/>
      <c r="AG591" s="44"/>
      <c r="AH591" s="44"/>
      <c r="AI591" s="44"/>
      <c r="AJ591" s="44"/>
      <c r="AK591" s="44"/>
    </row>
    <row r="592">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c r="AB592" s="44"/>
      <c r="AC592" s="44"/>
      <c r="AD592" s="44"/>
      <c r="AE592" s="44"/>
      <c r="AF592" s="44"/>
      <c r="AG592" s="44"/>
      <c r="AH592" s="44"/>
      <c r="AI592" s="44"/>
      <c r="AJ592" s="44"/>
      <c r="AK592" s="44"/>
    </row>
    <row r="593">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c r="AB593" s="44"/>
      <c r="AC593" s="44"/>
      <c r="AD593" s="44"/>
      <c r="AE593" s="44"/>
      <c r="AF593" s="44"/>
      <c r="AG593" s="44"/>
      <c r="AH593" s="44"/>
      <c r="AI593" s="44"/>
      <c r="AJ593" s="44"/>
      <c r="AK593" s="44"/>
    </row>
    <row r="59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c r="AB594" s="44"/>
      <c r="AC594" s="44"/>
      <c r="AD594" s="44"/>
      <c r="AE594" s="44"/>
      <c r="AF594" s="44"/>
      <c r="AG594" s="44"/>
      <c r="AH594" s="44"/>
      <c r="AI594" s="44"/>
      <c r="AJ594" s="44"/>
      <c r="AK594" s="44"/>
    </row>
    <row r="595">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c r="AB595" s="44"/>
      <c r="AC595" s="44"/>
      <c r="AD595" s="44"/>
      <c r="AE595" s="44"/>
      <c r="AF595" s="44"/>
      <c r="AG595" s="44"/>
      <c r="AH595" s="44"/>
      <c r="AI595" s="44"/>
      <c r="AJ595" s="44"/>
      <c r="AK595" s="44"/>
    </row>
    <row r="596">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c r="AB596" s="44"/>
      <c r="AC596" s="44"/>
      <c r="AD596" s="44"/>
      <c r="AE596" s="44"/>
      <c r="AF596" s="44"/>
      <c r="AG596" s="44"/>
      <c r="AH596" s="44"/>
      <c r="AI596" s="44"/>
      <c r="AJ596" s="44"/>
      <c r="AK596" s="44"/>
    </row>
    <row r="597">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c r="AB597" s="44"/>
      <c r="AC597" s="44"/>
      <c r="AD597" s="44"/>
      <c r="AE597" s="44"/>
      <c r="AF597" s="44"/>
      <c r="AG597" s="44"/>
      <c r="AH597" s="44"/>
      <c r="AI597" s="44"/>
      <c r="AJ597" s="44"/>
      <c r="AK597" s="44"/>
    </row>
    <row r="598">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c r="AB598" s="44"/>
      <c r="AC598" s="44"/>
      <c r="AD598" s="44"/>
      <c r="AE598" s="44"/>
      <c r="AF598" s="44"/>
      <c r="AG598" s="44"/>
      <c r="AH598" s="44"/>
      <c r="AI598" s="44"/>
      <c r="AJ598" s="44"/>
      <c r="AK598" s="44"/>
    </row>
    <row r="599">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c r="AB599" s="44"/>
      <c r="AC599" s="44"/>
      <c r="AD599" s="44"/>
      <c r="AE599" s="44"/>
      <c r="AF599" s="44"/>
      <c r="AG599" s="44"/>
      <c r="AH599" s="44"/>
      <c r="AI599" s="44"/>
      <c r="AJ599" s="44"/>
      <c r="AK599" s="44"/>
    </row>
    <row r="600">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c r="AB600" s="44"/>
      <c r="AC600" s="44"/>
      <c r="AD600" s="44"/>
      <c r="AE600" s="44"/>
      <c r="AF600" s="44"/>
      <c r="AG600" s="44"/>
      <c r="AH600" s="44"/>
      <c r="AI600" s="44"/>
      <c r="AJ600" s="44"/>
      <c r="AK600" s="44"/>
    </row>
    <row r="601">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c r="AB601" s="44"/>
      <c r="AC601" s="44"/>
      <c r="AD601" s="44"/>
      <c r="AE601" s="44"/>
      <c r="AF601" s="44"/>
      <c r="AG601" s="44"/>
      <c r="AH601" s="44"/>
      <c r="AI601" s="44"/>
      <c r="AJ601" s="44"/>
      <c r="AK601" s="44"/>
    </row>
    <row r="602">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c r="AB602" s="44"/>
      <c r="AC602" s="44"/>
      <c r="AD602" s="44"/>
      <c r="AE602" s="44"/>
      <c r="AF602" s="44"/>
      <c r="AG602" s="44"/>
      <c r="AH602" s="44"/>
      <c r="AI602" s="44"/>
      <c r="AJ602" s="44"/>
      <c r="AK602" s="44"/>
    </row>
    <row r="603">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c r="AB603" s="44"/>
      <c r="AC603" s="44"/>
      <c r="AD603" s="44"/>
      <c r="AE603" s="44"/>
      <c r="AF603" s="44"/>
      <c r="AG603" s="44"/>
      <c r="AH603" s="44"/>
      <c r="AI603" s="44"/>
      <c r="AJ603" s="44"/>
      <c r="AK603" s="44"/>
    </row>
    <row r="60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c r="AB604" s="44"/>
      <c r="AC604" s="44"/>
      <c r="AD604" s="44"/>
      <c r="AE604" s="44"/>
      <c r="AF604" s="44"/>
      <c r="AG604" s="44"/>
      <c r="AH604" s="44"/>
      <c r="AI604" s="44"/>
      <c r="AJ604" s="44"/>
      <c r="AK604" s="44"/>
    </row>
    <row r="605">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c r="AB605" s="44"/>
      <c r="AC605" s="44"/>
      <c r="AD605" s="44"/>
      <c r="AE605" s="44"/>
      <c r="AF605" s="44"/>
      <c r="AG605" s="44"/>
      <c r="AH605" s="44"/>
      <c r="AI605" s="44"/>
      <c r="AJ605" s="44"/>
      <c r="AK605" s="44"/>
    </row>
    <row r="606">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c r="AB606" s="44"/>
      <c r="AC606" s="44"/>
      <c r="AD606" s="44"/>
      <c r="AE606" s="44"/>
      <c r="AF606" s="44"/>
      <c r="AG606" s="44"/>
      <c r="AH606" s="44"/>
      <c r="AI606" s="44"/>
      <c r="AJ606" s="44"/>
      <c r="AK606" s="44"/>
    </row>
    <row r="607">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c r="AB607" s="44"/>
      <c r="AC607" s="44"/>
      <c r="AD607" s="44"/>
      <c r="AE607" s="44"/>
      <c r="AF607" s="44"/>
      <c r="AG607" s="44"/>
      <c r="AH607" s="44"/>
      <c r="AI607" s="44"/>
      <c r="AJ607" s="44"/>
      <c r="AK607" s="44"/>
    </row>
    <row r="608">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c r="AB608" s="44"/>
      <c r="AC608" s="44"/>
      <c r="AD608" s="44"/>
      <c r="AE608" s="44"/>
      <c r="AF608" s="44"/>
      <c r="AG608" s="44"/>
      <c r="AH608" s="44"/>
      <c r="AI608" s="44"/>
      <c r="AJ608" s="44"/>
      <c r="AK608" s="44"/>
    </row>
    <row r="609">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c r="AB609" s="44"/>
      <c r="AC609" s="44"/>
      <c r="AD609" s="44"/>
      <c r="AE609" s="44"/>
      <c r="AF609" s="44"/>
      <c r="AG609" s="44"/>
      <c r="AH609" s="44"/>
      <c r="AI609" s="44"/>
      <c r="AJ609" s="44"/>
      <c r="AK609" s="44"/>
    </row>
    <row r="610">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c r="AB610" s="44"/>
      <c r="AC610" s="44"/>
      <c r="AD610" s="44"/>
      <c r="AE610" s="44"/>
      <c r="AF610" s="44"/>
      <c r="AG610" s="44"/>
      <c r="AH610" s="44"/>
      <c r="AI610" s="44"/>
      <c r="AJ610" s="44"/>
      <c r="AK610" s="44"/>
    </row>
    <row r="611">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c r="AB611" s="44"/>
      <c r="AC611" s="44"/>
      <c r="AD611" s="44"/>
      <c r="AE611" s="44"/>
      <c r="AF611" s="44"/>
      <c r="AG611" s="44"/>
      <c r="AH611" s="44"/>
      <c r="AI611" s="44"/>
      <c r="AJ611" s="44"/>
      <c r="AK611" s="44"/>
    </row>
    <row r="612">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c r="AB612" s="44"/>
      <c r="AC612" s="44"/>
      <c r="AD612" s="44"/>
      <c r="AE612" s="44"/>
      <c r="AF612" s="44"/>
      <c r="AG612" s="44"/>
      <c r="AH612" s="44"/>
      <c r="AI612" s="44"/>
      <c r="AJ612" s="44"/>
      <c r="AK612" s="44"/>
    </row>
    <row r="613">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c r="AB613" s="44"/>
      <c r="AC613" s="44"/>
      <c r="AD613" s="44"/>
      <c r="AE613" s="44"/>
      <c r="AF613" s="44"/>
      <c r="AG613" s="44"/>
      <c r="AH613" s="44"/>
      <c r="AI613" s="44"/>
      <c r="AJ613" s="44"/>
      <c r="AK613" s="44"/>
    </row>
    <row r="61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c r="AB614" s="44"/>
      <c r="AC614" s="44"/>
      <c r="AD614" s="44"/>
      <c r="AE614" s="44"/>
      <c r="AF614" s="44"/>
      <c r="AG614" s="44"/>
      <c r="AH614" s="44"/>
      <c r="AI614" s="44"/>
      <c r="AJ614" s="44"/>
      <c r="AK614" s="44"/>
    </row>
    <row r="615">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c r="AB615" s="44"/>
      <c r="AC615" s="44"/>
      <c r="AD615" s="44"/>
      <c r="AE615" s="44"/>
      <c r="AF615" s="44"/>
      <c r="AG615" s="44"/>
      <c r="AH615" s="44"/>
      <c r="AI615" s="44"/>
      <c r="AJ615" s="44"/>
      <c r="AK615" s="44"/>
    </row>
    <row r="616">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c r="AB616" s="44"/>
      <c r="AC616" s="44"/>
      <c r="AD616" s="44"/>
      <c r="AE616" s="44"/>
      <c r="AF616" s="44"/>
      <c r="AG616" s="44"/>
      <c r="AH616" s="44"/>
      <c r="AI616" s="44"/>
      <c r="AJ616" s="44"/>
      <c r="AK616" s="44"/>
    </row>
    <row r="617">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c r="AB617" s="44"/>
      <c r="AC617" s="44"/>
      <c r="AD617" s="44"/>
      <c r="AE617" s="44"/>
      <c r="AF617" s="44"/>
      <c r="AG617" s="44"/>
      <c r="AH617" s="44"/>
      <c r="AI617" s="44"/>
      <c r="AJ617" s="44"/>
      <c r="AK617" s="44"/>
    </row>
    <row r="618">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c r="AB618" s="44"/>
      <c r="AC618" s="44"/>
      <c r="AD618" s="44"/>
      <c r="AE618" s="44"/>
      <c r="AF618" s="44"/>
      <c r="AG618" s="44"/>
      <c r="AH618" s="44"/>
      <c r="AI618" s="44"/>
      <c r="AJ618" s="44"/>
      <c r="AK618" s="44"/>
    </row>
    <row r="619">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c r="AB619" s="44"/>
      <c r="AC619" s="44"/>
      <c r="AD619" s="44"/>
      <c r="AE619" s="44"/>
      <c r="AF619" s="44"/>
      <c r="AG619" s="44"/>
      <c r="AH619" s="44"/>
      <c r="AI619" s="44"/>
      <c r="AJ619" s="44"/>
      <c r="AK619" s="44"/>
    </row>
    <row r="620">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c r="AB620" s="44"/>
      <c r="AC620" s="44"/>
      <c r="AD620" s="44"/>
      <c r="AE620" s="44"/>
      <c r="AF620" s="44"/>
      <c r="AG620" s="44"/>
      <c r="AH620" s="44"/>
      <c r="AI620" s="44"/>
      <c r="AJ620" s="44"/>
      <c r="AK620" s="44"/>
    </row>
    <row r="621">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c r="AB621" s="44"/>
      <c r="AC621" s="44"/>
      <c r="AD621" s="44"/>
      <c r="AE621" s="44"/>
      <c r="AF621" s="44"/>
      <c r="AG621" s="44"/>
      <c r="AH621" s="44"/>
      <c r="AI621" s="44"/>
      <c r="AJ621" s="44"/>
      <c r="AK621" s="44"/>
    </row>
    <row r="622">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c r="AB622" s="44"/>
      <c r="AC622" s="44"/>
      <c r="AD622" s="44"/>
      <c r="AE622" s="44"/>
      <c r="AF622" s="44"/>
      <c r="AG622" s="44"/>
      <c r="AH622" s="44"/>
      <c r="AI622" s="44"/>
      <c r="AJ622" s="44"/>
      <c r="AK622" s="44"/>
    </row>
    <row r="623">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c r="AB623" s="44"/>
      <c r="AC623" s="44"/>
      <c r="AD623" s="44"/>
      <c r="AE623" s="44"/>
      <c r="AF623" s="44"/>
      <c r="AG623" s="44"/>
      <c r="AH623" s="44"/>
      <c r="AI623" s="44"/>
      <c r="AJ623" s="44"/>
      <c r="AK623" s="44"/>
    </row>
    <row r="62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4"/>
      <c r="AB624" s="44"/>
      <c r="AC624" s="44"/>
      <c r="AD624" s="44"/>
      <c r="AE624" s="44"/>
      <c r="AF624" s="44"/>
      <c r="AG624" s="44"/>
      <c r="AH624" s="44"/>
      <c r="AI624" s="44"/>
      <c r="AJ624" s="44"/>
      <c r="AK624" s="44"/>
    </row>
    <row r="625">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c r="AB625" s="44"/>
      <c r="AC625" s="44"/>
      <c r="AD625" s="44"/>
      <c r="AE625" s="44"/>
      <c r="AF625" s="44"/>
      <c r="AG625" s="44"/>
      <c r="AH625" s="44"/>
      <c r="AI625" s="44"/>
      <c r="AJ625" s="44"/>
      <c r="AK625" s="44"/>
    </row>
    <row r="626">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4"/>
      <c r="AB626" s="44"/>
      <c r="AC626" s="44"/>
      <c r="AD626" s="44"/>
      <c r="AE626" s="44"/>
      <c r="AF626" s="44"/>
      <c r="AG626" s="44"/>
      <c r="AH626" s="44"/>
      <c r="AI626" s="44"/>
      <c r="AJ626" s="44"/>
      <c r="AK626" s="44"/>
    </row>
    <row r="627">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4"/>
      <c r="AB627" s="44"/>
      <c r="AC627" s="44"/>
      <c r="AD627" s="44"/>
      <c r="AE627" s="44"/>
      <c r="AF627" s="44"/>
      <c r="AG627" s="44"/>
      <c r="AH627" s="44"/>
      <c r="AI627" s="44"/>
      <c r="AJ627" s="44"/>
      <c r="AK627" s="44"/>
    </row>
    <row r="628">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4"/>
      <c r="AB628" s="44"/>
      <c r="AC628" s="44"/>
      <c r="AD628" s="44"/>
      <c r="AE628" s="44"/>
      <c r="AF628" s="44"/>
      <c r="AG628" s="44"/>
      <c r="AH628" s="44"/>
      <c r="AI628" s="44"/>
      <c r="AJ628" s="44"/>
      <c r="AK628" s="44"/>
    </row>
    <row r="629">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4"/>
      <c r="AB629" s="44"/>
      <c r="AC629" s="44"/>
      <c r="AD629" s="44"/>
      <c r="AE629" s="44"/>
      <c r="AF629" s="44"/>
      <c r="AG629" s="44"/>
      <c r="AH629" s="44"/>
      <c r="AI629" s="44"/>
      <c r="AJ629" s="44"/>
      <c r="AK629" s="44"/>
    </row>
    <row r="630">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4"/>
      <c r="AB630" s="44"/>
      <c r="AC630" s="44"/>
      <c r="AD630" s="44"/>
      <c r="AE630" s="44"/>
      <c r="AF630" s="44"/>
      <c r="AG630" s="44"/>
      <c r="AH630" s="44"/>
      <c r="AI630" s="44"/>
      <c r="AJ630" s="44"/>
      <c r="AK630" s="44"/>
    </row>
    <row r="631">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4"/>
      <c r="AB631" s="44"/>
      <c r="AC631" s="44"/>
      <c r="AD631" s="44"/>
      <c r="AE631" s="44"/>
      <c r="AF631" s="44"/>
      <c r="AG631" s="44"/>
      <c r="AH631" s="44"/>
      <c r="AI631" s="44"/>
      <c r="AJ631" s="44"/>
      <c r="AK631" s="44"/>
    </row>
    <row r="632">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4"/>
      <c r="AB632" s="44"/>
      <c r="AC632" s="44"/>
      <c r="AD632" s="44"/>
      <c r="AE632" s="44"/>
      <c r="AF632" s="44"/>
      <c r="AG632" s="44"/>
      <c r="AH632" s="44"/>
      <c r="AI632" s="44"/>
      <c r="AJ632" s="44"/>
      <c r="AK632" s="44"/>
    </row>
    <row r="633">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4"/>
      <c r="AB633" s="44"/>
      <c r="AC633" s="44"/>
      <c r="AD633" s="44"/>
      <c r="AE633" s="44"/>
      <c r="AF633" s="44"/>
      <c r="AG633" s="44"/>
      <c r="AH633" s="44"/>
      <c r="AI633" s="44"/>
      <c r="AJ633" s="44"/>
      <c r="AK633" s="44"/>
    </row>
    <row r="63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4"/>
      <c r="AB634" s="44"/>
      <c r="AC634" s="44"/>
      <c r="AD634" s="44"/>
      <c r="AE634" s="44"/>
      <c r="AF634" s="44"/>
      <c r="AG634" s="44"/>
      <c r="AH634" s="44"/>
      <c r="AI634" s="44"/>
      <c r="AJ634" s="44"/>
      <c r="AK634" s="44"/>
    </row>
    <row r="635">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c r="AB635" s="44"/>
      <c r="AC635" s="44"/>
      <c r="AD635" s="44"/>
      <c r="AE635" s="44"/>
      <c r="AF635" s="44"/>
      <c r="AG635" s="44"/>
      <c r="AH635" s="44"/>
      <c r="AI635" s="44"/>
      <c r="AJ635" s="44"/>
      <c r="AK635" s="44"/>
    </row>
    <row r="636">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c r="AB636" s="44"/>
      <c r="AC636" s="44"/>
      <c r="AD636" s="44"/>
      <c r="AE636" s="44"/>
      <c r="AF636" s="44"/>
      <c r="AG636" s="44"/>
      <c r="AH636" s="44"/>
      <c r="AI636" s="44"/>
      <c r="AJ636" s="44"/>
      <c r="AK636" s="44"/>
    </row>
    <row r="637">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4"/>
      <c r="AB637" s="44"/>
      <c r="AC637" s="44"/>
      <c r="AD637" s="44"/>
      <c r="AE637" s="44"/>
      <c r="AF637" s="44"/>
      <c r="AG637" s="44"/>
      <c r="AH637" s="44"/>
      <c r="AI637" s="44"/>
      <c r="AJ637" s="44"/>
      <c r="AK637" s="44"/>
    </row>
    <row r="638">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4"/>
      <c r="AB638" s="44"/>
      <c r="AC638" s="44"/>
      <c r="AD638" s="44"/>
      <c r="AE638" s="44"/>
      <c r="AF638" s="44"/>
      <c r="AG638" s="44"/>
      <c r="AH638" s="44"/>
      <c r="AI638" s="44"/>
      <c r="AJ638" s="44"/>
      <c r="AK638" s="44"/>
    </row>
    <row r="639">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4"/>
      <c r="AB639" s="44"/>
      <c r="AC639" s="44"/>
      <c r="AD639" s="44"/>
      <c r="AE639" s="44"/>
      <c r="AF639" s="44"/>
      <c r="AG639" s="44"/>
      <c r="AH639" s="44"/>
      <c r="AI639" s="44"/>
      <c r="AJ639" s="44"/>
      <c r="AK639" s="44"/>
    </row>
    <row r="640">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4"/>
      <c r="AB640" s="44"/>
      <c r="AC640" s="44"/>
      <c r="AD640" s="44"/>
      <c r="AE640" s="44"/>
      <c r="AF640" s="44"/>
      <c r="AG640" s="44"/>
      <c r="AH640" s="44"/>
      <c r="AI640" s="44"/>
      <c r="AJ640" s="44"/>
      <c r="AK640" s="44"/>
    </row>
    <row r="641">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4"/>
      <c r="AB641" s="44"/>
      <c r="AC641" s="44"/>
      <c r="AD641" s="44"/>
      <c r="AE641" s="44"/>
      <c r="AF641" s="44"/>
      <c r="AG641" s="44"/>
      <c r="AH641" s="44"/>
      <c r="AI641" s="44"/>
      <c r="AJ641" s="44"/>
      <c r="AK641" s="44"/>
    </row>
    <row r="642">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4"/>
      <c r="AB642" s="44"/>
      <c r="AC642" s="44"/>
      <c r="AD642" s="44"/>
      <c r="AE642" s="44"/>
      <c r="AF642" s="44"/>
      <c r="AG642" s="44"/>
      <c r="AH642" s="44"/>
      <c r="AI642" s="44"/>
      <c r="AJ642" s="44"/>
      <c r="AK642" s="44"/>
    </row>
    <row r="643">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4"/>
      <c r="AB643" s="44"/>
      <c r="AC643" s="44"/>
      <c r="AD643" s="44"/>
      <c r="AE643" s="44"/>
      <c r="AF643" s="44"/>
      <c r="AG643" s="44"/>
      <c r="AH643" s="44"/>
      <c r="AI643" s="44"/>
      <c r="AJ643" s="44"/>
      <c r="AK643" s="44"/>
    </row>
    <row r="6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4"/>
      <c r="AB644" s="44"/>
      <c r="AC644" s="44"/>
      <c r="AD644" s="44"/>
      <c r="AE644" s="44"/>
      <c r="AF644" s="44"/>
      <c r="AG644" s="44"/>
      <c r="AH644" s="44"/>
      <c r="AI644" s="44"/>
      <c r="AJ644" s="44"/>
      <c r="AK644" s="44"/>
    </row>
    <row r="645">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4"/>
      <c r="AB645" s="44"/>
      <c r="AC645" s="44"/>
      <c r="AD645" s="44"/>
      <c r="AE645" s="44"/>
      <c r="AF645" s="44"/>
      <c r="AG645" s="44"/>
      <c r="AH645" s="44"/>
      <c r="AI645" s="44"/>
      <c r="AJ645" s="44"/>
      <c r="AK645" s="44"/>
    </row>
    <row r="646">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4"/>
      <c r="AB646" s="44"/>
      <c r="AC646" s="44"/>
      <c r="AD646" s="44"/>
      <c r="AE646" s="44"/>
      <c r="AF646" s="44"/>
      <c r="AG646" s="44"/>
      <c r="AH646" s="44"/>
      <c r="AI646" s="44"/>
      <c r="AJ646" s="44"/>
      <c r="AK646" s="44"/>
    </row>
    <row r="647">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4"/>
      <c r="AB647" s="44"/>
      <c r="AC647" s="44"/>
      <c r="AD647" s="44"/>
      <c r="AE647" s="44"/>
      <c r="AF647" s="44"/>
      <c r="AG647" s="44"/>
      <c r="AH647" s="44"/>
      <c r="AI647" s="44"/>
      <c r="AJ647" s="44"/>
      <c r="AK647" s="44"/>
    </row>
    <row r="648">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c r="AA648" s="44"/>
      <c r="AB648" s="44"/>
      <c r="AC648" s="44"/>
      <c r="AD648" s="44"/>
      <c r="AE648" s="44"/>
      <c r="AF648" s="44"/>
      <c r="AG648" s="44"/>
      <c r="AH648" s="44"/>
      <c r="AI648" s="44"/>
      <c r="AJ648" s="44"/>
      <c r="AK648" s="44"/>
    </row>
    <row r="649">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c r="AA649" s="44"/>
      <c r="AB649" s="44"/>
      <c r="AC649" s="44"/>
      <c r="AD649" s="44"/>
      <c r="AE649" s="44"/>
      <c r="AF649" s="44"/>
      <c r="AG649" s="44"/>
      <c r="AH649" s="44"/>
      <c r="AI649" s="44"/>
      <c r="AJ649" s="44"/>
      <c r="AK649" s="44"/>
    </row>
    <row r="650">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c r="AA650" s="44"/>
      <c r="AB650" s="44"/>
      <c r="AC650" s="44"/>
      <c r="AD650" s="44"/>
      <c r="AE650" s="44"/>
      <c r="AF650" s="44"/>
      <c r="AG650" s="44"/>
      <c r="AH650" s="44"/>
      <c r="AI650" s="44"/>
      <c r="AJ650" s="44"/>
      <c r="AK650" s="44"/>
    </row>
    <row r="651">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c r="AA651" s="44"/>
      <c r="AB651" s="44"/>
      <c r="AC651" s="44"/>
      <c r="AD651" s="44"/>
      <c r="AE651" s="44"/>
      <c r="AF651" s="44"/>
      <c r="AG651" s="44"/>
      <c r="AH651" s="44"/>
      <c r="AI651" s="44"/>
      <c r="AJ651" s="44"/>
      <c r="AK651" s="44"/>
    </row>
    <row r="652">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4"/>
      <c r="AB652" s="44"/>
      <c r="AC652" s="44"/>
      <c r="AD652" s="44"/>
      <c r="AE652" s="44"/>
      <c r="AF652" s="44"/>
      <c r="AG652" s="44"/>
      <c r="AH652" s="44"/>
      <c r="AI652" s="44"/>
      <c r="AJ652" s="44"/>
      <c r="AK652" s="44"/>
    </row>
    <row r="653">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4"/>
      <c r="AB653" s="44"/>
      <c r="AC653" s="44"/>
      <c r="AD653" s="44"/>
      <c r="AE653" s="44"/>
      <c r="AF653" s="44"/>
      <c r="AG653" s="44"/>
      <c r="AH653" s="44"/>
      <c r="AI653" s="44"/>
      <c r="AJ653" s="44"/>
      <c r="AK653" s="44"/>
    </row>
    <row r="65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c r="AA654" s="44"/>
      <c r="AB654" s="44"/>
      <c r="AC654" s="44"/>
      <c r="AD654" s="44"/>
      <c r="AE654" s="44"/>
      <c r="AF654" s="44"/>
      <c r="AG654" s="44"/>
      <c r="AH654" s="44"/>
      <c r="AI654" s="44"/>
      <c r="AJ654" s="44"/>
      <c r="AK654" s="44"/>
    </row>
    <row r="655">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c r="AA655" s="44"/>
      <c r="AB655" s="44"/>
      <c r="AC655" s="44"/>
      <c r="AD655" s="44"/>
      <c r="AE655" s="44"/>
      <c r="AF655" s="44"/>
      <c r="AG655" s="44"/>
      <c r="AH655" s="44"/>
      <c r="AI655" s="44"/>
      <c r="AJ655" s="44"/>
      <c r="AK655" s="44"/>
    </row>
    <row r="656">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c r="AB656" s="44"/>
      <c r="AC656" s="44"/>
      <c r="AD656" s="44"/>
      <c r="AE656" s="44"/>
      <c r="AF656" s="44"/>
      <c r="AG656" s="44"/>
      <c r="AH656" s="44"/>
      <c r="AI656" s="44"/>
      <c r="AJ656" s="44"/>
      <c r="AK656" s="44"/>
    </row>
    <row r="657">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4"/>
      <c r="AB657" s="44"/>
      <c r="AC657" s="44"/>
      <c r="AD657" s="44"/>
      <c r="AE657" s="44"/>
      <c r="AF657" s="44"/>
      <c r="AG657" s="44"/>
      <c r="AH657" s="44"/>
      <c r="AI657" s="44"/>
      <c r="AJ657" s="44"/>
      <c r="AK657" s="44"/>
    </row>
    <row r="658">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c r="AA658" s="44"/>
      <c r="AB658" s="44"/>
      <c r="AC658" s="44"/>
      <c r="AD658" s="44"/>
      <c r="AE658" s="44"/>
      <c r="AF658" s="44"/>
      <c r="AG658" s="44"/>
      <c r="AH658" s="44"/>
      <c r="AI658" s="44"/>
      <c r="AJ658" s="44"/>
      <c r="AK658" s="44"/>
    </row>
    <row r="659">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4"/>
      <c r="AB659" s="44"/>
      <c r="AC659" s="44"/>
      <c r="AD659" s="44"/>
      <c r="AE659" s="44"/>
      <c r="AF659" s="44"/>
      <c r="AG659" s="44"/>
      <c r="AH659" s="44"/>
      <c r="AI659" s="44"/>
      <c r="AJ659" s="44"/>
      <c r="AK659" s="44"/>
    </row>
    <row r="660">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c r="AA660" s="44"/>
      <c r="AB660" s="44"/>
      <c r="AC660" s="44"/>
      <c r="AD660" s="44"/>
      <c r="AE660" s="44"/>
      <c r="AF660" s="44"/>
      <c r="AG660" s="44"/>
      <c r="AH660" s="44"/>
      <c r="AI660" s="44"/>
      <c r="AJ660" s="44"/>
      <c r="AK660" s="44"/>
    </row>
    <row r="661">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c r="AA661" s="44"/>
      <c r="AB661" s="44"/>
      <c r="AC661" s="44"/>
      <c r="AD661" s="44"/>
      <c r="AE661" s="44"/>
      <c r="AF661" s="44"/>
      <c r="AG661" s="44"/>
      <c r="AH661" s="44"/>
      <c r="AI661" s="44"/>
      <c r="AJ661" s="44"/>
      <c r="AK661" s="44"/>
    </row>
    <row r="662">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c r="AA662" s="44"/>
      <c r="AB662" s="44"/>
      <c r="AC662" s="44"/>
      <c r="AD662" s="44"/>
      <c r="AE662" s="44"/>
      <c r="AF662" s="44"/>
      <c r="AG662" s="44"/>
      <c r="AH662" s="44"/>
      <c r="AI662" s="44"/>
      <c r="AJ662" s="44"/>
      <c r="AK662" s="44"/>
    </row>
    <row r="663">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c r="AA663" s="44"/>
      <c r="AB663" s="44"/>
      <c r="AC663" s="44"/>
      <c r="AD663" s="44"/>
      <c r="AE663" s="44"/>
      <c r="AF663" s="44"/>
      <c r="AG663" s="44"/>
      <c r="AH663" s="44"/>
      <c r="AI663" s="44"/>
      <c r="AJ663" s="44"/>
      <c r="AK663" s="44"/>
    </row>
    <row r="66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c r="AA664" s="44"/>
      <c r="AB664" s="44"/>
      <c r="AC664" s="44"/>
      <c r="AD664" s="44"/>
      <c r="AE664" s="44"/>
      <c r="AF664" s="44"/>
      <c r="AG664" s="44"/>
      <c r="AH664" s="44"/>
      <c r="AI664" s="44"/>
      <c r="AJ664" s="44"/>
      <c r="AK664" s="44"/>
    </row>
    <row r="665">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c r="AA665" s="44"/>
      <c r="AB665" s="44"/>
      <c r="AC665" s="44"/>
      <c r="AD665" s="44"/>
      <c r="AE665" s="44"/>
      <c r="AF665" s="44"/>
      <c r="AG665" s="44"/>
      <c r="AH665" s="44"/>
      <c r="AI665" s="44"/>
      <c r="AJ665" s="44"/>
      <c r="AK665" s="44"/>
    </row>
    <row r="666">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c r="AA666" s="44"/>
      <c r="AB666" s="44"/>
      <c r="AC666" s="44"/>
      <c r="AD666" s="44"/>
      <c r="AE666" s="44"/>
      <c r="AF666" s="44"/>
      <c r="AG666" s="44"/>
      <c r="AH666" s="44"/>
      <c r="AI666" s="44"/>
      <c r="AJ666" s="44"/>
      <c r="AK666" s="44"/>
    </row>
    <row r="667">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c r="AA667" s="44"/>
      <c r="AB667" s="44"/>
      <c r="AC667" s="44"/>
      <c r="AD667" s="44"/>
      <c r="AE667" s="44"/>
      <c r="AF667" s="44"/>
      <c r="AG667" s="44"/>
      <c r="AH667" s="44"/>
      <c r="AI667" s="44"/>
      <c r="AJ667" s="44"/>
      <c r="AK667" s="44"/>
    </row>
    <row r="668">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4"/>
      <c r="AB668" s="44"/>
      <c r="AC668" s="44"/>
      <c r="AD668" s="44"/>
      <c r="AE668" s="44"/>
      <c r="AF668" s="44"/>
      <c r="AG668" s="44"/>
      <c r="AH668" s="44"/>
      <c r="AI668" s="44"/>
      <c r="AJ668" s="44"/>
      <c r="AK668" s="44"/>
    </row>
    <row r="669">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4"/>
      <c r="AB669" s="44"/>
      <c r="AC669" s="44"/>
      <c r="AD669" s="44"/>
      <c r="AE669" s="44"/>
      <c r="AF669" s="44"/>
      <c r="AG669" s="44"/>
      <c r="AH669" s="44"/>
      <c r="AI669" s="44"/>
      <c r="AJ669" s="44"/>
      <c r="AK669" s="44"/>
    </row>
    <row r="670">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4"/>
      <c r="AB670" s="44"/>
      <c r="AC670" s="44"/>
      <c r="AD670" s="44"/>
      <c r="AE670" s="44"/>
      <c r="AF670" s="44"/>
      <c r="AG670" s="44"/>
      <c r="AH670" s="44"/>
      <c r="AI670" s="44"/>
      <c r="AJ670" s="44"/>
      <c r="AK670" s="44"/>
    </row>
    <row r="671">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4"/>
      <c r="AB671" s="44"/>
      <c r="AC671" s="44"/>
      <c r="AD671" s="44"/>
      <c r="AE671" s="44"/>
      <c r="AF671" s="44"/>
      <c r="AG671" s="44"/>
      <c r="AH671" s="44"/>
      <c r="AI671" s="44"/>
      <c r="AJ671" s="44"/>
      <c r="AK671" s="44"/>
    </row>
    <row r="672">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4"/>
      <c r="AB672" s="44"/>
      <c r="AC672" s="44"/>
      <c r="AD672" s="44"/>
      <c r="AE672" s="44"/>
      <c r="AF672" s="44"/>
      <c r="AG672" s="44"/>
      <c r="AH672" s="44"/>
      <c r="AI672" s="44"/>
      <c r="AJ672" s="44"/>
      <c r="AK672" s="44"/>
    </row>
    <row r="673">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4"/>
      <c r="AB673" s="44"/>
      <c r="AC673" s="44"/>
      <c r="AD673" s="44"/>
      <c r="AE673" s="44"/>
      <c r="AF673" s="44"/>
      <c r="AG673" s="44"/>
      <c r="AH673" s="44"/>
      <c r="AI673" s="44"/>
      <c r="AJ673" s="44"/>
      <c r="AK673" s="44"/>
    </row>
    <row r="67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c r="AA674" s="44"/>
      <c r="AB674" s="44"/>
      <c r="AC674" s="44"/>
      <c r="AD674" s="44"/>
      <c r="AE674" s="44"/>
      <c r="AF674" s="44"/>
      <c r="AG674" s="44"/>
      <c r="AH674" s="44"/>
      <c r="AI674" s="44"/>
      <c r="AJ674" s="44"/>
      <c r="AK674" s="44"/>
    </row>
    <row r="675">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4"/>
      <c r="AB675" s="44"/>
      <c r="AC675" s="44"/>
      <c r="AD675" s="44"/>
      <c r="AE675" s="44"/>
      <c r="AF675" s="44"/>
      <c r="AG675" s="44"/>
      <c r="AH675" s="44"/>
      <c r="AI675" s="44"/>
      <c r="AJ675" s="44"/>
      <c r="AK675" s="44"/>
    </row>
    <row r="676">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c r="AA676" s="44"/>
      <c r="AB676" s="44"/>
      <c r="AC676" s="44"/>
      <c r="AD676" s="44"/>
      <c r="AE676" s="44"/>
      <c r="AF676" s="44"/>
      <c r="AG676" s="44"/>
      <c r="AH676" s="44"/>
      <c r="AI676" s="44"/>
      <c r="AJ676" s="44"/>
      <c r="AK676" s="44"/>
    </row>
    <row r="677">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c r="AA677" s="44"/>
      <c r="AB677" s="44"/>
      <c r="AC677" s="44"/>
      <c r="AD677" s="44"/>
      <c r="AE677" s="44"/>
      <c r="AF677" s="44"/>
      <c r="AG677" s="44"/>
      <c r="AH677" s="44"/>
      <c r="AI677" s="44"/>
      <c r="AJ677" s="44"/>
      <c r="AK677" s="44"/>
    </row>
    <row r="678">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c r="AA678" s="44"/>
      <c r="AB678" s="44"/>
      <c r="AC678" s="44"/>
      <c r="AD678" s="44"/>
      <c r="AE678" s="44"/>
      <c r="AF678" s="44"/>
      <c r="AG678" s="44"/>
      <c r="AH678" s="44"/>
      <c r="AI678" s="44"/>
      <c r="AJ678" s="44"/>
      <c r="AK678" s="44"/>
    </row>
    <row r="679">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c r="AA679" s="44"/>
      <c r="AB679" s="44"/>
      <c r="AC679" s="44"/>
      <c r="AD679" s="44"/>
      <c r="AE679" s="44"/>
      <c r="AF679" s="44"/>
      <c r="AG679" s="44"/>
      <c r="AH679" s="44"/>
      <c r="AI679" s="44"/>
      <c r="AJ679" s="44"/>
      <c r="AK679" s="44"/>
    </row>
    <row r="680">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c r="AA680" s="44"/>
      <c r="AB680" s="44"/>
      <c r="AC680" s="44"/>
      <c r="AD680" s="44"/>
      <c r="AE680" s="44"/>
      <c r="AF680" s="44"/>
      <c r="AG680" s="44"/>
      <c r="AH680" s="44"/>
      <c r="AI680" s="44"/>
      <c r="AJ680" s="44"/>
      <c r="AK680" s="44"/>
    </row>
    <row r="681">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c r="AA681" s="44"/>
      <c r="AB681" s="44"/>
      <c r="AC681" s="44"/>
      <c r="AD681" s="44"/>
      <c r="AE681" s="44"/>
      <c r="AF681" s="44"/>
      <c r="AG681" s="44"/>
      <c r="AH681" s="44"/>
      <c r="AI681" s="44"/>
      <c r="AJ681" s="44"/>
      <c r="AK681" s="44"/>
    </row>
    <row r="682">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c r="AA682" s="44"/>
      <c r="AB682" s="44"/>
      <c r="AC682" s="44"/>
      <c r="AD682" s="44"/>
      <c r="AE682" s="44"/>
      <c r="AF682" s="44"/>
      <c r="AG682" s="44"/>
      <c r="AH682" s="44"/>
      <c r="AI682" s="44"/>
      <c r="AJ682" s="44"/>
      <c r="AK682" s="44"/>
    </row>
    <row r="683">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4"/>
      <c r="AB683" s="44"/>
      <c r="AC683" s="44"/>
      <c r="AD683" s="44"/>
      <c r="AE683" s="44"/>
      <c r="AF683" s="44"/>
      <c r="AG683" s="44"/>
      <c r="AH683" s="44"/>
      <c r="AI683" s="44"/>
      <c r="AJ683" s="44"/>
      <c r="AK683" s="44"/>
    </row>
    <row r="68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c r="AB684" s="44"/>
      <c r="AC684" s="44"/>
      <c r="AD684" s="44"/>
      <c r="AE684" s="44"/>
      <c r="AF684" s="44"/>
      <c r="AG684" s="44"/>
      <c r="AH684" s="44"/>
      <c r="AI684" s="44"/>
      <c r="AJ684" s="44"/>
      <c r="AK684" s="44"/>
    </row>
    <row r="685">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c r="AB685" s="44"/>
      <c r="AC685" s="44"/>
      <c r="AD685" s="44"/>
      <c r="AE685" s="44"/>
      <c r="AF685" s="44"/>
      <c r="AG685" s="44"/>
      <c r="AH685" s="44"/>
      <c r="AI685" s="44"/>
      <c r="AJ685" s="44"/>
      <c r="AK685" s="44"/>
    </row>
    <row r="686">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c r="AB686" s="44"/>
      <c r="AC686" s="44"/>
      <c r="AD686" s="44"/>
      <c r="AE686" s="44"/>
      <c r="AF686" s="44"/>
      <c r="AG686" s="44"/>
      <c r="AH686" s="44"/>
      <c r="AI686" s="44"/>
      <c r="AJ686" s="44"/>
      <c r="AK686" s="44"/>
    </row>
    <row r="687">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c r="AB687" s="44"/>
      <c r="AC687" s="44"/>
      <c r="AD687" s="44"/>
      <c r="AE687" s="44"/>
      <c r="AF687" s="44"/>
      <c r="AG687" s="44"/>
      <c r="AH687" s="44"/>
      <c r="AI687" s="44"/>
      <c r="AJ687" s="44"/>
      <c r="AK687" s="44"/>
    </row>
    <row r="688">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4"/>
      <c r="AB688" s="44"/>
      <c r="AC688" s="44"/>
      <c r="AD688" s="44"/>
      <c r="AE688" s="44"/>
      <c r="AF688" s="44"/>
      <c r="AG688" s="44"/>
      <c r="AH688" s="44"/>
      <c r="AI688" s="44"/>
      <c r="AJ688" s="44"/>
      <c r="AK688" s="44"/>
    </row>
    <row r="689">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4"/>
      <c r="AB689" s="44"/>
      <c r="AC689" s="44"/>
      <c r="AD689" s="44"/>
      <c r="AE689" s="44"/>
      <c r="AF689" s="44"/>
      <c r="AG689" s="44"/>
      <c r="AH689" s="44"/>
      <c r="AI689" s="44"/>
      <c r="AJ689" s="44"/>
      <c r="AK689" s="44"/>
    </row>
    <row r="690">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4"/>
      <c r="AB690" s="44"/>
      <c r="AC690" s="44"/>
      <c r="AD690" s="44"/>
      <c r="AE690" s="44"/>
      <c r="AF690" s="44"/>
      <c r="AG690" s="44"/>
      <c r="AH690" s="44"/>
      <c r="AI690" s="44"/>
      <c r="AJ690" s="44"/>
      <c r="AK690" s="44"/>
    </row>
    <row r="691">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4"/>
      <c r="AB691" s="44"/>
      <c r="AC691" s="44"/>
      <c r="AD691" s="44"/>
      <c r="AE691" s="44"/>
      <c r="AF691" s="44"/>
      <c r="AG691" s="44"/>
      <c r="AH691" s="44"/>
      <c r="AI691" s="44"/>
      <c r="AJ691" s="44"/>
      <c r="AK691" s="44"/>
    </row>
    <row r="692">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4"/>
      <c r="AB692" s="44"/>
      <c r="AC692" s="44"/>
      <c r="AD692" s="44"/>
      <c r="AE692" s="44"/>
      <c r="AF692" s="44"/>
      <c r="AG692" s="44"/>
      <c r="AH692" s="44"/>
      <c r="AI692" s="44"/>
      <c r="AJ692" s="44"/>
      <c r="AK692" s="44"/>
    </row>
    <row r="693">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4"/>
      <c r="AB693" s="44"/>
      <c r="AC693" s="44"/>
      <c r="AD693" s="44"/>
      <c r="AE693" s="44"/>
      <c r="AF693" s="44"/>
      <c r="AG693" s="44"/>
      <c r="AH693" s="44"/>
      <c r="AI693" s="44"/>
      <c r="AJ693" s="44"/>
      <c r="AK693" s="44"/>
    </row>
    <row r="69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4"/>
      <c r="AB694" s="44"/>
      <c r="AC694" s="44"/>
      <c r="AD694" s="44"/>
      <c r="AE694" s="44"/>
      <c r="AF694" s="44"/>
      <c r="AG694" s="44"/>
      <c r="AH694" s="44"/>
      <c r="AI694" s="44"/>
      <c r="AJ694" s="44"/>
      <c r="AK694" s="44"/>
    </row>
    <row r="695">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4"/>
      <c r="AB695" s="44"/>
      <c r="AC695" s="44"/>
      <c r="AD695" s="44"/>
      <c r="AE695" s="44"/>
      <c r="AF695" s="44"/>
      <c r="AG695" s="44"/>
      <c r="AH695" s="44"/>
      <c r="AI695" s="44"/>
      <c r="AJ695" s="44"/>
      <c r="AK695" s="44"/>
    </row>
    <row r="696">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4"/>
      <c r="AB696" s="44"/>
      <c r="AC696" s="44"/>
      <c r="AD696" s="44"/>
      <c r="AE696" s="44"/>
      <c r="AF696" s="44"/>
      <c r="AG696" s="44"/>
      <c r="AH696" s="44"/>
      <c r="AI696" s="44"/>
      <c r="AJ696" s="44"/>
      <c r="AK696" s="44"/>
    </row>
    <row r="697">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4"/>
      <c r="AB697" s="44"/>
      <c r="AC697" s="44"/>
      <c r="AD697" s="44"/>
      <c r="AE697" s="44"/>
      <c r="AF697" s="44"/>
      <c r="AG697" s="44"/>
      <c r="AH697" s="44"/>
      <c r="AI697" s="44"/>
      <c r="AJ697" s="44"/>
      <c r="AK697" s="44"/>
    </row>
    <row r="698">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4"/>
      <c r="AB698" s="44"/>
      <c r="AC698" s="44"/>
      <c r="AD698" s="44"/>
      <c r="AE698" s="44"/>
      <c r="AF698" s="44"/>
      <c r="AG698" s="44"/>
      <c r="AH698" s="44"/>
      <c r="AI698" s="44"/>
      <c r="AJ698" s="44"/>
      <c r="AK698" s="44"/>
    </row>
    <row r="699">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4"/>
      <c r="AB699" s="44"/>
      <c r="AC699" s="44"/>
      <c r="AD699" s="44"/>
      <c r="AE699" s="44"/>
      <c r="AF699" s="44"/>
      <c r="AG699" s="44"/>
      <c r="AH699" s="44"/>
      <c r="AI699" s="44"/>
      <c r="AJ699" s="44"/>
      <c r="AK699" s="44"/>
    </row>
    <row r="700">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4"/>
      <c r="AB700" s="44"/>
      <c r="AC700" s="44"/>
      <c r="AD700" s="44"/>
      <c r="AE700" s="44"/>
      <c r="AF700" s="44"/>
      <c r="AG700" s="44"/>
      <c r="AH700" s="44"/>
      <c r="AI700" s="44"/>
      <c r="AJ700" s="44"/>
      <c r="AK700" s="44"/>
    </row>
    <row r="701">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4"/>
      <c r="AB701" s="44"/>
      <c r="AC701" s="44"/>
      <c r="AD701" s="44"/>
      <c r="AE701" s="44"/>
      <c r="AF701" s="44"/>
      <c r="AG701" s="44"/>
      <c r="AH701" s="44"/>
      <c r="AI701" s="44"/>
      <c r="AJ701" s="44"/>
      <c r="AK701" s="44"/>
    </row>
    <row r="702">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4"/>
      <c r="AB702" s="44"/>
      <c r="AC702" s="44"/>
      <c r="AD702" s="44"/>
      <c r="AE702" s="44"/>
      <c r="AF702" s="44"/>
      <c r="AG702" s="44"/>
      <c r="AH702" s="44"/>
      <c r="AI702" s="44"/>
      <c r="AJ702" s="44"/>
      <c r="AK702" s="44"/>
    </row>
    <row r="703">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4"/>
      <c r="AB703" s="44"/>
      <c r="AC703" s="44"/>
      <c r="AD703" s="44"/>
      <c r="AE703" s="44"/>
      <c r="AF703" s="44"/>
      <c r="AG703" s="44"/>
      <c r="AH703" s="44"/>
      <c r="AI703" s="44"/>
      <c r="AJ703" s="44"/>
      <c r="AK703" s="44"/>
    </row>
    <row r="70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4"/>
      <c r="AB704" s="44"/>
      <c r="AC704" s="44"/>
      <c r="AD704" s="44"/>
      <c r="AE704" s="44"/>
      <c r="AF704" s="44"/>
      <c r="AG704" s="44"/>
      <c r="AH704" s="44"/>
      <c r="AI704" s="44"/>
      <c r="AJ704" s="44"/>
      <c r="AK704" s="44"/>
    </row>
    <row r="705">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4"/>
      <c r="AB705" s="44"/>
      <c r="AC705" s="44"/>
      <c r="AD705" s="44"/>
      <c r="AE705" s="44"/>
      <c r="AF705" s="44"/>
      <c r="AG705" s="44"/>
      <c r="AH705" s="44"/>
      <c r="AI705" s="44"/>
      <c r="AJ705" s="44"/>
      <c r="AK705" s="44"/>
    </row>
    <row r="706">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4"/>
      <c r="AB706" s="44"/>
      <c r="AC706" s="44"/>
      <c r="AD706" s="44"/>
      <c r="AE706" s="44"/>
      <c r="AF706" s="44"/>
      <c r="AG706" s="44"/>
      <c r="AH706" s="44"/>
      <c r="AI706" s="44"/>
      <c r="AJ706" s="44"/>
      <c r="AK706" s="44"/>
    </row>
    <row r="707">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4"/>
      <c r="AB707" s="44"/>
      <c r="AC707" s="44"/>
      <c r="AD707" s="44"/>
      <c r="AE707" s="44"/>
      <c r="AF707" s="44"/>
      <c r="AG707" s="44"/>
      <c r="AH707" s="44"/>
      <c r="AI707" s="44"/>
      <c r="AJ707" s="44"/>
      <c r="AK707" s="44"/>
    </row>
    <row r="708">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4"/>
      <c r="AB708" s="44"/>
      <c r="AC708" s="44"/>
      <c r="AD708" s="44"/>
      <c r="AE708" s="44"/>
      <c r="AF708" s="44"/>
      <c r="AG708" s="44"/>
      <c r="AH708" s="44"/>
      <c r="AI708" s="44"/>
      <c r="AJ708" s="44"/>
      <c r="AK708" s="44"/>
    </row>
    <row r="709">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c r="AB709" s="44"/>
      <c r="AC709" s="44"/>
      <c r="AD709" s="44"/>
      <c r="AE709" s="44"/>
      <c r="AF709" s="44"/>
      <c r="AG709" s="44"/>
      <c r="AH709" s="44"/>
      <c r="AI709" s="44"/>
      <c r="AJ709" s="44"/>
      <c r="AK709" s="44"/>
    </row>
    <row r="710">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4"/>
      <c r="AB710" s="44"/>
      <c r="AC710" s="44"/>
      <c r="AD710" s="44"/>
      <c r="AE710" s="44"/>
      <c r="AF710" s="44"/>
      <c r="AG710" s="44"/>
      <c r="AH710" s="44"/>
      <c r="AI710" s="44"/>
      <c r="AJ710" s="44"/>
      <c r="AK710" s="44"/>
    </row>
    <row r="711">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4"/>
      <c r="AB711" s="44"/>
      <c r="AC711" s="44"/>
      <c r="AD711" s="44"/>
      <c r="AE711" s="44"/>
      <c r="AF711" s="44"/>
      <c r="AG711" s="44"/>
      <c r="AH711" s="44"/>
      <c r="AI711" s="44"/>
      <c r="AJ711" s="44"/>
      <c r="AK711" s="44"/>
    </row>
    <row r="712">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4"/>
      <c r="AB712" s="44"/>
      <c r="AC712" s="44"/>
      <c r="AD712" s="44"/>
      <c r="AE712" s="44"/>
      <c r="AF712" s="44"/>
      <c r="AG712" s="44"/>
      <c r="AH712" s="44"/>
      <c r="AI712" s="44"/>
      <c r="AJ712" s="44"/>
      <c r="AK712" s="44"/>
    </row>
    <row r="713">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4"/>
      <c r="AB713" s="44"/>
      <c r="AC713" s="44"/>
      <c r="AD713" s="44"/>
      <c r="AE713" s="44"/>
      <c r="AF713" s="44"/>
      <c r="AG713" s="44"/>
      <c r="AH713" s="44"/>
      <c r="AI713" s="44"/>
      <c r="AJ713" s="44"/>
      <c r="AK713" s="44"/>
    </row>
    <row r="71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4"/>
      <c r="AB714" s="44"/>
      <c r="AC714" s="44"/>
      <c r="AD714" s="44"/>
      <c r="AE714" s="44"/>
      <c r="AF714" s="44"/>
      <c r="AG714" s="44"/>
      <c r="AH714" s="44"/>
      <c r="AI714" s="44"/>
      <c r="AJ714" s="44"/>
      <c r="AK714" s="44"/>
    </row>
    <row r="715">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4"/>
      <c r="AB715" s="44"/>
      <c r="AC715" s="44"/>
      <c r="AD715" s="44"/>
      <c r="AE715" s="44"/>
      <c r="AF715" s="44"/>
      <c r="AG715" s="44"/>
      <c r="AH715" s="44"/>
      <c r="AI715" s="44"/>
      <c r="AJ715" s="44"/>
      <c r="AK715" s="44"/>
    </row>
    <row r="716">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4"/>
      <c r="AB716" s="44"/>
      <c r="AC716" s="44"/>
      <c r="AD716" s="44"/>
      <c r="AE716" s="44"/>
      <c r="AF716" s="44"/>
      <c r="AG716" s="44"/>
      <c r="AH716" s="44"/>
      <c r="AI716" s="44"/>
      <c r="AJ716" s="44"/>
      <c r="AK716" s="44"/>
    </row>
    <row r="717">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4"/>
      <c r="AB717" s="44"/>
      <c r="AC717" s="44"/>
      <c r="AD717" s="44"/>
      <c r="AE717" s="44"/>
      <c r="AF717" s="44"/>
      <c r="AG717" s="44"/>
      <c r="AH717" s="44"/>
      <c r="AI717" s="44"/>
      <c r="AJ717" s="44"/>
      <c r="AK717" s="44"/>
    </row>
    <row r="718">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4"/>
      <c r="AB718" s="44"/>
      <c r="AC718" s="44"/>
      <c r="AD718" s="44"/>
      <c r="AE718" s="44"/>
      <c r="AF718" s="44"/>
      <c r="AG718" s="44"/>
      <c r="AH718" s="44"/>
      <c r="AI718" s="44"/>
      <c r="AJ718" s="44"/>
      <c r="AK718" s="44"/>
    </row>
    <row r="719">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4"/>
      <c r="AB719" s="44"/>
      <c r="AC719" s="44"/>
      <c r="AD719" s="44"/>
      <c r="AE719" s="44"/>
      <c r="AF719" s="44"/>
      <c r="AG719" s="44"/>
      <c r="AH719" s="44"/>
      <c r="AI719" s="44"/>
      <c r="AJ719" s="44"/>
      <c r="AK719" s="44"/>
    </row>
    <row r="720">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4"/>
      <c r="AB720" s="44"/>
      <c r="AC720" s="44"/>
      <c r="AD720" s="44"/>
      <c r="AE720" s="44"/>
      <c r="AF720" s="44"/>
      <c r="AG720" s="44"/>
      <c r="AH720" s="44"/>
      <c r="AI720" s="44"/>
      <c r="AJ720" s="44"/>
      <c r="AK720" s="44"/>
    </row>
    <row r="721">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4"/>
      <c r="AB721" s="44"/>
      <c r="AC721" s="44"/>
      <c r="AD721" s="44"/>
      <c r="AE721" s="44"/>
      <c r="AF721" s="44"/>
      <c r="AG721" s="44"/>
      <c r="AH721" s="44"/>
      <c r="AI721" s="44"/>
      <c r="AJ721" s="44"/>
      <c r="AK721" s="44"/>
    </row>
    <row r="722">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4"/>
      <c r="AB722" s="44"/>
      <c r="AC722" s="44"/>
      <c r="AD722" s="44"/>
      <c r="AE722" s="44"/>
      <c r="AF722" s="44"/>
      <c r="AG722" s="44"/>
      <c r="AH722" s="44"/>
      <c r="AI722" s="44"/>
      <c r="AJ722" s="44"/>
      <c r="AK722" s="44"/>
    </row>
    <row r="723">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4"/>
      <c r="AB723" s="44"/>
      <c r="AC723" s="44"/>
      <c r="AD723" s="44"/>
      <c r="AE723" s="44"/>
      <c r="AF723" s="44"/>
      <c r="AG723" s="44"/>
      <c r="AH723" s="44"/>
      <c r="AI723" s="44"/>
      <c r="AJ723" s="44"/>
      <c r="AK723" s="44"/>
    </row>
    <row r="72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4"/>
      <c r="AB724" s="44"/>
      <c r="AC724" s="44"/>
      <c r="AD724" s="44"/>
      <c r="AE724" s="44"/>
      <c r="AF724" s="44"/>
      <c r="AG724" s="44"/>
      <c r="AH724" s="44"/>
      <c r="AI724" s="44"/>
      <c r="AJ724" s="44"/>
      <c r="AK724" s="44"/>
    </row>
    <row r="725">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4"/>
      <c r="AB725" s="44"/>
      <c r="AC725" s="44"/>
      <c r="AD725" s="44"/>
      <c r="AE725" s="44"/>
      <c r="AF725" s="44"/>
      <c r="AG725" s="44"/>
      <c r="AH725" s="44"/>
      <c r="AI725" s="44"/>
      <c r="AJ725" s="44"/>
      <c r="AK725" s="44"/>
    </row>
    <row r="726">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4"/>
      <c r="AB726" s="44"/>
      <c r="AC726" s="44"/>
      <c r="AD726" s="44"/>
      <c r="AE726" s="44"/>
      <c r="AF726" s="44"/>
      <c r="AG726" s="44"/>
      <c r="AH726" s="44"/>
      <c r="AI726" s="44"/>
      <c r="AJ726" s="44"/>
      <c r="AK726" s="44"/>
    </row>
    <row r="727">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4"/>
      <c r="AB727" s="44"/>
      <c r="AC727" s="44"/>
      <c r="AD727" s="44"/>
      <c r="AE727" s="44"/>
      <c r="AF727" s="44"/>
      <c r="AG727" s="44"/>
      <c r="AH727" s="44"/>
      <c r="AI727" s="44"/>
      <c r="AJ727" s="44"/>
      <c r="AK727" s="44"/>
    </row>
    <row r="728">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4"/>
      <c r="AB728" s="44"/>
      <c r="AC728" s="44"/>
      <c r="AD728" s="44"/>
      <c r="AE728" s="44"/>
      <c r="AF728" s="44"/>
      <c r="AG728" s="44"/>
      <c r="AH728" s="44"/>
      <c r="AI728" s="44"/>
      <c r="AJ728" s="44"/>
      <c r="AK728" s="44"/>
    </row>
    <row r="729">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4"/>
      <c r="AB729" s="44"/>
      <c r="AC729" s="44"/>
      <c r="AD729" s="44"/>
      <c r="AE729" s="44"/>
      <c r="AF729" s="44"/>
      <c r="AG729" s="44"/>
      <c r="AH729" s="44"/>
      <c r="AI729" s="44"/>
      <c r="AJ729" s="44"/>
      <c r="AK729" s="44"/>
    </row>
    <row r="730">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4"/>
      <c r="AB730" s="44"/>
      <c r="AC730" s="44"/>
      <c r="AD730" s="44"/>
      <c r="AE730" s="44"/>
      <c r="AF730" s="44"/>
      <c r="AG730" s="44"/>
      <c r="AH730" s="44"/>
      <c r="AI730" s="44"/>
      <c r="AJ730" s="44"/>
      <c r="AK730" s="44"/>
    </row>
    <row r="731">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c r="AB731" s="44"/>
      <c r="AC731" s="44"/>
      <c r="AD731" s="44"/>
      <c r="AE731" s="44"/>
      <c r="AF731" s="44"/>
      <c r="AG731" s="44"/>
      <c r="AH731" s="44"/>
      <c r="AI731" s="44"/>
      <c r="AJ731" s="44"/>
      <c r="AK731" s="44"/>
    </row>
    <row r="732">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4"/>
      <c r="AB732" s="44"/>
      <c r="AC732" s="44"/>
      <c r="AD732" s="44"/>
      <c r="AE732" s="44"/>
      <c r="AF732" s="44"/>
      <c r="AG732" s="44"/>
      <c r="AH732" s="44"/>
      <c r="AI732" s="44"/>
      <c r="AJ732" s="44"/>
      <c r="AK732" s="44"/>
    </row>
    <row r="733">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4"/>
      <c r="AB733" s="44"/>
      <c r="AC733" s="44"/>
      <c r="AD733" s="44"/>
      <c r="AE733" s="44"/>
      <c r="AF733" s="44"/>
      <c r="AG733" s="44"/>
      <c r="AH733" s="44"/>
      <c r="AI733" s="44"/>
      <c r="AJ733" s="44"/>
      <c r="AK733" s="44"/>
    </row>
    <row r="73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4"/>
      <c r="AB734" s="44"/>
      <c r="AC734" s="44"/>
      <c r="AD734" s="44"/>
      <c r="AE734" s="44"/>
      <c r="AF734" s="44"/>
      <c r="AG734" s="44"/>
      <c r="AH734" s="44"/>
      <c r="AI734" s="44"/>
      <c r="AJ734" s="44"/>
      <c r="AK734" s="44"/>
    </row>
    <row r="735">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4"/>
      <c r="AB735" s="44"/>
      <c r="AC735" s="44"/>
      <c r="AD735" s="44"/>
      <c r="AE735" s="44"/>
      <c r="AF735" s="44"/>
      <c r="AG735" s="44"/>
      <c r="AH735" s="44"/>
      <c r="AI735" s="44"/>
      <c r="AJ735" s="44"/>
      <c r="AK735" s="44"/>
    </row>
    <row r="736">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4"/>
      <c r="AB736" s="44"/>
      <c r="AC736" s="44"/>
      <c r="AD736" s="44"/>
      <c r="AE736" s="44"/>
      <c r="AF736" s="44"/>
      <c r="AG736" s="44"/>
      <c r="AH736" s="44"/>
      <c r="AI736" s="44"/>
      <c r="AJ736" s="44"/>
      <c r="AK736" s="44"/>
    </row>
    <row r="737">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4"/>
      <c r="AB737" s="44"/>
      <c r="AC737" s="44"/>
      <c r="AD737" s="44"/>
      <c r="AE737" s="44"/>
      <c r="AF737" s="44"/>
      <c r="AG737" s="44"/>
      <c r="AH737" s="44"/>
      <c r="AI737" s="44"/>
      <c r="AJ737" s="44"/>
      <c r="AK737" s="44"/>
    </row>
    <row r="738">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4"/>
      <c r="AB738" s="44"/>
      <c r="AC738" s="44"/>
      <c r="AD738" s="44"/>
      <c r="AE738" s="44"/>
      <c r="AF738" s="44"/>
      <c r="AG738" s="44"/>
      <c r="AH738" s="44"/>
      <c r="AI738" s="44"/>
      <c r="AJ738" s="44"/>
      <c r="AK738" s="44"/>
    </row>
    <row r="739">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4"/>
      <c r="AB739" s="44"/>
      <c r="AC739" s="44"/>
      <c r="AD739" s="44"/>
      <c r="AE739" s="44"/>
      <c r="AF739" s="44"/>
      <c r="AG739" s="44"/>
      <c r="AH739" s="44"/>
      <c r="AI739" s="44"/>
      <c r="AJ739" s="44"/>
      <c r="AK739" s="44"/>
    </row>
    <row r="740">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4"/>
      <c r="AB740" s="44"/>
      <c r="AC740" s="44"/>
      <c r="AD740" s="44"/>
      <c r="AE740" s="44"/>
      <c r="AF740" s="44"/>
      <c r="AG740" s="44"/>
      <c r="AH740" s="44"/>
      <c r="AI740" s="44"/>
      <c r="AJ740" s="44"/>
      <c r="AK740" s="44"/>
    </row>
    <row r="741">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4"/>
      <c r="AB741" s="44"/>
      <c r="AC741" s="44"/>
      <c r="AD741" s="44"/>
      <c r="AE741" s="44"/>
      <c r="AF741" s="44"/>
      <c r="AG741" s="44"/>
      <c r="AH741" s="44"/>
      <c r="AI741" s="44"/>
      <c r="AJ741" s="44"/>
      <c r="AK741" s="44"/>
    </row>
    <row r="742">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4"/>
      <c r="AB742" s="44"/>
      <c r="AC742" s="44"/>
      <c r="AD742" s="44"/>
      <c r="AE742" s="44"/>
      <c r="AF742" s="44"/>
      <c r="AG742" s="44"/>
      <c r="AH742" s="44"/>
      <c r="AI742" s="44"/>
      <c r="AJ742" s="44"/>
      <c r="AK742" s="44"/>
    </row>
    <row r="743">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4"/>
      <c r="AB743" s="44"/>
      <c r="AC743" s="44"/>
      <c r="AD743" s="44"/>
      <c r="AE743" s="44"/>
      <c r="AF743" s="44"/>
      <c r="AG743" s="44"/>
      <c r="AH743" s="44"/>
      <c r="AI743" s="44"/>
      <c r="AJ743" s="44"/>
      <c r="AK743" s="44"/>
    </row>
    <row r="7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c r="AB744" s="44"/>
      <c r="AC744" s="44"/>
      <c r="AD744" s="44"/>
      <c r="AE744" s="44"/>
      <c r="AF744" s="44"/>
      <c r="AG744" s="44"/>
      <c r="AH744" s="44"/>
      <c r="AI744" s="44"/>
      <c r="AJ744" s="44"/>
      <c r="AK744" s="44"/>
    </row>
    <row r="745">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4"/>
      <c r="AB745" s="44"/>
      <c r="AC745" s="44"/>
      <c r="AD745" s="44"/>
      <c r="AE745" s="44"/>
      <c r="AF745" s="44"/>
      <c r="AG745" s="44"/>
      <c r="AH745" s="44"/>
      <c r="AI745" s="44"/>
      <c r="AJ745" s="44"/>
      <c r="AK745" s="44"/>
    </row>
    <row r="746">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4"/>
      <c r="AB746" s="44"/>
      <c r="AC746" s="44"/>
      <c r="AD746" s="44"/>
      <c r="AE746" s="44"/>
      <c r="AF746" s="44"/>
      <c r="AG746" s="44"/>
      <c r="AH746" s="44"/>
      <c r="AI746" s="44"/>
      <c r="AJ746" s="44"/>
      <c r="AK746" s="44"/>
    </row>
    <row r="747">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4"/>
      <c r="AB747" s="44"/>
      <c r="AC747" s="44"/>
      <c r="AD747" s="44"/>
      <c r="AE747" s="44"/>
      <c r="AF747" s="44"/>
      <c r="AG747" s="44"/>
      <c r="AH747" s="44"/>
      <c r="AI747" s="44"/>
      <c r="AJ747" s="44"/>
      <c r="AK747" s="44"/>
    </row>
    <row r="748">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4"/>
      <c r="AB748" s="44"/>
      <c r="AC748" s="44"/>
      <c r="AD748" s="44"/>
      <c r="AE748" s="44"/>
      <c r="AF748" s="44"/>
      <c r="AG748" s="44"/>
      <c r="AH748" s="44"/>
      <c r="AI748" s="44"/>
      <c r="AJ748" s="44"/>
      <c r="AK748" s="44"/>
    </row>
    <row r="749">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c r="AA749" s="44"/>
      <c r="AB749" s="44"/>
      <c r="AC749" s="44"/>
      <c r="AD749" s="44"/>
      <c r="AE749" s="44"/>
      <c r="AF749" s="44"/>
      <c r="AG749" s="44"/>
      <c r="AH749" s="44"/>
      <c r="AI749" s="44"/>
      <c r="AJ749" s="44"/>
      <c r="AK749" s="44"/>
    </row>
    <row r="750">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c r="AA750" s="44"/>
      <c r="AB750" s="44"/>
      <c r="AC750" s="44"/>
      <c r="AD750" s="44"/>
      <c r="AE750" s="44"/>
      <c r="AF750" s="44"/>
      <c r="AG750" s="44"/>
      <c r="AH750" s="44"/>
      <c r="AI750" s="44"/>
      <c r="AJ750" s="44"/>
      <c r="AK750" s="44"/>
    </row>
    <row r="751">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4"/>
      <c r="AB751" s="44"/>
      <c r="AC751" s="44"/>
      <c r="AD751" s="44"/>
      <c r="AE751" s="44"/>
      <c r="AF751" s="44"/>
      <c r="AG751" s="44"/>
      <c r="AH751" s="44"/>
      <c r="AI751" s="44"/>
      <c r="AJ751" s="44"/>
      <c r="AK751" s="44"/>
    </row>
    <row r="752">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4"/>
      <c r="AB752" s="44"/>
      <c r="AC752" s="44"/>
      <c r="AD752" s="44"/>
      <c r="AE752" s="44"/>
      <c r="AF752" s="44"/>
      <c r="AG752" s="44"/>
      <c r="AH752" s="44"/>
      <c r="AI752" s="44"/>
      <c r="AJ752" s="44"/>
      <c r="AK752" s="44"/>
    </row>
    <row r="753">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c r="AA753" s="44"/>
      <c r="AB753" s="44"/>
      <c r="AC753" s="44"/>
      <c r="AD753" s="44"/>
      <c r="AE753" s="44"/>
      <c r="AF753" s="44"/>
      <c r="AG753" s="44"/>
      <c r="AH753" s="44"/>
      <c r="AI753" s="44"/>
      <c r="AJ753" s="44"/>
      <c r="AK753" s="44"/>
    </row>
    <row r="75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c r="AA754" s="44"/>
      <c r="AB754" s="44"/>
      <c r="AC754" s="44"/>
      <c r="AD754" s="44"/>
      <c r="AE754" s="44"/>
      <c r="AF754" s="44"/>
      <c r="AG754" s="44"/>
      <c r="AH754" s="44"/>
      <c r="AI754" s="44"/>
      <c r="AJ754" s="44"/>
      <c r="AK754" s="44"/>
    </row>
    <row r="755">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c r="AA755" s="44"/>
      <c r="AB755" s="44"/>
      <c r="AC755" s="44"/>
      <c r="AD755" s="44"/>
      <c r="AE755" s="44"/>
      <c r="AF755" s="44"/>
      <c r="AG755" s="44"/>
      <c r="AH755" s="44"/>
      <c r="AI755" s="44"/>
      <c r="AJ755" s="44"/>
      <c r="AK755" s="44"/>
    </row>
    <row r="756">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4"/>
      <c r="AB756" s="44"/>
      <c r="AC756" s="44"/>
      <c r="AD756" s="44"/>
      <c r="AE756" s="44"/>
      <c r="AF756" s="44"/>
      <c r="AG756" s="44"/>
      <c r="AH756" s="44"/>
      <c r="AI756" s="44"/>
      <c r="AJ756" s="44"/>
      <c r="AK756" s="44"/>
    </row>
    <row r="757">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4"/>
      <c r="AB757" s="44"/>
      <c r="AC757" s="44"/>
      <c r="AD757" s="44"/>
      <c r="AE757" s="44"/>
      <c r="AF757" s="44"/>
      <c r="AG757" s="44"/>
      <c r="AH757" s="44"/>
      <c r="AI757" s="44"/>
      <c r="AJ757" s="44"/>
      <c r="AK757" s="44"/>
    </row>
    <row r="758">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c r="AA758" s="44"/>
      <c r="AB758" s="44"/>
      <c r="AC758" s="44"/>
      <c r="AD758" s="44"/>
      <c r="AE758" s="44"/>
      <c r="AF758" s="44"/>
      <c r="AG758" s="44"/>
      <c r="AH758" s="44"/>
      <c r="AI758" s="44"/>
      <c r="AJ758" s="44"/>
      <c r="AK758" s="44"/>
    </row>
    <row r="759">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4"/>
      <c r="AB759" s="44"/>
      <c r="AC759" s="44"/>
      <c r="AD759" s="44"/>
      <c r="AE759" s="44"/>
      <c r="AF759" s="44"/>
      <c r="AG759" s="44"/>
      <c r="AH759" s="44"/>
      <c r="AI759" s="44"/>
      <c r="AJ759" s="44"/>
      <c r="AK759" s="44"/>
    </row>
    <row r="760">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4"/>
      <c r="AB760" s="44"/>
      <c r="AC760" s="44"/>
      <c r="AD760" s="44"/>
      <c r="AE760" s="44"/>
      <c r="AF760" s="44"/>
      <c r="AG760" s="44"/>
      <c r="AH760" s="44"/>
      <c r="AI760" s="44"/>
      <c r="AJ760" s="44"/>
      <c r="AK760" s="44"/>
    </row>
    <row r="761">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4"/>
      <c r="AB761" s="44"/>
      <c r="AC761" s="44"/>
      <c r="AD761" s="44"/>
      <c r="AE761" s="44"/>
      <c r="AF761" s="44"/>
      <c r="AG761" s="44"/>
      <c r="AH761" s="44"/>
      <c r="AI761" s="44"/>
      <c r="AJ761" s="44"/>
      <c r="AK761" s="44"/>
    </row>
    <row r="762">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4"/>
      <c r="AB762" s="44"/>
      <c r="AC762" s="44"/>
      <c r="AD762" s="44"/>
      <c r="AE762" s="44"/>
      <c r="AF762" s="44"/>
      <c r="AG762" s="44"/>
      <c r="AH762" s="44"/>
      <c r="AI762" s="44"/>
      <c r="AJ762" s="44"/>
      <c r="AK762" s="44"/>
    </row>
    <row r="763">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4"/>
      <c r="AB763" s="44"/>
      <c r="AC763" s="44"/>
      <c r="AD763" s="44"/>
      <c r="AE763" s="44"/>
      <c r="AF763" s="44"/>
      <c r="AG763" s="44"/>
      <c r="AH763" s="44"/>
      <c r="AI763" s="44"/>
      <c r="AJ763" s="44"/>
      <c r="AK763" s="44"/>
    </row>
    <row r="76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4"/>
      <c r="AB764" s="44"/>
      <c r="AC764" s="44"/>
      <c r="AD764" s="44"/>
      <c r="AE764" s="44"/>
      <c r="AF764" s="44"/>
      <c r="AG764" s="44"/>
      <c r="AH764" s="44"/>
      <c r="AI764" s="44"/>
      <c r="AJ764" s="44"/>
      <c r="AK764" s="44"/>
    </row>
    <row r="765">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4"/>
      <c r="AB765" s="44"/>
      <c r="AC765" s="44"/>
      <c r="AD765" s="44"/>
      <c r="AE765" s="44"/>
      <c r="AF765" s="44"/>
      <c r="AG765" s="44"/>
      <c r="AH765" s="44"/>
      <c r="AI765" s="44"/>
      <c r="AJ765" s="44"/>
      <c r="AK765" s="44"/>
    </row>
    <row r="766">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4"/>
      <c r="AB766" s="44"/>
      <c r="AC766" s="44"/>
      <c r="AD766" s="44"/>
      <c r="AE766" s="44"/>
      <c r="AF766" s="44"/>
      <c r="AG766" s="44"/>
      <c r="AH766" s="44"/>
      <c r="AI766" s="44"/>
      <c r="AJ766" s="44"/>
      <c r="AK766" s="44"/>
    </row>
    <row r="767">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4"/>
      <c r="AB767" s="44"/>
      <c r="AC767" s="44"/>
      <c r="AD767" s="44"/>
      <c r="AE767" s="44"/>
      <c r="AF767" s="44"/>
      <c r="AG767" s="44"/>
      <c r="AH767" s="44"/>
      <c r="AI767" s="44"/>
      <c r="AJ767" s="44"/>
      <c r="AK767" s="44"/>
    </row>
    <row r="768">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4"/>
      <c r="AB768" s="44"/>
      <c r="AC768" s="44"/>
      <c r="AD768" s="44"/>
      <c r="AE768" s="44"/>
      <c r="AF768" s="44"/>
      <c r="AG768" s="44"/>
      <c r="AH768" s="44"/>
      <c r="AI768" s="44"/>
      <c r="AJ768" s="44"/>
      <c r="AK768" s="44"/>
    </row>
    <row r="769">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c r="AA769" s="44"/>
      <c r="AB769" s="44"/>
      <c r="AC769" s="44"/>
      <c r="AD769" s="44"/>
      <c r="AE769" s="44"/>
      <c r="AF769" s="44"/>
      <c r="AG769" s="44"/>
      <c r="AH769" s="44"/>
      <c r="AI769" s="44"/>
      <c r="AJ769" s="44"/>
      <c r="AK769" s="44"/>
    </row>
    <row r="770">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c r="AA770" s="44"/>
      <c r="AB770" s="44"/>
      <c r="AC770" s="44"/>
      <c r="AD770" s="44"/>
      <c r="AE770" s="44"/>
      <c r="AF770" s="44"/>
      <c r="AG770" s="44"/>
      <c r="AH770" s="44"/>
      <c r="AI770" s="44"/>
      <c r="AJ770" s="44"/>
      <c r="AK770" s="44"/>
    </row>
    <row r="771">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c r="AA771" s="44"/>
      <c r="AB771" s="44"/>
      <c r="AC771" s="44"/>
      <c r="AD771" s="44"/>
      <c r="AE771" s="44"/>
      <c r="AF771" s="44"/>
      <c r="AG771" s="44"/>
      <c r="AH771" s="44"/>
      <c r="AI771" s="44"/>
      <c r="AJ771" s="44"/>
      <c r="AK771" s="44"/>
    </row>
    <row r="772">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c r="AA772" s="44"/>
      <c r="AB772" s="44"/>
      <c r="AC772" s="44"/>
      <c r="AD772" s="44"/>
      <c r="AE772" s="44"/>
      <c r="AF772" s="44"/>
      <c r="AG772" s="44"/>
      <c r="AH772" s="44"/>
      <c r="AI772" s="44"/>
      <c r="AJ772" s="44"/>
      <c r="AK772" s="44"/>
    </row>
    <row r="773">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c r="AA773" s="44"/>
      <c r="AB773" s="44"/>
      <c r="AC773" s="44"/>
      <c r="AD773" s="44"/>
      <c r="AE773" s="44"/>
      <c r="AF773" s="44"/>
      <c r="AG773" s="44"/>
      <c r="AH773" s="44"/>
      <c r="AI773" s="44"/>
      <c r="AJ773" s="44"/>
      <c r="AK773" s="44"/>
    </row>
    <row r="77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4"/>
      <c r="AB774" s="44"/>
      <c r="AC774" s="44"/>
      <c r="AD774" s="44"/>
      <c r="AE774" s="44"/>
      <c r="AF774" s="44"/>
      <c r="AG774" s="44"/>
      <c r="AH774" s="44"/>
      <c r="AI774" s="44"/>
      <c r="AJ774" s="44"/>
      <c r="AK774" s="44"/>
    </row>
    <row r="775">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4"/>
      <c r="AB775" s="44"/>
      <c r="AC775" s="44"/>
      <c r="AD775" s="44"/>
      <c r="AE775" s="44"/>
      <c r="AF775" s="44"/>
      <c r="AG775" s="44"/>
      <c r="AH775" s="44"/>
      <c r="AI775" s="44"/>
      <c r="AJ775" s="44"/>
      <c r="AK775" s="44"/>
    </row>
    <row r="776">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4"/>
      <c r="AB776" s="44"/>
      <c r="AC776" s="44"/>
      <c r="AD776" s="44"/>
      <c r="AE776" s="44"/>
      <c r="AF776" s="44"/>
      <c r="AG776" s="44"/>
      <c r="AH776" s="44"/>
      <c r="AI776" s="44"/>
      <c r="AJ776" s="44"/>
      <c r="AK776" s="44"/>
    </row>
    <row r="777">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c r="AA777" s="44"/>
      <c r="AB777" s="44"/>
      <c r="AC777" s="44"/>
      <c r="AD777" s="44"/>
      <c r="AE777" s="44"/>
      <c r="AF777" s="44"/>
      <c r="AG777" s="44"/>
      <c r="AH777" s="44"/>
      <c r="AI777" s="44"/>
      <c r="AJ777" s="44"/>
      <c r="AK777" s="44"/>
    </row>
    <row r="778">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c r="AA778" s="44"/>
      <c r="AB778" s="44"/>
      <c r="AC778" s="44"/>
      <c r="AD778" s="44"/>
      <c r="AE778" s="44"/>
      <c r="AF778" s="44"/>
      <c r="AG778" s="44"/>
      <c r="AH778" s="44"/>
      <c r="AI778" s="44"/>
      <c r="AJ778" s="44"/>
      <c r="AK778" s="44"/>
    </row>
    <row r="779">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c r="AA779" s="44"/>
      <c r="AB779" s="44"/>
      <c r="AC779" s="44"/>
      <c r="AD779" s="44"/>
      <c r="AE779" s="44"/>
      <c r="AF779" s="44"/>
      <c r="AG779" s="44"/>
      <c r="AH779" s="44"/>
      <c r="AI779" s="44"/>
      <c r="AJ779" s="44"/>
      <c r="AK779" s="44"/>
    </row>
    <row r="780">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c r="AA780" s="44"/>
      <c r="AB780" s="44"/>
      <c r="AC780" s="44"/>
      <c r="AD780" s="44"/>
      <c r="AE780" s="44"/>
      <c r="AF780" s="44"/>
      <c r="AG780" s="44"/>
      <c r="AH780" s="44"/>
      <c r="AI780" s="44"/>
      <c r="AJ780" s="44"/>
      <c r="AK780" s="44"/>
    </row>
    <row r="781">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c r="AA781" s="44"/>
      <c r="AB781" s="44"/>
      <c r="AC781" s="44"/>
      <c r="AD781" s="44"/>
      <c r="AE781" s="44"/>
      <c r="AF781" s="44"/>
      <c r="AG781" s="44"/>
      <c r="AH781" s="44"/>
      <c r="AI781" s="44"/>
      <c r="AJ781" s="44"/>
      <c r="AK781" s="44"/>
    </row>
    <row r="782">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c r="AA782" s="44"/>
      <c r="AB782" s="44"/>
      <c r="AC782" s="44"/>
      <c r="AD782" s="44"/>
      <c r="AE782" s="44"/>
      <c r="AF782" s="44"/>
      <c r="AG782" s="44"/>
      <c r="AH782" s="44"/>
      <c r="AI782" s="44"/>
      <c r="AJ782" s="44"/>
      <c r="AK782" s="44"/>
    </row>
    <row r="783">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c r="AA783" s="44"/>
      <c r="AB783" s="44"/>
      <c r="AC783" s="44"/>
      <c r="AD783" s="44"/>
      <c r="AE783" s="44"/>
      <c r="AF783" s="44"/>
      <c r="AG783" s="44"/>
      <c r="AH783" s="44"/>
      <c r="AI783" s="44"/>
      <c r="AJ783" s="44"/>
      <c r="AK783" s="44"/>
    </row>
    <row r="78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c r="AA784" s="44"/>
      <c r="AB784" s="44"/>
      <c r="AC784" s="44"/>
      <c r="AD784" s="44"/>
      <c r="AE784" s="44"/>
      <c r="AF784" s="44"/>
      <c r="AG784" s="44"/>
      <c r="AH784" s="44"/>
      <c r="AI784" s="44"/>
      <c r="AJ784" s="44"/>
      <c r="AK784" s="44"/>
    </row>
    <row r="785">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c r="AA785" s="44"/>
      <c r="AB785" s="44"/>
      <c r="AC785" s="44"/>
      <c r="AD785" s="44"/>
      <c r="AE785" s="44"/>
      <c r="AF785" s="44"/>
      <c r="AG785" s="44"/>
      <c r="AH785" s="44"/>
      <c r="AI785" s="44"/>
      <c r="AJ785" s="44"/>
      <c r="AK785" s="44"/>
    </row>
    <row r="786">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c r="AA786" s="44"/>
      <c r="AB786" s="44"/>
      <c r="AC786" s="44"/>
      <c r="AD786" s="44"/>
      <c r="AE786" s="44"/>
      <c r="AF786" s="44"/>
      <c r="AG786" s="44"/>
      <c r="AH786" s="44"/>
      <c r="AI786" s="44"/>
      <c r="AJ786" s="44"/>
      <c r="AK786" s="44"/>
    </row>
    <row r="787">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c r="AA787" s="44"/>
      <c r="AB787" s="44"/>
      <c r="AC787" s="44"/>
      <c r="AD787" s="44"/>
      <c r="AE787" s="44"/>
      <c r="AF787" s="44"/>
      <c r="AG787" s="44"/>
      <c r="AH787" s="44"/>
      <c r="AI787" s="44"/>
      <c r="AJ787" s="44"/>
      <c r="AK787" s="44"/>
    </row>
    <row r="788">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c r="AA788" s="44"/>
      <c r="AB788" s="44"/>
      <c r="AC788" s="44"/>
      <c r="AD788" s="44"/>
      <c r="AE788" s="44"/>
      <c r="AF788" s="44"/>
      <c r="AG788" s="44"/>
      <c r="AH788" s="44"/>
      <c r="AI788" s="44"/>
      <c r="AJ788" s="44"/>
      <c r="AK788" s="44"/>
    </row>
    <row r="789">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c r="AA789" s="44"/>
      <c r="AB789" s="44"/>
      <c r="AC789" s="44"/>
      <c r="AD789" s="44"/>
      <c r="AE789" s="44"/>
      <c r="AF789" s="44"/>
      <c r="AG789" s="44"/>
      <c r="AH789" s="44"/>
      <c r="AI789" s="44"/>
      <c r="AJ789" s="44"/>
      <c r="AK789" s="44"/>
    </row>
    <row r="790">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c r="AA790" s="44"/>
      <c r="AB790" s="44"/>
      <c r="AC790" s="44"/>
      <c r="AD790" s="44"/>
      <c r="AE790" s="44"/>
      <c r="AF790" s="44"/>
      <c r="AG790" s="44"/>
      <c r="AH790" s="44"/>
      <c r="AI790" s="44"/>
      <c r="AJ790" s="44"/>
      <c r="AK790" s="44"/>
    </row>
    <row r="791">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c r="AA791" s="44"/>
      <c r="AB791" s="44"/>
      <c r="AC791" s="44"/>
      <c r="AD791" s="44"/>
      <c r="AE791" s="44"/>
      <c r="AF791" s="44"/>
      <c r="AG791" s="44"/>
      <c r="AH791" s="44"/>
      <c r="AI791" s="44"/>
      <c r="AJ791" s="44"/>
      <c r="AK791" s="44"/>
    </row>
    <row r="792">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c r="AA792" s="44"/>
      <c r="AB792" s="44"/>
      <c r="AC792" s="44"/>
      <c r="AD792" s="44"/>
      <c r="AE792" s="44"/>
      <c r="AF792" s="44"/>
      <c r="AG792" s="44"/>
      <c r="AH792" s="44"/>
      <c r="AI792" s="44"/>
      <c r="AJ792" s="44"/>
      <c r="AK792" s="44"/>
    </row>
    <row r="793">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c r="AA793" s="44"/>
      <c r="AB793" s="44"/>
      <c r="AC793" s="44"/>
      <c r="AD793" s="44"/>
      <c r="AE793" s="44"/>
      <c r="AF793" s="44"/>
      <c r="AG793" s="44"/>
      <c r="AH793" s="44"/>
      <c r="AI793" s="44"/>
      <c r="AJ793" s="44"/>
      <c r="AK793" s="44"/>
    </row>
    <row r="79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c r="AA794" s="44"/>
      <c r="AB794" s="44"/>
      <c r="AC794" s="44"/>
      <c r="AD794" s="44"/>
      <c r="AE794" s="44"/>
      <c r="AF794" s="44"/>
      <c r="AG794" s="44"/>
      <c r="AH794" s="44"/>
      <c r="AI794" s="44"/>
      <c r="AJ794" s="44"/>
      <c r="AK794" s="44"/>
    </row>
    <row r="795">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c r="AA795" s="44"/>
      <c r="AB795" s="44"/>
      <c r="AC795" s="44"/>
      <c r="AD795" s="44"/>
      <c r="AE795" s="44"/>
      <c r="AF795" s="44"/>
      <c r="AG795" s="44"/>
      <c r="AH795" s="44"/>
      <c r="AI795" s="44"/>
      <c r="AJ795" s="44"/>
      <c r="AK795" s="44"/>
    </row>
    <row r="796">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c r="AA796" s="44"/>
      <c r="AB796" s="44"/>
      <c r="AC796" s="44"/>
      <c r="AD796" s="44"/>
      <c r="AE796" s="44"/>
      <c r="AF796" s="44"/>
      <c r="AG796" s="44"/>
      <c r="AH796" s="44"/>
      <c r="AI796" s="44"/>
      <c r="AJ796" s="44"/>
      <c r="AK796" s="44"/>
    </row>
    <row r="797">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c r="AA797" s="44"/>
      <c r="AB797" s="44"/>
      <c r="AC797" s="44"/>
      <c r="AD797" s="44"/>
      <c r="AE797" s="44"/>
      <c r="AF797" s="44"/>
      <c r="AG797" s="44"/>
      <c r="AH797" s="44"/>
      <c r="AI797" s="44"/>
      <c r="AJ797" s="44"/>
      <c r="AK797" s="44"/>
    </row>
    <row r="798">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c r="AA798" s="44"/>
      <c r="AB798" s="44"/>
      <c r="AC798" s="44"/>
      <c r="AD798" s="44"/>
      <c r="AE798" s="44"/>
      <c r="AF798" s="44"/>
      <c r="AG798" s="44"/>
      <c r="AH798" s="44"/>
      <c r="AI798" s="44"/>
      <c r="AJ798" s="44"/>
      <c r="AK798" s="44"/>
    </row>
    <row r="799">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c r="AA799" s="44"/>
      <c r="AB799" s="44"/>
      <c r="AC799" s="44"/>
      <c r="AD799" s="44"/>
      <c r="AE799" s="44"/>
      <c r="AF799" s="44"/>
      <c r="AG799" s="44"/>
      <c r="AH799" s="44"/>
      <c r="AI799" s="44"/>
      <c r="AJ799" s="44"/>
      <c r="AK799" s="44"/>
    </row>
    <row r="800">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c r="AA800" s="44"/>
      <c r="AB800" s="44"/>
      <c r="AC800" s="44"/>
      <c r="AD800" s="44"/>
      <c r="AE800" s="44"/>
      <c r="AF800" s="44"/>
      <c r="AG800" s="44"/>
      <c r="AH800" s="44"/>
      <c r="AI800" s="44"/>
      <c r="AJ800" s="44"/>
      <c r="AK800" s="44"/>
    </row>
    <row r="801">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c r="AA801" s="44"/>
      <c r="AB801" s="44"/>
      <c r="AC801" s="44"/>
      <c r="AD801" s="44"/>
      <c r="AE801" s="44"/>
      <c r="AF801" s="44"/>
      <c r="AG801" s="44"/>
      <c r="AH801" s="44"/>
      <c r="AI801" s="44"/>
      <c r="AJ801" s="44"/>
      <c r="AK801" s="44"/>
    </row>
    <row r="802">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c r="AA802" s="44"/>
      <c r="AB802" s="44"/>
      <c r="AC802" s="44"/>
      <c r="AD802" s="44"/>
      <c r="AE802" s="44"/>
      <c r="AF802" s="44"/>
      <c r="AG802" s="44"/>
      <c r="AH802" s="44"/>
      <c r="AI802" s="44"/>
      <c r="AJ802" s="44"/>
      <c r="AK802" s="44"/>
    </row>
    <row r="803">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c r="AA803" s="44"/>
      <c r="AB803" s="44"/>
      <c r="AC803" s="44"/>
      <c r="AD803" s="44"/>
      <c r="AE803" s="44"/>
      <c r="AF803" s="44"/>
      <c r="AG803" s="44"/>
      <c r="AH803" s="44"/>
      <c r="AI803" s="44"/>
      <c r="AJ803" s="44"/>
      <c r="AK803" s="44"/>
    </row>
    <row r="80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c r="AA804" s="44"/>
      <c r="AB804" s="44"/>
      <c r="AC804" s="44"/>
      <c r="AD804" s="44"/>
      <c r="AE804" s="44"/>
      <c r="AF804" s="44"/>
      <c r="AG804" s="44"/>
      <c r="AH804" s="44"/>
      <c r="AI804" s="44"/>
      <c r="AJ804" s="44"/>
      <c r="AK804" s="44"/>
    </row>
    <row r="805">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c r="AA805" s="44"/>
      <c r="AB805" s="44"/>
      <c r="AC805" s="44"/>
      <c r="AD805" s="44"/>
      <c r="AE805" s="44"/>
      <c r="AF805" s="44"/>
      <c r="AG805" s="44"/>
      <c r="AH805" s="44"/>
      <c r="AI805" s="44"/>
      <c r="AJ805" s="44"/>
      <c r="AK805" s="44"/>
    </row>
    <row r="806">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4"/>
      <c r="AB806" s="44"/>
      <c r="AC806" s="44"/>
      <c r="AD806" s="44"/>
      <c r="AE806" s="44"/>
      <c r="AF806" s="44"/>
      <c r="AG806" s="44"/>
      <c r="AH806" s="44"/>
      <c r="AI806" s="44"/>
      <c r="AJ806" s="44"/>
      <c r="AK806" s="44"/>
    </row>
    <row r="807">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4"/>
      <c r="AB807" s="44"/>
      <c r="AC807" s="44"/>
      <c r="AD807" s="44"/>
      <c r="AE807" s="44"/>
      <c r="AF807" s="44"/>
      <c r="AG807" s="44"/>
      <c r="AH807" s="44"/>
      <c r="AI807" s="44"/>
      <c r="AJ807" s="44"/>
      <c r="AK807" s="44"/>
    </row>
    <row r="808">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4"/>
      <c r="AB808" s="44"/>
      <c r="AC808" s="44"/>
      <c r="AD808" s="44"/>
      <c r="AE808" s="44"/>
      <c r="AF808" s="44"/>
      <c r="AG808" s="44"/>
      <c r="AH808" s="44"/>
      <c r="AI808" s="44"/>
      <c r="AJ808" s="44"/>
      <c r="AK808" s="44"/>
    </row>
    <row r="809">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4"/>
      <c r="AB809" s="44"/>
      <c r="AC809" s="44"/>
      <c r="AD809" s="44"/>
      <c r="AE809" s="44"/>
      <c r="AF809" s="44"/>
      <c r="AG809" s="44"/>
      <c r="AH809" s="44"/>
      <c r="AI809" s="44"/>
      <c r="AJ809" s="44"/>
      <c r="AK809" s="44"/>
    </row>
    <row r="810">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4"/>
      <c r="AB810" s="44"/>
      <c r="AC810" s="44"/>
      <c r="AD810" s="44"/>
      <c r="AE810" s="44"/>
      <c r="AF810" s="44"/>
      <c r="AG810" s="44"/>
      <c r="AH810" s="44"/>
      <c r="AI810" s="44"/>
      <c r="AJ810" s="44"/>
      <c r="AK810" s="44"/>
    </row>
    <row r="811">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4"/>
      <c r="AB811" s="44"/>
      <c r="AC811" s="44"/>
      <c r="AD811" s="44"/>
      <c r="AE811" s="44"/>
      <c r="AF811" s="44"/>
      <c r="AG811" s="44"/>
      <c r="AH811" s="44"/>
      <c r="AI811" s="44"/>
      <c r="AJ811" s="44"/>
      <c r="AK811" s="44"/>
    </row>
    <row r="812">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4"/>
      <c r="AB812" s="44"/>
      <c r="AC812" s="44"/>
      <c r="AD812" s="44"/>
      <c r="AE812" s="44"/>
      <c r="AF812" s="44"/>
      <c r="AG812" s="44"/>
      <c r="AH812" s="44"/>
      <c r="AI812" s="44"/>
      <c r="AJ812" s="44"/>
      <c r="AK812" s="44"/>
    </row>
    <row r="813">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4"/>
      <c r="AB813" s="44"/>
      <c r="AC813" s="44"/>
      <c r="AD813" s="44"/>
      <c r="AE813" s="44"/>
      <c r="AF813" s="44"/>
      <c r="AG813" s="44"/>
      <c r="AH813" s="44"/>
      <c r="AI813" s="44"/>
      <c r="AJ813" s="44"/>
      <c r="AK813" s="44"/>
    </row>
    <row r="81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4"/>
      <c r="AB814" s="44"/>
      <c r="AC814" s="44"/>
      <c r="AD814" s="44"/>
      <c r="AE814" s="44"/>
      <c r="AF814" s="44"/>
      <c r="AG814" s="44"/>
      <c r="AH814" s="44"/>
      <c r="AI814" s="44"/>
      <c r="AJ814" s="44"/>
      <c r="AK814" s="44"/>
    </row>
    <row r="815">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4"/>
      <c r="AB815" s="44"/>
      <c r="AC815" s="44"/>
      <c r="AD815" s="44"/>
      <c r="AE815" s="44"/>
      <c r="AF815" s="44"/>
      <c r="AG815" s="44"/>
      <c r="AH815" s="44"/>
      <c r="AI815" s="44"/>
      <c r="AJ815" s="44"/>
      <c r="AK815" s="44"/>
    </row>
    <row r="816">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4"/>
      <c r="AB816" s="44"/>
      <c r="AC816" s="44"/>
      <c r="AD816" s="44"/>
      <c r="AE816" s="44"/>
      <c r="AF816" s="44"/>
      <c r="AG816" s="44"/>
      <c r="AH816" s="44"/>
      <c r="AI816" s="44"/>
      <c r="AJ816" s="44"/>
      <c r="AK816" s="44"/>
    </row>
    <row r="817">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4"/>
      <c r="AB817" s="44"/>
      <c r="AC817" s="44"/>
      <c r="AD817" s="44"/>
      <c r="AE817" s="44"/>
      <c r="AF817" s="44"/>
      <c r="AG817" s="44"/>
      <c r="AH817" s="44"/>
      <c r="AI817" s="44"/>
      <c r="AJ817" s="44"/>
      <c r="AK817" s="44"/>
    </row>
    <row r="818">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4"/>
      <c r="AB818" s="44"/>
      <c r="AC818" s="44"/>
      <c r="AD818" s="44"/>
      <c r="AE818" s="44"/>
      <c r="AF818" s="44"/>
      <c r="AG818" s="44"/>
      <c r="AH818" s="44"/>
      <c r="AI818" s="44"/>
      <c r="AJ818" s="44"/>
      <c r="AK818" s="44"/>
    </row>
    <row r="819">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4"/>
      <c r="AB819" s="44"/>
      <c r="AC819" s="44"/>
      <c r="AD819" s="44"/>
      <c r="AE819" s="44"/>
      <c r="AF819" s="44"/>
      <c r="AG819" s="44"/>
      <c r="AH819" s="44"/>
      <c r="AI819" s="44"/>
      <c r="AJ819" s="44"/>
      <c r="AK819" s="44"/>
    </row>
    <row r="820">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4"/>
      <c r="AB820" s="44"/>
      <c r="AC820" s="44"/>
      <c r="AD820" s="44"/>
      <c r="AE820" s="44"/>
      <c r="AF820" s="44"/>
      <c r="AG820" s="44"/>
      <c r="AH820" s="44"/>
      <c r="AI820" s="44"/>
      <c r="AJ820" s="44"/>
      <c r="AK820" s="44"/>
    </row>
    <row r="821">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4"/>
      <c r="AB821" s="44"/>
      <c r="AC821" s="44"/>
      <c r="AD821" s="44"/>
      <c r="AE821" s="44"/>
      <c r="AF821" s="44"/>
      <c r="AG821" s="44"/>
      <c r="AH821" s="44"/>
      <c r="AI821" s="44"/>
      <c r="AJ821" s="44"/>
      <c r="AK821" s="44"/>
    </row>
    <row r="822">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4"/>
      <c r="AB822" s="44"/>
      <c r="AC822" s="44"/>
      <c r="AD822" s="44"/>
      <c r="AE822" s="44"/>
      <c r="AF822" s="44"/>
      <c r="AG822" s="44"/>
      <c r="AH822" s="44"/>
      <c r="AI822" s="44"/>
      <c r="AJ822" s="44"/>
      <c r="AK822" s="44"/>
    </row>
    <row r="823">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4"/>
      <c r="AB823" s="44"/>
      <c r="AC823" s="44"/>
      <c r="AD823" s="44"/>
      <c r="AE823" s="44"/>
      <c r="AF823" s="44"/>
      <c r="AG823" s="44"/>
      <c r="AH823" s="44"/>
      <c r="AI823" s="44"/>
      <c r="AJ823" s="44"/>
      <c r="AK823" s="44"/>
    </row>
    <row r="82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c r="AA824" s="44"/>
      <c r="AB824" s="44"/>
      <c r="AC824" s="44"/>
      <c r="AD824" s="44"/>
      <c r="AE824" s="44"/>
      <c r="AF824" s="44"/>
      <c r="AG824" s="44"/>
      <c r="AH824" s="44"/>
      <c r="AI824" s="44"/>
      <c r="AJ824" s="44"/>
      <c r="AK824" s="44"/>
    </row>
    <row r="825">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c r="AA825" s="44"/>
      <c r="AB825" s="44"/>
      <c r="AC825" s="44"/>
      <c r="AD825" s="44"/>
      <c r="AE825" s="44"/>
      <c r="AF825" s="44"/>
      <c r="AG825" s="44"/>
      <c r="AH825" s="44"/>
      <c r="AI825" s="44"/>
      <c r="AJ825" s="44"/>
      <c r="AK825" s="44"/>
    </row>
    <row r="826">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4"/>
      <c r="AB826" s="44"/>
      <c r="AC826" s="44"/>
      <c r="AD826" s="44"/>
      <c r="AE826" s="44"/>
      <c r="AF826" s="44"/>
      <c r="AG826" s="44"/>
      <c r="AH826" s="44"/>
      <c r="AI826" s="44"/>
      <c r="AJ826" s="44"/>
      <c r="AK826" s="44"/>
    </row>
    <row r="827">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c r="AA827" s="44"/>
      <c r="AB827" s="44"/>
      <c r="AC827" s="44"/>
      <c r="AD827" s="44"/>
      <c r="AE827" s="44"/>
      <c r="AF827" s="44"/>
      <c r="AG827" s="44"/>
      <c r="AH827" s="44"/>
      <c r="AI827" s="44"/>
      <c r="AJ827" s="44"/>
      <c r="AK827" s="44"/>
    </row>
    <row r="828">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c r="AA828" s="44"/>
      <c r="AB828" s="44"/>
      <c r="AC828" s="44"/>
      <c r="AD828" s="44"/>
      <c r="AE828" s="44"/>
      <c r="AF828" s="44"/>
      <c r="AG828" s="44"/>
      <c r="AH828" s="44"/>
      <c r="AI828" s="44"/>
      <c r="AJ828" s="44"/>
      <c r="AK828" s="44"/>
    </row>
    <row r="829">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4"/>
      <c r="AB829" s="44"/>
      <c r="AC829" s="44"/>
      <c r="AD829" s="44"/>
      <c r="AE829" s="44"/>
      <c r="AF829" s="44"/>
      <c r="AG829" s="44"/>
      <c r="AH829" s="44"/>
      <c r="AI829" s="44"/>
      <c r="AJ829" s="44"/>
      <c r="AK829" s="44"/>
    </row>
    <row r="830">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c r="AA830" s="44"/>
      <c r="AB830" s="44"/>
      <c r="AC830" s="44"/>
      <c r="AD830" s="44"/>
      <c r="AE830" s="44"/>
      <c r="AF830" s="44"/>
      <c r="AG830" s="44"/>
      <c r="AH830" s="44"/>
      <c r="AI830" s="44"/>
      <c r="AJ830" s="44"/>
      <c r="AK830" s="44"/>
    </row>
    <row r="831">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c r="AA831" s="44"/>
      <c r="AB831" s="44"/>
      <c r="AC831" s="44"/>
      <c r="AD831" s="44"/>
      <c r="AE831" s="44"/>
      <c r="AF831" s="44"/>
      <c r="AG831" s="44"/>
      <c r="AH831" s="44"/>
      <c r="AI831" s="44"/>
      <c r="AJ831" s="44"/>
      <c r="AK831" s="44"/>
    </row>
    <row r="832">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c r="AA832" s="44"/>
      <c r="AB832" s="44"/>
      <c r="AC832" s="44"/>
      <c r="AD832" s="44"/>
      <c r="AE832" s="44"/>
      <c r="AF832" s="44"/>
      <c r="AG832" s="44"/>
      <c r="AH832" s="44"/>
      <c r="AI832" s="44"/>
      <c r="AJ832" s="44"/>
      <c r="AK832" s="44"/>
    </row>
    <row r="833">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c r="AA833" s="44"/>
      <c r="AB833" s="44"/>
      <c r="AC833" s="44"/>
      <c r="AD833" s="44"/>
      <c r="AE833" s="44"/>
      <c r="AF833" s="44"/>
      <c r="AG833" s="44"/>
      <c r="AH833" s="44"/>
      <c r="AI833" s="44"/>
      <c r="AJ833" s="44"/>
      <c r="AK833" s="44"/>
    </row>
    <row r="83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c r="AA834" s="44"/>
      <c r="AB834" s="44"/>
      <c r="AC834" s="44"/>
      <c r="AD834" s="44"/>
      <c r="AE834" s="44"/>
      <c r="AF834" s="44"/>
      <c r="AG834" s="44"/>
      <c r="AH834" s="44"/>
      <c r="AI834" s="44"/>
      <c r="AJ834" s="44"/>
      <c r="AK834" s="44"/>
    </row>
    <row r="835">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c r="AA835" s="44"/>
      <c r="AB835" s="44"/>
      <c r="AC835" s="44"/>
      <c r="AD835" s="44"/>
      <c r="AE835" s="44"/>
      <c r="AF835" s="44"/>
      <c r="AG835" s="44"/>
      <c r="AH835" s="44"/>
      <c r="AI835" s="44"/>
      <c r="AJ835" s="44"/>
      <c r="AK835" s="44"/>
    </row>
    <row r="836">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4"/>
      <c r="AB836" s="44"/>
      <c r="AC836" s="44"/>
      <c r="AD836" s="44"/>
      <c r="AE836" s="44"/>
      <c r="AF836" s="44"/>
      <c r="AG836" s="44"/>
      <c r="AH836" s="44"/>
      <c r="AI836" s="44"/>
      <c r="AJ836" s="44"/>
      <c r="AK836" s="44"/>
    </row>
    <row r="837">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4"/>
      <c r="AB837" s="44"/>
      <c r="AC837" s="44"/>
      <c r="AD837" s="44"/>
      <c r="AE837" s="44"/>
      <c r="AF837" s="44"/>
      <c r="AG837" s="44"/>
      <c r="AH837" s="44"/>
      <c r="AI837" s="44"/>
      <c r="AJ837" s="44"/>
      <c r="AK837" s="44"/>
    </row>
    <row r="838">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c r="AA838" s="44"/>
      <c r="AB838" s="44"/>
      <c r="AC838" s="44"/>
      <c r="AD838" s="44"/>
      <c r="AE838" s="44"/>
      <c r="AF838" s="44"/>
      <c r="AG838" s="44"/>
      <c r="AH838" s="44"/>
      <c r="AI838" s="44"/>
      <c r="AJ838" s="44"/>
      <c r="AK838" s="44"/>
    </row>
    <row r="839">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c r="AA839" s="44"/>
      <c r="AB839" s="44"/>
      <c r="AC839" s="44"/>
      <c r="AD839" s="44"/>
      <c r="AE839" s="44"/>
      <c r="AF839" s="44"/>
      <c r="AG839" s="44"/>
      <c r="AH839" s="44"/>
      <c r="AI839" s="44"/>
      <c r="AJ839" s="44"/>
      <c r="AK839" s="44"/>
    </row>
    <row r="840">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c r="AA840" s="44"/>
      <c r="AB840" s="44"/>
      <c r="AC840" s="44"/>
      <c r="AD840" s="44"/>
      <c r="AE840" s="44"/>
      <c r="AF840" s="44"/>
      <c r="AG840" s="44"/>
      <c r="AH840" s="44"/>
      <c r="AI840" s="44"/>
      <c r="AJ840" s="44"/>
      <c r="AK840" s="44"/>
    </row>
    <row r="841">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c r="AA841" s="44"/>
      <c r="AB841" s="44"/>
      <c r="AC841" s="44"/>
      <c r="AD841" s="44"/>
      <c r="AE841" s="44"/>
      <c r="AF841" s="44"/>
      <c r="AG841" s="44"/>
      <c r="AH841" s="44"/>
      <c r="AI841" s="44"/>
      <c r="AJ841" s="44"/>
      <c r="AK841" s="44"/>
    </row>
    <row r="842">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c r="AA842" s="44"/>
      <c r="AB842" s="44"/>
      <c r="AC842" s="44"/>
      <c r="AD842" s="44"/>
      <c r="AE842" s="44"/>
      <c r="AF842" s="44"/>
      <c r="AG842" s="44"/>
      <c r="AH842" s="44"/>
      <c r="AI842" s="44"/>
      <c r="AJ842" s="44"/>
      <c r="AK842" s="44"/>
    </row>
    <row r="843">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c r="AA843" s="44"/>
      <c r="AB843" s="44"/>
      <c r="AC843" s="44"/>
      <c r="AD843" s="44"/>
      <c r="AE843" s="44"/>
      <c r="AF843" s="44"/>
      <c r="AG843" s="44"/>
      <c r="AH843" s="44"/>
      <c r="AI843" s="44"/>
      <c r="AJ843" s="44"/>
      <c r="AK843" s="44"/>
    </row>
    <row r="8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c r="AA844" s="44"/>
      <c r="AB844" s="44"/>
      <c r="AC844" s="44"/>
      <c r="AD844" s="44"/>
      <c r="AE844" s="44"/>
      <c r="AF844" s="44"/>
      <c r="AG844" s="44"/>
      <c r="AH844" s="44"/>
      <c r="AI844" s="44"/>
      <c r="AJ844" s="44"/>
      <c r="AK844" s="44"/>
    </row>
    <row r="845">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c r="AA845" s="44"/>
      <c r="AB845" s="44"/>
      <c r="AC845" s="44"/>
      <c r="AD845" s="44"/>
      <c r="AE845" s="44"/>
      <c r="AF845" s="44"/>
      <c r="AG845" s="44"/>
      <c r="AH845" s="44"/>
      <c r="AI845" s="44"/>
      <c r="AJ845" s="44"/>
      <c r="AK845" s="44"/>
    </row>
    <row r="846">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c r="AA846" s="44"/>
      <c r="AB846" s="44"/>
      <c r="AC846" s="44"/>
      <c r="AD846" s="44"/>
      <c r="AE846" s="44"/>
      <c r="AF846" s="44"/>
      <c r="AG846" s="44"/>
      <c r="AH846" s="44"/>
      <c r="AI846" s="44"/>
      <c r="AJ846" s="44"/>
      <c r="AK846" s="44"/>
    </row>
    <row r="847">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c r="AA847" s="44"/>
      <c r="AB847" s="44"/>
      <c r="AC847" s="44"/>
      <c r="AD847" s="44"/>
      <c r="AE847" s="44"/>
      <c r="AF847" s="44"/>
      <c r="AG847" s="44"/>
      <c r="AH847" s="44"/>
      <c r="AI847" s="44"/>
      <c r="AJ847" s="44"/>
      <c r="AK847" s="44"/>
    </row>
    <row r="848">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c r="AA848" s="44"/>
      <c r="AB848" s="44"/>
      <c r="AC848" s="44"/>
      <c r="AD848" s="44"/>
      <c r="AE848" s="44"/>
      <c r="AF848" s="44"/>
      <c r="AG848" s="44"/>
      <c r="AH848" s="44"/>
      <c r="AI848" s="44"/>
      <c r="AJ848" s="44"/>
      <c r="AK848" s="44"/>
    </row>
    <row r="849">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c r="AA849" s="44"/>
      <c r="AB849" s="44"/>
      <c r="AC849" s="44"/>
      <c r="AD849" s="44"/>
      <c r="AE849" s="44"/>
      <c r="AF849" s="44"/>
      <c r="AG849" s="44"/>
      <c r="AH849" s="44"/>
      <c r="AI849" s="44"/>
      <c r="AJ849" s="44"/>
      <c r="AK849" s="44"/>
    </row>
    <row r="850">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c r="AA850" s="44"/>
      <c r="AB850" s="44"/>
      <c r="AC850" s="44"/>
      <c r="AD850" s="44"/>
      <c r="AE850" s="44"/>
      <c r="AF850" s="44"/>
      <c r="AG850" s="44"/>
      <c r="AH850" s="44"/>
      <c r="AI850" s="44"/>
      <c r="AJ850" s="44"/>
      <c r="AK850" s="44"/>
    </row>
    <row r="851">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c r="AA851" s="44"/>
      <c r="AB851" s="44"/>
      <c r="AC851" s="44"/>
      <c r="AD851" s="44"/>
      <c r="AE851" s="44"/>
      <c r="AF851" s="44"/>
      <c r="AG851" s="44"/>
      <c r="AH851" s="44"/>
      <c r="AI851" s="44"/>
      <c r="AJ851" s="44"/>
      <c r="AK851" s="44"/>
    </row>
    <row r="852">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c r="AA852" s="44"/>
      <c r="AB852" s="44"/>
      <c r="AC852" s="44"/>
      <c r="AD852" s="44"/>
      <c r="AE852" s="44"/>
      <c r="AF852" s="44"/>
      <c r="AG852" s="44"/>
      <c r="AH852" s="44"/>
      <c r="AI852" s="44"/>
      <c r="AJ852" s="44"/>
      <c r="AK852" s="44"/>
    </row>
    <row r="853">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c r="AA853" s="44"/>
      <c r="AB853" s="44"/>
      <c r="AC853" s="44"/>
      <c r="AD853" s="44"/>
      <c r="AE853" s="44"/>
      <c r="AF853" s="44"/>
      <c r="AG853" s="44"/>
      <c r="AH853" s="44"/>
      <c r="AI853" s="44"/>
      <c r="AJ853" s="44"/>
      <c r="AK853" s="44"/>
    </row>
    <row r="85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c r="AA854" s="44"/>
      <c r="AB854" s="44"/>
      <c r="AC854" s="44"/>
      <c r="AD854" s="44"/>
      <c r="AE854" s="44"/>
      <c r="AF854" s="44"/>
      <c r="AG854" s="44"/>
      <c r="AH854" s="44"/>
      <c r="AI854" s="44"/>
      <c r="AJ854" s="44"/>
      <c r="AK854" s="44"/>
    </row>
    <row r="855">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4"/>
      <c r="AB855" s="44"/>
      <c r="AC855" s="44"/>
      <c r="AD855" s="44"/>
      <c r="AE855" s="44"/>
      <c r="AF855" s="44"/>
      <c r="AG855" s="44"/>
      <c r="AH855" s="44"/>
      <c r="AI855" s="44"/>
      <c r="AJ855" s="44"/>
      <c r="AK855" s="44"/>
    </row>
    <row r="856">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c r="AA856" s="44"/>
      <c r="AB856" s="44"/>
      <c r="AC856" s="44"/>
      <c r="AD856" s="44"/>
      <c r="AE856" s="44"/>
      <c r="AF856" s="44"/>
      <c r="AG856" s="44"/>
      <c r="AH856" s="44"/>
      <c r="AI856" s="44"/>
      <c r="AJ856" s="44"/>
      <c r="AK856" s="44"/>
    </row>
    <row r="857">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c r="AA857" s="44"/>
      <c r="AB857" s="44"/>
      <c r="AC857" s="44"/>
      <c r="AD857" s="44"/>
      <c r="AE857" s="44"/>
      <c r="AF857" s="44"/>
      <c r="AG857" s="44"/>
      <c r="AH857" s="44"/>
      <c r="AI857" s="44"/>
      <c r="AJ857" s="44"/>
      <c r="AK857" s="44"/>
    </row>
    <row r="858">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c r="AA858" s="44"/>
      <c r="AB858" s="44"/>
      <c r="AC858" s="44"/>
      <c r="AD858" s="44"/>
      <c r="AE858" s="44"/>
      <c r="AF858" s="44"/>
      <c r="AG858" s="44"/>
      <c r="AH858" s="44"/>
      <c r="AI858" s="44"/>
      <c r="AJ858" s="44"/>
      <c r="AK858" s="44"/>
    </row>
    <row r="859">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c r="AA859" s="44"/>
      <c r="AB859" s="44"/>
      <c r="AC859" s="44"/>
      <c r="AD859" s="44"/>
      <c r="AE859" s="44"/>
      <c r="AF859" s="44"/>
      <c r="AG859" s="44"/>
      <c r="AH859" s="44"/>
      <c r="AI859" s="44"/>
      <c r="AJ859" s="44"/>
      <c r="AK859" s="44"/>
    </row>
    <row r="860">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c r="AA860" s="44"/>
      <c r="AB860" s="44"/>
      <c r="AC860" s="44"/>
      <c r="AD860" s="44"/>
      <c r="AE860" s="44"/>
      <c r="AF860" s="44"/>
      <c r="AG860" s="44"/>
      <c r="AH860" s="44"/>
      <c r="AI860" s="44"/>
      <c r="AJ860" s="44"/>
      <c r="AK860" s="44"/>
    </row>
    <row r="861">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c r="AA861" s="44"/>
      <c r="AB861" s="44"/>
      <c r="AC861" s="44"/>
      <c r="AD861" s="44"/>
      <c r="AE861" s="44"/>
      <c r="AF861" s="44"/>
      <c r="AG861" s="44"/>
      <c r="AH861" s="44"/>
      <c r="AI861" s="44"/>
      <c r="AJ861" s="44"/>
      <c r="AK861" s="44"/>
    </row>
    <row r="862">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c r="AA862" s="44"/>
      <c r="AB862" s="44"/>
      <c r="AC862" s="44"/>
      <c r="AD862" s="44"/>
      <c r="AE862" s="44"/>
      <c r="AF862" s="44"/>
      <c r="AG862" s="44"/>
      <c r="AH862" s="44"/>
      <c r="AI862" s="44"/>
      <c r="AJ862" s="44"/>
      <c r="AK862" s="44"/>
    </row>
    <row r="863">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c r="AA863" s="44"/>
      <c r="AB863" s="44"/>
      <c r="AC863" s="44"/>
      <c r="AD863" s="44"/>
      <c r="AE863" s="44"/>
      <c r="AF863" s="44"/>
      <c r="AG863" s="44"/>
      <c r="AH863" s="44"/>
      <c r="AI863" s="44"/>
      <c r="AJ863" s="44"/>
      <c r="AK863" s="44"/>
    </row>
    <row r="86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4"/>
      <c r="AB864" s="44"/>
      <c r="AC864" s="44"/>
      <c r="AD864" s="44"/>
      <c r="AE864" s="44"/>
      <c r="AF864" s="44"/>
      <c r="AG864" s="44"/>
      <c r="AH864" s="44"/>
      <c r="AI864" s="44"/>
      <c r="AJ864" s="44"/>
      <c r="AK864" s="44"/>
    </row>
    <row r="865">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4"/>
      <c r="AB865" s="44"/>
      <c r="AC865" s="44"/>
      <c r="AD865" s="44"/>
      <c r="AE865" s="44"/>
      <c r="AF865" s="44"/>
      <c r="AG865" s="44"/>
      <c r="AH865" s="44"/>
      <c r="AI865" s="44"/>
      <c r="AJ865" s="44"/>
      <c r="AK865" s="44"/>
    </row>
    <row r="866">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c r="AA866" s="44"/>
      <c r="AB866" s="44"/>
      <c r="AC866" s="44"/>
      <c r="AD866" s="44"/>
      <c r="AE866" s="44"/>
      <c r="AF866" s="44"/>
      <c r="AG866" s="44"/>
      <c r="AH866" s="44"/>
      <c r="AI866" s="44"/>
      <c r="AJ866" s="44"/>
      <c r="AK866" s="44"/>
    </row>
    <row r="867">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c r="AA867" s="44"/>
      <c r="AB867" s="44"/>
      <c r="AC867" s="44"/>
      <c r="AD867" s="44"/>
      <c r="AE867" s="44"/>
      <c r="AF867" s="44"/>
      <c r="AG867" s="44"/>
      <c r="AH867" s="44"/>
      <c r="AI867" s="44"/>
      <c r="AJ867" s="44"/>
      <c r="AK867" s="44"/>
    </row>
    <row r="868">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c r="AA868" s="44"/>
      <c r="AB868" s="44"/>
      <c r="AC868" s="44"/>
      <c r="AD868" s="44"/>
      <c r="AE868" s="44"/>
      <c r="AF868" s="44"/>
      <c r="AG868" s="44"/>
      <c r="AH868" s="44"/>
      <c r="AI868" s="44"/>
      <c r="AJ868" s="44"/>
      <c r="AK868" s="44"/>
    </row>
    <row r="869">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c r="AA869" s="44"/>
      <c r="AB869" s="44"/>
      <c r="AC869" s="44"/>
      <c r="AD869" s="44"/>
      <c r="AE869" s="44"/>
      <c r="AF869" s="44"/>
      <c r="AG869" s="44"/>
      <c r="AH869" s="44"/>
      <c r="AI869" s="44"/>
      <c r="AJ869" s="44"/>
      <c r="AK869" s="44"/>
    </row>
    <row r="870">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c r="AA870" s="44"/>
      <c r="AB870" s="44"/>
      <c r="AC870" s="44"/>
      <c r="AD870" s="44"/>
      <c r="AE870" s="44"/>
      <c r="AF870" s="44"/>
      <c r="AG870" s="44"/>
      <c r="AH870" s="44"/>
      <c r="AI870" s="44"/>
      <c r="AJ870" s="44"/>
      <c r="AK870" s="44"/>
    </row>
    <row r="871">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c r="AA871" s="44"/>
      <c r="AB871" s="44"/>
      <c r="AC871" s="44"/>
      <c r="AD871" s="44"/>
      <c r="AE871" s="44"/>
      <c r="AF871" s="44"/>
      <c r="AG871" s="44"/>
      <c r="AH871" s="44"/>
      <c r="AI871" s="44"/>
      <c r="AJ871" s="44"/>
      <c r="AK871" s="44"/>
    </row>
    <row r="872">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c r="AA872" s="44"/>
      <c r="AB872" s="44"/>
      <c r="AC872" s="44"/>
      <c r="AD872" s="44"/>
      <c r="AE872" s="44"/>
      <c r="AF872" s="44"/>
      <c r="AG872" s="44"/>
      <c r="AH872" s="44"/>
      <c r="AI872" s="44"/>
      <c r="AJ872" s="44"/>
      <c r="AK872" s="44"/>
    </row>
    <row r="873">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c r="AA873" s="44"/>
      <c r="AB873" s="44"/>
      <c r="AC873" s="44"/>
      <c r="AD873" s="44"/>
      <c r="AE873" s="44"/>
      <c r="AF873" s="44"/>
      <c r="AG873" s="44"/>
      <c r="AH873" s="44"/>
      <c r="AI873" s="44"/>
      <c r="AJ873" s="44"/>
      <c r="AK873" s="44"/>
    </row>
    <row r="87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c r="AA874" s="44"/>
      <c r="AB874" s="44"/>
      <c r="AC874" s="44"/>
      <c r="AD874" s="44"/>
      <c r="AE874" s="44"/>
      <c r="AF874" s="44"/>
      <c r="AG874" s="44"/>
      <c r="AH874" s="44"/>
      <c r="AI874" s="44"/>
      <c r="AJ874" s="44"/>
      <c r="AK874" s="44"/>
    </row>
    <row r="875">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c r="AA875" s="44"/>
      <c r="AB875" s="44"/>
      <c r="AC875" s="44"/>
      <c r="AD875" s="44"/>
      <c r="AE875" s="44"/>
      <c r="AF875" s="44"/>
      <c r="AG875" s="44"/>
      <c r="AH875" s="44"/>
      <c r="AI875" s="44"/>
      <c r="AJ875" s="44"/>
      <c r="AK875" s="44"/>
    </row>
    <row r="876">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c r="AA876" s="44"/>
      <c r="AB876" s="44"/>
      <c r="AC876" s="44"/>
      <c r="AD876" s="44"/>
      <c r="AE876" s="44"/>
      <c r="AF876" s="44"/>
      <c r="AG876" s="44"/>
      <c r="AH876" s="44"/>
      <c r="AI876" s="44"/>
      <c r="AJ876" s="44"/>
      <c r="AK876" s="44"/>
    </row>
    <row r="877">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c r="AA877" s="44"/>
      <c r="AB877" s="44"/>
      <c r="AC877" s="44"/>
      <c r="AD877" s="44"/>
      <c r="AE877" s="44"/>
      <c r="AF877" s="44"/>
      <c r="AG877" s="44"/>
      <c r="AH877" s="44"/>
      <c r="AI877" s="44"/>
      <c r="AJ877" s="44"/>
      <c r="AK877" s="44"/>
    </row>
    <row r="878">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c r="AA878" s="44"/>
      <c r="AB878" s="44"/>
      <c r="AC878" s="44"/>
      <c r="AD878" s="44"/>
      <c r="AE878" s="44"/>
      <c r="AF878" s="44"/>
      <c r="AG878" s="44"/>
      <c r="AH878" s="44"/>
      <c r="AI878" s="44"/>
      <c r="AJ878" s="44"/>
      <c r="AK878" s="44"/>
    </row>
    <row r="879">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c r="AA879" s="44"/>
      <c r="AB879" s="44"/>
      <c r="AC879" s="44"/>
      <c r="AD879" s="44"/>
      <c r="AE879" s="44"/>
      <c r="AF879" s="44"/>
      <c r="AG879" s="44"/>
      <c r="AH879" s="44"/>
      <c r="AI879" s="44"/>
      <c r="AJ879" s="44"/>
      <c r="AK879" s="44"/>
    </row>
    <row r="880">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c r="AA880" s="44"/>
      <c r="AB880" s="44"/>
      <c r="AC880" s="44"/>
      <c r="AD880" s="44"/>
      <c r="AE880" s="44"/>
      <c r="AF880" s="44"/>
      <c r="AG880" s="44"/>
      <c r="AH880" s="44"/>
      <c r="AI880" s="44"/>
      <c r="AJ880" s="44"/>
      <c r="AK880" s="44"/>
    </row>
    <row r="881">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c r="AA881" s="44"/>
      <c r="AB881" s="44"/>
      <c r="AC881" s="44"/>
      <c r="AD881" s="44"/>
      <c r="AE881" s="44"/>
      <c r="AF881" s="44"/>
      <c r="AG881" s="44"/>
      <c r="AH881" s="44"/>
      <c r="AI881" s="44"/>
      <c r="AJ881" s="44"/>
      <c r="AK881" s="44"/>
    </row>
    <row r="882">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c r="AA882" s="44"/>
      <c r="AB882" s="44"/>
      <c r="AC882" s="44"/>
      <c r="AD882" s="44"/>
      <c r="AE882" s="44"/>
      <c r="AF882" s="44"/>
      <c r="AG882" s="44"/>
      <c r="AH882" s="44"/>
      <c r="AI882" s="44"/>
      <c r="AJ882" s="44"/>
      <c r="AK882" s="44"/>
    </row>
    <row r="883">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c r="AA883" s="44"/>
      <c r="AB883" s="44"/>
      <c r="AC883" s="44"/>
      <c r="AD883" s="44"/>
      <c r="AE883" s="44"/>
      <c r="AF883" s="44"/>
      <c r="AG883" s="44"/>
      <c r="AH883" s="44"/>
      <c r="AI883" s="44"/>
      <c r="AJ883" s="44"/>
      <c r="AK883" s="44"/>
    </row>
    <row r="88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4"/>
      <c r="AB884" s="44"/>
      <c r="AC884" s="44"/>
      <c r="AD884" s="44"/>
      <c r="AE884" s="44"/>
      <c r="AF884" s="44"/>
      <c r="AG884" s="44"/>
      <c r="AH884" s="44"/>
      <c r="AI884" s="44"/>
      <c r="AJ884" s="44"/>
      <c r="AK884" s="44"/>
    </row>
    <row r="885">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4"/>
      <c r="AB885" s="44"/>
      <c r="AC885" s="44"/>
      <c r="AD885" s="44"/>
      <c r="AE885" s="44"/>
      <c r="AF885" s="44"/>
      <c r="AG885" s="44"/>
      <c r="AH885" s="44"/>
      <c r="AI885" s="44"/>
      <c r="AJ885" s="44"/>
      <c r="AK885" s="44"/>
    </row>
    <row r="886">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4"/>
      <c r="AB886" s="44"/>
      <c r="AC886" s="44"/>
      <c r="AD886" s="44"/>
      <c r="AE886" s="44"/>
      <c r="AF886" s="44"/>
      <c r="AG886" s="44"/>
      <c r="AH886" s="44"/>
      <c r="AI886" s="44"/>
      <c r="AJ886" s="44"/>
      <c r="AK886" s="44"/>
    </row>
    <row r="887">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4"/>
      <c r="AB887" s="44"/>
      <c r="AC887" s="44"/>
      <c r="AD887" s="44"/>
      <c r="AE887" s="44"/>
      <c r="AF887" s="44"/>
      <c r="AG887" s="44"/>
      <c r="AH887" s="44"/>
      <c r="AI887" s="44"/>
      <c r="AJ887" s="44"/>
      <c r="AK887" s="44"/>
    </row>
    <row r="888">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c r="AA888" s="44"/>
      <c r="AB888" s="44"/>
      <c r="AC888" s="44"/>
      <c r="AD888" s="44"/>
      <c r="AE888" s="44"/>
      <c r="AF888" s="44"/>
      <c r="AG888" s="44"/>
      <c r="AH888" s="44"/>
      <c r="AI888" s="44"/>
      <c r="AJ888" s="44"/>
      <c r="AK888" s="44"/>
    </row>
    <row r="889">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c r="AA889" s="44"/>
      <c r="AB889" s="44"/>
      <c r="AC889" s="44"/>
      <c r="AD889" s="44"/>
      <c r="AE889" s="44"/>
      <c r="AF889" s="44"/>
      <c r="AG889" s="44"/>
      <c r="AH889" s="44"/>
      <c r="AI889" s="44"/>
      <c r="AJ889" s="44"/>
      <c r="AK889" s="44"/>
    </row>
    <row r="890">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c r="AA890" s="44"/>
      <c r="AB890" s="44"/>
      <c r="AC890" s="44"/>
      <c r="AD890" s="44"/>
      <c r="AE890" s="44"/>
      <c r="AF890" s="44"/>
      <c r="AG890" s="44"/>
      <c r="AH890" s="44"/>
      <c r="AI890" s="44"/>
      <c r="AJ890" s="44"/>
      <c r="AK890" s="44"/>
    </row>
    <row r="891">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c r="AA891" s="44"/>
      <c r="AB891" s="44"/>
      <c r="AC891" s="44"/>
      <c r="AD891" s="44"/>
      <c r="AE891" s="44"/>
      <c r="AF891" s="44"/>
      <c r="AG891" s="44"/>
      <c r="AH891" s="44"/>
      <c r="AI891" s="44"/>
      <c r="AJ891" s="44"/>
      <c r="AK891" s="44"/>
    </row>
    <row r="892">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c r="AA892" s="44"/>
      <c r="AB892" s="44"/>
      <c r="AC892" s="44"/>
      <c r="AD892" s="44"/>
      <c r="AE892" s="44"/>
      <c r="AF892" s="44"/>
      <c r="AG892" s="44"/>
      <c r="AH892" s="44"/>
      <c r="AI892" s="44"/>
      <c r="AJ892" s="44"/>
      <c r="AK892" s="44"/>
    </row>
    <row r="893">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c r="AA893" s="44"/>
      <c r="AB893" s="44"/>
      <c r="AC893" s="44"/>
      <c r="AD893" s="44"/>
      <c r="AE893" s="44"/>
      <c r="AF893" s="44"/>
      <c r="AG893" s="44"/>
      <c r="AH893" s="44"/>
      <c r="AI893" s="44"/>
      <c r="AJ893" s="44"/>
      <c r="AK893" s="44"/>
    </row>
    <row r="89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c r="AA894" s="44"/>
      <c r="AB894" s="44"/>
      <c r="AC894" s="44"/>
      <c r="AD894" s="44"/>
      <c r="AE894" s="44"/>
      <c r="AF894" s="44"/>
      <c r="AG894" s="44"/>
      <c r="AH894" s="44"/>
      <c r="AI894" s="44"/>
      <c r="AJ894" s="44"/>
      <c r="AK894" s="44"/>
    </row>
    <row r="895">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c r="AA895" s="44"/>
      <c r="AB895" s="44"/>
      <c r="AC895" s="44"/>
      <c r="AD895" s="44"/>
      <c r="AE895" s="44"/>
      <c r="AF895" s="44"/>
      <c r="AG895" s="44"/>
      <c r="AH895" s="44"/>
      <c r="AI895" s="44"/>
      <c r="AJ895" s="44"/>
      <c r="AK895" s="44"/>
    </row>
    <row r="896">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c r="AA896" s="44"/>
      <c r="AB896" s="44"/>
      <c r="AC896" s="44"/>
      <c r="AD896" s="44"/>
      <c r="AE896" s="44"/>
      <c r="AF896" s="44"/>
      <c r="AG896" s="44"/>
      <c r="AH896" s="44"/>
      <c r="AI896" s="44"/>
      <c r="AJ896" s="44"/>
      <c r="AK896" s="44"/>
    </row>
    <row r="897">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c r="AA897" s="44"/>
      <c r="AB897" s="44"/>
      <c r="AC897" s="44"/>
      <c r="AD897" s="44"/>
      <c r="AE897" s="44"/>
      <c r="AF897" s="44"/>
      <c r="AG897" s="44"/>
      <c r="AH897" s="44"/>
      <c r="AI897" s="44"/>
      <c r="AJ897" s="44"/>
      <c r="AK897" s="44"/>
    </row>
    <row r="898">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c r="AB898" s="44"/>
      <c r="AC898" s="44"/>
      <c r="AD898" s="44"/>
      <c r="AE898" s="44"/>
      <c r="AF898" s="44"/>
      <c r="AG898" s="44"/>
      <c r="AH898" s="44"/>
      <c r="AI898" s="44"/>
      <c r="AJ898" s="44"/>
      <c r="AK898" s="44"/>
    </row>
    <row r="899">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c r="AA899" s="44"/>
      <c r="AB899" s="44"/>
      <c r="AC899" s="44"/>
      <c r="AD899" s="44"/>
      <c r="AE899" s="44"/>
      <c r="AF899" s="44"/>
      <c r="AG899" s="44"/>
      <c r="AH899" s="44"/>
      <c r="AI899" s="44"/>
      <c r="AJ899" s="44"/>
      <c r="AK899" s="44"/>
    </row>
    <row r="900">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c r="AA900" s="44"/>
      <c r="AB900" s="44"/>
      <c r="AC900" s="44"/>
      <c r="AD900" s="44"/>
      <c r="AE900" s="44"/>
      <c r="AF900" s="44"/>
      <c r="AG900" s="44"/>
      <c r="AH900" s="44"/>
      <c r="AI900" s="44"/>
      <c r="AJ900" s="44"/>
      <c r="AK900" s="44"/>
    </row>
    <row r="901">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c r="AA901" s="44"/>
      <c r="AB901" s="44"/>
      <c r="AC901" s="44"/>
      <c r="AD901" s="44"/>
      <c r="AE901" s="44"/>
      <c r="AF901" s="44"/>
      <c r="AG901" s="44"/>
      <c r="AH901" s="44"/>
      <c r="AI901" s="44"/>
      <c r="AJ901" s="44"/>
      <c r="AK901" s="44"/>
    </row>
    <row r="902">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4"/>
      <c r="AB902" s="44"/>
      <c r="AC902" s="44"/>
      <c r="AD902" s="44"/>
      <c r="AE902" s="44"/>
      <c r="AF902" s="44"/>
      <c r="AG902" s="44"/>
      <c r="AH902" s="44"/>
      <c r="AI902" s="44"/>
      <c r="AJ902" s="44"/>
      <c r="AK902" s="44"/>
    </row>
    <row r="903">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c r="AA903" s="44"/>
      <c r="AB903" s="44"/>
      <c r="AC903" s="44"/>
      <c r="AD903" s="44"/>
      <c r="AE903" s="44"/>
      <c r="AF903" s="44"/>
      <c r="AG903" s="44"/>
      <c r="AH903" s="44"/>
      <c r="AI903" s="44"/>
      <c r="AJ903" s="44"/>
      <c r="AK903" s="44"/>
    </row>
    <row r="90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c r="AA904" s="44"/>
      <c r="AB904" s="44"/>
      <c r="AC904" s="44"/>
      <c r="AD904" s="44"/>
      <c r="AE904" s="44"/>
      <c r="AF904" s="44"/>
      <c r="AG904" s="44"/>
      <c r="AH904" s="44"/>
      <c r="AI904" s="44"/>
      <c r="AJ904" s="44"/>
      <c r="AK904" s="44"/>
    </row>
    <row r="905">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c r="AA905" s="44"/>
      <c r="AB905" s="44"/>
      <c r="AC905" s="44"/>
      <c r="AD905" s="44"/>
      <c r="AE905" s="44"/>
      <c r="AF905" s="44"/>
      <c r="AG905" s="44"/>
      <c r="AH905" s="44"/>
      <c r="AI905" s="44"/>
      <c r="AJ905" s="44"/>
      <c r="AK905" s="44"/>
    </row>
    <row r="906">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4"/>
      <c r="AB906" s="44"/>
      <c r="AC906" s="44"/>
      <c r="AD906" s="44"/>
      <c r="AE906" s="44"/>
      <c r="AF906" s="44"/>
      <c r="AG906" s="44"/>
      <c r="AH906" s="44"/>
      <c r="AI906" s="44"/>
      <c r="AJ906" s="44"/>
      <c r="AK906" s="44"/>
    </row>
    <row r="907">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c r="AA907" s="44"/>
      <c r="AB907" s="44"/>
      <c r="AC907" s="44"/>
      <c r="AD907" s="44"/>
      <c r="AE907" s="44"/>
      <c r="AF907" s="44"/>
      <c r="AG907" s="44"/>
      <c r="AH907" s="44"/>
      <c r="AI907" s="44"/>
      <c r="AJ907" s="44"/>
      <c r="AK907" s="44"/>
    </row>
    <row r="908">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c r="AA908" s="44"/>
      <c r="AB908" s="44"/>
      <c r="AC908" s="44"/>
      <c r="AD908" s="44"/>
      <c r="AE908" s="44"/>
      <c r="AF908" s="44"/>
      <c r="AG908" s="44"/>
      <c r="AH908" s="44"/>
      <c r="AI908" s="44"/>
      <c r="AJ908" s="44"/>
      <c r="AK908" s="44"/>
    </row>
    <row r="909">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c r="AA909" s="44"/>
      <c r="AB909" s="44"/>
      <c r="AC909" s="44"/>
      <c r="AD909" s="44"/>
      <c r="AE909" s="44"/>
      <c r="AF909" s="44"/>
      <c r="AG909" s="44"/>
      <c r="AH909" s="44"/>
      <c r="AI909" s="44"/>
      <c r="AJ909" s="44"/>
      <c r="AK909" s="44"/>
    </row>
    <row r="910">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4"/>
      <c r="AB910" s="44"/>
      <c r="AC910" s="44"/>
      <c r="AD910" s="44"/>
      <c r="AE910" s="44"/>
      <c r="AF910" s="44"/>
      <c r="AG910" s="44"/>
      <c r="AH910" s="44"/>
      <c r="AI910" s="44"/>
      <c r="AJ910" s="44"/>
      <c r="AK910" s="44"/>
    </row>
    <row r="911">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4"/>
      <c r="AB911" s="44"/>
      <c r="AC911" s="44"/>
      <c r="AD911" s="44"/>
      <c r="AE911" s="44"/>
      <c r="AF911" s="44"/>
      <c r="AG911" s="44"/>
      <c r="AH911" s="44"/>
      <c r="AI911" s="44"/>
      <c r="AJ911" s="44"/>
      <c r="AK911" s="44"/>
    </row>
    <row r="912">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c r="AA912" s="44"/>
      <c r="AB912" s="44"/>
      <c r="AC912" s="44"/>
      <c r="AD912" s="44"/>
      <c r="AE912" s="44"/>
      <c r="AF912" s="44"/>
      <c r="AG912" s="44"/>
      <c r="AH912" s="44"/>
      <c r="AI912" s="44"/>
      <c r="AJ912" s="44"/>
      <c r="AK912" s="44"/>
    </row>
    <row r="913">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c r="AA913" s="44"/>
      <c r="AB913" s="44"/>
      <c r="AC913" s="44"/>
      <c r="AD913" s="44"/>
      <c r="AE913" s="44"/>
      <c r="AF913" s="44"/>
      <c r="AG913" s="44"/>
      <c r="AH913" s="44"/>
      <c r="AI913" s="44"/>
      <c r="AJ913" s="44"/>
      <c r="AK913" s="44"/>
    </row>
    <row r="91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c r="AA914" s="44"/>
      <c r="AB914" s="44"/>
      <c r="AC914" s="44"/>
      <c r="AD914" s="44"/>
      <c r="AE914" s="44"/>
      <c r="AF914" s="44"/>
      <c r="AG914" s="44"/>
      <c r="AH914" s="44"/>
      <c r="AI914" s="44"/>
      <c r="AJ914" s="44"/>
      <c r="AK914" s="44"/>
    </row>
    <row r="915">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c r="AA915" s="44"/>
      <c r="AB915" s="44"/>
      <c r="AC915" s="44"/>
      <c r="AD915" s="44"/>
      <c r="AE915" s="44"/>
      <c r="AF915" s="44"/>
      <c r="AG915" s="44"/>
      <c r="AH915" s="44"/>
      <c r="AI915" s="44"/>
      <c r="AJ915" s="44"/>
      <c r="AK915" s="44"/>
    </row>
    <row r="916">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c r="AA916" s="44"/>
      <c r="AB916" s="44"/>
      <c r="AC916" s="44"/>
      <c r="AD916" s="44"/>
      <c r="AE916" s="44"/>
      <c r="AF916" s="44"/>
      <c r="AG916" s="44"/>
      <c r="AH916" s="44"/>
      <c r="AI916" s="44"/>
      <c r="AJ916" s="44"/>
      <c r="AK916" s="44"/>
    </row>
    <row r="917">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c r="AA917" s="44"/>
      <c r="AB917" s="44"/>
      <c r="AC917" s="44"/>
      <c r="AD917" s="44"/>
      <c r="AE917" s="44"/>
      <c r="AF917" s="44"/>
      <c r="AG917" s="44"/>
      <c r="AH917" s="44"/>
      <c r="AI917" s="44"/>
      <c r="AJ917" s="44"/>
      <c r="AK917" s="44"/>
    </row>
    <row r="918">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c r="AA918" s="44"/>
      <c r="AB918" s="44"/>
      <c r="AC918" s="44"/>
      <c r="AD918" s="44"/>
      <c r="AE918" s="44"/>
      <c r="AF918" s="44"/>
      <c r="AG918" s="44"/>
      <c r="AH918" s="44"/>
      <c r="AI918" s="44"/>
      <c r="AJ918" s="44"/>
      <c r="AK918" s="44"/>
    </row>
    <row r="919">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c r="AA919" s="44"/>
      <c r="AB919" s="44"/>
      <c r="AC919" s="44"/>
      <c r="AD919" s="44"/>
      <c r="AE919" s="44"/>
      <c r="AF919" s="44"/>
      <c r="AG919" s="44"/>
      <c r="AH919" s="44"/>
      <c r="AI919" s="44"/>
      <c r="AJ919" s="44"/>
      <c r="AK919" s="44"/>
    </row>
    <row r="920">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c r="AA920" s="44"/>
      <c r="AB920" s="44"/>
      <c r="AC920" s="44"/>
      <c r="AD920" s="44"/>
      <c r="AE920" s="44"/>
      <c r="AF920" s="44"/>
      <c r="AG920" s="44"/>
      <c r="AH920" s="44"/>
      <c r="AI920" s="44"/>
      <c r="AJ920" s="44"/>
      <c r="AK920" s="44"/>
    </row>
    <row r="921">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4"/>
      <c r="AB921" s="44"/>
      <c r="AC921" s="44"/>
      <c r="AD921" s="44"/>
      <c r="AE921" s="44"/>
      <c r="AF921" s="44"/>
      <c r="AG921" s="44"/>
      <c r="AH921" s="44"/>
      <c r="AI921" s="44"/>
      <c r="AJ921" s="44"/>
      <c r="AK921" s="44"/>
    </row>
    <row r="922">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4"/>
      <c r="AB922" s="44"/>
      <c r="AC922" s="44"/>
      <c r="AD922" s="44"/>
      <c r="AE922" s="44"/>
      <c r="AF922" s="44"/>
      <c r="AG922" s="44"/>
      <c r="AH922" s="44"/>
      <c r="AI922" s="44"/>
      <c r="AJ922" s="44"/>
      <c r="AK922" s="44"/>
    </row>
    <row r="923">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c r="AA923" s="44"/>
      <c r="AB923" s="44"/>
      <c r="AC923" s="44"/>
      <c r="AD923" s="44"/>
      <c r="AE923" s="44"/>
      <c r="AF923" s="44"/>
      <c r="AG923" s="44"/>
      <c r="AH923" s="44"/>
      <c r="AI923" s="44"/>
      <c r="AJ923" s="44"/>
      <c r="AK923" s="44"/>
    </row>
    <row r="92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c r="AA924" s="44"/>
      <c r="AB924" s="44"/>
      <c r="AC924" s="44"/>
      <c r="AD924" s="44"/>
      <c r="AE924" s="44"/>
      <c r="AF924" s="44"/>
      <c r="AG924" s="44"/>
      <c r="AH924" s="44"/>
      <c r="AI924" s="44"/>
      <c r="AJ924" s="44"/>
      <c r="AK924" s="44"/>
    </row>
    <row r="925">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c r="AA925" s="44"/>
      <c r="AB925" s="44"/>
      <c r="AC925" s="44"/>
      <c r="AD925" s="44"/>
      <c r="AE925" s="44"/>
      <c r="AF925" s="44"/>
      <c r="AG925" s="44"/>
      <c r="AH925" s="44"/>
      <c r="AI925" s="44"/>
      <c r="AJ925" s="44"/>
      <c r="AK925" s="44"/>
    </row>
    <row r="926">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c r="AA926" s="44"/>
      <c r="AB926" s="44"/>
      <c r="AC926" s="44"/>
      <c r="AD926" s="44"/>
      <c r="AE926" s="44"/>
      <c r="AF926" s="44"/>
      <c r="AG926" s="44"/>
      <c r="AH926" s="44"/>
      <c r="AI926" s="44"/>
      <c r="AJ926" s="44"/>
      <c r="AK926" s="44"/>
    </row>
    <row r="927">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4"/>
      <c r="AB927" s="44"/>
      <c r="AC927" s="44"/>
      <c r="AD927" s="44"/>
      <c r="AE927" s="44"/>
      <c r="AF927" s="44"/>
      <c r="AG927" s="44"/>
      <c r="AH927" s="44"/>
      <c r="AI927" s="44"/>
      <c r="AJ927" s="44"/>
      <c r="AK927" s="44"/>
    </row>
    <row r="928">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4"/>
      <c r="AB928" s="44"/>
      <c r="AC928" s="44"/>
      <c r="AD928" s="44"/>
      <c r="AE928" s="44"/>
      <c r="AF928" s="44"/>
      <c r="AG928" s="44"/>
      <c r="AH928" s="44"/>
      <c r="AI928" s="44"/>
      <c r="AJ928" s="44"/>
      <c r="AK928" s="44"/>
    </row>
    <row r="929">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4"/>
      <c r="AB929" s="44"/>
      <c r="AC929" s="44"/>
      <c r="AD929" s="44"/>
      <c r="AE929" s="44"/>
      <c r="AF929" s="44"/>
      <c r="AG929" s="44"/>
      <c r="AH929" s="44"/>
      <c r="AI929" s="44"/>
      <c r="AJ929" s="44"/>
      <c r="AK929" s="44"/>
    </row>
    <row r="930">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4"/>
      <c r="AB930" s="44"/>
      <c r="AC930" s="44"/>
      <c r="AD930" s="44"/>
      <c r="AE930" s="44"/>
      <c r="AF930" s="44"/>
      <c r="AG930" s="44"/>
      <c r="AH930" s="44"/>
      <c r="AI930" s="44"/>
      <c r="AJ930" s="44"/>
      <c r="AK930" s="44"/>
    </row>
    <row r="931">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c r="AA931" s="44"/>
      <c r="AB931" s="44"/>
      <c r="AC931" s="44"/>
      <c r="AD931" s="44"/>
      <c r="AE931" s="44"/>
      <c r="AF931" s="44"/>
      <c r="AG931" s="44"/>
      <c r="AH931" s="44"/>
      <c r="AI931" s="44"/>
      <c r="AJ931" s="44"/>
      <c r="AK931" s="44"/>
    </row>
    <row r="932">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c r="AA932" s="44"/>
      <c r="AB932" s="44"/>
      <c r="AC932" s="44"/>
      <c r="AD932" s="44"/>
      <c r="AE932" s="44"/>
      <c r="AF932" s="44"/>
      <c r="AG932" s="44"/>
      <c r="AH932" s="44"/>
      <c r="AI932" s="44"/>
      <c r="AJ932" s="44"/>
      <c r="AK932" s="44"/>
    </row>
    <row r="933">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c r="AA933" s="44"/>
      <c r="AB933" s="44"/>
      <c r="AC933" s="44"/>
      <c r="AD933" s="44"/>
      <c r="AE933" s="44"/>
      <c r="AF933" s="44"/>
      <c r="AG933" s="44"/>
      <c r="AH933" s="44"/>
      <c r="AI933" s="44"/>
      <c r="AJ933" s="44"/>
      <c r="AK933" s="44"/>
    </row>
    <row r="93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4"/>
      <c r="AB934" s="44"/>
      <c r="AC934" s="44"/>
      <c r="AD934" s="44"/>
      <c r="AE934" s="44"/>
      <c r="AF934" s="44"/>
      <c r="AG934" s="44"/>
      <c r="AH934" s="44"/>
      <c r="AI934" s="44"/>
      <c r="AJ934" s="44"/>
      <c r="AK934" s="44"/>
    </row>
    <row r="935">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4"/>
      <c r="AB935" s="44"/>
      <c r="AC935" s="44"/>
      <c r="AD935" s="44"/>
      <c r="AE935" s="44"/>
      <c r="AF935" s="44"/>
      <c r="AG935" s="44"/>
      <c r="AH935" s="44"/>
      <c r="AI935" s="44"/>
      <c r="AJ935" s="44"/>
      <c r="AK935" s="44"/>
    </row>
    <row r="936">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4"/>
      <c r="AB936" s="44"/>
      <c r="AC936" s="44"/>
      <c r="AD936" s="44"/>
      <c r="AE936" s="44"/>
      <c r="AF936" s="44"/>
      <c r="AG936" s="44"/>
      <c r="AH936" s="44"/>
      <c r="AI936" s="44"/>
      <c r="AJ936" s="44"/>
      <c r="AK936" s="44"/>
    </row>
    <row r="937">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4"/>
      <c r="AB937" s="44"/>
      <c r="AC937" s="44"/>
      <c r="AD937" s="44"/>
      <c r="AE937" s="44"/>
      <c r="AF937" s="44"/>
      <c r="AG937" s="44"/>
      <c r="AH937" s="44"/>
      <c r="AI937" s="44"/>
      <c r="AJ937" s="44"/>
      <c r="AK937" s="44"/>
    </row>
    <row r="938">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4"/>
      <c r="AB938" s="44"/>
      <c r="AC938" s="44"/>
      <c r="AD938" s="44"/>
      <c r="AE938" s="44"/>
      <c r="AF938" s="44"/>
      <c r="AG938" s="44"/>
      <c r="AH938" s="44"/>
      <c r="AI938" s="44"/>
      <c r="AJ938" s="44"/>
      <c r="AK938" s="44"/>
    </row>
    <row r="939">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c r="AA939" s="44"/>
      <c r="AB939" s="44"/>
      <c r="AC939" s="44"/>
      <c r="AD939" s="44"/>
      <c r="AE939" s="44"/>
      <c r="AF939" s="44"/>
      <c r="AG939" s="44"/>
      <c r="AH939" s="44"/>
      <c r="AI939" s="44"/>
      <c r="AJ939" s="44"/>
      <c r="AK939" s="44"/>
    </row>
    <row r="940">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c r="AA940" s="44"/>
      <c r="AB940" s="44"/>
      <c r="AC940" s="44"/>
      <c r="AD940" s="44"/>
      <c r="AE940" s="44"/>
      <c r="AF940" s="44"/>
      <c r="AG940" s="44"/>
      <c r="AH940" s="44"/>
      <c r="AI940" s="44"/>
      <c r="AJ940" s="44"/>
      <c r="AK940" s="44"/>
    </row>
    <row r="941">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c r="AA941" s="44"/>
      <c r="AB941" s="44"/>
      <c r="AC941" s="44"/>
      <c r="AD941" s="44"/>
      <c r="AE941" s="44"/>
      <c r="AF941" s="44"/>
      <c r="AG941" s="44"/>
      <c r="AH941" s="44"/>
      <c r="AI941" s="44"/>
      <c r="AJ941" s="44"/>
      <c r="AK941" s="44"/>
    </row>
    <row r="942">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c r="AA942" s="44"/>
      <c r="AB942" s="44"/>
      <c r="AC942" s="44"/>
      <c r="AD942" s="44"/>
      <c r="AE942" s="44"/>
      <c r="AF942" s="44"/>
      <c r="AG942" s="44"/>
      <c r="AH942" s="44"/>
      <c r="AI942" s="44"/>
      <c r="AJ942" s="44"/>
      <c r="AK942" s="44"/>
    </row>
    <row r="943">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c r="AA943" s="44"/>
      <c r="AB943" s="44"/>
      <c r="AC943" s="44"/>
      <c r="AD943" s="44"/>
      <c r="AE943" s="44"/>
      <c r="AF943" s="44"/>
      <c r="AG943" s="44"/>
      <c r="AH943" s="44"/>
      <c r="AI943" s="44"/>
      <c r="AJ943" s="44"/>
      <c r="AK943" s="44"/>
    </row>
    <row r="9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c r="AA944" s="44"/>
      <c r="AB944" s="44"/>
      <c r="AC944" s="44"/>
      <c r="AD944" s="44"/>
      <c r="AE944" s="44"/>
      <c r="AF944" s="44"/>
      <c r="AG944" s="44"/>
      <c r="AH944" s="44"/>
      <c r="AI944" s="44"/>
      <c r="AJ944" s="44"/>
      <c r="AK944" s="44"/>
    </row>
    <row r="945">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c r="AA945" s="44"/>
      <c r="AB945" s="44"/>
      <c r="AC945" s="44"/>
      <c r="AD945" s="44"/>
      <c r="AE945" s="44"/>
      <c r="AF945" s="44"/>
      <c r="AG945" s="44"/>
      <c r="AH945" s="44"/>
      <c r="AI945" s="44"/>
      <c r="AJ945" s="44"/>
      <c r="AK945" s="44"/>
    </row>
    <row r="946">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c r="AA946" s="44"/>
      <c r="AB946" s="44"/>
      <c r="AC946" s="44"/>
      <c r="AD946" s="44"/>
      <c r="AE946" s="44"/>
      <c r="AF946" s="44"/>
      <c r="AG946" s="44"/>
      <c r="AH946" s="44"/>
      <c r="AI946" s="44"/>
      <c r="AJ946" s="44"/>
      <c r="AK946" s="44"/>
    </row>
    <row r="947">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c r="AA947" s="44"/>
      <c r="AB947" s="44"/>
      <c r="AC947" s="44"/>
      <c r="AD947" s="44"/>
      <c r="AE947" s="44"/>
      <c r="AF947" s="44"/>
      <c r="AG947" s="44"/>
      <c r="AH947" s="44"/>
      <c r="AI947" s="44"/>
      <c r="AJ947" s="44"/>
      <c r="AK947" s="44"/>
    </row>
    <row r="948">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c r="AA948" s="44"/>
      <c r="AB948" s="44"/>
      <c r="AC948" s="44"/>
      <c r="AD948" s="44"/>
      <c r="AE948" s="44"/>
      <c r="AF948" s="44"/>
      <c r="AG948" s="44"/>
      <c r="AH948" s="44"/>
      <c r="AI948" s="44"/>
      <c r="AJ948" s="44"/>
      <c r="AK948" s="44"/>
    </row>
    <row r="949">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c r="AA949" s="44"/>
      <c r="AB949" s="44"/>
      <c r="AC949" s="44"/>
      <c r="AD949" s="44"/>
      <c r="AE949" s="44"/>
      <c r="AF949" s="44"/>
      <c r="AG949" s="44"/>
      <c r="AH949" s="44"/>
      <c r="AI949" s="44"/>
      <c r="AJ949" s="44"/>
      <c r="AK949" s="44"/>
    </row>
    <row r="950">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c r="AA950" s="44"/>
      <c r="AB950" s="44"/>
      <c r="AC950" s="44"/>
      <c r="AD950" s="44"/>
      <c r="AE950" s="44"/>
      <c r="AF950" s="44"/>
      <c r="AG950" s="44"/>
      <c r="AH950" s="44"/>
      <c r="AI950" s="44"/>
      <c r="AJ950" s="44"/>
      <c r="AK950" s="44"/>
    </row>
    <row r="951">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c r="AA951" s="44"/>
      <c r="AB951" s="44"/>
      <c r="AC951" s="44"/>
      <c r="AD951" s="44"/>
      <c r="AE951" s="44"/>
      <c r="AF951" s="44"/>
      <c r="AG951" s="44"/>
      <c r="AH951" s="44"/>
      <c r="AI951" s="44"/>
      <c r="AJ951" s="44"/>
      <c r="AK951" s="44"/>
    </row>
    <row r="952">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c r="AA952" s="44"/>
      <c r="AB952" s="44"/>
      <c r="AC952" s="44"/>
      <c r="AD952" s="44"/>
      <c r="AE952" s="44"/>
      <c r="AF952" s="44"/>
      <c r="AG952" s="44"/>
      <c r="AH952" s="44"/>
      <c r="AI952" s="44"/>
      <c r="AJ952" s="44"/>
      <c r="AK952" s="44"/>
    </row>
    <row r="953">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c r="AA953" s="44"/>
      <c r="AB953" s="44"/>
      <c r="AC953" s="44"/>
      <c r="AD953" s="44"/>
      <c r="AE953" s="44"/>
      <c r="AF953" s="44"/>
      <c r="AG953" s="44"/>
      <c r="AH953" s="44"/>
      <c r="AI953" s="44"/>
      <c r="AJ953" s="44"/>
      <c r="AK953" s="44"/>
    </row>
    <row r="95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c r="AA954" s="44"/>
      <c r="AB954" s="44"/>
      <c r="AC954" s="44"/>
      <c r="AD954" s="44"/>
      <c r="AE954" s="44"/>
      <c r="AF954" s="44"/>
      <c r="AG954" s="44"/>
      <c r="AH954" s="44"/>
      <c r="AI954" s="44"/>
      <c r="AJ954" s="44"/>
      <c r="AK954" s="44"/>
    </row>
    <row r="955">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c r="AA955" s="44"/>
      <c r="AB955" s="44"/>
      <c r="AC955" s="44"/>
      <c r="AD955" s="44"/>
      <c r="AE955" s="44"/>
      <c r="AF955" s="44"/>
      <c r="AG955" s="44"/>
      <c r="AH955" s="44"/>
      <c r="AI955" s="44"/>
      <c r="AJ955" s="44"/>
      <c r="AK955" s="44"/>
    </row>
    <row r="956">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c r="AA956" s="44"/>
      <c r="AB956" s="44"/>
      <c r="AC956" s="44"/>
      <c r="AD956" s="44"/>
      <c r="AE956" s="44"/>
      <c r="AF956" s="44"/>
      <c r="AG956" s="44"/>
      <c r="AH956" s="44"/>
      <c r="AI956" s="44"/>
      <c r="AJ956" s="44"/>
      <c r="AK956" s="44"/>
    </row>
    <row r="957">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c r="AA957" s="44"/>
      <c r="AB957" s="44"/>
      <c r="AC957" s="44"/>
      <c r="AD957" s="44"/>
      <c r="AE957" s="44"/>
      <c r="AF957" s="44"/>
      <c r="AG957" s="44"/>
      <c r="AH957" s="44"/>
      <c r="AI957" s="44"/>
      <c r="AJ957" s="44"/>
      <c r="AK957" s="44"/>
    </row>
    <row r="958">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c r="AA958" s="44"/>
      <c r="AB958" s="44"/>
      <c r="AC958" s="44"/>
      <c r="AD958" s="44"/>
      <c r="AE958" s="44"/>
      <c r="AF958" s="44"/>
      <c r="AG958" s="44"/>
      <c r="AH958" s="44"/>
      <c r="AI958" s="44"/>
      <c r="AJ958" s="44"/>
      <c r="AK958" s="44"/>
    </row>
    <row r="959">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c r="AA959" s="44"/>
      <c r="AB959" s="44"/>
      <c r="AC959" s="44"/>
      <c r="AD959" s="44"/>
      <c r="AE959" s="44"/>
      <c r="AF959" s="44"/>
      <c r="AG959" s="44"/>
      <c r="AH959" s="44"/>
      <c r="AI959" s="44"/>
      <c r="AJ959" s="44"/>
      <c r="AK959" s="44"/>
    </row>
    <row r="960">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c r="AA960" s="44"/>
      <c r="AB960" s="44"/>
      <c r="AC960" s="44"/>
      <c r="AD960" s="44"/>
      <c r="AE960" s="44"/>
      <c r="AF960" s="44"/>
      <c r="AG960" s="44"/>
      <c r="AH960" s="44"/>
      <c r="AI960" s="44"/>
      <c r="AJ960" s="44"/>
      <c r="AK960" s="44"/>
    </row>
    <row r="961">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c r="AA961" s="44"/>
      <c r="AB961" s="44"/>
      <c r="AC961" s="44"/>
      <c r="AD961" s="44"/>
      <c r="AE961" s="44"/>
      <c r="AF961" s="44"/>
      <c r="AG961" s="44"/>
      <c r="AH961" s="44"/>
      <c r="AI961" s="44"/>
      <c r="AJ961" s="44"/>
      <c r="AK961" s="44"/>
    </row>
    <row r="962">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c r="AA962" s="44"/>
      <c r="AB962" s="44"/>
      <c r="AC962" s="44"/>
      <c r="AD962" s="44"/>
      <c r="AE962" s="44"/>
      <c r="AF962" s="44"/>
      <c r="AG962" s="44"/>
      <c r="AH962" s="44"/>
      <c r="AI962" s="44"/>
      <c r="AJ962" s="44"/>
      <c r="AK962" s="44"/>
    </row>
    <row r="963">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c r="AA963" s="44"/>
      <c r="AB963" s="44"/>
      <c r="AC963" s="44"/>
      <c r="AD963" s="44"/>
      <c r="AE963" s="44"/>
      <c r="AF963" s="44"/>
      <c r="AG963" s="44"/>
      <c r="AH963" s="44"/>
      <c r="AI963" s="44"/>
      <c r="AJ963" s="44"/>
      <c r="AK963" s="44"/>
    </row>
    <row r="96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c r="AA964" s="44"/>
      <c r="AB964" s="44"/>
      <c r="AC964" s="44"/>
      <c r="AD964" s="44"/>
      <c r="AE964" s="44"/>
      <c r="AF964" s="44"/>
      <c r="AG964" s="44"/>
      <c r="AH964" s="44"/>
      <c r="AI964" s="44"/>
      <c r="AJ964" s="44"/>
      <c r="AK964" s="44"/>
    </row>
    <row r="965">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c r="AA965" s="44"/>
      <c r="AB965" s="44"/>
      <c r="AC965" s="44"/>
      <c r="AD965" s="44"/>
      <c r="AE965" s="44"/>
      <c r="AF965" s="44"/>
      <c r="AG965" s="44"/>
      <c r="AH965" s="44"/>
      <c r="AI965" s="44"/>
      <c r="AJ965" s="44"/>
      <c r="AK965" s="44"/>
    </row>
    <row r="966">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c r="AA966" s="44"/>
      <c r="AB966" s="44"/>
      <c r="AC966" s="44"/>
      <c r="AD966" s="44"/>
      <c r="AE966" s="44"/>
      <c r="AF966" s="44"/>
      <c r="AG966" s="44"/>
      <c r="AH966" s="44"/>
      <c r="AI966" s="44"/>
      <c r="AJ966" s="44"/>
      <c r="AK966" s="44"/>
    </row>
    <row r="967">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c r="AA967" s="44"/>
      <c r="AB967" s="44"/>
      <c r="AC967" s="44"/>
      <c r="AD967" s="44"/>
      <c r="AE967" s="44"/>
      <c r="AF967" s="44"/>
      <c r="AG967" s="44"/>
      <c r="AH967" s="44"/>
      <c r="AI967" s="44"/>
      <c r="AJ967" s="44"/>
      <c r="AK967" s="44"/>
    </row>
    <row r="968">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c r="AA968" s="44"/>
      <c r="AB968" s="44"/>
      <c r="AC968" s="44"/>
      <c r="AD968" s="44"/>
      <c r="AE968" s="44"/>
      <c r="AF968" s="44"/>
      <c r="AG968" s="44"/>
      <c r="AH968" s="44"/>
      <c r="AI968" s="44"/>
      <c r="AJ968" s="44"/>
      <c r="AK968" s="44"/>
    </row>
    <row r="969">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c r="AA969" s="44"/>
      <c r="AB969" s="44"/>
      <c r="AC969" s="44"/>
      <c r="AD969" s="44"/>
      <c r="AE969" s="44"/>
      <c r="AF969" s="44"/>
      <c r="AG969" s="44"/>
      <c r="AH969" s="44"/>
      <c r="AI969" s="44"/>
      <c r="AJ969" s="44"/>
      <c r="AK969" s="44"/>
    </row>
    <row r="970">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c r="AA970" s="44"/>
      <c r="AB970" s="44"/>
      <c r="AC970" s="44"/>
      <c r="AD970" s="44"/>
      <c r="AE970" s="44"/>
      <c r="AF970" s="44"/>
      <c r="AG970" s="44"/>
      <c r="AH970" s="44"/>
      <c r="AI970" s="44"/>
      <c r="AJ970" s="44"/>
      <c r="AK970" s="44"/>
    </row>
    <row r="971">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c r="AA971" s="44"/>
      <c r="AB971" s="44"/>
      <c r="AC971" s="44"/>
      <c r="AD971" s="44"/>
      <c r="AE971" s="44"/>
      <c r="AF971" s="44"/>
      <c r="AG971" s="44"/>
      <c r="AH971" s="44"/>
      <c r="AI971" s="44"/>
      <c r="AJ971" s="44"/>
      <c r="AK971" s="44"/>
    </row>
    <row r="972">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c r="AA972" s="44"/>
      <c r="AB972" s="44"/>
      <c r="AC972" s="44"/>
      <c r="AD972" s="44"/>
      <c r="AE972" s="44"/>
      <c r="AF972" s="44"/>
      <c r="AG972" s="44"/>
      <c r="AH972" s="44"/>
      <c r="AI972" s="44"/>
      <c r="AJ972" s="44"/>
      <c r="AK972" s="44"/>
    </row>
    <row r="973">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c r="AA973" s="44"/>
      <c r="AB973" s="44"/>
      <c r="AC973" s="44"/>
      <c r="AD973" s="44"/>
      <c r="AE973" s="44"/>
      <c r="AF973" s="44"/>
      <c r="AG973" s="44"/>
      <c r="AH973" s="44"/>
      <c r="AI973" s="44"/>
      <c r="AJ973" s="44"/>
      <c r="AK973" s="44"/>
    </row>
    <row r="97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c r="AA974" s="44"/>
      <c r="AB974" s="44"/>
      <c r="AC974" s="44"/>
      <c r="AD974" s="44"/>
      <c r="AE974" s="44"/>
      <c r="AF974" s="44"/>
      <c r="AG974" s="44"/>
      <c r="AH974" s="44"/>
      <c r="AI974" s="44"/>
      <c r="AJ974" s="44"/>
      <c r="AK974" s="44"/>
    </row>
    <row r="975">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c r="AA975" s="44"/>
      <c r="AB975" s="44"/>
      <c r="AC975" s="44"/>
      <c r="AD975" s="44"/>
      <c r="AE975" s="44"/>
      <c r="AF975" s="44"/>
      <c r="AG975" s="44"/>
      <c r="AH975" s="44"/>
      <c r="AI975" s="44"/>
      <c r="AJ975" s="44"/>
      <c r="AK975" s="44"/>
    </row>
    <row r="976">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c r="AA976" s="44"/>
      <c r="AB976" s="44"/>
      <c r="AC976" s="44"/>
      <c r="AD976" s="44"/>
      <c r="AE976" s="44"/>
      <c r="AF976" s="44"/>
      <c r="AG976" s="44"/>
      <c r="AH976" s="44"/>
      <c r="AI976" s="44"/>
      <c r="AJ976" s="44"/>
      <c r="AK976" s="44"/>
    </row>
    <row r="977">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c r="AA977" s="44"/>
      <c r="AB977" s="44"/>
      <c r="AC977" s="44"/>
      <c r="AD977" s="44"/>
      <c r="AE977" s="44"/>
      <c r="AF977" s="44"/>
      <c r="AG977" s="44"/>
      <c r="AH977" s="44"/>
      <c r="AI977" s="44"/>
      <c r="AJ977" s="44"/>
      <c r="AK977" s="44"/>
    </row>
    <row r="978">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c r="AA978" s="44"/>
      <c r="AB978" s="44"/>
      <c r="AC978" s="44"/>
      <c r="AD978" s="44"/>
      <c r="AE978" s="44"/>
      <c r="AF978" s="44"/>
      <c r="AG978" s="44"/>
      <c r="AH978" s="44"/>
      <c r="AI978" s="44"/>
      <c r="AJ978" s="44"/>
      <c r="AK978" s="44"/>
    </row>
    <row r="979">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c r="AA979" s="44"/>
      <c r="AB979" s="44"/>
      <c r="AC979" s="44"/>
      <c r="AD979" s="44"/>
      <c r="AE979" s="44"/>
      <c r="AF979" s="44"/>
      <c r="AG979" s="44"/>
      <c r="AH979" s="44"/>
      <c r="AI979" s="44"/>
      <c r="AJ979" s="44"/>
      <c r="AK979" s="44"/>
    </row>
    <row r="980">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c r="AA980" s="44"/>
      <c r="AB980" s="44"/>
      <c r="AC980" s="44"/>
      <c r="AD980" s="44"/>
      <c r="AE980" s="44"/>
      <c r="AF980" s="44"/>
      <c r="AG980" s="44"/>
      <c r="AH980" s="44"/>
      <c r="AI980" s="44"/>
      <c r="AJ980" s="44"/>
      <c r="AK980" s="44"/>
    </row>
    <row r="981">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c r="AA981" s="44"/>
      <c r="AB981" s="44"/>
      <c r="AC981" s="44"/>
      <c r="AD981" s="44"/>
      <c r="AE981" s="44"/>
      <c r="AF981" s="44"/>
      <c r="AG981" s="44"/>
      <c r="AH981" s="44"/>
      <c r="AI981" s="44"/>
      <c r="AJ981" s="44"/>
      <c r="AK981" s="44"/>
    </row>
    <row r="982">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c r="AA982" s="44"/>
      <c r="AB982" s="44"/>
      <c r="AC982" s="44"/>
      <c r="AD982" s="44"/>
      <c r="AE982" s="44"/>
      <c r="AF982" s="44"/>
      <c r="AG982" s="44"/>
      <c r="AH982" s="44"/>
      <c r="AI982" s="44"/>
      <c r="AJ982" s="44"/>
      <c r="AK982" s="44"/>
    </row>
    <row r="983">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c r="AA983" s="44"/>
      <c r="AB983" s="44"/>
      <c r="AC983" s="44"/>
      <c r="AD983" s="44"/>
      <c r="AE983" s="44"/>
      <c r="AF983" s="44"/>
      <c r="AG983" s="44"/>
      <c r="AH983" s="44"/>
      <c r="AI983" s="44"/>
      <c r="AJ983" s="44"/>
      <c r="AK983" s="44"/>
    </row>
    <row r="98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c r="AA984" s="44"/>
      <c r="AB984" s="44"/>
      <c r="AC984" s="44"/>
      <c r="AD984" s="44"/>
      <c r="AE984" s="44"/>
      <c r="AF984" s="44"/>
      <c r="AG984" s="44"/>
      <c r="AH984" s="44"/>
      <c r="AI984" s="44"/>
      <c r="AJ984" s="44"/>
      <c r="AK984" s="44"/>
    </row>
    <row r="985">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c r="AA985" s="44"/>
      <c r="AB985" s="44"/>
      <c r="AC985" s="44"/>
      <c r="AD985" s="44"/>
      <c r="AE985" s="44"/>
      <c r="AF985" s="44"/>
      <c r="AG985" s="44"/>
      <c r="AH985" s="44"/>
      <c r="AI985" s="44"/>
      <c r="AJ985" s="44"/>
      <c r="AK985" s="44"/>
    </row>
    <row r="986">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c r="AA986" s="44"/>
      <c r="AB986" s="44"/>
      <c r="AC986" s="44"/>
      <c r="AD986" s="44"/>
      <c r="AE986" s="44"/>
      <c r="AF986" s="44"/>
      <c r="AG986" s="44"/>
      <c r="AH986" s="44"/>
      <c r="AI986" s="44"/>
      <c r="AJ986" s="44"/>
      <c r="AK986" s="44"/>
    </row>
    <row r="987">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c r="AA987" s="44"/>
      <c r="AB987" s="44"/>
      <c r="AC987" s="44"/>
      <c r="AD987" s="44"/>
      <c r="AE987" s="44"/>
      <c r="AF987" s="44"/>
      <c r="AG987" s="44"/>
      <c r="AH987" s="44"/>
      <c r="AI987" s="44"/>
      <c r="AJ987" s="44"/>
      <c r="AK987" s="44"/>
    </row>
    <row r="988">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c r="AA988" s="44"/>
      <c r="AB988" s="44"/>
      <c r="AC988" s="44"/>
      <c r="AD988" s="44"/>
      <c r="AE988" s="44"/>
      <c r="AF988" s="44"/>
      <c r="AG988" s="44"/>
      <c r="AH988" s="44"/>
      <c r="AI988" s="44"/>
      <c r="AJ988" s="44"/>
      <c r="AK988" s="44"/>
    </row>
    <row r="989">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c r="AA989" s="44"/>
      <c r="AB989" s="44"/>
      <c r="AC989" s="44"/>
      <c r="AD989" s="44"/>
      <c r="AE989" s="44"/>
      <c r="AF989" s="44"/>
      <c r="AG989" s="44"/>
      <c r="AH989" s="44"/>
      <c r="AI989" s="44"/>
      <c r="AJ989" s="44"/>
      <c r="AK989" s="44"/>
    </row>
    <row r="990">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c r="AA990" s="44"/>
      <c r="AB990" s="44"/>
      <c r="AC990" s="44"/>
      <c r="AD990" s="44"/>
      <c r="AE990" s="44"/>
      <c r="AF990" s="44"/>
      <c r="AG990" s="44"/>
      <c r="AH990" s="44"/>
      <c r="AI990" s="44"/>
      <c r="AJ990" s="44"/>
      <c r="AK990" s="44"/>
    </row>
    <row r="991">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c r="AA991" s="44"/>
      <c r="AB991" s="44"/>
      <c r="AC991" s="44"/>
      <c r="AD991" s="44"/>
      <c r="AE991" s="44"/>
      <c r="AF991" s="44"/>
      <c r="AG991" s="44"/>
      <c r="AH991" s="44"/>
      <c r="AI991" s="44"/>
      <c r="AJ991" s="44"/>
      <c r="AK991" s="44"/>
    </row>
    <row r="992">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c r="AA992" s="44"/>
      <c r="AB992" s="44"/>
      <c r="AC992" s="44"/>
      <c r="AD992" s="44"/>
      <c r="AE992" s="44"/>
      <c r="AF992" s="44"/>
      <c r="AG992" s="44"/>
      <c r="AH992" s="44"/>
      <c r="AI992" s="44"/>
      <c r="AJ992" s="44"/>
      <c r="AK992" s="44"/>
    </row>
    <row r="993">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c r="AA993" s="44"/>
      <c r="AB993" s="44"/>
      <c r="AC993" s="44"/>
      <c r="AD993" s="44"/>
      <c r="AE993" s="44"/>
      <c r="AF993" s="44"/>
      <c r="AG993" s="44"/>
      <c r="AH993" s="44"/>
      <c r="AI993" s="44"/>
      <c r="AJ993" s="44"/>
      <c r="AK993" s="44"/>
    </row>
    <row r="99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c r="AA994" s="44"/>
      <c r="AB994" s="44"/>
      <c r="AC994" s="44"/>
      <c r="AD994" s="44"/>
      <c r="AE994" s="44"/>
      <c r="AF994" s="44"/>
      <c r="AG994" s="44"/>
      <c r="AH994" s="44"/>
      <c r="AI994" s="44"/>
      <c r="AJ994" s="44"/>
      <c r="AK994" s="44"/>
    </row>
    <row r="995">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c r="AA995" s="44"/>
      <c r="AB995" s="44"/>
      <c r="AC995" s="44"/>
      <c r="AD995" s="44"/>
      <c r="AE995" s="44"/>
      <c r="AF995" s="44"/>
      <c r="AG995" s="44"/>
      <c r="AH995" s="44"/>
      <c r="AI995" s="44"/>
      <c r="AJ995" s="44"/>
      <c r="AK995" s="44"/>
    </row>
    <row r="996">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c r="AA996" s="44"/>
      <c r="AB996" s="44"/>
      <c r="AC996" s="44"/>
      <c r="AD996" s="44"/>
      <c r="AE996" s="44"/>
      <c r="AF996" s="44"/>
      <c r="AG996" s="44"/>
      <c r="AH996" s="44"/>
      <c r="AI996" s="44"/>
      <c r="AJ996" s="44"/>
      <c r="AK996" s="44"/>
    </row>
    <row r="997">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c r="AA997" s="44"/>
      <c r="AB997" s="44"/>
      <c r="AC997" s="44"/>
      <c r="AD997" s="44"/>
      <c r="AE997" s="44"/>
      <c r="AF997" s="44"/>
      <c r="AG997" s="44"/>
      <c r="AH997" s="44"/>
      <c r="AI997" s="44"/>
      <c r="AJ997" s="44"/>
      <c r="AK997" s="44"/>
    </row>
    <row r="998">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c r="AA998" s="44"/>
      <c r="AB998" s="44"/>
      <c r="AC998" s="44"/>
      <c r="AD998" s="44"/>
      <c r="AE998" s="44"/>
      <c r="AF998" s="44"/>
      <c r="AG998" s="44"/>
      <c r="AH998" s="44"/>
      <c r="AI998" s="44"/>
      <c r="AJ998" s="44"/>
      <c r="AK998" s="44"/>
    </row>
    <row r="999">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c r="AA999" s="44"/>
      <c r="AB999" s="44"/>
      <c r="AC999" s="44"/>
      <c r="AD999" s="44"/>
      <c r="AE999" s="44"/>
      <c r="AF999" s="44"/>
      <c r="AG999" s="44"/>
      <c r="AH999" s="44"/>
      <c r="AI999" s="44"/>
      <c r="AJ999" s="44"/>
      <c r="AK999" s="44"/>
    </row>
    <row r="1000">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c r="AA1000" s="44"/>
      <c r="AB1000" s="44"/>
      <c r="AC1000" s="44"/>
      <c r="AD1000" s="44"/>
      <c r="AE1000" s="44"/>
      <c r="AF1000" s="44"/>
      <c r="AG1000" s="44"/>
      <c r="AH1000" s="44"/>
      <c r="AI1000" s="44"/>
      <c r="AJ1000" s="44"/>
      <c r="AK1000" s="44"/>
    </row>
    <row r="1001">
      <c r="B1001" s="44"/>
      <c r="C1001" s="44"/>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c r="Z1001" s="44"/>
      <c r="AA1001" s="44"/>
      <c r="AB1001" s="44"/>
      <c r="AC1001" s="44"/>
      <c r="AD1001" s="44"/>
      <c r="AE1001" s="44"/>
      <c r="AF1001" s="44"/>
      <c r="AG1001" s="44"/>
      <c r="AH1001" s="44"/>
      <c r="AI1001" s="44"/>
      <c r="AJ1001" s="44"/>
      <c r="AK1001" s="4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 customWidth="1" min="2" max="2" width="14.75"/>
    <col customWidth="1" min="3" max="3" width="17.63"/>
    <col customWidth="1" min="4" max="4" width="16.13"/>
    <col customWidth="1" min="5" max="5" width="21.13"/>
    <col customWidth="1" min="7" max="7" width="14.63"/>
  </cols>
  <sheetData>
    <row r="1">
      <c r="A1" s="4" t="s">
        <v>28</v>
      </c>
      <c r="B1" s="5"/>
      <c r="C1" s="5"/>
      <c r="D1" s="5"/>
      <c r="E1" s="5"/>
      <c r="F1" s="5"/>
      <c r="G1" s="5"/>
    </row>
    <row r="2">
      <c r="A2" s="4" t="s">
        <v>29</v>
      </c>
      <c r="B2" s="4" t="s">
        <v>30</v>
      </c>
      <c r="C2" s="4" t="s">
        <v>31</v>
      </c>
      <c r="D2" s="4" t="s">
        <v>32</v>
      </c>
      <c r="E2" s="4" t="s">
        <v>33</v>
      </c>
      <c r="F2" s="5"/>
      <c r="G2" s="5"/>
    </row>
    <row r="3">
      <c r="A3" s="6" t="s">
        <v>34</v>
      </c>
      <c r="B3" s="6">
        <v>3.0</v>
      </c>
      <c r="C3" s="6">
        <v>1.0</v>
      </c>
      <c r="D3" s="6">
        <v>2.0</v>
      </c>
      <c r="E3" s="6">
        <v>4.0</v>
      </c>
      <c r="F3" s="5"/>
      <c r="G3" s="5"/>
    </row>
    <row r="4">
      <c r="A4" s="6" t="s">
        <v>35</v>
      </c>
      <c r="B4" s="6">
        <v>0.9</v>
      </c>
      <c r="C4" s="6">
        <v>0.3</v>
      </c>
      <c r="D4" s="6">
        <v>0.75</v>
      </c>
      <c r="E4" s="6">
        <v>1.0</v>
      </c>
      <c r="F4" s="5"/>
      <c r="G4" s="5"/>
    </row>
    <row r="5">
      <c r="A5" s="6" t="s">
        <v>36</v>
      </c>
      <c r="B5" s="6">
        <v>0.85</v>
      </c>
      <c r="C5" s="6">
        <v>0.7</v>
      </c>
      <c r="D5" s="6">
        <v>0.5</v>
      </c>
      <c r="E5" s="6">
        <v>0.95</v>
      </c>
      <c r="F5" s="5"/>
      <c r="G5" s="5"/>
    </row>
    <row r="6">
      <c r="A6" s="4" t="s">
        <v>37</v>
      </c>
      <c r="B6" s="5"/>
      <c r="C6" s="5"/>
      <c r="D6" s="5"/>
      <c r="E6" s="5"/>
      <c r="F6" s="5"/>
      <c r="G6" s="5"/>
    </row>
    <row r="7">
      <c r="A7" s="7"/>
      <c r="B7" s="7" t="s">
        <v>38</v>
      </c>
      <c r="C7" s="7" t="s">
        <v>39</v>
      </c>
      <c r="D7" s="7"/>
      <c r="E7" s="7"/>
      <c r="F7" s="5"/>
      <c r="G7" s="5"/>
    </row>
    <row r="8">
      <c r="A8" s="6" t="s">
        <v>30</v>
      </c>
      <c r="B8" s="6">
        <v>1200.0</v>
      </c>
      <c r="C8" s="9">
        <v>0.02</v>
      </c>
      <c r="D8" s="5"/>
      <c r="E8" s="5"/>
      <c r="F8" s="5"/>
      <c r="G8" s="5"/>
    </row>
    <row r="9">
      <c r="A9" s="6" t="s">
        <v>31</v>
      </c>
      <c r="B9" s="6">
        <v>750.0</v>
      </c>
      <c r="C9" s="10">
        <v>0.015</v>
      </c>
      <c r="D9" s="5"/>
      <c r="E9" s="5"/>
      <c r="F9" s="5"/>
      <c r="G9" s="5"/>
    </row>
    <row r="10">
      <c r="A10" s="6" t="s">
        <v>32</v>
      </c>
      <c r="B10" s="6">
        <v>300.0</v>
      </c>
      <c r="C10" s="10">
        <v>0.005</v>
      </c>
      <c r="D10" s="5"/>
      <c r="E10" s="5"/>
      <c r="F10" s="5"/>
      <c r="G10" s="5"/>
    </row>
    <row r="11">
      <c r="A11" s="6" t="s">
        <v>33</v>
      </c>
      <c r="B11" s="6">
        <v>525.0</v>
      </c>
      <c r="C11" s="10">
        <v>0.01</v>
      </c>
      <c r="D11" s="5"/>
      <c r="E11" s="5"/>
      <c r="F11" s="5"/>
      <c r="G11" s="5"/>
    </row>
    <row r="12">
      <c r="A12" s="7"/>
      <c r="B12" s="5"/>
      <c r="C12" s="5"/>
      <c r="D12" s="5"/>
      <c r="E12" s="5"/>
      <c r="F12" s="5"/>
      <c r="G12" s="5"/>
    </row>
    <row r="13">
      <c r="A13" s="7" t="s">
        <v>40</v>
      </c>
      <c r="B13" s="5"/>
      <c r="C13" s="5"/>
      <c r="D13" s="5"/>
      <c r="E13" s="5"/>
      <c r="F13" s="5"/>
      <c r="G13" s="5"/>
    </row>
    <row r="14">
      <c r="A14" s="5"/>
      <c r="B14" s="7" t="s">
        <v>38</v>
      </c>
      <c r="C14" s="7" t="s">
        <v>39</v>
      </c>
      <c r="D14" s="4" t="s">
        <v>41</v>
      </c>
      <c r="E14" s="7"/>
      <c r="F14" s="5"/>
      <c r="G14" s="5"/>
    </row>
    <row r="15">
      <c r="A15" s="6" t="s">
        <v>30</v>
      </c>
      <c r="B15" s="6">
        <v>1085.0</v>
      </c>
      <c r="C15" s="12">
        <v>0.015</v>
      </c>
      <c r="D15" s="13">
        <v>7500.0</v>
      </c>
      <c r="E15" s="14"/>
      <c r="F15" s="5"/>
      <c r="G15" s="5"/>
    </row>
    <row r="16">
      <c r="A16" s="6" t="s">
        <v>31</v>
      </c>
      <c r="B16" s="6">
        <v>690.0</v>
      </c>
      <c r="C16" s="14">
        <v>0.012</v>
      </c>
      <c r="D16" s="13">
        <v>6200.0</v>
      </c>
      <c r="E16" s="14"/>
      <c r="F16" s="5"/>
      <c r="G16" s="5"/>
    </row>
    <row r="17">
      <c r="A17" s="6" t="s">
        <v>32</v>
      </c>
      <c r="B17" s="6">
        <v>260.0</v>
      </c>
      <c r="C17" s="9">
        <v>0.008</v>
      </c>
      <c r="D17" s="6">
        <v>4100.0</v>
      </c>
      <c r="E17" s="10"/>
      <c r="F17" s="5"/>
      <c r="G17" s="5"/>
    </row>
    <row r="18">
      <c r="A18" s="6" t="s">
        <v>33</v>
      </c>
      <c r="B18" s="6">
        <v>500.0</v>
      </c>
      <c r="C18" s="10">
        <v>0.006</v>
      </c>
      <c r="D18" s="6">
        <v>10000.0</v>
      </c>
      <c r="E18" s="9"/>
      <c r="F18" s="5"/>
      <c r="G18" s="5"/>
    </row>
    <row r="19">
      <c r="B19" s="5"/>
      <c r="C19" s="5"/>
      <c r="D19" s="5"/>
      <c r="E19" s="5"/>
      <c r="F19" s="5"/>
      <c r="G19" s="5"/>
    </row>
    <row r="20">
      <c r="A20" s="7" t="s">
        <v>42</v>
      </c>
      <c r="B20" s="5"/>
      <c r="C20" s="5"/>
      <c r="D20" s="5"/>
      <c r="E20" s="5"/>
      <c r="F20" s="5"/>
      <c r="G20" s="5"/>
    </row>
    <row r="21">
      <c r="A21" s="5"/>
      <c r="B21" s="4" t="s">
        <v>30</v>
      </c>
      <c r="C21" s="4" t="s">
        <v>31</v>
      </c>
      <c r="D21" s="4" t="s">
        <v>32</v>
      </c>
      <c r="E21" s="4" t="s">
        <v>33</v>
      </c>
      <c r="F21" s="7" t="s">
        <v>43</v>
      </c>
      <c r="G21" s="5"/>
    </row>
    <row r="22">
      <c r="A22" s="6" t="s">
        <v>44</v>
      </c>
      <c r="B22" s="12">
        <v>0.23</v>
      </c>
      <c r="C22" s="12">
        <v>0.15</v>
      </c>
      <c r="D22" s="25">
        <v>0.3</v>
      </c>
      <c r="E22" s="9">
        <v>0.28</v>
      </c>
      <c r="F22" s="6" t="s">
        <v>45</v>
      </c>
      <c r="G22" s="5"/>
    </row>
    <row r="23">
      <c r="A23" s="6" t="s">
        <v>46</v>
      </c>
      <c r="B23" s="12">
        <v>0.27</v>
      </c>
      <c r="C23" s="12">
        <v>0.28</v>
      </c>
      <c r="D23" s="9">
        <v>0.3</v>
      </c>
      <c r="E23" s="9">
        <v>0.32</v>
      </c>
      <c r="F23" s="6" t="s">
        <v>47</v>
      </c>
      <c r="G23" s="5"/>
    </row>
    <row r="24">
      <c r="A24" s="6" t="s">
        <v>48</v>
      </c>
      <c r="B24" s="9">
        <v>0.2</v>
      </c>
      <c r="C24" s="9">
        <v>0.24</v>
      </c>
      <c r="D24" s="9">
        <v>0.0</v>
      </c>
      <c r="E24" s="9">
        <v>0.15</v>
      </c>
      <c r="F24" s="6" t="s">
        <v>49</v>
      </c>
      <c r="G24" s="5"/>
    </row>
    <row r="25">
      <c r="A25" s="6" t="s">
        <v>50</v>
      </c>
      <c r="B25" s="9">
        <v>0.3</v>
      </c>
      <c r="C25" s="9">
        <v>0.33</v>
      </c>
      <c r="D25" s="9">
        <v>0.4</v>
      </c>
      <c r="E25" s="9">
        <v>0.25</v>
      </c>
      <c r="F25" s="6" t="s">
        <v>51</v>
      </c>
      <c r="G25" s="5"/>
    </row>
    <row r="26">
      <c r="A26" s="5"/>
      <c r="B26" s="5"/>
      <c r="C26" s="5"/>
      <c r="D26" s="5"/>
      <c r="E26" s="5"/>
      <c r="F26" s="5"/>
      <c r="G26" s="5"/>
    </row>
    <row r="27">
      <c r="A27" s="7" t="s">
        <v>52</v>
      </c>
      <c r="B27" s="5"/>
      <c r="C27" s="5"/>
      <c r="D27" s="5"/>
      <c r="E27" s="5"/>
      <c r="F27" s="5"/>
      <c r="G27" s="5"/>
    </row>
    <row r="28">
      <c r="A28" s="5"/>
      <c r="B28" s="7" t="s">
        <v>38</v>
      </c>
      <c r="C28" s="7" t="s">
        <v>39</v>
      </c>
      <c r="D28" s="4" t="s">
        <v>53</v>
      </c>
      <c r="E28" s="7" t="s">
        <v>54</v>
      </c>
      <c r="G28" s="5"/>
    </row>
    <row r="29">
      <c r="A29" s="6" t="s">
        <v>34</v>
      </c>
      <c r="B29" s="13">
        <v>7400.0</v>
      </c>
      <c r="C29" s="14">
        <v>0.015</v>
      </c>
      <c r="D29" s="13">
        <v>1300.0</v>
      </c>
      <c r="E29" s="6" t="s">
        <v>55</v>
      </c>
      <c r="G29" s="5"/>
    </row>
    <row r="30">
      <c r="A30" s="6" t="s">
        <v>35</v>
      </c>
      <c r="B30" s="13">
        <v>2600.0</v>
      </c>
      <c r="C30" s="14">
        <v>0.01</v>
      </c>
      <c r="D30" s="13">
        <v>200.0</v>
      </c>
      <c r="E30" s="6" t="s">
        <v>49</v>
      </c>
      <c r="G30" s="5"/>
    </row>
    <row r="31">
      <c r="A31" s="6" t="s">
        <v>36</v>
      </c>
      <c r="B31" s="6">
        <v>2750.0</v>
      </c>
      <c r="C31" s="10">
        <v>0.012</v>
      </c>
      <c r="D31" s="6">
        <v>450.0</v>
      </c>
      <c r="E31" s="6" t="s">
        <v>45</v>
      </c>
      <c r="F31" s="5"/>
      <c r="G31" s="5"/>
    </row>
    <row r="32">
      <c r="A32" s="7" t="s">
        <v>56</v>
      </c>
      <c r="B32" s="5"/>
      <c r="C32" s="5"/>
      <c r="D32" s="5"/>
      <c r="E32" s="5"/>
      <c r="F32" s="5"/>
      <c r="G32" s="5"/>
    </row>
    <row r="33">
      <c r="A33" s="5"/>
      <c r="B33" s="7" t="s">
        <v>57</v>
      </c>
      <c r="C33" s="7" t="s">
        <v>58</v>
      </c>
      <c r="D33" s="5"/>
      <c r="E33" s="5"/>
      <c r="F33" s="5"/>
      <c r="G33" s="5"/>
    </row>
    <row r="34">
      <c r="A34" s="5" t="s">
        <v>59</v>
      </c>
      <c r="C34" s="6"/>
      <c r="D34" s="5"/>
      <c r="E34" s="5"/>
      <c r="F34" s="5"/>
      <c r="G34" s="5"/>
    </row>
    <row r="35">
      <c r="A35" s="6" t="s">
        <v>60</v>
      </c>
      <c r="B35" s="13">
        <v>16500.0</v>
      </c>
      <c r="C35" s="6" t="s">
        <v>49</v>
      </c>
      <c r="D35" s="5"/>
      <c r="E35" s="5"/>
      <c r="F35" s="5"/>
      <c r="G35" s="5"/>
    </row>
    <row r="36">
      <c r="A36" s="6" t="s">
        <v>61</v>
      </c>
      <c r="B36" s="13">
        <v>16500.0</v>
      </c>
      <c r="C36" s="6" t="s">
        <v>49</v>
      </c>
      <c r="D36" s="5"/>
      <c r="E36" s="5"/>
      <c r="F36" s="5"/>
      <c r="G36" s="5"/>
    </row>
    <row r="37">
      <c r="A37" s="6"/>
      <c r="D37" s="5"/>
      <c r="E37" s="5"/>
      <c r="F37" s="5"/>
      <c r="G37" s="5"/>
    </row>
    <row r="38">
      <c r="A38" s="5" t="s">
        <v>62</v>
      </c>
      <c r="B38" s="13">
        <v>55000.0</v>
      </c>
      <c r="C38" s="6" t="s">
        <v>55</v>
      </c>
      <c r="D38" s="5"/>
      <c r="F38" s="5"/>
      <c r="G38" s="5"/>
    </row>
    <row r="39">
      <c r="A39" s="5" t="s">
        <v>63</v>
      </c>
      <c r="B39" s="13">
        <v>13000.0</v>
      </c>
      <c r="C39" s="6" t="s">
        <v>64</v>
      </c>
      <c r="D39" s="5"/>
      <c r="E39" s="5"/>
      <c r="F39" s="5"/>
      <c r="G39" s="5"/>
    </row>
    <row r="40">
      <c r="A40" s="5" t="s">
        <v>65</v>
      </c>
      <c r="B40" s="13">
        <v>24000.0</v>
      </c>
      <c r="C40" s="24" t="s">
        <v>47</v>
      </c>
      <c r="E40" s="5"/>
      <c r="F40" s="5"/>
      <c r="G40" s="5"/>
    </row>
    <row r="41">
      <c r="A41" s="6" t="s">
        <v>66</v>
      </c>
      <c r="B41" s="13">
        <v>5555.0</v>
      </c>
      <c r="C41" s="6" t="s">
        <v>45</v>
      </c>
      <c r="D41" s="5"/>
      <c r="E41" s="5"/>
      <c r="F41" s="5"/>
      <c r="G41" s="5"/>
    </row>
    <row r="42">
      <c r="A42" s="5"/>
      <c r="B42" s="5"/>
      <c r="C42" s="5"/>
      <c r="D42" s="5"/>
      <c r="E42" s="5"/>
      <c r="F42" s="5"/>
      <c r="G42" s="5"/>
    </row>
    <row r="43">
      <c r="A43" s="7" t="s">
        <v>67</v>
      </c>
      <c r="B43" s="4" t="s">
        <v>68</v>
      </c>
      <c r="C43" s="4" t="s">
        <v>69</v>
      </c>
      <c r="D43" s="4" t="s">
        <v>70</v>
      </c>
      <c r="E43" s="4" t="s">
        <v>71</v>
      </c>
      <c r="F43" s="5"/>
      <c r="G43" s="5"/>
    </row>
    <row r="44">
      <c r="A44" s="5" t="s">
        <v>72</v>
      </c>
      <c r="B44" s="13">
        <v>14.3</v>
      </c>
      <c r="C44" s="13">
        <v>16.7</v>
      </c>
      <c r="D44" s="6">
        <v>15.8</v>
      </c>
      <c r="E44" s="6">
        <v>18.0</v>
      </c>
      <c r="F44" s="5"/>
      <c r="G44" s="5"/>
    </row>
    <row r="45">
      <c r="A45" s="5" t="s">
        <v>73</v>
      </c>
      <c r="B45" s="13">
        <v>495873.0</v>
      </c>
      <c r="C45" s="13">
        <v>638759.0</v>
      </c>
      <c r="D45" s="13">
        <v>968415.0</v>
      </c>
      <c r="E45" s="13">
        <v>1297638.0</v>
      </c>
      <c r="F45" s="5"/>
      <c r="G45" s="5"/>
    </row>
    <row r="46">
      <c r="A46" s="5"/>
      <c r="B46" s="16"/>
      <c r="C46" s="5"/>
      <c r="D46" s="5"/>
      <c r="E46" s="5"/>
      <c r="F46" s="5"/>
      <c r="G46" s="5"/>
    </row>
    <row r="47">
      <c r="A47" s="7" t="s">
        <v>74</v>
      </c>
      <c r="B47" s="4" t="s">
        <v>75</v>
      </c>
      <c r="C47" s="4" t="s">
        <v>76</v>
      </c>
      <c r="D47" s="4" t="s">
        <v>77</v>
      </c>
      <c r="F47" s="5"/>
      <c r="G47" s="5"/>
    </row>
    <row r="48">
      <c r="A48" s="5" t="s">
        <v>78</v>
      </c>
      <c r="B48" s="13">
        <v>3.1</v>
      </c>
      <c r="C48" s="13">
        <v>3.8</v>
      </c>
      <c r="D48" s="6">
        <v>5.0</v>
      </c>
      <c r="F48" s="5"/>
      <c r="G48" s="5"/>
    </row>
    <row r="49">
      <c r="A49" s="5"/>
      <c r="B49" s="18"/>
      <c r="C49" s="5"/>
      <c r="D49" s="5"/>
      <c r="E49" s="5"/>
      <c r="F49" s="5"/>
      <c r="G49" s="5"/>
    </row>
    <row r="50">
      <c r="A50" s="7" t="s">
        <v>79</v>
      </c>
      <c r="B50" s="26" t="s">
        <v>80</v>
      </c>
      <c r="C50" s="7" t="s">
        <v>81</v>
      </c>
      <c r="D50" s="7" t="s">
        <v>82</v>
      </c>
      <c r="E50" s="7" t="s">
        <v>83</v>
      </c>
      <c r="F50" s="7" t="s">
        <v>84</v>
      </c>
      <c r="G50" s="27" t="s">
        <v>85</v>
      </c>
    </row>
    <row r="51">
      <c r="A51" s="6" t="s">
        <v>86</v>
      </c>
      <c r="B51" s="13">
        <v>2.0</v>
      </c>
      <c r="C51" s="13">
        <v>600000.0</v>
      </c>
      <c r="D51" s="14">
        <v>0.107</v>
      </c>
      <c r="E51" s="6" t="s">
        <v>87</v>
      </c>
      <c r="F51" s="13">
        <v>12.0</v>
      </c>
      <c r="G51" s="20">
        <f t="shared" ref="G51:G53" si="1">F51+B51</f>
        <v>14</v>
      </c>
    </row>
    <row r="52">
      <c r="A52" s="6" t="s">
        <v>88</v>
      </c>
      <c r="B52" s="13">
        <v>6.0</v>
      </c>
      <c r="C52" s="13">
        <v>850000.0</v>
      </c>
      <c r="D52" s="14">
        <v>0.098</v>
      </c>
      <c r="E52" s="6" t="s">
        <v>87</v>
      </c>
      <c r="F52" s="13">
        <v>14.0</v>
      </c>
      <c r="G52" s="20">
        <f t="shared" si="1"/>
        <v>20</v>
      </c>
    </row>
    <row r="53">
      <c r="A53" s="6" t="s">
        <v>89</v>
      </c>
      <c r="B53" s="6">
        <v>9.0</v>
      </c>
      <c r="C53" s="13">
        <v>1000000.0</v>
      </c>
      <c r="D53" s="10">
        <v>0.075</v>
      </c>
      <c r="E53" s="6" t="s">
        <v>87</v>
      </c>
      <c r="F53" s="6">
        <v>25.0</v>
      </c>
      <c r="G53" s="20">
        <f t="shared" si="1"/>
        <v>34</v>
      </c>
    </row>
    <row r="54">
      <c r="A54" s="5"/>
      <c r="B54" s="5"/>
      <c r="C54" s="5"/>
      <c r="E54" s="5"/>
      <c r="F54" s="5"/>
      <c r="G54" s="5"/>
    </row>
    <row r="55">
      <c r="A55" s="4" t="s">
        <v>90</v>
      </c>
      <c r="B55" s="10">
        <v>0.265</v>
      </c>
      <c r="C55" s="5"/>
      <c r="D55" s="22"/>
      <c r="E55" s="5"/>
      <c r="F55" s="5"/>
      <c r="G55" s="19"/>
    </row>
    <row r="56">
      <c r="A56" s="5"/>
      <c r="B56" s="20"/>
      <c r="C56" s="20"/>
      <c r="D56" s="28"/>
      <c r="E56" s="5"/>
      <c r="F56" s="20"/>
      <c r="G56" s="20"/>
    </row>
    <row r="57">
      <c r="A57" s="5"/>
      <c r="B57" s="20"/>
      <c r="C57" s="20"/>
      <c r="D57" s="28"/>
      <c r="E57" s="5"/>
      <c r="F57" s="20"/>
      <c r="G57" s="20"/>
    </row>
    <row r="58">
      <c r="A58" s="5"/>
      <c r="B58" s="20"/>
      <c r="C58" s="20"/>
      <c r="D58" s="28"/>
      <c r="E58" s="5"/>
      <c r="F58" s="20"/>
      <c r="G58" s="20"/>
    </row>
    <row r="59">
      <c r="A59" s="5"/>
      <c r="B59" s="5"/>
      <c r="C59" s="5"/>
      <c r="D59" s="5"/>
      <c r="E59" s="5"/>
      <c r="F59" s="5"/>
      <c r="G59" s="5"/>
    </row>
    <row r="60">
      <c r="A60" s="5"/>
      <c r="B60" s="5"/>
      <c r="C60" s="5"/>
      <c r="D60" s="5"/>
      <c r="E60" s="5"/>
      <c r="F60" s="5"/>
      <c r="G60"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7" width="9.75"/>
  </cols>
  <sheetData>
    <row r="1">
      <c r="A1" s="29"/>
      <c r="B1" s="30" t="s">
        <v>91</v>
      </c>
      <c r="C1" s="30" t="s">
        <v>92</v>
      </c>
      <c r="D1" s="30" t="s">
        <v>93</v>
      </c>
      <c r="E1" s="30" t="s">
        <v>94</v>
      </c>
      <c r="F1" s="30" t="s">
        <v>95</v>
      </c>
      <c r="G1" s="30" t="s">
        <v>96</v>
      </c>
      <c r="H1" s="30" t="s">
        <v>97</v>
      </c>
      <c r="I1" s="30" t="s">
        <v>98</v>
      </c>
      <c r="J1" s="30" t="s">
        <v>99</v>
      </c>
      <c r="K1" s="30" t="s">
        <v>100</v>
      </c>
      <c r="L1" s="30" t="s">
        <v>101</v>
      </c>
      <c r="M1" s="30" t="s">
        <v>102</v>
      </c>
      <c r="N1" s="30" t="s">
        <v>103</v>
      </c>
      <c r="O1" s="30" t="s">
        <v>104</v>
      </c>
      <c r="P1" s="30" t="s">
        <v>105</v>
      </c>
      <c r="Q1" s="30" t="s">
        <v>106</v>
      </c>
      <c r="R1" s="30" t="s">
        <v>107</v>
      </c>
      <c r="S1" s="30" t="s">
        <v>108</v>
      </c>
      <c r="T1" s="30" t="s">
        <v>109</v>
      </c>
      <c r="U1" s="30" t="s">
        <v>110</v>
      </c>
      <c r="V1" s="30" t="s">
        <v>111</v>
      </c>
      <c r="W1" s="30" t="s">
        <v>112</v>
      </c>
      <c r="X1" s="30" t="s">
        <v>113</v>
      </c>
      <c r="Y1" s="30" t="s">
        <v>114</v>
      </c>
      <c r="Z1" s="30" t="s">
        <v>115</v>
      </c>
      <c r="AA1" s="30" t="s">
        <v>116</v>
      </c>
      <c r="AB1" s="30" t="s">
        <v>117</v>
      </c>
      <c r="AC1" s="30" t="s">
        <v>118</v>
      </c>
      <c r="AD1" s="30" t="s">
        <v>119</v>
      </c>
      <c r="AE1" s="30" t="s">
        <v>120</v>
      </c>
      <c r="AF1" s="30" t="s">
        <v>121</v>
      </c>
      <c r="AG1" s="30" t="s">
        <v>122</v>
      </c>
      <c r="AH1" s="30" t="s">
        <v>123</v>
      </c>
      <c r="AI1" s="30" t="s">
        <v>124</v>
      </c>
      <c r="AJ1" s="30" t="s">
        <v>125</v>
      </c>
      <c r="AK1" s="30" t="s">
        <v>126</v>
      </c>
    </row>
    <row r="2">
      <c r="A2" s="31" t="s">
        <v>127</v>
      </c>
    </row>
    <row r="3">
      <c r="A3" s="6" t="s">
        <v>30</v>
      </c>
      <c r="B3" s="32">
        <f>Assumptions!B15</f>
        <v>1085</v>
      </c>
      <c r="C3" s="33">
        <f>B3*(1+Assumptions!$C15)</f>
        <v>1101.275</v>
      </c>
      <c r="D3" s="33">
        <f>C3*(1+Assumptions!$C15)</f>
        <v>1117.794125</v>
      </c>
      <c r="E3" s="33">
        <f>D3*(1+Assumptions!$C15)</f>
        <v>1134.561037</v>
      </c>
      <c r="F3" s="33">
        <f>E3*(1+Assumptions!$C15)</f>
        <v>1151.579452</v>
      </c>
      <c r="G3" s="33">
        <f>F3*(1+Assumptions!$C15)</f>
        <v>1168.853144</v>
      </c>
      <c r="H3" s="33">
        <f>G3*(1+Assumptions!$C15)</f>
        <v>1186.385941</v>
      </c>
      <c r="I3" s="33">
        <f>H3*(1+Assumptions!$C15)</f>
        <v>1204.18173</v>
      </c>
      <c r="J3" s="33">
        <f>I3*(1+Assumptions!$C15)</f>
        <v>1222.244456</v>
      </c>
      <c r="K3" s="33">
        <f>J3*(1+Assumptions!$C15)</f>
        <v>1240.578123</v>
      </c>
      <c r="L3" s="33">
        <f>K3*(1+Assumptions!$C15)</f>
        <v>1259.186795</v>
      </c>
      <c r="M3" s="33">
        <f>L3*(1+Assumptions!$C15)</f>
        <v>1278.074597</v>
      </c>
      <c r="N3" s="33">
        <f>M3*(1+Assumptions!$C15)</f>
        <v>1297.245716</v>
      </c>
      <c r="O3" s="33">
        <f>N3*(1+Assumptions!$C15)</f>
        <v>1316.704402</v>
      </c>
      <c r="P3" s="33">
        <f>O3*(1+Assumptions!$C15)</f>
        <v>1336.454968</v>
      </c>
      <c r="Q3" s="33">
        <f>P3*(1+Assumptions!$C15)</f>
        <v>1356.501792</v>
      </c>
      <c r="R3" s="33">
        <f>Q3*(1+Assumptions!$C15)</f>
        <v>1376.849319</v>
      </c>
      <c r="S3" s="33">
        <f>R3*(1+Assumptions!$C15)</f>
        <v>1397.502059</v>
      </c>
      <c r="T3" s="33">
        <f>S3*(1+Assumptions!$C15)</f>
        <v>1418.46459</v>
      </c>
      <c r="U3" s="33">
        <f>T3*(1+Assumptions!$C15)</f>
        <v>1439.741559</v>
      </c>
      <c r="V3" s="33">
        <f>U3*(1+Assumptions!$C15)</f>
        <v>1461.337682</v>
      </c>
      <c r="W3" s="33">
        <f>V3*(1+Assumptions!$C15)</f>
        <v>1483.257747</v>
      </c>
      <c r="X3" s="33">
        <f>W3*(1+Assumptions!$C15)</f>
        <v>1505.506614</v>
      </c>
      <c r="Y3" s="33">
        <f>X3*(1+Assumptions!$C15)</f>
        <v>1528.089213</v>
      </c>
      <c r="Z3" s="33">
        <f>Y3*(1+Assumptions!$C15)</f>
        <v>1551.010551</v>
      </c>
      <c r="AA3" s="33">
        <f>Z3*(1+Assumptions!$C15)</f>
        <v>1574.275709</v>
      </c>
      <c r="AB3" s="33">
        <f>AA3*(1+Assumptions!$C15)</f>
        <v>1597.889845</v>
      </c>
      <c r="AC3" s="33">
        <f>AB3*(1+Assumptions!$C15)</f>
        <v>1621.858193</v>
      </c>
      <c r="AD3" s="33">
        <f>AC3*(1+Assumptions!$C15)</f>
        <v>1646.186065</v>
      </c>
      <c r="AE3" s="33">
        <f>AD3*(1+Assumptions!$C15)</f>
        <v>1670.878856</v>
      </c>
      <c r="AF3" s="33">
        <f>AE3*(1+Assumptions!$C15)</f>
        <v>1695.942039</v>
      </c>
      <c r="AG3" s="33">
        <f>AF3*(1+Assumptions!$C15)</f>
        <v>1721.38117</v>
      </c>
      <c r="AH3" s="33">
        <f>AG3*(1+Assumptions!$C15)</f>
        <v>1747.201887</v>
      </c>
      <c r="AI3" s="33">
        <f>AH3*(1+Assumptions!$C15)</f>
        <v>1773.409916</v>
      </c>
      <c r="AJ3" s="33">
        <f>AI3*(1+Assumptions!$C15)</f>
        <v>1800.011064</v>
      </c>
      <c r="AK3" s="33">
        <f>AJ3*(1+Assumptions!$C15)</f>
        <v>1827.01123</v>
      </c>
    </row>
    <row r="4">
      <c r="A4" s="6" t="s">
        <v>31</v>
      </c>
      <c r="B4" s="32">
        <f>Assumptions!B16</f>
        <v>690</v>
      </c>
      <c r="C4" s="33">
        <f>B4*(1+Assumptions!$C16)</f>
        <v>698.28</v>
      </c>
      <c r="D4" s="33">
        <f>C4*(1+Assumptions!$C16)</f>
        <v>706.65936</v>
      </c>
      <c r="E4" s="33">
        <f>D4*(1+Assumptions!$C16)</f>
        <v>715.1392723</v>
      </c>
      <c r="F4" s="33">
        <f>E4*(1+Assumptions!$C16)</f>
        <v>723.7209436</v>
      </c>
      <c r="G4" s="33">
        <f>F4*(1+Assumptions!$C16)</f>
        <v>732.4055949</v>
      </c>
      <c r="H4" s="33">
        <f>G4*(1+Assumptions!$C16)</f>
        <v>741.194462</v>
      </c>
      <c r="I4" s="33">
        <f>H4*(1+Assumptions!$C16)</f>
        <v>750.0887956</v>
      </c>
      <c r="J4" s="33">
        <f>I4*(1+Assumptions!$C16)</f>
        <v>759.0898611</v>
      </c>
      <c r="K4" s="33">
        <f>J4*(1+Assumptions!$C16)</f>
        <v>768.1989395</v>
      </c>
      <c r="L4" s="33">
        <f>K4*(1+Assumptions!$C16)</f>
        <v>777.4173267</v>
      </c>
      <c r="M4" s="33">
        <f>L4*(1+Assumptions!$C16)</f>
        <v>786.7463347</v>
      </c>
      <c r="N4" s="33">
        <f>M4*(1+Assumptions!$C16)</f>
        <v>796.1872907</v>
      </c>
      <c r="O4" s="33">
        <f>N4*(1+Assumptions!$C16)</f>
        <v>805.7415382</v>
      </c>
      <c r="P4" s="33">
        <f>O4*(1+Assumptions!$C16)</f>
        <v>815.4104366</v>
      </c>
      <c r="Q4" s="33">
        <f>P4*(1+Assumptions!$C16)</f>
        <v>825.1953619</v>
      </c>
      <c r="R4" s="33">
        <f>Q4*(1+Assumptions!$C16)</f>
        <v>835.0977062</v>
      </c>
      <c r="S4" s="33">
        <f>R4*(1+Assumptions!$C16)</f>
        <v>845.1188787</v>
      </c>
      <c r="T4" s="33">
        <f>S4*(1+Assumptions!$C16)</f>
        <v>855.2603052</v>
      </c>
      <c r="U4" s="33">
        <f>T4*(1+Assumptions!$C16)</f>
        <v>865.5234289</v>
      </c>
      <c r="V4" s="33">
        <f>U4*(1+Assumptions!$C16)</f>
        <v>875.90971</v>
      </c>
      <c r="W4" s="33">
        <f>V4*(1+Assumptions!$C16)</f>
        <v>886.4206266</v>
      </c>
      <c r="X4" s="33">
        <f>W4*(1+Assumptions!$C16)</f>
        <v>897.0576741</v>
      </c>
      <c r="Y4" s="33">
        <f>X4*(1+Assumptions!$C16)</f>
        <v>907.8223662</v>
      </c>
      <c r="Z4" s="33">
        <f>Y4*(1+Assumptions!$C16)</f>
        <v>918.7162346</v>
      </c>
      <c r="AA4" s="33">
        <f>Z4*(1+Assumptions!$C16)</f>
        <v>929.7408294</v>
      </c>
      <c r="AB4" s="33">
        <f>AA4*(1+Assumptions!$C16)</f>
        <v>940.8977193</v>
      </c>
      <c r="AC4" s="33">
        <f>AB4*(1+Assumptions!$C16)</f>
        <v>952.188492</v>
      </c>
      <c r="AD4" s="33">
        <f>AC4*(1+Assumptions!$C16)</f>
        <v>963.6147539</v>
      </c>
      <c r="AE4" s="33">
        <f>AD4*(1+Assumptions!$C16)</f>
        <v>975.1781309</v>
      </c>
      <c r="AF4" s="33">
        <f>AE4*(1+Assumptions!$C16)</f>
        <v>986.8802685</v>
      </c>
      <c r="AG4" s="33">
        <f>AF4*(1+Assumptions!$C16)</f>
        <v>998.7228317</v>
      </c>
      <c r="AH4" s="33">
        <f>AG4*(1+Assumptions!$C16)</f>
        <v>1010.707506</v>
      </c>
      <c r="AI4" s="33">
        <f>AH4*(1+Assumptions!$C16)</f>
        <v>1022.835996</v>
      </c>
      <c r="AJ4" s="33">
        <f>AI4*(1+Assumptions!$C16)</f>
        <v>1035.110028</v>
      </c>
      <c r="AK4" s="33">
        <f>AJ4*(1+Assumptions!$C16)</f>
        <v>1047.531348</v>
      </c>
    </row>
    <row r="5">
      <c r="A5" s="6" t="s">
        <v>32</v>
      </c>
      <c r="B5" s="32">
        <f>Assumptions!B17</f>
        <v>260</v>
      </c>
      <c r="C5" s="33">
        <f>B5*(1+Assumptions!$C17)</f>
        <v>262.08</v>
      </c>
      <c r="D5" s="33">
        <f>C5*(1+Assumptions!$C17)</f>
        <v>264.17664</v>
      </c>
      <c r="E5" s="33">
        <f>D5*(1+Assumptions!$C17)</f>
        <v>266.2900531</v>
      </c>
      <c r="F5" s="33">
        <f>E5*(1+Assumptions!$C17)</f>
        <v>268.4203735</v>
      </c>
      <c r="G5" s="33">
        <f>F5*(1+Assumptions!$C17)</f>
        <v>270.5677365</v>
      </c>
      <c r="H5" s="33">
        <f>G5*(1+Assumptions!$C17)</f>
        <v>272.7322784</v>
      </c>
      <c r="I5" s="33">
        <f>H5*(1+Assumptions!$C17)</f>
        <v>274.9141367</v>
      </c>
      <c r="J5" s="33">
        <f>I5*(1+Assumptions!$C17)</f>
        <v>277.1134497</v>
      </c>
      <c r="K5" s="33">
        <f>J5*(1+Assumptions!$C17)</f>
        <v>279.3303573</v>
      </c>
      <c r="L5" s="33">
        <f>K5*(1+Assumptions!$C17)</f>
        <v>281.5650002</v>
      </c>
      <c r="M5" s="33">
        <f>L5*(1+Assumptions!$C17)</f>
        <v>283.8175202</v>
      </c>
      <c r="N5" s="33">
        <f>M5*(1+Assumptions!$C17)</f>
        <v>286.0880604</v>
      </c>
      <c r="O5" s="33">
        <f>N5*(1+Assumptions!$C17)</f>
        <v>288.3767648</v>
      </c>
      <c r="P5" s="33">
        <f>O5*(1+Assumptions!$C17)</f>
        <v>290.683779</v>
      </c>
      <c r="Q5" s="33">
        <f>P5*(1+Assumptions!$C17)</f>
        <v>293.0092492</v>
      </c>
      <c r="R5" s="33">
        <f>Q5*(1+Assumptions!$C17)</f>
        <v>295.3533232</v>
      </c>
      <c r="S5" s="33">
        <f>R5*(1+Assumptions!$C17)</f>
        <v>297.7161498</v>
      </c>
      <c r="T5" s="33">
        <f>S5*(1+Assumptions!$C17)</f>
        <v>300.097879</v>
      </c>
      <c r="U5" s="33">
        <f>T5*(1+Assumptions!$C17)</f>
        <v>302.498662</v>
      </c>
      <c r="V5" s="33">
        <f>U5*(1+Assumptions!$C17)</f>
        <v>304.9186513</v>
      </c>
      <c r="W5" s="33">
        <f>V5*(1+Assumptions!$C17)</f>
        <v>307.3580005</v>
      </c>
      <c r="X5" s="33">
        <f>W5*(1+Assumptions!$C17)</f>
        <v>309.8168645</v>
      </c>
      <c r="Y5" s="33">
        <f>X5*(1+Assumptions!$C17)</f>
        <v>312.2953994</v>
      </c>
      <c r="Z5" s="33">
        <f>Y5*(1+Assumptions!$C17)</f>
        <v>314.7937626</v>
      </c>
      <c r="AA5" s="33">
        <f>Z5*(1+Assumptions!$C17)</f>
        <v>317.3121127</v>
      </c>
      <c r="AB5" s="33">
        <f>AA5*(1+Assumptions!$C17)</f>
        <v>319.8506096</v>
      </c>
      <c r="AC5" s="33">
        <f>AB5*(1+Assumptions!$C17)</f>
        <v>322.4094145</v>
      </c>
      <c r="AD5" s="33">
        <f>AC5*(1+Assumptions!$C17)</f>
        <v>324.9886898</v>
      </c>
      <c r="AE5" s="33">
        <f>AD5*(1+Assumptions!$C17)</f>
        <v>327.5885993</v>
      </c>
      <c r="AF5" s="33">
        <f>AE5*(1+Assumptions!$C17)</f>
        <v>330.2093081</v>
      </c>
      <c r="AG5" s="33">
        <f>AF5*(1+Assumptions!$C17)</f>
        <v>332.8509826</v>
      </c>
      <c r="AH5" s="33">
        <f>AG5*(1+Assumptions!$C17)</f>
        <v>335.5137905</v>
      </c>
      <c r="AI5" s="33">
        <f>AH5*(1+Assumptions!$C17)</f>
        <v>338.1979008</v>
      </c>
      <c r="AJ5" s="33">
        <f>AI5*(1+Assumptions!$C17)</f>
        <v>340.903484</v>
      </c>
      <c r="AK5" s="33">
        <f>AJ5*(1+Assumptions!$C17)</f>
        <v>343.6307119</v>
      </c>
    </row>
    <row r="6">
      <c r="A6" s="6" t="s">
        <v>33</v>
      </c>
      <c r="B6" s="32">
        <f>Assumptions!B18</f>
        <v>500</v>
      </c>
      <c r="C6" s="33">
        <f>B6*(1+Assumptions!$C18)</f>
        <v>503</v>
      </c>
      <c r="D6" s="33">
        <f>C6*(1+Assumptions!$C18)</f>
        <v>506.018</v>
      </c>
      <c r="E6" s="33">
        <f>D6*(1+Assumptions!$C18)</f>
        <v>509.054108</v>
      </c>
      <c r="F6" s="33">
        <f>E6*(1+Assumptions!$C18)</f>
        <v>512.1084326</v>
      </c>
      <c r="G6" s="33">
        <f>F6*(1+Assumptions!$C18)</f>
        <v>515.1810832</v>
      </c>
      <c r="H6" s="33">
        <f>G6*(1+Assumptions!$C18)</f>
        <v>518.2721697</v>
      </c>
      <c r="I6" s="33">
        <f>H6*(1+Assumptions!$C18)</f>
        <v>521.3818028</v>
      </c>
      <c r="J6" s="33">
        <f>I6*(1+Assumptions!$C18)</f>
        <v>524.5100936</v>
      </c>
      <c r="K6" s="33">
        <f>J6*(1+Assumptions!$C18)</f>
        <v>527.6571541</v>
      </c>
      <c r="L6" s="33">
        <f>K6*(1+Assumptions!$C18)</f>
        <v>530.8230971</v>
      </c>
      <c r="M6" s="33">
        <f>L6*(1+Assumptions!$C18)</f>
        <v>534.0080356</v>
      </c>
      <c r="N6" s="33">
        <f>M6*(1+Assumptions!$C18)</f>
        <v>537.2120839</v>
      </c>
      <c r="O6" s="33">
        <f>N6*(1+Assumptions!$C18)</f>
        <v>540.4353564</v>
      </c>
      <c r="P6" s="33">
        <f>O6*(1+Assumptions!$C18)</f>
        <v>543.6779685</v>
      </c>
      <c r="Q6" s="33">
        <f>P6*(1+Assumptions!$C18)</f>
        <v>546.9400363</v>
      </c>
      <c r="R6" s="33">
        <f>Q6*(1+Assumptions!$C18)</f>
        <v>550.2216765</v>
      </c>
      <c r="S6" s="33">
        <f>R6*(1+Assumptions!$C18)</f>
        <v>553.5230066</v>
      </c>
      <c r="T6" s="33">
        <f>S6*(1+Assumptions!$C18)</f>
        <v>556.8441446</v>
      </c>
      <c r="U6" s="33">
        <f>T6*(1+Assumptions!$C18)</f>
        <v>560.1852095</v>
      </c>
      <c r="V6" s="33">
        <f>U6*(1+Assumptions!$C18)</f>
        <v>563.5463208</v>
      </c>
      <c r="W6" s="33">
        <f>V6*(1+Assumptions!$C18)</f>
        <v>566.9275987</v>
      </c>
      <c r="X6" s="33">
        <f>W6*(1+Assumptions!$C18)</f>
        <v>570.3291643</v>
      </c>
      <c r="Y6" s="33">
        <f>X6*(1+Assumptions!$C18)</f>
        <v>573.7511393</v>
      </c>
      <c r="Z6" s="33">
        <f>Y6*(1+Assumptions!$C18)</f>
        <v>577.1936461</v>
      </c>
      <c r="AA6" s="33">
        <f>Z6*(1+Assumptions!$C18)</f>
        <v>580.656808</v>
      </c>
      <c r="AB6" s="33">
        <f>AA6*(1+Assumptions!$C18)</f>
        <v>584.1407488</v>
      </c>
      <c r="AC6" s="33">
        <f>AB6*(1+Assumptions!$C18)</f>
        <v>587.6455933</v>
      </c>
      <c r="AD6" s="33">
        <f>AC6*(1+Assumptions!$C18)</f>
        <v>591.1714669</v>
      </c>
      <c r="AE6" s="33">
        <f>AD6*(1+Assumptions!$C18)</f>
        <v>594.7184957</v>
      </c>
      <c r="AF6" s="33">
        <f>AE6*(1+Assumptions!$C18)</f>
        <v>598.2868066</v>
      </c>
      <c r="AG6" s="33">
        <f>AF6*(1+Assumptions!$C18)</f>
        <v>601.8765275</v>
      </c>
      <c r="AH6" s="33">
        <f>AG6*(1+Assumptions!$C18)</f>
        <v>605.4877866</v>
      </c>
      <c r="AI6" s="33">
        <f>AH6*(1+Assumptions!$C18)</f>
        <v>609.1207134</v>
      </c>
      <c r="AJ6" s="33">
        <f>AI6*(1+Assumptions!$C18)</f>
        <v>612.7754376</v>
      </c>
      <c r="AK6" s="33">
        <f>AJ6*(1+Assumptions!$C18)</f>
        <v>616.4520903</v>
      </c>
    </row>
    <row r="8">
      <c r="A8" s="31" t="s">
        <v>128</v>
      </c>
    </row>
    <row r="9">
      <c r="A9" s="6" t="s">
        <v>30</v>
      </c>
      <c r="B9" s="32">
        <f>Assumptions!$D15</f>
        <v>7500</v>
      </c>
      <c r="C9" s="32">
        <f>Assumptions!$D15</f>
        <v>7500</v>
      </c>
      <c r="D9" s="32">
        <f>Assumptions!$D15</f>
        <v>7500</v>
      </c>
      <c r="E9" s="32">
        <f>Assumptions!$D15</f>
        <v>7500</v>
      </c>
      <c r="F9" s="32">
        <f>Assumptions!$D15</f>
        <v>7500</v>
      </c>
      <c r="G9" s="32">
        <f>Assumptions!$D15</f>
        <v>7500</v>
      </c>
      <c r="H9" s="32">
        <f>Assumptions!$D15</f>
        <v>7500</v>
      </c>
      <c r="I9" s="32">
        <f>Assumptions!$D15</f>
        <v>7500</v>
      </c>
      <c r="J9" s="32">
        <f>Assumptions!$D15</f>
        <v>7500</v>
      </c>
      <c r="K9" s="32">
        <f>Assumptions!$D15</f>
        <v>7500</v>
      </c>
      <c r="L9" s="32">
        <f>Assumptions!$D15</f>
        <v>7500</v>
      </c>
      <c r="M9" s="32">
        <f>Assumptions!$D15</f>
        <v>7500</v>
      </c>
      <c r="N9" s="32">
        <f>Assumptions!$D15</f>
        <v>7500</v>
      </c>
      <c r="O9" s="32">
        <f>Assumptions!$D15</f>
        <v>7500</v>
      </c>
      <c r="P9" s="32">
        <f>Assumptions!$D15</f>
        <v>7500</v>
      </c>
      <c r="Q9" s="32">
        <f>Assumptions!$D15</f>
        <v>7500</v>
      </c>
      <c r="R9" s="32">
        <f>Assumptions!$D15</f>
        <v>7500</v>
      </c>
      <c r="S9" s="32">
        <f>Assumptions!$D15</f>
        <v>7500</v>
      </c>
      <c r="T9" s="32">
        <f>Assumptions!$D15</f>
        <v>7500</v>
      </c>
      <c r="U9" s="32">
        <f>Assumptions!$D15</f>
        <v>7500</v>
      </c>
      <c r="V9" s="32">
        <f>Assumptions!$D15</f>
        <v>7500</v>
      </c>
      <c r="W9" s="32">
        <f>Assumptions!$D15</f>
        <v>7500</v>
      </c>
      <c r="X9" s="32">
        <f>Assumptions!$D15</f>
        <v>7500</v>
      </c>
      <c r="Y9" s="32">
        <f>Assumptions!$D15</f>
        <v>7500</v>
      </c>
      <c r="Z9" s="32">
        <f>Assumptions!$D15</f>
        <v>7500</v>
      </c>
      <c r="AA9" s="32">
        <f>Assumptions!$D15</f>
        <v>7500</v>
      </c>
      <c r="AB9" s="32">
        <f>Assumptions!$D15</f>
        <v>7500</v>
      </c>
      <c r="AC9" s="32">
        <f>Assumptions!$D15</f>
        <v>7500</v>
      </c>
      <c r="AD9" s="32">
        <f>Assumptions!$D15</f>
        <v>7500</v>
      </c>
      <c r="AE9" s="32">
        <f>Assumptions!$D15</f>
        <v>7500</v>
      </c>
      <c r="AF9" s="32">
        <f>Assumptions!$D15</f>
        <v>7500</v>
      </c>
      <c r="AG9" s="32">
        <f>Assumptions!$D15</f>
        <v>7500</v>
      </c>
      <c r="AH9" s="32">
        <f>Assumptions!$D15</f>
        <v>7500</v>
      </c>
      <c r="AI9" s="32">
        <f>Assumptions!$D15</f>
        <v>7500</v>
      </c>
      <c r="AJ9" s="32">
        <f>Assumptions!$D15</f>
        <v>7500</v>
      </c>
      <c r="AK9" s="32">
        <f>Assumptions!$D15</f>
        <v>7500</v>
      </c>
    </row>
    <row r="10">
      <c r="A10" s="6" t="s">
        <v>31</v>
      </c>
      <c r="B10" s="32">
        <f>Assumptions!$D16</f>
        <v>6200</v>
      </c>
      <c r="C10" s="32">
        <f>Assumptions!$D16</f>
        <v>6200</v>
      </c>
      <c r="D10" s="32">
        <f>Assumptions!$D16</f>
        <v>6200</v>
      </c>
      <c r="E10" s="32">
        <f>Assumptions!$D16</f>
        <v>6200</v>
      </c>
      <c r="F10" s="32">
        <f>Assumptions!$D16</f>
        <v>6200</v>
      </c>
      <c r="G10" s="32">
        <f>Assumptions!$D16</f>
        <v>6200</v>
      </c>
      <c r="H10" s="32">
        <f>Assumptions!$D16</f>
        <v>6200</v>
      </c>
      <c r="I10" s="32">
        <f>Assumptions!$D16</f>
        <v>6200</v>
      </c>
      <c r="J10" s="32">
        <f>Assumptions!$D16</f>
        <v>6200</v>
      </c>
      <c r="K10" s="32">
        <f>Assumptions!$D16</f>
        <v>6200</v>
      </c>
      <c r="L10" s="32">
        <f>Assumptions!$D16</f>
        <v>6200</v>
      </c>
      <c r="M10" s="32">
        <f>Assumptions!$D16</f>
        <v>6200</v>
      </c>
      <c r="N10" s="32">
        <f>Assumptions!$D16</f>
        <v>6200</v>
      </c>
      <c r="O10" s="32">
        <f>Assumptions!$D16</f>
        <v>6200</v>
      </c>
      <c r="P10" s="32">
        <f>Assumptions!$D16</f>
        <v>6200</v>
      </c>
      <c r="Q10" s="32">
        <f>Assumptions!$D16</f>
        <v>6200</v>
      </c>
      <c r="R10" s="32">
        <f>Assumptions!$D16</f>
        <v>6200</v>
      </c>
      <c r="S10" s="32">
        <f>Assumptions!$D16</f>
        <v>6200</v>
      </c>
      <c r="T10" s="32">
        <f>Assumptions!$D16</f>
        <v>6200</v>
      </c>
      <c r="U10" s="32">
        <f>Assumptions!$D16</f>
        <v>6200</v>
      </c>
      <c r="V10" s="32">
        <f>Assumptions!$D16</f>
        <v>6200</v>
      </c>
      <c r="W10" s="32">
        <f>Assumptions!$D16</f>
        <v>6200</v>
      </c>
      <c r="X10" s="32">
        <f>Assumptions!$D16</f>
        <v>6200</v>
      </c>
      <c r="Y10" s="32">
        <f>Assumptions!$D16</f>
        <v>6200</v>
      </c>
      <c r="Z10" s="32">
        <f>Assumptions!$D16</f>
        <v>6200</v>
      </c>
      <c r="AA10" s="32">
        <f>Assumptions!$D16</f>
        <v>6200</v>
      </c>
      <c r="AB10" s="32">
        <f>Assumptions!$D16</f>
        <v>6200</v>
      </c>
      <c r="AC10" s="32">
        <f>Assumptions!$D16</f>
        <v>6200</v>
      </c>
      <c r="AD10" s="32">
        <f>Assumptions!$D16</f>
        <v>6200</v>
      </c>
      <c r="AE10" s="32">
        <f>Assumptions!$D16</f>
        <v>6200</v>
      </c>
      <c r="AF10" s="32">
        <f>Assumptions!$D16</f>
        <v>6200</v>
      </c>
      <c r="AG10" s="32">
        <f>Assumptions!$D16</f>
        <v>6200</v>
      </c>
      <c r="AH10" s="32">
        <f>Assumptions!$D16</f>
        <v>6200</v>
      </c>
      <c r="AI10" s="32">
        <f>Assumptions!$D16</f>
        <v>6200</v>
      </c>
      <c r="AJ10" s="32">
        <f>Assumptions!$D16</f>
        <v>6200</v>
      </c>
      <c r="AK10" s="32">
        <f>Assumptions!$D16</f>
        <v>6200</v>
      </c>
    </row>
    <row r="11">
      <c r="A11" s="6" t="s">
        <v>32</v>
      </c>
      <c r="B11" s="32">
        <f>Assumptions!$D17</f>
        <v>4100</v>
      </c>
      <c r="C11" s="32">
        <f>Assumptions!$D17</f>
        <v>4100</v>
      </c>
      <c r="D11" s="32">
        <f>Assumptions!$D17</f>
        <v>4100</v>
      </c>
      <c r="E11" s="32">
        <f>Assumptions!$D17</f>
        <v>4100</v>
      </c>
      <c r="F11" s="32">
        <f>Assumptions!$D17</f>
        <v>4100</v>
      </c>
      <c r="G11" s="32">
        <f>Assumptions!$D17</f>
        <v>4100</v>
      </c>
      <c r="H11" s="32">
        <f>Assumptions!$D17</f>
        <v>4100</v>
      </c>
      <c r="I11" s="32">
        <f>Assumptions!$D17</f>
        <v>4100</v>
      </c>
      <c r="J11" s="32">
        <f>Assumptions!$D17</f>
        <v>4100</v>
      </c>
      <c r="K11" s="32">
        <f>Assumptions!$D17</f>
        <v>4100</v>
      </c>
      <c r="L11" s="32">
        <f>Assumptions!$D17</f>
        <v>4100</v>
      </c>
      <c r="M11" s="32">
        <f>Assumptions!$D17</f>
        <v>4100</v>
      </c>
      <c r="N11" s="32">
        <f>Assumptions!$D17</f>
        <v>4100</v>
      </c>
      <c r="O11" s="32">
        <f>Assumptions!$D17</f>
        <v>4100</v>
      </c>
      <c r="P11" s="32">
        <f>Assumptions!$D17</f>
        <v>4100</v>
      </c>
      <c r="Q11" s="32">
        <f>Assumptions!$D17</f>
        <v>4100</v>
      </c>
      <c r="R11" s="32">
        <f>Assumptions!$D17</f>
        <v>4100</v>
      </c>
      <c r="S11" s="32">
        <f>Assumptions!$D17</f>
        <v>4100</v>
      </c>
      <c r="T11" s="32">
        <f>Assumptions!$D17</f>
        <v>4100</v>
      </c>
      <c r="U11" s="32">
        <f>Assumptions!$D17</f>
        <v>4100</v>
      </c>
      <c r="V11" s="32">
        <f>Assumptions!$D17</f>
        <v>4100</v>
      </c>
      <c r="W11" s="32">
        <f>Assumptions!$D17</f>
        <v>4100</v>
      </c>
      <c r="X11" s="32">
        <f>Assumptions!$D17</f>
        <v>4100</v>
      </c>
      <c r="Y11" s="32">
        <f>Assumptions!$D17</f>
        <v>4100</v>
      </c>
      <c r="Z11" s="32">
        <f>Assumptions!$D17</f>
        <v>4100</v>
      </c>
      <c r="AA11" s="32">
        <f>Assumptions!$D17</f>
        <v>4100</v>
      </c>
      <c r="AB11" s="32">
        <f>Assumptions!$D17</f>
        <v>4100</v>
      </c>
      <c r="AC11" s="32">
        <f>Assumptions!$D17</f>
        <v>4100</v>
      </c>
      <c r="AD11" s="32">
        <f>Assumptions!$D17</f>
        <v>4100</v>
      </c>
      <c r="AE11" s="32">
        <f>Assumptions!$D17</f>
        <v>4100</v>
      </c>
      <c r="AF11" s="32">
        <f>Assumptions!$D17</f>
        <v>4100</v>
      </c>
      <c r="AG11" s="32">
        <f>Assumptions!$D17</f>
        <v>4100</v>
      </c>
      <c r="AH11" s="32">
        <f>Assumptions!$D17</f>
        <v>4100</v>
      </c>
      <c r="AI11" s="32">
        <f>Assumptions!$D17</f>
        <v>4100</v>
      </c>
      <c r="AJ11" s="32">
        <f>Assumptions!$D17</f>
        <v>4100</v>
      </c>
      <c r="AK11" s="32">
        <f>Assumptions!$D17</f>
        <v>4100</v>
      </c>
    </row>
    <row r="12">
      <c r="A12" s="6" t="s">
        <v>33</v>
      </c>
      <c r="B12" s="32">
        <f>Assumptions!$D18</f>
        <v>10000</v>
      </c>
      <c r="C12" s="32">
        <f>Assumptions!$D18</f>
        <v>10000</v>
      </c>
      <c r="D12" s="32">
        <f>Assumptions!$D18</f>
        <v>10000</v>
      </c>
      <c r="E12" s="32">
        <f>Assumptions!$D18</f>
        <v>10000</v>
      </c>
      <c r="F12" s="32">
        <f>Assumptions!$D18</f>
        <v>10000</v>
      </c>
      <c r="G12" s="32">
        <f>Assumptions!$D18</f>
        <v>10000</v>
      </c>
      <c r="H12" s="32">
        <f>Assumptions!$D18</f>
        <v>10000</v>
      </c>
      <c r="I12" s="32">
        <f>Assumptions!$D18</f>
        <v>10000</v>
      </c>
      <c r="J12" s="32">
        <f>Assumptions!$D18</f>
        <v>10000</v>
      </c>
      <c r="K12" s="32">
        <f>Assumptions!$D18</f>
        <v>10000</v>
      </c>
      <c r="L12" s="32">
        <f>Assumptions!$D18</f>
        <v>10000</v>
      </c>
      <c r="M12" s="32">
        <f>Assumptions!$D18</f>
        <v>10000</v>
      </c>
      <c r="N12" s="32">
        <f>Assumptions!$D18</f>
        <v>10000</v>
      </c>
      <c r="O12" s="32">
        <f>Assumptions!$D18</f>
        <v>10000</v>
      </c>
      <c r="P12" s="32">
        <f>Assumptions!$D18</f>
        <v>10000</v>
      </c>
      <c r="Q12" s="32">
        <f>Assumptions!$D18</f>
        <v>10000</v>
      </c>
      <c r="R12" s="32">
        <f>Assumptions!$D18</f>
        <v>10000</v>
      </c>
      <c r="S12" s="32">
        <f>Assumptions!$D18</f>
        <v>10000</v>
      </c>
      <c r="T12" s="32">
        <f>Assumptions!$D18</f>
        <v>10000</v>
      </c>
      <c r="U12" s="32">
        <f>Assumptions!$D18</f>
        <v>10000</v>
      </c>
      <c r="V12" s="32">
        <f>Assumptions!$D18</f>
        <v>10000</v>
      </c>
      <c r="W12" s="32">
        <f>Assumptions!$D18</f>
        <v>10000</v>
      </c>
      <c r="X12" s="32">
        <f>Assumptions!$D18</f>
        <v>10000</v>
      </c>
      <c r="Y12" s="32">
        <f>Assumptions!$D18</f>
        <v>10000</v>
      </c>
      <c r="Z12" s="32">
        <f>Assumptions!$D18</f>
        <v>10000</v>
      </c>
      <c r="AA12" s="32">
        <f>Assumptions!$D18</f>
        <v>10000</v>
      </c>
      <c r="AB12" s="32">
        <f>Assumptions!$D18</f>
        <v>10000</v>
      </c>
      <c r="AC12" s="32">
        <f>Assumptions!$D18</f>
        <v>10000</v>
      </c>
      <c r="AD12" s="32">
        <f>Assumptions!$D18</f>
        <v>10000</v>
      </c>
      <c r="AE12" s="32">
        <f>Assumptions!$D18</f>
        <v>10000</v>
      </c>
      <c r="AF12" s="32">
        <f>Assumptions!$D18</f>
        <v>10000</v>
      </c>
      <c r="AG12" s="32">
        <f>Assumptions!$D18</f>
        <v>10000</v>
      </c>
      <c r="AH12" s="32">
        <f>Assumptions!$D18</f>
        <v>10000</v>
      </c>
      <c r="AI12" s="32">
        <f>Assumptions!$D18</f>
        <v>10000</v>
      </c>
      <c r="AJ12" s="32">
        <f>Assumptions!$D18</f>
        <v>10000</v>
      </c>
      <c r="AK12" s="32">
        <f>Assumptions!$D18</f>
        <v>10000</v>
      </c>
    </row>
    <row r="13">
      <c r="A13" s="31"/>
    </row>
    <row r="14">
      <c r="A14" s="31" t="s">
        <v>129</v>
      </c>
    </row>
    <row r="15">
      <c r="A15" s="6" t="s">
        <v>30</v>
      </c>
      <c r="B15" s="32">
        <f>Assumptions!B8</f>
        <v>1200</v>
      </c>
      <c r="C15" s="33">
        <f>B15*(1+Assumptions!$C8)</f>
        <v>1224</v>
      </c>
      <c r="D15" s="33">
        <f>C15*(1+Assumptions!$C8)</f>
        <v>1248.48</v>
      </c>
      <c r="E15" s="33">
        <f>D15*(1+Assumptions!$C8)</f>
        <v>1273.4496</v>
      </c>
      <c r="F15" s="33">
        <f>E15*(1+Assumptions!$C8)</f>
        <v>1298.918592</v>
      </c>
      <c r="G15" s="33">
        <f>F15*(1+Assumptions!$C8)</f>
        <v>1324.896964</v>
      </c>
      <c r="H15" s="33">
        <f>G15*(1+Assumptions!$C8)</f>
        <v>1351.394903</v>
      </c>
      <c r="I15" s="33">
        <f>H15*(1+Assumptions!$C8)</f>
        <v>1378.422801</v>
      </c>
      <c r="J15" s="33">
        <f>I15*(1+Assumptions!$C8)</f>
        <v>1405.991257</v>
      </c>
      <c r="K15" s="33">
        <f>J15*(1+Assumptions!$C8)</f>
        <v>1434.111082</v>
      </c>
      <c r="L15" s="33">
        <f>K15*(1+Assumptions!$C8)</f>
        <v>1462.793304</v>
      </c>
      <c r="M15" s="33">
        <f>L15*(1+Assumptions!$C8)</f>
        <v>1492.04917</v>
      </c>
      <c r="N15" s="33">
        <f>M15*(1+Assumptions!$C8)</f>
        <v>1521.890153</v>
      </c>
      <c r="O15" s="33">
        <f>N15*(1+Assumptions!$C8)</f>
        <v>1552.327957</v>
      </c>
      <c r="P15" s="33">
        <f>O15*(1+Assumptions!$C8)</f>
        <v>1583.374516</v>
      </c>
      <c r="Q15" s="33">
        <f>P15*(1+Assumptions!$C8)</f>
        <v>1615.042006</v>
      </c>
      <c r="R15" s="33">
        <f>Q15*(1+Assumptions!$C8)</f>
        <v>1647.342846</v>
      </c>
      <c r="S15" s="33">
        <f>R15*(1+Assumptions!$C8)</f>
        <v>1680.289703</v>
      </c>
      <c r="T15" s="33">
        <f>S15*(1+Assumptions!$C8)</f>
        <v>1713.895497</v>
      </c>
      <c r="U15" s="33">
        <f>T15*(1+Assumptions!$C8)</f>
        <v>1748.173407</v>
      </c>
      <c r="V15" s="33">
        <f>U15*(1+Assumptions!$C8)</f>
        <v>1783.136875</v>
      </c>
      <c r="W15" s="33">
        <f>V15*(1+Assumptions!$C8)</f>
        <v>1818.799613</v>
      </c>
      <c r="X15" s="33">
        <f>W15*(1+Assumptions!$C8)</f>
        <v>1855.175605</v>
      </c>
      <c r="Y15" s="33">
        <f>X15*(1+Assumptions!$C8)</f>
        <v>1892.279117</v>
      </c>
      <c r="Z15" s="33">
        <f>Y15*(1+Assumptions!$C8)</f>
        <v>1930.124699</v>
      </c>
      <c r="AA15" s="33">
        <f>Z15*(1+Assumptions!$C8)</f>
        <v>1968.727193</v>
      </c>
      <c r="AB15" s="33">
        <f>AA15*(1+Assumptions!$C8)</f>
        <v>2008.101737</v>
      </c>
      <c r="AC15" s="33">
        <f>AB15*(1+Assumptions!$C8)</f>
        <v>2048.263772</v>
      </c>
      <c r="AD15" s="33">
        <f>AC15*(1+Assumptions!$C8)</f>
        <v>2089.229047</v>
      </c>
      <c r="AE15" s="33">
        <f>AD15*(1+Assumptions!$C8)</f>
        <v>2131.013628</v>
      </c>
      <c r="AF15" s="33">
        <f>AE15*(1+Assumptions!$C8)</f>
        <v>2173.633901</v>
      </c>
      <c r="AG15" s="33">
        <f>AF15*(1+Assumptions!$C8)</f>
        <v>2217.106579</v>
      </c>
      <c r="AH15" s="33">
        <f>AG15*(1+Assumptions!$C8)</f>
        <v>2261.448711</v>
      </c>
      <c r="AI15" s="33">
        <f>AH15*(1+Assumptions!$C8)</f>
        <v>2306.677685</v>
      </c>
      <c r="AJ15" s="33">
        <f>AI15*(1+Assumptions!$C8)</f>
        <v>2352.811238</v>
      </c>
      <c r="AK15" s="33">
        <f>AJ15*(1+Assumptions!$C8)</f>
        <v>2399.867463</v>
      </c>
    </row>
    <row r="16">
      <c r="A16" s="6" t="s">
        <v>31</v>
      </c>
      <c r="B16" s="32">
        <f>Assumptions!B9</f>
        <v>750</v>
      </c>
      <c r="C16" s="33">
        <f>B16*(1+Assumptions!$C9)</f>
        <v>761.25</v>
      </c>
      <c r="D16" s="33">
        <f>C16*(1+Assumptions!$C9)</f>
        <v>772.66875</v>
      </c>
      <c r="E16" s="33">
        <f>D16*(1+Assumptions!$C9)</f>
        <v>784.2587813</v>
      </c>
      <c r="F16" s="33">
        <f>E16*(1+Assumptions!$C9)</f>
        <v>796.022663</v>
      </c>
      <c r="G16" s="33">
        <f>F16*(1+Assumptions!$C9)</f>
        <v>807.9630029</v>
      </c>
      <c r="H16" s="33">
        <f>G16*(1+Assumptions!$C9)</f>
        <v>820.082448</v>
      </c>
      <c r="I16" s="33">
        <f>H16*(1+Assumptions!$C9)</f>
        <v>832.3836847</v>
      </c>
      <c r="J16" s="33">
        <f>I16*(1+Assumptions!$C9)</f>
        <v>844.8694399</v>
      </c>
      <c r="K16" s="33">
        <f>J16*(1+Assumptions!$C9)</f>
        <v>857.5424815</v>
      </c>
      <c r="L16" s="33">
        <f>K16*(1+Assumptions!$C9)</f>
        <v>870.4056188</v>
      </c>
      <c r="M16" s="33">
        <f>L16*(1+Assumptions!$C9)</f>
        <v>883.4617031</v>
      </c>
      <c r="N16" s="33">
        <f>M16*(1+Assumptions!$C9)</f>
        <v>896.7136286</v>
      </c>
      <c r="O16" s="33">
        <f>N16*(1+Assumptions!$C9)</f>
        <v>910.164333</v>
      </c>
      <c r="P16" s="33">
        <f>O16*(1+Assumptions!$C9)</f>
        <v>923.816798</v>
      </c>
      <c r="Q16" s="33">
        <f>P16*(1+Assumptions!$C9)</f>
        <v>937.67405</v>
      </c>
      <c r="R16" s="33">
        <f>Q16*(1+Assumptions!$C9)</f>
        <v>951.7391607</v>
      </c>
      <c r="S16" s="33">
        <f>R16*(1+Assumptions!$C9)</f>
        <v>966.0152482</v>
      </c>
      <c r="T16" s="33">
        <f>S16*(1+Assumptions!$C9)</f>
        <v>980.5054769</v>
      </c>
      <c r="U16" s="33">
        <f>T16*(1+Assumptions!$C9)</f>
        <v>995.213059</v>
      </c>
      <c r="V16" s="33">
        <f>U16*(1+Assumptions!$C9)</f>
        <v>1010.141255</v>
      </c>
      <c r="W16" s="33">
        <f>V16*(1+Assumptions!$C9)</f>
        <v>1025.293374</v>
      </c>
      <c r="X16" s="33">
        <f>W16*(1+Assumptions!$C9)</f>
        <v>1040.672774</v>
      </c>
      <c r="Y16" s="33">
        <f>X16*(1+Assumptions!$C9)</f>
        <v>1056.282866</v>
      </c>
      <c r="Z16" s="33">
        <f>Y16*(1+Assumptions!$C9)</f>
        <v>1072.127109</v>
      </c>
      <c r="AA16" s="33">
        <f>Z16*(1+Assumptions!$C9)</f>
        <v>1088.209016</v>
      </c>
      <c r="AB16" s="33">
        <f>AA16*(1+Assumptions!$C9)</f>
        <v>1104.532151</v>
      </c>
      <c r="AC16" s="33">
        <f>AB16*(1+Assumptions!$C9)</f>
        <v>1121.100133</v>
      </c>
      <c r="AD16" s="33">
        <f>AC16*(1+Assumptions!$C9)</f>
        <v>1137.916635</v>
      </c>
      <c r="AE16" s="33">
        <f>AD16*(1+Assumptions!$C9)</f>
        <v>1154.985385</v>
      </c>
      <c r="AF16" s="33">
        <f>AE16*(1+Assumptions!$C9)</f>
        <v>1172.310165</v>
      </c>
      <c r="AG16" s="33">
        <f>AF16*(1+Assumptions!$C9)</f>
        <v>1189.894818</v>
      </c>
      <c r="AH16" s="33">
        <f>AG16*(1+Assumptions!$C9)</f>
        <v>1207.74324</v>
      </c>
      <c r="AI16" s="33">
        <f>AH16*(1+Assumptions!$C9)</f>
        <v>1225.859389</v>
      </c>
      <c r="AJ16" s="33">
        <f>AI16*(1+Assumptions!$C9)</f>
        <v>1244.24728</v>
      </c>
      <c r="AK16" s="33">
        <f>AJ16*(1+Assumptions!$C9)</f>
        <v>1262.910989</v>
      </c>
    </row>
    <row r="17">
      <c r="A17" s="6" t="s">
        <v>32</v>
      </c>
      <c r="B17" s="32">
        <f>Assumptions!B10</f>
        <v>300</v>
      </c>
      <c r="C17" s="33">
        <f>B17*(1+Assumptions!$C10)</f>
        <v>301.5</v>
      </c>
      <c r="D17" s="33">
        <f>C17*(1+Assumptions!$C10)</f>
        <v>303.0075</v>
      </c>
      <c r="E17" s="33">
        <f>D17*(1+Assumptions!$C10)</f>
        <v>304.5225375</v>
      </c>
      <c r="F17" s="33">
        <f>E17*(1+Assumptions!$C10)</f>
        <v>306.0451502</v>
      </c>
      <c r="G17" s="33">
        <f>F17*(1+Assumptions!$C10)</f>
        <v>307.5753759</v>
      </c>
      <c r="H17" s="33">
        <f>G17*(1+Assumptions!$C10)</f>
        <v>309.1132528</v>
      </c>
      <c r="I17" s="33">
        <f>H17*(1+Assumptions!$C10)</f>
        <v>310.6588191</v>
      </c>
      <c r="J17" s="33">
        <f>I17*(1+Assumptions!$C10)</f>
        <v>312.2121132</v>
      </c>
      <c r="K17" s="33">
        <f>J17*(1+Assumptions!$C10)</f>
        <v>313.7731737</v>
      </c>
      <c r="L17" s="33">
        <f>K17*(1+Assumptions!$C10)</f>
        <v>315.3420396</v>
      </c>
      <c r="M17" s="33">
        <f>L17*(1+Assumptions!$C10)</f>
        <v>316.9187498</v>
      </c>
      <c r="N17" s="33">
        <f>M17*(1+Assumptions!$C10)</f>
        <v>318.5033436</v>
      </c>
      <c r="O17" s="33">
        <f>N17*(1+Assumptions!$C10)</f>
        <v>320.0958603</v>
      </c>
      <c r="P17" s="33">
        <f>O17*(1+Assumptions!$C10)</f>
        <v>321.6963396</v>
      </c>
      <c r="Q17" s="33">
        <f>P17*(1+Assumptions!$C10)</f>
        <v>323.3048213</v>
      </c>
      <c r="R17" s="33">
        <f>Q17*(1+Assumptions!$C10)</f>
        <v>324.9213454</v>
      </c>
      <c r="S17" s="33">
        <f>R17*(1+Assumptions!$C10)</f>
        <v>326.5459521</v>
      </c>
      <c r="T17" s="33">
        <f>S17*(1+Assumptions!$C10)</f>
        <v>328.1786819</v>
      </c>
      <c r="U17" s="33">
        <f>T17*(1+Assumptions!$C10)</f>
        <v>329.8195753</v>
      </c>
      <c r="V17" s="33">
        <f>U17*(1+Assumptions!$C10)</f>
        <v>331.4686732</v>
      </c>
      <c r="W17" s="33">
        <f>V17*(1+Assumptions!$C10)</f>
        <v>333.1260165</v>
      </c>
      <c r="X17" s="33">
        <f>W17*(1+Assumptions!$C10)</f>
        <v>334.7916466</v>
      </c>
      <c r="Y17" s="33">
        <f>X17*(1+Assumptions!$C10)</f>
        <v>336.4656048</v>
      </c>
      <c r="Z17" s="33">
        <f>Y17*(1+Assumptions!$C10)</f>
        <v>338.1479329</v>
      </c>
      <c r="AA17" s="33">
        <f>Z17*(1+Assumptions!$C10)</f>
        <v>339.8386725</v>
      </c>
      <c r="AB17" s="33">
        <f>AA17*(1+Assumptions!$C10)</f>
        <v>341.5378659</v>
      </c>
      <c r="AC17" s="33">
        <f>AB17*(1+Assumptions!$C10)</f>
        <v>343.2455552</v>
      </c>
      <c r="AD17" s="33">
        <f>AC17*(1+Assumptions!$C10)</f>
        <v>344.961783</v>
      </c>
      <c r="AE17" s="33">
        <f>AD17*(1+Assumptions!$C10)</f>
        <v>346.6865919</v>
      </c>
      <c r="AF17" s="33">
        <f>AE17*(1+Assumptions!$C10)</f>
        <v>348.4200249</v>
      </c>
      <c r="AG17" s="33">
        <f>AF17*(1+Assumptions!$C10)</f>
        <v>350.162125</v>
      </c>
      <c r="AH17" s="33">
        <f>AG17*(1+Assumptions!$C10)</f>
        <v>351.9129356</v>
      </c>
      <c r="AI17" s="33">
        <f>AH17*(1+Assumptions!$C10)</f>
        <v>353.6725003</v>
      </c>
      <c r="AJ17" s="33">
        <f>AI17*(1+Assumptions!$C10)</f>
        <v>355.4408628</v>
      </c>
      <c r="AK17" s="33">
        <f>AJ17*(1+Assumptions!$C10)</f>
        <v>357.2180671</v>
      </c>
    </row>
    <row r="18">
      <c r="A18" s="6" t="s">
        <v>33</v>
      </c>
      <c r="B18" s="32">
        <f>Assumptions!B11</f>
        <v>525</v>
      </c>
      <c r="C18" s="33">
        <f>B18*(1+Assumptions!$C11)</f>
        <v>530.25</v>
      </c>
      <c r="D18" s="33">
        <f>C18*(1+Assumptions!$C11)</f>
        <v>535.5525</v>
      </c>
      <c r="E18" s="33">
        <f>D18*(1+Assumptions!$C11)</f>
        <v>540.908025</v>
      </c>
      <c r="F18" s="33">
        <f>E18*(1+Assumptions!$C11)</f>
        <v>546.3171053</v>
      </c>
      <c r="G18" s="33">
        <f>F18*(1+Assumptions!$C11)</f>
        <v>551.7802763</v>
      </c>
      <c r="H18" s="33">
        <f>G18*(1+Assumptions!$C11)</f>
        <v>557.2980791</v>
      </c>
      <c r="I18" s="33">
        <f>H18*(1+Assumptions!$C11)</f>
        <v>562.8710599</v>
      </c>
      <c r="J18" s="33">
        <f>I18*(1+Assumptions!$C11)</f>
        <v>568.4997705</v>
      </c>
      <c r="K18" s="33">
        <f>J18*(1+Assumptions!$C11)</f>
        <v>574.1847682</v>
      </c>
      <c r="L18" s="33">
        <f>K18*(1+Assumptions!$C11)</f>
        <v>579.9266158</v>
      </c>
      <c r="M18" s="33">
        <f>L18*(1+Assumptions!$C11)</f>
        <v>585.725882</v>
      </c>
      <c r="N18" s="33">
        <f>M18*(1+Assumptions!$C11)</f>
        <v>591.5831408</v>
      </c>
      <c r="O18" s="33">
        <f>N18*(1+Assumptions!$C11)</f>
        <v>597.4989722</v>
      </c>
      <c r="P18" s="33">
        <f>O18*(1+Assumptions!$C11)</f>
        <v>603.4739619</v>
      </c>
      <c r="Q18" s="33">
        <f>P18*(1+Assumptions!$C11)</f>
        <v>609.5087016</v>
      </c>
      <c r="R18" s="33">
        <f>Q18*(1+Assumptions!$C11)</f>
        <v>615.6037886</v>
      </c>
      <c r="S18" s="33">
        <f>R18*(1+Assumptions!$C11)</f>
        <v>621.7598265</v>
      </c>
      <c r="T18" s="33">
        <f>S18*(1+Assumptions!$C11)</f>
        <v>627.9774247</v>
      </c>
      <c r="U18" s="33">
        <f>T18*(1+Assumptions!$C11)</f>
        <v>634.257199</v>
      </c>
      <c r="V18" s="33">
        <f>U18*(1+Assumptions!$C11)</f>
        <v>640.599771</v>
      </c>
      <c r="W18" s="33">
        <f>V18*(1+Assumptions!$C11)</f>
        <v>647.0057687</v>
      </c>
      <c r="X18" s="33">
        <f>W18*(1+Assumptions!$C11)</f>
        <v>653.4758264</v>
      </c>
      <c r="Y18" s="33">
        <f>X18*(1+Assumptions!$C11)</f>
        <v>660.0105846</v>
      </c>
      <c r="Z18" s="33">
        <f>Y18*(1+Assumptions!$C11)</f>
        <v>666.6106905</v>
      </c>
      <c r="AA18" s="33">
        <f>Z18*(1+Assumptions!$C11)</f>
        <v>673.2767974</v>
      </c>
      <c r="AB18" s="33">
        <f>AA18*(1+Assumptions!$C11)</f>
        <v>680.0095654</v>
      </c>
      <c r="AC18" s="33">
        <f>AB18*(1+Assumptions!$C11)</f>
        <v>686.809661</v>
      </c>
      <c r="AD18" s="33">
        <f>AC18*(1+Assumptions!$C11)</f>
        <v>693.6777576</v>
      </c>
      <c r="AE18" s="33">
        <f>AD18*(1+Assumptions!$C11)</f>
        <v>700.6145352</v>
      </c>
      <c r="AF18" s="33">
        <f>AE18*(1+Assumptions!$C11)</f>
        <v>707.6206805</v>
      </c>
      <c r="AG18" s="33">
        <f>AF18*(1+Assumptions!$C11)</f>
        <v>714.6968874</v>
      </c>
      <c r="AH18" s="33">
        <f>AG18*(1+Assumptions!$C11)</f>
        <v>721.8438562</v>
      </c>
      <c r="AI18" s="33">
        <f>AH18*(1+Assumptions!$C11)</f>
        <v>729.0622948</v>
      </c>
      <c r="AJ18" s="33">
        <f>AI18*(1+Assumptions!$C11)</f>
        <v>736.3529177</v>
      </c>
      <c r="AK18" s="33">
        <f>AJ18*(1+Assumptions!$C11)</f>
        <v>743.7164469</v>
      </c>
    </row>
    <row r="20">
      <c r="A20" s="31" t="s">
        <v>130</v>
      </c>
    </row>
    <row r="21">
      <c r="A21" s="4" t="s">
        <v>30</v>
      </c>
    </row>
    <row r="22">
      <c r="A22" s="6" t="s">
        <v>34</v>
      </c>
      <c r="B22" s="33">
        <f>B$15*Assumptions!$B3</f>
        <v>3600</v>
      </c>
      <c r="C22" s="33">
        <f>C$15*Assumptions!$B3</f>
        <v>3672</v>
      </c>
      <c r="D22" s="33">
        <f>D$15*Assumptions!$B3</f>
        <v>3745.44</v>
      </c>
      <c r="E22" s="33">
        <f>E$15*Assumptions!$B3</f>
        <v>3820.3488</v>
      </c>
      <c r="F22" s="33">
        <f>F$15*Assumptions!$B3</f>
        <v>3896.755776</v>
      </c>
      <c r="G22" s="33">
        <f>G$15*Assumptions!$B3</f>
        <v>3974.690892</v>
      </c>
      <c r="H22" s="33">
        <f>H$15*Assumptions!$B3</f>
        <v>4054.184709</v>
      </c>
      <c r="I22" s="33">
        <f>I$15*Assumptions!$B3</f>
        <v>4135.268404</v>
      </c>
      <c r="J22" s="33">
        <f>J$15*Assumptions!$B3</f>
        <v>4217.973772</v>
      </c>
      <c r="K22" s="33">
        <f>K$15*Assumptions!$B3</f>
        <v>4302.333247</v>
      </c>
      <c r="L22" s="33">
        <f>L$15*Assumptions!$B3</f>
        <v>4388.379912</v>
      </c>
      <c r="M22" s="33">
        <f>M$15*Assumptions!$B3</f>
        <v>4476.14751</v>
      </c>
      <c r="N22" s="33">
        <f>N$15*Assumptions!$B3</f>
        <v>4565.67046</v>
      </c>
      <c r="O22" s="33">
        <f>O$15*Assumptions!$B3</f>
        <v>4656.98387</v>
      </c>
      <c r="P22" s="33">
        <f>P$15*Assumptions!$B3</f>
        <v>4750.123547</v>
      </c>
      <c r="Q22" s="33">
        <f>Q$15*Assumptions!$B3</f>
        <v>4845.126018</v>
      </c>
      <c r="R22" s="33">
        <f>R$15*Assumptions!$B3</f>
        <v>4942.028538</v>
      </c>
      <c r="S22" s="33">
        <f>S$15*Assumptions!$B3</f>
        <v>5040.869109</v>
      </c>
      <c r="T22" s="33">
        <f>T$15*Assumptions!$B3</f>
        <v>5141.686491</v>
      </c>
      <c r="U22" s="33">
        <f>U$15*Assumptions!$B3</f>
        <v>5244.520221</v>
      </c>
      <c r="V22" s="33">
        <f>V$15*Assumptions!$B3</f>
        <v>5349.410626</v>
      </c>
      <c r="W22" s="33">
        <f>W$15*Assumptions!$B3</f>
        <v>5456.398838</v>
      </c>
      <c r="X22" s="33">
        <f>X$15*Assumptions!$B3</f>
        <v>5565.526815</v>
      </c>
      <c r="Y22" s="33">
        <f>Y$15*Assumptions!$B3</f>
        <v>5676.837351</v>
      </c>
      <c r="Z22" s="33">
        <f>Z$15*Assumptions!$B3</f>
        <v>5790.374098</v>
      </c>
      <c r="AA22" s="33">
        <f>AA$15*Assumptions!$B3</f>
        <v>5906.18158</v>
      </c>
      <c r="AB22" s="33">
        <f>AB$15*Assumptions!$B3</f>
        <v>6024.305212</v>
      </c>
      <c r="AC22" s="33">
        <f>AC$15*Assumptions!$B3</f>
        <v>6144.791316</v>
      </c>
      <c r="AD22" s="33">
        <f>AD$15*Assumptions!$B3</f>
        <v>6267.687142</v>
      </c>
      <c r="AE22" s="33">
        <f>AE$15*Assumptions!$B3</f>
        <v>6393.040885</v>
      </c>
      <c r="AF22" s="33">
        <f>AF$15*Assumptions!$B3</f>
        <v>6520.901703</v>
      </c>
      <c r="AG22" s="33">
        <f>AG$15*Assumptions!$B3</f>
        <v>6651.319737</v>
      </c>
      <c r="AH22" s="33">
        <f>AH$15*Assumptions!$B3</f>
        <v>6784.346132</v>
      </c>
      <c r="AI22" s="33">
        <f>AI$15*Assumptions!$B3</f>
        <v>6920.033054</v>
      </c>
      <c r="AJ22" s="33">
        <f>AJ$15*Assumptions!$B3</f>
        <v>7058.433715</v>
      </c>
      <c r="AK22" s="33">
        <f>AK$15*Assumptions!$B3</f>
        <v>7199.60239</v>
      </c>
    </row>
    <row r="23">
      <c r="A23" s="6" t="s">
        <v>35</v>
      </c>
      <c r="B23" s="33">
        <f>B$15*Assumptions!$B4</f>
        <v>1080</v>
      </c>
      <c r="C23" s="33">
        <f>C$15*Assumptions!$B4</f>
        <v>1101.6</v>
      </c>
      <c r="D23" s="33">
        <f>D$15*Assumptions!$B4</f>
        <v>1123.632</v>
      </c>
      <c r="E23" s="33">
        <f>E$15*Assumptions!$B4</f>
        <v>1146.10464</v>
      </c>
      <c r="F23" s="33">
        <f>F$15*Assumptions!$B4</f>
        <v>1169.026733</v>
      </c>
      <c r="G23" s="33">
        <f>G$15*Assumptions!$B4</f>
        <v>1192.407267</v>
      </c>
      <c r="H23" s="33">
        <f>H$15*Assumptions!$B4</f>
        <v>1216.255413</v>
      </c>
      <c r="I23" s="33">
        <f>I$15*Assumptions!$B4</f>
        <v>1240.580521</v>
      </c>
      <c r="J23" s="33">
        <f>J$15*Assumptions!$B4</f>
        <v>1265.392131</v>
      </c>
      <c r="K23" s="33">
        <f>K$15*Assumptions!$B4</f>
        <v>1290.699974</v>
      </c>
      <c r="L23" s="33">
        <f>L$15*Assumptions!$B4</f>
        <v>1316.513974</v>
      </c>
      <c r="M23" s="33">
        <f>M$15*Assumptions!$B4</f>
        <v>1342.844253</v>
      </c>
      <c r="N23" s="33">
        <f>N$15*Assumptions!$B4</f>
        <v>1369.701138</v>
      </c>
      <c r="O23" s="33">
        <f>O$15*Assumptions!$B4</f>
        <v>1397.095161</v>
      </c>
      <c r="P23" s="33">
        <f>P$15*Assumptions!$B4</f>
        <v>1425.037064</v>
      </c>
      <c r="Q23" s="33">
        <f>Q$15*Assumptions!$B4</f>
        <v>1453.537805</v>
      </c>
      <c r="R23" s="33">
        <f>R$15*Assumptions!$B4</f>
        <v>1482.608561</v>
      </c>
      <c r="S23" s="33">
        <f>S$15*Assumptions!$B4</f>
        <v>1512.260733</v>
      </c>
      <c r="T23" s="33">
        <f>T$15*Assumptions!$B4</f>
        <v>1542.505947</v>
      </c>
      <c r="U23" s="33">
        <f>U$15*Assumptions!$B4</f>
        <v>1573.356066</v>
      </c>
      <c r="V23" s="33">
        <f>V$15*Assumptions!$B4</f>
        <v>1604.823188</v>
      </c>
      <c r="W23" s="33">
        <f>W$15*Assumptions!$B4</f>
        <v>1636.919651</v>
      </c>
      <c r="X23" s="33">
        <f>X$15*Assumptions!$B4</f>
        <v>1669.658044</v>
      </c>
      <c r="Y23" s="33">
        <f>Y$15*Assumptions!$B4</f>
        <v>1703.051205</v>
      </c>
      <c r="Z23" s="33">
        <f>Z$15*Assumptions!$B4</f>
        <v>1737.112229</v>
      </c>
      <c r="AA23" s="33">
        <f>AA$15*Assumptions!$B4</f>
        <v>1771.854474</v>
      </c>
      <c r="AB23" s="33">
        <f>AB$15*Assumptions!$B4</f>
        <v>1807.291564</v>
      </c>
      <c r="AC23" s="33">
        <f>AC$15*Assumptions!$B4</f>
        <v>1843.437395</v>
      </c>
      <c r="AD23" s="33">
        <f>AD$15*Assumptions!$B4</f>
        <v>1880.306143</v>
      </c>
      <c r="AE23" s="33">
        <f>AE$15*Assumptions!$B4</f>
        <v>1917.912266</v>
      </c>
      <c r="AF23" s="33">
        <f>AF$15*Assumptions!$B4</f>
        <v>1956.270511</v>
      </c>
      <c r="AG23" s="33">
        <f>AG$15*Assumptions!$B4</f>
        <v>1995.395921</v>
      </c>
      <c r="AH23" s="33">
        <f>AH$15*Assumptions!$B4</f>
        <v>2035.303839</v>
      </c>
      <c r="AI23" s="33">
        <f>AI$15*Assumptions!$B4</f>
        <v>2076.009916</v>
      </c>
      <c r="AJ23" s="33">
        <f>AJ$15*Assumptions!$B4</f>
        <v>2117.530115</v>
      </c>
      <c r="AK23" s="33">
        <f>AK$15*Assumptions!$B4</f>
        <v>2159.880717</v>
      </c>
    </row>
    <row r="24">
      <c r="A24" s="6" t="s">
        <v>36</v>
      </c>
      <c r="B24" s="33">
        <f>B$15*Assumptions!$B5</f>
        <v>1020</v>
      </c>
      <c r="C24" s="33">
        <f>C$15*Assumptions!$B5</f>
        <v>1040.4</v>
      </c>
      <c r="D24" s="33">
        <f>D$15*Assumptions!$B5</f>
        <v>1061.208</v>
      </c>
      <c r="E24" s="33">
        <f>E$15*Assumptions!$B5</f>
        <v>1082.43216</v>
      </c>
      <c r="F24" s="33">
        <f>F$15*Assumptions!$B5</f>
        <v>1104.080803</v>
      </c>
      <c r="G24" s="33">
        <f>G$15*Assumptions!$B5</f>
        <v>1126.162419</v>
      </c>
      <c r="H24" s="33">
        <f>H$15*Assumptions!$B5</f>
        <v>1148.685668</v>
      </c>
      <c r="I24" s="33">
        <f>I$15*Assumptions!$B5</f>
        <v>1171.659381</v>
      </c>
      <c r="J24" s="33">
        <f>J$15*Assumptions!$B5</f>
        <v>1195.092569</v>
      </c>
      <c r="K24" s="33">
        <f>K$15*Assumptions!$B5</f>
        <v>1218.99442</v>
      </c>
      <c r="L24" s="33">
        <f>L$15*Assumptions!$B5</f>
        <v>1243.374308</v>
      </c>
      <c r="M24" s="33">
        <f>M$15*Assumptions!$B5</f>
        <v>1268.241795</v>
      </c>
      <c r="N24" s="33">
        <f>N$15*Assumptions!$B5</f>
        <v>1293.60663</v>
      </c>
      <c r="O24" s="33">
        <f>O$15*Assumptions!$B5</f>
        <v>1319.478763</v>
      </c>
      <c r="P24" s="33">
        <f>P$15*Assumptions!$B5</f>
        <v>1345.868338</v>
      </c>
      <c r="Q24" s="33">
        <f>Q$15*Assumptions!$B5</f>
        <v>1372.785705</v>
      </c>
      <c r="R24" s="33">
        <f>R$15*Assumptions!$B5</f>
        <v>1400.241419</v>
      </c>
      <c r="S24" s="33">
        <f>S$15*Assumptions!$B5</f>
        <v>1428.246248</v>
      </c>
      <c r="T24" s="33">
        <f>T$15*Assumptions!$B5</f>
        <v>1456.811173</v>
      </c>
      <c r="U24" s="33">
        <f>U$15*Assumptions!$B5</f>
        <v>1485.947396</v>
      </c>
      <c r="V24" s="33">
        <f>V$15*Assumptions!$B5</f>
        <v>1515.666344</v>
      </c>
      <c r="W24" s="33">
        <f>W$15*Assumptions!$B5</f>
        <v>1545.979671</v>
      </c>
      <c r="X24" s="33">
        <f>X$15*Assumptions!$B5</f>
        <v>1576.899264</v>
      </c>
      <c r="Y24" s="33">
        <f>Y$15*Assumptions!$B5</f>
        <v>1608.437249</v>
      </c>
      <c r="Z24" s="33">
        <f>Z$15*Assumptions!$B5</f>
        <v>1640.605994</v>
      </c>
      <c r="AA24" s="33">
        <f>AA$15*Assumptions!$B5</f>
        <v>1673.418114</v>
      </c>
      <c r="AB24" s="33">
        <f>AB$15*Assumptions!$B5</f>
        <v>1706.886477</v>
      </c>
      <c r="AC24" s="33">
        <f>AC$15*Assumptions!$B5</f>
        <v>1741.024206</v>
      </c>
      <c r="AD24" s="33">
        <f>AD$15*Assumptions!$B5</f>
        <v>1775.84469</v>
      </c>
      <c r="AE24" s="33">
        <f>AE$15*Assumptions!$B5</f>
        <v>1811.361584</v>
      </c>
      <c r="AF24" s="33">
        <f>AF$15*Assumptions!$B5</f>
        <v>1847.588816</v>
      </c>
      <c r="AG24" s="33">
        <f>AG$15*Assumptions!$B5</f>
        <v>1884.540592</v>
      </c>
      <c r="AH24" s="33">
        <f>AH$15*Assumptions!$B5</f>
        <v>1922.231404</v>
      </c>
      <c r="AI24" s="33">
        <f>AI$15*Assumptions!$B5</f>
        <v>1960.676032</v>
      </c>
      <c r="AJ24" s="33">
        <f>AJ$15*Assumptions!$B5</f>
        <v>1999.889553</v>
      </c>
      <c r="AK24" s="33">
        <f>AK$15*Assumptions!$B5</f>
        <v>2039.887344</v>
      </c>
    </row>
    <row r="25">
      <c r="A25" s="4" t="s">
        <v>31</v>
      </c>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row>
    <row r="26">
      <c r="A26" s="6" t="s">
        <v>34</v>
      </c>
      <c r="B26" s="33">
        <f>B$16*Assumptions!$C3</f>
        <v>750</v>
      </c>
      <c r="C26" s="33">
        <f>C$16*Assumptions!$C3</f>
        <v>761.25</v>
      </c>
      <c r="D26" s="33">
        <f>D$16*Assumptions!$C3</f>
        <v>772.66875</v>
      </c>
      <c r="E26" s="33">
        <f>E$16*Assumptions!$C3</f>
        <v>784.2587813</v>
      </c>
      <c r="F26" s="33">
        <f>F$16*Assumptions!$C3</f>
        <v>796.022663</v>
      </c>
      <c r="G26" s="33">
        <f>G$16*Assumptions!$C3</f>
        <v>807.9630029</v>
      </c>
      <c r="H26" s="33">
        <f>H$16*Assumptions!$C3</f>
        <v>820.082448</v>
      </c>
      <c r="I26" s="33">
        <f>I$16*Assumptions!$C3</f>
        <v>832.3836847</v>
      </c>
      <c r="J26" s="33">
        <f>J$16*Assumptions!$C3</f>
        <v>844.8694399</v>
      </c>
      <c r="K26" s="33">
        <f>K$16*Assumptions!$C3</f>
        <v>857.5424815</v>
      </c>
      <c r="L26" s="33">
        <f>L$16*Assumptions!$C3</f>
        <v>870.4056188</v>
      </c>
      <c r="M26" s="33">
        <f>M$16*Assumptions!$C3</f>
        <v>883.4617031</v>
      </c>
      <c r="N26" s="33">
        <f>N$16*Assumptions!$C3</f>
        <v>896.7136286</v>
      </c>
      <c r="O26" s="33">
        <f>O$16*Assumptions!$C3</f>
        <v>910.164333</v>
      </c>
      <c r="P26" s="33">
        <f>P$16*Assumptions!$C3</f>
        <v>923.816798</v>
      </c>
      <c r="Q26" s="33">
        <f>Q$16*Assumptions!$C3</f>
        <v>937.67405</v>
      </c>
      <c r="R26" s="33">
        <f>R$16*Assumptions!$C3</f>
        <v>951.7391607</v>
      </c>
      <c r="S26" s="33">
        <f>S$16*Assumptions!$C3</f>
        <v>966.0152482</v>
      </c>
      <c r="T26" s="33">
        <f>T$16*Assumptions!$C3</f>
        <v>980.5054769</v>
      </c>
      <c r="U26" s="33">
        <f>U$16*Assumptions!$C3</f>
        <v>995.213059</v>
      </c>
      <c r="V26" s="33">
        <f>V$16*Assumptions!$C3</f>
        <v>1010.141255</v>
      </c>
      <c r="W26" s="33">
        <f>W$16*Assumptions!$C3</f>
        <v>1025.293374</v>
      </c>
      <c r="X26" s="33">
        <f>X$16*Assumptions!$C3</f>
        <v>1040.672774</v>
      </c>
      <c r="Y26" s="33">
        <f>Y$16*Assumptions!$C3</f>
        <v>1056.282866</v>
      </c>
      <c r="Z26" s="33">
        <f>Z$16*Assumptions!$C3</f>
        <v>1072.127109</v>
      </c>
      <c r="AA26" s="33">
        <f>AA$16*Assumptions!$C3</f>
        <v>1088.209016</v>
      </c>
      <c r="AB26" s="33">
        <f>AB$16*Assumptions!$C3</f>
        <v>1104.532151</v>
      </c>
      <c r="AC26" s="33">
        <f>AC$16*Assumptions!$C3</f>
        <v>1121.100133</v>
      </c>
      <c r="AD26" s="33">
        <f>AD$16*Assumptions!$C3</f>
        <v>1137.916635</v>
      </c>
      <c r="AE26" s="33">
        <f>AE$16*Assumptions!$C3</f>
        <v>1154.985385</v>
      </c>
      <c r="AF26" s="33">
        <f>AF$16*Assumptions!$C3</f>
        <v>1172.310165</v>
      </c>
      <c r="AG26" s="33">
        <f>AG$16*Assumptions!$C3</f>
        <v>1189.894818</v>
      </c>
      <c r="AH26" s="33">
        <f>AH$16*Assumptions!$C3</f>
        <v>1207.74324</v>
      </c>
      <c r="AI26" s="33">
        <f>AI$16*Assumptions!$C3</f>
        <v>1225.859389</v>
      </c>
      <c r="AJ26" s="33">
        <f>AJ$16*Assumptions!$C3</f>
        <v>1244.24728</v>
      </c>
      <c r="AK26" s="33">
        <f>AK$16*Assumptions!$C3</f>
        <v>1262.910989</v>
      </c>
    </row>
    <row r="27">
      <c r="A27" s="6" t="s">
        <v>35</v>
      </c>
      <c r="B27" s="33">
        <f>B$16*Assumptions!$C4</f>
        <v>225</v>
      </c>
      <c r="C27" s="33">
        <f>C$16*Assumptions!$C4</f>
        <v>228.375</v>
      </c>
      <c r="D27" s="33">
        <f>D$16*Assumptions!$C4</f>
        <v>231.800625</v>
      </c>
      <c r="E27" s="33">
        <f>E$16*Assumptions!$C4</f>
        <v>235.2776344</v>
      </c>
      <c r="F27" s="33">
        <f>F$16*Assumptions!$C4</f>
        <v>238.8067989</v>
      </c>
      <c r="G27" s="33">
        <f>G$16*Assumptions!$C4</f>
        <v>242.3889009</v>
      </c>
      <c r="H27" s="33">
        <f>H$16*Assumptions!$C4</f>
        <v>246.0247344</v>
      </c>
      <c r="I27" s="33">
        <f>I$16*Assumptions!$C4</f>
        <v>249.7151054</v>
      </c>
      <c r="J27" s="33">
        <f>J$16*Assumptions!$C4</f>
        <v>253.460832</v>
      </c>
      <c r="K27" s="33">
        <f>K$16*Assumptions!$C4</f>
        <v>257.2627445</v>
      </c>
      <c r="L27" s="33">
        <f>L$16*Assumptions!$C4</f>
        <v>261.1216856</v>
      </c>
      <c r="M27" s="33">
        <f>M$16*Assumptions!$C4</f>
        <v>265.0385109</v>
      </c>
      <c r="N27" s="33">
        <f>N$16*Assumptions!$C4</f>
        <v>269.0140886</v>
      </c>
      <c r="O27" s="33">
        <f>O$16*Assumptions!$C4</f>
        <v>273.0492999</v>
      </c>
      <c r="P27" s="33">
        <f>P$16*Assumptions!$C4</f>
        <v>277.1450394</v>
      </c>
      <c r="Q27" s="33">
        <f>Q$16*Assumptions!$C4</f>
        <v>281.302215</v>
      </c>
      <c r="R27" s="33">
        <f>R$16*Assumptions!$C4</f>
        <v>285.5217482</v>
      </c>
      <c r="S27" s="33">
        <f>S$16*Assumptions!$C4</f>
        <v>289.8045744</v>
      </c>
      <c r="T27" s="33">
        <f>T$16*Assumptions!$C4</f>
        <v>294.1516431</v>
      </c>
      <c r="U27" s="33">
        <f>U$16*Assumptions!$C4</f>
        <v>298.5639177</v>
      </c>
      <c r="V27" s="33">
        <f>V$16*Assumptions!$C4</f>
        <v>303.0423765</v>
      </c>
      <c r="W27" s="33">
        <f>W$16*Assumptions!$C4</f>
        <v>307.5880121</v>
      </c>
      <c r="X27" s="33">
        <f>X$16*Assumptions!$C4</f>
        <v>312.2018323</v>
      </c>
      <c r="Y27" s="33">
        <f>Y$16*Assumptions!$C4</f>
        <v>316.8848598</v>
      </c>
      <c r="Z27" s="33">
        <f>Z$16*Assumptions!$C4</f>
        <v>321.6381327</v>
      </c>
      <c r="AA27" s="33">
        <f>AA$16*Assumptions!$C4</f>
        <v>326.4627047</v>
      </c>
      <c r="AB27" s="33">
        <f>AB$16*Assumptions!$C4</f>
        <v>331.3596452</v>
      </c>
      <c r="AC27" s="33">
        <f>AC$16*Assumptions!$C4</f>
        <v>336.3300399</v>
      </c>
      <c r="AD27" s="33">
        <f>AD$16*Assumptions!$C4</f>
        <v>341.3749905</v>
      </c>
      <c r="AE27" s="33">
        <f>AE$16*Assumptions!$C4</f>
        <v>346.4956154</v>
      </c>
      <c r="AF27" s="33">
        <f>AF$16*Assumptions!$C4</f>
        <v>351.6930496</v>
      </c>
      <c r="AG27" s="33">
        <f>AG$16*Assumptions!$C4</f>
        <v>356.9684454</v>
      </c>
      <c r="AH27" s="33">
        <f>AH$16*Assumptions!$C4</f>
        <v>362.322972</v>
      </c>
      <c r="AI27" s="33">
        <f>AI$16*Assumptions!$C4</f>
        <v>367.7578166</v>
      </c>
      <c r="AJ27" s="33">
        <f>AJ$16*Assumptions!$C4</f>
        <v>373.2741839</v>
      </c>
      <c r="AK27" s="33">
        <f>AK$16*Assumptions!$C4</f>
        <v>378.8732966</v>
      </c>
    </row>
    <row r="28">
      <c r="A28" s="6" t="s">
        <v>36</v>
      </c>
      <c r="B28" s="33">
        <f>B$16*Assumptions!$C5</f>
        <v>525</v>
      </c>
      <c r="C28" s="33">
        <f>C$16*Assumptions!$C5</f>
        <v>532.875</v>
      </c>
      <c r="D28" s="33">
        <f>D$16*Assumptions!$C5</f>
        <v>540.868125</v>
      </c>
      <c r="E28" s="33">
        <f>E$16*Assumptions!$C5</f>
        <v>548.9811469</v>
      </c>
      <c r="F28" s="33">
        <f>F$16*Assumptions!$C5</f>
        <v>557.2158641</v>
      </c>
      <c r="G28" s="33">
        <f>G$16*Assumptions!$C5</f>
        <v>565.574102</v>
      </c>
      <c r="H28" s="33">
        <f>H$16*Assumptions!$C5</f>
        <v>574.0577136</v>
      </c>
      <c r="I28" s="33">
        <f>I$16*Assumptions!$C5</f>
        <v>582.6685793</v>
      </c>
      <c r="J28" s="33">
        <f>J$16*Assumptions!$C5</f>
        <v>591.408608</v>
      </c>
      <c r="K28" s="33">
        <f>K$16*Assumptions!$C5</f>
        <v>600.2797371</v>
      </c>
      <c r="L28" s="33">
        <f>L$16*Assumptions!$C5</f>
        <v>609.2839331</v>
      </c>
      <c r="M28" s="33">
        <f>M$16*Assumptions!$C5</f>
        <v>618.4231921</v>
      </c>
      <c r="N28" s="33">
        <f>N$16*Assumptions!$C5</f>
        <v>627.69954</v>
      </c>
      <c r="O28" s="33">
        <f>O$16*Assumptions!$C5</f>
        <v>637.1150331</v>
      </c>
      <c r="P28" s="33">
        <f>P$16*Assumptions!$C5</f>
        <v>646.6717586</v>
      </c>
      <c r="Q28" s="33">
        <f>Q$16*Assumptions!$C5</f>
        <v>656.371835</v>
      </c>
      <c r="R28" s="33">
        <f>R$16*Assumptions!$C5</f>
        <v>666.2174125</v>
      </c>
      <c r="S28" s="33">
        <f>S$16*Assumptions!$C5</f>
        <v>676.2106737</v>
      </c>
      <c r="T28" s="33">
        <f>T$16*Assumptions!$C5</f>
        <v>686.3538338</v>
      </c>
      <c r="U28" s="33">
        <f>U$16*Assumptions!$C5</f>
        <v>696.6491413</v>
      </c>
      <c r="V28" s="33">
        <f>V$16*Assumptions!$C5</f>
        <v>707.0988784</v>
      </c>
      <c r="W28" s="33">
        <f>W$16*Assumptions!$C5</f>
        <v>717.7053616</v>
      </c>
      <c r="X28" s="33">
        <f>X$16*Assumptions!$C5</f>
        <v>728.470942</v>
      </c>
      <c r="Y28" s="33">
        <f>Y$16*Assumptions!$C5</f>
        <v>739.3980062</v>
      </c>
      <c r="Z28" s="33">
        <f>Z$16*Assumptions!$C5</f>
        <v>750.4889763</v>
      </c>
      <c r="AA28" s="33">
        <f>AA$16*Assumptions!$C5</f>
        <v>761.7463109</v>
      </c>
      <c r="AB28" s="33">
        <f>AB$16*Assumptions!$C5</f>
        <v>773.1725056</v>
      </c>
      <c r="AC28" s="33">
        <f>AC$16*Assumptions!$C5</f>
        <v>784.7700932</v>
      </c>
      <c r="AD28" s="33">
        <f>AD$16*Assumptions!$C5</f>
        <v>796.5416446</v>
      </c>
      <c r="AE28" s="33">
        <f>AE$16*Assumptions!$C5</f>
        <v>808.4897692</v>
      </c>
      <c r="AF28" s="33">
        <f>AF$16*Assumptions!$C5</f>
        <v>820.6171158</v>
      </c>
      <c r="AG28" s="33">
        <f>AG$16*Assumptions!$C5</f>
        <v>832.9263725</v>
      </c>
      <c r="AH28" s="33">
        <f>AH$16*Assumptions!$C5</f>
        <v>845.4202681</v>
      </c>
      <c r="AI28" s="33">
        <f>AI$16*Assumptions!$C5</f>
        <v>858.1015721</v>
      </c>
      <c r="AJ28" s="33">
        <f>AJ$16*Assumptions!$C5</f>
        <v>870.9730957</v>
      </c>
      <c r="AK28" s="33">
        <f>AK$16*Assumptions!$C5</f>
        <v>884.0376921</v>
      </c>
    </row>
    <row r="29">
      <c r="A29" s="4" t="s">
        <v>32</v>
      </c>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row>
    <row r="30">
      <c r="A30" s="6" t="s">
        <v>34</v>
      </c>
      <c r="B30" s="33">
        <f>B$17*Assumptions!$D3</f>
        <v>600</v>
      </c>
      <c r="C30" s="33">
        <f>C$17*Assumptions!$D3</f>
        <v>603</v>
      </c>
      <c r="D30" s="33">
        <f>D$17*Assumptions!$D3</f>
        <v>606.015</v>
      </c>
      <c r="E30" s="33">
        <f>E$17*Assumptions!$D3</f>
        <v>609.045075</v>
      </c>
      <c r="F30" s="33">
        <f>F$17*Assumptions!$D3</f>
        <v>612.0903004</v>
      </c>
      <c r="G30" s="33">
        <f>G$17*Assumptions!$D3</f>
        <v>615.1507519</v>
      </c>
      <c r="H30" s="33">
        <f>H$17*Assumptions!$D3</f>
        <v>618.2265056</v>
      </c>
      <c r="I30" s="33">
        <f>I$17*Assumptions!$D3</f>
        <v>621.3176382</v>
      </c>
      <c r="J30" s="33">
        <f>J$17*Assumptions!$D3</f>
        <v>624.4242264</v>
      </c>
      <c r="K30" s="33">
        <f>K$17*Assumptions!$D3</f>
        <v>627.5463475</v>
      </c>
      <c r="L30" s="33">
        <f>L$17*Assumptions!$D3</f>
        <v>630.6840792</v>
      </c>
      <c r="M30" s="33">
        <f>M$17*Assumptions!$D3</f>
        <v>633.8374996</v>
      </c>
      <c r="N30" s="33">
        <f>N$17*Assumptions!$D3</f>
        <v>637.0066871</v>
      </c>
      <c r="O30" s="33">
        <f>O$17*Assumptions!$D3</f>
        <v>640.1917206</v>
      </c>
      <c r="P30" s="33">
        <f>P$17*Assumptions!$D3</f>
        <v>643.3926792</v>
      </c>
      <c r="Q30" s="33">
        <f>Q$17*Assumptions!$D3</f>
        <v>646.6096426</v>
      </c>
      <c r="R30" s="33">
        <f>R$17*Assumptions!$D3</f>
        <v>649.8426908</v>
      </c>
      <c r="S30" s="33">
        <f>S$17*Assumptions!$D3</f>
        <v>653.0919042</v>
      </c>
      <c r="T30" s="33">
        <f>T$17*Assumptions!$D3</f>
        <v>656.3573637</v>
      </c>
      <c r="U30" s="33">
        <f>U$17*Assumptions!$D3</f>
        <v>659.6391506</v>
      </c>
      <c r="V30" s="33">
        <f>V$17*Assumptions!$D3</f>
        <v>662.9373463</v>
      </c>
      <c r="W30" s="33">
        <f>W$17*Assumptions!$D3</f>
        <v>666.252033</v>
      </c>
      <c r="X30" s="33">
        <f>X$17*Assumptions!$D3</f>
        <v>669.5832932</v>
      </c>
      <c r="Y30" s="33">
        <f>Y$17*Assumptions!$D3</f>
        <v>672.9312097</v>
      </c>
      <c r="Z30" s="33">
        <f>Z$17*Assumptions!$D3</f>
        <v>676.2958657</v>
      </c>
      <c r="AA30" s="33">
        <f>AA$17*Assumptions!$D3</f>
        <v>679.6773451</v>
      </c>
      <c r="AB30" s="33">
        <f>AB$17*Assumptions!$D3</f>
        <v>683.0757318</v>
      </c>
      <c r="AC30" s="33">
        <f>AC$17*Assumptions!$D3</f>
        <v>686.4911104</v>
      </c>
      <c r="AD30" s="33">
        <f>AD$17*Assumptions!$D3</f>
        <v>689.923566</v>
      </c>
      <c r="AE30" s="33">
        <f>AE$17*Assumptions!$D3</f>
        <v>693.3731838</v>
      </c>
      <c r="AF30" s="33">
        <f>AF$17*Assumptions!$D3</f>
        <v>696.8400497</v>
      </c>
      <c r="AG30" s="33">
        <f>AG$17*Assumptions!$D3</f>
        <v>700.32425</v>
      </c>
      <c r="AH30" s="33">
        <f>AH$17*Assumptions!$D3</f>
        <v>703.8258712</v>
      </c>
      <c r="AI30" s="33">
        <f>AI$17*Assumptions!$D3</f>
        <v>707.3450006</v>
      </c>
      <c r="AJ30" s="33">
        <f>AJ$17*Assumptions!$D3</f>
        <v>710.8817256</v>
      </c>
      <c r="AK30" s="33">
        <f>AK$17*Assumptions!$D3</f>
        <v>714.4361342</v>
      </c>
    </row>
    <row r="31">
      <c r="A31" s="6" t="s">
        <v>35</v>
      </c>
      <c r="B31" s="33">
        <f>B$17*Assumptions!$D4</f>
        <v>225</v>
      </c>
      <c r="C31" s="33">
        <f>C$17*Assumptions!$D4</f>
        <v>226.125</v>
      </c>
      <c r="D31" s="33">
        <f>D$17*Assumptions!$D4</f>
        <v>227.255625</v>
      </c>
      <c r="E31" s="33">
        <f>E$17*Assumptions!$D4</f>
        <v>228.3919031</v>
      </c>
      <c r="F31" s="33">
        <f>F$17*Assumptions!$D4</f>
        <v>229.5338626</v>
      </c>
      <c r="G31" s="33">
        <f>G$17*Assumptions!$D4</f>
        <v>230.681532</v>
      </c>
      <c r="H31" s="33">
        <f>H$17*Assumptions!$D4</f>
        <v>231.8349396</v>
      </c>
      <c r="I31" s="33">
        <f>I$17*Assumptions!$D4</f>
        <v>232.9941143</v>
      </c>
      <c r="J31" s="33">
        <f>J$17*Assumptions!$D4</f>
        <v>234.1590849</v>
      </c>
      <c r="K31" s="33">
        <f>K$17*Assumptions!$D4</f>
        <v>235.3298803</v>
      </c>
      <c r="L31" s="33">
        <f>L$17*Assumptions!$D4</f>
        <v>236.5065297</v>
      </c>
      <c r="M31" s="33">
        <f>M$17*Assumptions!$D4</f>
        <v>237.6890624</v>
      </c>
      <c r="N31" s="33">
        <f>N$17*Assumptions!$D4</f>
        <v>238.8775077</v>
      </c>
      <c r="O31" s="33">
        <f>O$17*Assumptions!$D4</f>
        <v>240.0718952</v>
      </c>
      <c r="P31" s="33">
        <f>P$17*Assumptions!$D4</f>
        <v>241.2722547</v>
      </c>
      <c r="Q31" s="33">
        <f>Q$17*Assumptions!$D4</f>
        <v>242.478616</v>
      </c>
      <c r="R31" s="33">
        <f>R$17*Assumptions!$D4</f>
        <v>243.691009</v>
      </c>
      <c r="S31" s="33">
        <f>S$17*Assumptions!$D4</f>
        <v>244.9094641</v>
      </c>
      <c r="T31" s="33">
        <f>T$17*Assumptions!$D4</f>
        <v>246.1340114</v>
      </c>
      <c r="U31" s="33">
        <f>U$17*Assumptions!$D4</f>
        <v>247.3646815</v>
      </c>
      <c r="V31" s="33">
        <f>V$17*Assumptions!$D4</f>
        <v>248.6015049</v>
      </c>
      <c r="W31" s="33">
        <f>W$17*Assumptions!$D4</f>
        <v>249.8445124</v>
      </c>
      <c r="X31" s="33">
        <f>X$17*Assumptions!$D4</f>
        <v>251.093735</v>
      </c>
      <c r="Y31" s="33">
        <f>Y$17*Assumptions!$D4</f>
        <v>252.3492036</v>
      </c>
      <c r="Z31" s="33">
        <f>Z$17*Assumptions!$D4</f>
        <v>253.6109496</v>
      </c>
      <c r="AA31" s="33">
        <f>AA$17*Assumptions!$D4</f>
        <v>254.8790044</v>
      </c>
      <c r="AB31" s="33">
        <f>AB$17*Assumptions!$D4</f>
        <v>256.1533994</v>
      </c>
      <c r="AC31" s="33">
        <f>AC$17*Assumptions!$D4</f>
        <v>257.4341664</v>
      </c>
      <c r="AD31" s="33">
        <f>AD$17*Assumptions!$D4</f>
        <v>258.7213372</v>
      </c>
      <c r="AE31" s="33">
        <f>AE$17*Assumptions!$D4</f>
        <v>260.0149439</v>
      </c>
      <c r="AF31" s="33">
        <f>AF$17*Assumptions!$D4</f>
        <v>261.3150187</v>
      </c>
      <c r="AG31" s="33">
        <f>AG$17*Assumptions!$D4</f>
        <v>262.6215937</v>
      </c>
      <c r="AH31" s="33">
        <f>AH$17*Assumptions!$D4</f>
        <v>263.9347017</v>
      </c>
      <c r="AI31" s="33">
        <f>AI$17*Assumptions!$D4</f>
        <v>265.2543752</v>
      </c>
      <c r="AJ31" s="33">
        <f>AJ$17*Assumptions!$D4</f>
        <v>266.5806471</v>
      </c>
      <c r="AK31" s="33">
        <f>AK$17*Assumptions!$D4</f>
        <v>267.9135503</v>
      </c>
    </row>
    <row r="32">
      <c r="A32" s="6" t="s">
        <v>36</v>
      </c>
      <c r="B32" s="33">
        <f>B$17*Assumptions!$D5</f>
        <v>150</v>
      </c>
      <c r="C32" s="33">
        <f>C$17*Assumptions!$D5</f>
        <v>150.75</v>
      </c>
      <c r="D32" s="33">
        <f>D$17*Assumptions!$D5</f>
        <v>151.50375</v>
      </c>
      <c r="E32" s="33">
        <f>E$17*Assumptions!$D5</f>
        <v>152.2612688</v>
      </c>
      <c r="F32" s="33">
        <f>F$17*Assumptions!$D5</f>
        <v>153.0225751</v>
      </c>
      <c r="G32" s="33">
        <f>G$17*Assumptions!$D5</f>
        <v>153.787688</v>
      </c>
      <c r="H32" s="33">
        <f>H$17*Assumptions!$D5</f>
        <v>154.5566264</v>
      </c>
      <c r="I32" s="33">
        <f>I$17*Assumptions!$D5</f>
        <v>155.3294095</v>
      </c>
      <c r="J32" s="33">
        <f>J$17*Assumptions!$D5</f>
        <v>156.1060566</v>
      </c>
      <c r="K32" s="33">
        <f>K$17*Assumptions!$D5</f>
        <v>156.8865869</v>
      </c>
      <c r="L32" s="33">
        <f>L$17*Assumptions!$D5</f>
        <v>157.6710198</v>
      </c>
      <c r="M32" s="33">
        <f>M$17*Assumptions!$D5</f>
        <v>158.4593749</v>
      </c>
      <c r="N32" s="33">
        <f>N$17*Assumptions!$D5</f>
        <v>159.2516718</v>
      </c>
      <c r="O32" s="33">
        <f>O$17*Assumptions!$D5</f>
        <v>160.0479301</v>
      </c>
      <c r="P32" s="33">
        <f>P$17*Assumptions!$D5</f>
        <v>160.8481698</v>
      </c>
      <c r="Q32" s="33">
        <f>Q$17*Assumptions!$D5</f>
        <v>161.6524106</v>
      </c>
      <c r="R32" s="33">
        <f>R$17*Assumptions!$D5</f>
        <v>162.4606727</v>
      </c>
      <c r="S32" s="33">
        <f>S$17*Assumptions!$D5</f>
        <v>163.2729761</v>
      </c>
      <c r="T32" s="33">
        <f>T$17*Assumptions!$D5</f>
        <v>164.0893409</v>
      </c>
      <c r="U32" s="33">
        <f>U$17*Assumptions!$D5</f>
        <v>164.9097876</v>
      </c>
      <c r="V32" s="33">
        <f>V$17*Assumptions!$D5</f>
        <v>165.7343366</v>
      </c>
      <c r="W32" s="33">
        <f>W$17*Assumptions!$D5</f>
        <v>166.5630083</v>
      </c>
      <c r="X32" s="33">
        <f>X$17*Assumptions!$D5</f>
        <v>167.3958233</v>
      </c>
      <c r="Y32" s="33">
        <f>Y$17*Assumptions!$D5</f>
        <v>168.2328024</v>
      </c>
      <c r="Z32" s="33">
        <f>Z$17*Assumptions!$D5</f>
        <v>169.0739664</v>
      </c>
      <c r="AA32" s="33">
        <f>AA$17*Assumptions!$D5</f>
        <v>169.9193363</v>
      </c>
      <c r="AB32" s="33">
        <f>AB$17*Assumptions!$D5</f>
        <v>170.7689329</v>
      </c>
      <c r="AC32" s="33">
        <f>AC$17*Assumptions!$D5</f>
        <v>171.6227776</v>
      </c>
      <c r="AD32" s="33">
        <f>AD$17*Assumptions!$D5</f>
        <v>172.4808915</v>
      </c>
      <c r="AE32" s="33">
        <f>AE$17*Assumptions!$D5</f>
        <v>173.343296</v>
      </c>
      <c r="AF32" s="33">
        <f>AF$17*Assumptions!$D5</f>
        <v>174.2100124</v>
      </c>
      <c r="AG32" s="33">
        <f>AG$17*Assumptions!$D5</f>
        <v>175.0810625</v>
      </c>
      <c r="AH32" s="33">
        <f>AH$17*Assumptions!$D5</f>
        <v>175.9564678</v>
      </c>
      <c r="AI32" s="33">
        <f>AI$17*Assumptions!$D5</f>
        <v>176.8362501</v>
      </c>
      <c r="AJ32" s="33">
        <f>AJ$17*Assumptions!$D5</f>
        <v>177.7204314</v>
      </c>
      <c r="AK32" s="33">
        <f>AK$17*Assumptions!$D5</f>
        <v>178.6090336</v>
      </c>
    </row>
    <row r="33">
      <c r="A33" s="4" t="s">
        <v>33</v>
      </c>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row>
    <row r="34">
      <c r="A34" s="6" t="s">
        <v>34</v>
      </c>
      <c r="B34" s="33">
        <f>B$18*Assumptions!$E3</f>
        <v>2100</v>
      </c>
      <c r="C34" s="33">
        <f>C$18*Assumptions!$E3</f>
        <v>2121</v>
      </c>
      <c r="D34" s="33">
        <f>D$18*Assumptions!$E3</f>
        <v>2142.21</v>
      </c>
      <c r="E34" s="33">
        <f>E$18*Assumptions!$E3</f>
        <v>2163.6321</v>
      </c>
      <c r="F34" s="33">
        <f>F$18*Assumptions!$E3</f>
        <v>2185.268421</v>
      </c>
      <c r="G34" s="33">
        <f>G$18*Assumptions!$E3</f>
        <v>2207.121105</v>
      </c>
      <c r="H34" s="33">
        <f>H$18*Assumptions!$E3</f>
        <v>2229.192316</v>
      </c>
      <c r="I34" s="33">
        <f>I$18*Assumptions!$E3</f>
        <v>2251.484239</v>
      </c>
      <c r="J34" s="33">
        <f>J$18*Assumptions!$E3</f>
        <v>2273.999082</v>
      </c>
      <c r="K34" s="33">
        <f>K$18*Assumptions!$E3</f>
        <v>2296.739073</v>
      </c>
      <c r="L34" s="33">
        <f>L$18*Assumptions!$E3</f>
        <v>2319.706463</v>
      </c>
      <c r="M34" s="33">
        <f>M$18*Assumptions!$E3</f>
        <v>2342.903528</v>
      </c>
      <c r="N34" s="33">
        <f>N$18*Assumptions!$E3</f>
        <v>2366.332563</v>
      </c>
      <c r="O34" s="33">
        <f>O$18*Assumptions!$E3</f>
        <v>2389.995889</v>
      </c>
      <c r="P34" s="33">
        <f>P$18*Assumptions!$E3</f>
        <v>2413.895848</v>
      </c>
      <c r="Q34" s="33">
        <f>Q$18*Assumptions!$E3</f>
        <v>2438.034806</v>
      </c>
      <c r="R34" s="33">
        <f>R$18*Assumptions!$E3</f>
        <v>2462.415154</v>
      </c>
      <c r="S34" s="33">
        <f>S$18*Assumptions!$E3</f>
        <v>2487.039306</v>
      </c>
      <c r="T34" s="33">
        <f>T$18*Assumptions!$E3</f>
        <v>2511.909699</v>
      </c>
      <c r="U34" s="33">
        <f>U$18*Assumptions!$E3</f>
        <v>2537.028796</v>
      </c>
      <c r="V34" s="33">
        <f>V$18*Assumptions!$E3</f>
        <v>2562.399084</v>
      </c>
      <c r="W34" s="33">
        <f>W$18*Assumptions!$E3</f>
        <v>2588.023075</v>
      </c>
      <c r="X34" s="33">
        <f>X$18*Assumptions!$E3</f>
        <v>2613.903305</v>
      </c>
      <c r="Y34" s="33">
        <f>Y$18*Assumptions!$E3</f>
        <v>2640.042339</v>
      </c>
      <c r="Z34" s="33">
        <f>Z$18*Assumptions!$E3</f>
        <v>2666.442762</v>
      </c>
      <c r="AA34" s="33">
        <f>AA$18*Assumptions!$E3</f>
        <v>2693.10719</v>
      </c>
      <c r="AB34" s="33">
        <f>AB$18*Assumptions!$E3</f>
        <v>2720.038261</v>
      </c>
      <c r="AC34" s="33">
        <f>AC$18*Assumptions!$E3</f>
        <v>2747.238644</v>
      </c>
      <c r="AD34" s="33">
        <f>AD$18*Assumptions!$E3</f>
        <v>2774.71103</v>
      </c>
      <c r="AE34" s="33">
        <f>AE$18*Assumptions!$E3</f>
        <v>2802.458141</v>
      </c>
      <c r="AF34" s="33">
        <f>AF$18*Assumptions!$E3</f>
        <v>2830.482722</v>
      </c>
      <c r="AG34" s="33">
        <f>AG$18*Assumptions!$E3</f>
        <v>2858.787549</v>
      </c>
      <c r="AH34" s="33">
        <f>AH$18*Assumptions!$E3</f>
        <v>2887.375425</v>
      </c>
      <c r="AI34" s="33">
        <f>AI$18*Assumptions!$E3</f>
        <v>2916.249179</v>
      </c>
      <c r="AJ34" s="33">
        <f>AJ$18*Assumptions!$E3</f>
        <v>2945.411671</v>
      </c>
      <c r="AK34" s="33">
        <f>AK$18*Assumptions!$E3</f>
        <v>2974.865788</v>
      </c>
    </row>
    <row r="35">
      <c r="A35" s="6" t="s">
        <v>35</v>
      </c>
      <c r="B35" s="33">
        <f>B$18*Assumptions!$E4</f>
        <v>525</v>
      </c>
      <c r="C35" s="33">
        <f>C$18*Assumptions!$E4</f>
        <v>530.25</v>
      </c>
      <c r="D35" s="33">
        <f>D$18*Assumptions!$E4</f>
        <v>535.5525</v>
      </c>
      <c r="E35" s="33">
        <f>E$18*Assumptions!$E4</f>
        <v>540.908025</v>
      </c>
      <c r="F35" s="33">
        <f>F$18*Assumptions!$E4</f>
        <v>546.3171053</v>
      </c>
      <c r="G35" s="33">
        <f>G$18*Assumptions!$E4</f>
        <v>551.7802763</v>
      </c>
      <c r="H35" s="33">
        <f>H$18*Assumptions!$E4</f>
        <v>557.2980791</v>
      </c>
      <c r="I35" s="33">
        <f>I$18*Assumptions!$E4</f>
        <v>562.8710599</v>
      </c>
      <c r="J35" s="33">
        <f>J$18*Assumptions!$E4</f>
        <v>568.4997705</v>
      </c>
      <c r="K35" s="33">
        <f>K$18*Assumptions!$E4</f>
        <v>574.1847682</v>
      </c>
      <c r="L35" s="33">
        <f>L$18*Assumptions!$E4</f>
        <v>579.9266158</v>
      </c>
      <c r="M35" s="33">
        <f>M$18*Assumptions!$E4</f>
        <v>585.725882</v>
      </c>
      <c r="N35" s="33">
        <f>N$18*Assumptions!$E4</f>
        <v>591.5831408</v>
      </c>
      <c r="O35" s="33">
        <f>O$18*Assumptions!$E4</f>
        <v>597.4989722</v>
      </c>
      <c r="P35" s="33">
        <f>P$18*Assumptions!$E4</f>
        <v>603.4739619</v>
      </c>
      <c r="Q35" s="33">
        <f>Q$18*Assumptions!$E4</f>
        <v>609.5087016</v>
      </c>
      <c r="R35" s="33">
        <f>R$18*Assumptions!$E4</f>
        <v>615.6037886</v>
      </c>
      <c r="S35" s="33">
        <f>S$18*Assumptions!$E4</f>
        <v>621.7598265</v>
      </c>
      <c r="T35" s="33">
        <f>T$18*Assumptions!$E4</f>
        <v>627.9774247</v>
      </c>
      <c r="U35" s="33">
        <f>U$18*Assumptions!$E4</f>
        <v>634.257199</v>
      </c>
      <c r="V35" s="33">
        <f>V$18*Assumptions!$E4</f>
        <v>640.599771</v>
      </c>
      <c r="W35" s="33">
        <f>W$18*Assumptions!$E4</f>
        <v>647.0057687</v>
      </c>
      <c r="X35" s="33">
        <f>X$18*Assumptions!$E4</f>
        <v>653.4758264</v>
      </c>
      <c r="Y35" s="33">
        <f>Y$18*Assumptions!$E4</f>
        <v>660.0105846</v>
      </c>
      <c r="Z35" s="33">
        <f>Z$18*Assumptions!$E4</f>
        <v>666.6106905</v>
      </c>
      <c r="AA35" s="33">
        <f>AA$18*Assumptions!$E4</f>
        <v>673.2767974</v>
      </c>
      <c r="AB35" s="33">
        <f>AB$18*Assumptions!$E4</f>
        <v>680.0095654</v>
      </c>
      <c r="AC35" s="33">
        <f>AC$18*Assumptions!$E4</f>
        <v>686.809661</v>
      </c>
      <c r="AD35" s="33">
        <f>AD$18*Assumptions!$E4</f>
        <v>693.6777576</v>
      </c>
      <c r="AE35" s="33">
        <f>AE$18*Assumptions!$E4</f>
        <v>700.6145352</v>
      </c>
      <c r="AF35" s="33">
        <f>AF$18*Assumptions!$E4</f>
        <v>707.6206805</v>
      </c>
      <c r="AG35" s="33">
        <f>AG$18*Assumptions!$E4</f>
        <v>714.6968874</v>
      </c>
      <c r="AH35" s="33">
        <f>AH$18*Assumptions!$E4</f>
        <v>721.8438562</v>
      </c>
      <c r="AI35" s="33">
        <f>AI$18*Assumptions!$E4</f>
        <v>729.0622948</v>
      </c>
      <c r="AJ35" s="33">
        <f>AJ$18*Assumptions!$E4</f>
        <v>736.3529177</v>
      </c>
      <c r="AK35" s="33">
        <f>AK$18*Assumptions!$E4</f>
        <v>743.7164469</v>
      </c>
    </row>
    <row r="36">
      <c r="A36" s="6" t="s">
        <v>36</v>
      </c>
      <c r="B36" s="33">
        <f>B$18*Assumptions!$E5</f>
        <v>498.75</v>
      </c>
      <c r="C36" s="33">
        <f>C$18*Assumptions!$E5</f>
        <v>503.7375</v>
      </c>
      <c r="D36" s="33">
        <f>D$18*Assumptions!$E5</f>
        <v>508.774875</v>
      </c>
      <c r="E36" s="33">
        <f>E$18*Assumptions!$E5</f>
        <v>513.8626238</v>
      </c>
      <c r="F36" s="33">
        <f>F$18*Assumptions!$E5</f>
        <v>519.00125</v>
      </c>
      <c r="G36" s="33">
        <f>G$18*Assumptions!$E5</f>
        <v>524.1912625</v>
      </c>
      <c r="H36" s="33">
        <f>H$18*Assumptions!$E5</f>
        <v>529.4331751</v>
      </c>
      <c r="I36" s="33">
        <f>I$18*Assumptions!$E5</f>
        <v>534.7275069</v>
      </c>
      <c r="J36" s="33">
        <f>J$18*Assumptions!$E5</f>
        <v>540.0747819</v>
      </c>
      <c r="K36" s="33">
        <f>K$18*Assumptions!$E5</f>
        <v>545.4755298</v>
      </c>
      <c r="L36" s="33">
        <f>L$18*Assumptions!$E5</f>
        <v>550.930285</v>
      </c>
      <c r="M36" s="33">
        <f>M$18*Assumptions!$E5</f>
        <v>556.4395879</v>
      </c>
      <c r="N36" s="33">
        <f>N$18*Assumptions!$E5</f>
        <v>562.0039838</v>
      </c>
      <c r="O36" s="33">
        <f>O$18*Assumptions!$E5</f>
        <v>567.6240236</v>
      </c>
      <c r="P36" s="33">
        <f>P$18*Assumptions!$E5</f>
        <v>573.3002639</v>
      </c>
      <c r="Q36" s="33">
        <f>Q$18*Assumptions!$E5</f>
        <v>579.0332665</v>
      </c>
      <c r="R36" s="33">
        <f>R$18*Assumptions!$E5</f>
        <v>584.8235992</v>
      </c>
      <c r="S36" s="33">
        <f>S$18*Assumptions!$E5</f>
        <v>590.6718351</v>
      </c>
      <c r="T36" s="33">
        <f>T$18*Assumptions!$E5</f>
        <v>596.5785535</v>
      </c>
      <c r="U36" s="33">
        <f>U$18*Assumptions!$E5</f>
        <v>602.544339</v>
      </c>
      <c r="V36" s="33">
        <f>V$18*Assumptions!$E5</f>
        <v>608.5697824</v>
      </c>
      <c r="W36" s="33">
        <f>W$18*Assumptions!$E5</f>
        <v>614.6554802</v>
      </c>
      <c r="X36" s="33">
        <f>X$18*Assumptions!$E5</f>
        <v>620.8020351</v>
      </c>
      <c r="Y36" s="33">
        <f>Y$18*Assumptions!$E5</f>
        <v>627.0100554</v>
      </c>
      <c r="Z36" s="33">
        <f>Z$18*Assumptions!$E5</f>
        <v>633.280156</v>
      </c>
      <c r="AA36" s="33">
        <f>AA$18*Assumptions!$E5</f>
        <v>639.6129575</v>
      </c>
      <c r="AB36" s="33">
        <f>AB$18*Assumptions!$E5</f>
        <v>646.0090871</v>
      </c>
      <c r="AC36" s="33">
        <f>AC$18*Assumptions!$E5</f>
        <v>652.469178</v>
      </c>
      <c r="AD36" s="33">
        <f>AD$18*Assumptions!$E5</f>
        <v>658.9938697</v>
      </c>
      <c r="AE36" s="33">
        <f>AE$18*Assumptions!$E5</f>
        <v>665.5838084</v>
      </c>
      <c r="AF36" s="33">
        <f>AF$18*Assumptions!$E5</f>
        <v>672.2396465</v>
      </c>
      <c r="AG36" s="33">
        <f>AG$18*Assumptions!$E5</f>
        <v>678.962043</v>
      </c>
      <c r="AH36" s="33">
        <f>AH$18*Assumptions!$E5</f>
        <v>685.7516634</v>
      </c>
      <c r="AI36" s="33">
        <f>AI$18*Assumptions!$E5</f>
        <v>692.6091801</v>
      </c>
      <c r="AJ36" s="33">
        <f>AJ$18*Assumptions!$E5</f>
        <v>699.5352719</v>
      </c>
      <c r="AK36" s="33">
        <f>AK$18*Assumptions!$E5</f>
        <v>706.5306246</v>
      </c>
    </row>
    <row r="37">
      <c r="A37" s="31"/>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row>
    <row r="38">
      <c r="A38" s="31" t="s">
        <v>131</v>
      </c>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row>
    <row r="39">
      <c r="A39" s="6" t="s">
        <v>34</v>
      </c>
      <c r="B39" s="33">
        <f t="shared" ref="B39:AK39" si="1">B22+B26+B30+B34</f>
        <v>7050</v>
      </c>
      <c r="C39" s="33">
        <f t="shared" si="1"/>
        <v>7157.25</v>
      </c>
      <c r="D39" s="33">
        <f t="shared" si="1"/>
        <v>7266.33375</v>
      </c>
      <c r="E39" s="33">
        <f t="shared" si="1"/>
        <v>7377.284756</v>
      </c>
      <c r="F39" s="33">
        <f t="shared" si="1"/>
        <v>7490.13716</v>
      </c>
      <c r="G39" s="33">
        <f t="shared" si="1"/>
        <v>7604.925752</v>
      </c>
      <c r="H39" s="33">
        <f t="shared" si="1"/>
        <v>7721.685979</v>
      </c>
      <c r="I39" s="33">
        <f t="shared" si="1"/>
        <v>7840.453966</v>
      </c>
      <c r="J39" s="33">
        <f t="shared" si="1"/>
        <v>7961.26652</v>
      </c>
      <c r="K39" s="33">
        <f t="shared" si="1"/>
        <v>8084.161149</v>
      </c>
      <c r="L39" s="33">
        <f t="shared" si="1"/>
        <v>8209.176073</v>
      </c>
      <c r="M39" s="33">
        <f t="shared" si="1"/>
        <v>8336.350241</v>
      </c>
      <c r="N39" s="33">
        <f t="shared" si="1"/>
        <v>8465.723339</v>
      </c>
      <c r="O39" s="33">
        <f t="shared" si="1"/>
        <v>8597.335812</v>
      </c>
      <c r="P39" s="33">
        <f t="shared" si="1"/>
        <v>8731.228872</v>
      </c>
      <c r="Q39" s="33">
        <f t="shared" si="1"/>
        <v>8867.444517</v>
      </c>
      <c r="R39" s="33">
        <f t="shared" si="1"/>
        <v>9006.025544</v>
      </c>
      <c r="S39" s="33">
        <f t="shared" si="1"/>
        <v>9147.015567</v>
      </c>
      <c r="T39" s="33">
        <f t="shared" si="1"/>
        <v>9290.459031</v>
      </c>
      <c r="U39" s="33">
        <f t="shared" si="1"/>
        <v>9436.401227</v>
      </c>
      <c r="V39" s="33">
        <f t="shared" si="1"/>
        <v>9584.888311</v>
      </c>
      <c r="W39" s="33">
        <f t="shared" si="1"/>
        <v>9735.96732</v>
      </c>
      <c r="X39" s="33">
        <f t="shared" si="1"/>
        <v>9889.686188</v>
      </c>
      <c r="Y39" s="33">
        <f t="shared" si="1"/>
        <v>10046.09377</v>
      </c>
      <c r="Z39" s="33">
        <f t="shared" si="1"/>
        <v>10205.23983</v>
      </c>
      <c r="AA39" s="33">
        <f t="shared" si="1"/>
        <v>10367.17513</v>
      </c>
      <c r="AB39" s="33">
        <f t="shared" si="1"/>
        <v>10531.95136</v>
      </c>
      <c r="AC39" s="33">
        <f t="shared" si="1"/>
        <v>10699.6212</v>
      </c>
      <c r="AD39" s="33">
        <f t="shared" si="1"/>
        <v>10870.23837</v>
      </c>
      <c r="AE39" s="33">
        <f t="shared" si="1"/>
        <v>11043.85759</v>
      </c>
      <c r="AF39" s="33">
        <f t="shared" si="1"/>
        <v>11220.53464</v>
      </c>
      <c r="AG39" s="33">
        <f t="shared" si="1"/>
        <v>11400.32635</v>
      </c>
      <c r="AH39" s="33">
        <f t="shared" si="1"/>
        <v>11583.29067</v>
      </c>
      <c r="AI39" s="33">
        <f t="shared" si="1"/>
        <v>11769.48662</v>
      </c>
      <c r="AJ39" s="33">
        <f t="shared" si="1"/>
        <v>11958.97439</v>
      </c>
      <c r="AK39" s="33">
        <f t="shared" si="1"/>
        <v>12151.8153</v>
      </c>
    </row>
    <row r="40">
      <c r="A40" s="6" t="s">
        <v>35</v>
      </c>
      <c r="B40" s="33">
        <f t="shared" ref="B40:AK40" si="2">B23+B27+B31+B35</f>
        <v>2055</v>
      </c>
      <c r="C40" s="33">
        <f t="shared" si="2"/>
        <v>2086.35</v>
      </c>
      <c r="D40" s="33">
        <f t="shared" si="2"/>
        <v>2118.24075</v>
      </c>
      <c r="E40" s="33">
        <f t="shared" si="2"/>
        <v>2150.682203</v>
      </c>
      <c r="F40" s="33">
        <f t="shared" si="2"/>
        <v>2183.6845</v>
      </c>
      <c r="G40" s="33">
        <f t="shared" si="2"/>
        <v>2217.257977</v>
      </c>
      <c r="H40" s="33">
        <f t="shared" si="2"/>
        <v>2251.413166</v>
      </c>
      <c r="I40" s="33">
        <f t="shared" si="2"/>
        <v>2286.160801</v>
      </c>
      <c r="J40" s="33">
        <f t="shared" si="2"/>
        <v>2321.511819</v>
      </c>
      <c r="K40" s="33">
        <f t="shared" si="2"/>
        <v>2357.477367</v>
      </c>
      <c r="L40" s="33">
        <f t="shared" si="2"/>
        <v>2394.068805</v>
      </c>
      <c r="M40" s="33">
        <f t="shared" si="2"/>
        <v>2431.297708</v>
      </c>
      <c r="N40" s="33">
        <f t="shared" si="2"/>
        <v>2469.175875</v>
      </c>
      <c r="O40" s="33">
        <f t="shared" si="2"/>
        <v>2507.715328</v>
      </c>
      <c r="P40" s="33">
        <f t="shared" si="2"/>
        <v>2546.92832</v>
      </c>
      <c r="Q40" s="33">
        <f t="shared" si="2"/>
        <v>2586.827338</v>
      </c>
      <c r="R40" s="33">
        <f t="shared" si="2"/>
        <v>2627.425107</v>
      </c>
      <c r="S40" s="33">
        <f t="shared" si="2"/>
        <v>2668.734598</v>
      </c>
      <c r="T40" s="33">
        <f t="shared" si="2"/>
        <v>2710.769027</v>
      </c>
      <c r="U40" s="33">
        <f t="shared" si="2"/>
        <v>2753.541864</v>
      </c>
      <c r="V40" s="33">
        <f t="shared" si="2"/>
        <v>2797.06684</v>
      </c>
      <c r="W40" s="33">
        <f t="shared" si="2"/>
        <v>2841.357945</v>
      </c>
      <c r="X40" s="33">
        <f t="shared" si="2"/>
        <v>2886.429438</v>
      </c>
      <c r="Y40" s="33">
        <f t="shared" si="2"/>
        <v>2932.295853</v>
      </c>
      <c r="Z40" s="33">
        <f t="shared" si="2"/>
        <v>2978.972002</v>
      </c>
      <c r="AA40" s="33">
        <f t="shared" si="2"/>
        <v>3026.47298</v>
      </c>
      <c r="AB40" s="33">
        <f t="shared" si="2"/>
        <v>3074.814174</v>
      </c>
      <c r="AC40" s="33">
        <f t="shared" si="2"/>
        <v>3124.011262</v>
      </c>
      <c r="AD40" s="33">
        <f t="shared" si="2"/>
        <v>3174.080228</v>
      </c>
      <c r="AE40" s="33">
        <f t="shared" si="2"/>
        <v>3225.03736</v>
      </c>
      <c r="AF40" s="33">
        <f t="shared" si="2"/>
        <v>3276.89926</v>
      </c>
      <c r="AG40" s="33">
        <f t="shared" si="2"/>
        <v>3329.682848</v>
      </c>
      <c r="AH40" s="33">
        <f t="shared" si="2"/>
        <v>3383.405369</v>
      </c>
      <c r="AI40" s="33">
        <f t="shared" si="2"/>
        <v>3438.084403</v>
      </c>
      <c r="AJ40" s="33">
        <f t="shared" si="2"/>
        <v>3493.737863</v>
      </c>
      <c r="AK40" s="33">
        <f t="shared" si="2"/>
        <v>3550.384011</v>
      </c>
    </row>
    <row r="41">
      <c r="A41" s="6" t="s">
        <v>36</v>
      </c>
      <c r="B41" s="33">
        <f t="shared" ref="B41:AK41" si="3">B24+B28+B32+B36</f>
        <v>2193.75</v>
      </c>
      <c r="C41" s="33">
        <f t="shared" si="3"/>
        <v>2227.7625</v>
      </c>
      <c r="D41" s="33">
        <f t="shared" si="3"/>
        <v>2262.35475</v>
      </c>
      <c r="E41" s="33">
        <f t="shared" si="3"/>
        <v>2297.537199</v>
      </c>
      <c r="F41" s="33">
        <f t="shared" si="3"/>
        <v>2333.320492</v>
      </c>
      <c r="G41" s="33">
        <f t="shared" si="3"/>
        <v>2369.715472</v>
      </c>
      <c r="H41" s="33">
        <f t="shared" si="3"/>
        <v>2406.733183</v>
      </c>
      <c r="I41" s="33">
        <f t="shared" si="3"/>
        <v>2444.384877</v>
      </c>
      <c r="J41" s="33">
        <f t="shared" si="3"/>
        <v>2482.682015</v>
      </c>
      <c r="K41" s="33">
        <f t="shared" si="3"/>
        <v>2521.636274</v>
      </c>
      <c r="L41" s="33">
        <f t="shared" si="3"/>
        <v>2561.259546</v>
      </c>
      <c r="M41" s="33">
        <f t="shared" si="3"/>
        <v>2601.56395</v>
      </c>
      <c r="N41" s="33">
        <f t="shared" si="3"/>
        <v>2642.561826</v>
      </c>
      <c r="O41" s="33">
        <f t="shared" si="3"/>
        <v>2684.26575</v>
      </c>
      <c r="P41" s="33">
        <f t="shared" si="3"/>
        <v>2726.688531</v>
      </c>
      <c r="Q41" s="33">
        <f t="shared" si="3"/>
        <v>2769.843217</v>
      </c>
      <c r="R41" s="33">
        <f t="shared" si="3"/>
        <v>2813.743104</v>
      </c>
      <c r="S41" s="33">
        <f t="shared" si="3"/>
        <v>2858.401732</v>
      </c>
      <c r="T41" s="33">
        <f t="shared" si="3"/>
        <v>2903.832901</v>
      </c>
      <c r="U41" s="33">
        <f t="shared" si="3"/>
        <v>2950.050664</v>
      </c>
      <c r="V41" s="33">
        <f t="shared" si="3"/>
        <v>2997.069341</v>
      </c>
      <c r="W41" s="33">
        <f t="shared" si="3"/>
        <v>3044.903521</v>
      </c>
      <c r="X41" s="33">
        <f t="shared" si="3"/>
        <v>3093.568065</v>
      </c>
      <c r="Y41" s="33">
        <f t="shared" si="3"/>
        <v>3143.078113</v>
      </c>
      <c r="Z41" s="33">
        <f t="shared" si="3"/>
        <v>3193.449093</v>
      </c>
      <c r="AA41" s="33">
        <f t="shared" si="3"/>
        <v>3244.696719</v>
      </c>
      <c r="AB41" s="33">
        <f t="shared" si="3"/>
        <v>3296.837002</v>
      </c>
      <c r="AC41" s="33">
        <f t="shared" si="3"/>
        <v>3349.886255</v>
      </c>
      <c r="AD41" s="33">
        <f t="shared" si="3"/>
        <v>3403.861096</v>
      </c>
      <c r="AE41" s="33">
        <f t="shared" si="3"/>
        <v>3458.778458</v>
      </c>
      <c r="AF41" s="33">
        <f t="shared" si="3"/>
        <v>3514.65559</v>
      </c>
      <c r="AG41" s="33">
        <f t="shared" si="3"/>
        <v>3571.51007</v>
      </c>
      <c r="AH41" s="33">
        <f t="shared" si="3"/>
        <v>3629.359803</v>
      </c>
      <c r="AI41" s="33">
        <f t="shared" si="3"/>
        <v>3688.223034</v>
      </c>
      <c r="AJ41" s="33">
        <f t="shared" si="3"/>
        <v>3748.118352</v>
      </c>
      <c r="AK41" s="33">
        <f t="shared" si="3"/>
        <v>3809.064694</v>
      </c>
    </row>
    <row r="42">
      <c r="A42" s="31"/>
    </row>
    <row r="43">
      <c r="A43" s="31" t="s">
        <v>132</v>
      </c>
    </row>
    <row r="44">
      <c r="A44" s="6" t="s">
        <v>34</v>
      </c>
      <c r="B44" s="34">
        <f>Assumptions!B29</f>
        <v>7400</v>
      </c>
      <c r="C44" s="33">
        <f>B44*(1+Assumptions!$C29)</f>
        <v>7511</v>
      </c>
      <c r="D44" s="33">
        <f>C44*(1+Assumptions!$C29)</f>
        <v>7623.665</v>
      </c>
      <c r="E44" s="33">
        <f>D44*(1+Assumptions!$C29)</f>
        <v>7738.019975</v>
      </c>
      <c r="F44" s="33">
        <f>E44*(1+Assumptions!$C29)</f>
        <v>7854.090275</v>
      </c>
      <c r="G44" s="33">
        <f>F44*(1+Assumptions!$C29)</f>
        <v>7971.901629</v>
      </c>
      <c r="H44" s="33">
        <f>G44*(1+Assumptions!$C29)</f>
        <v>8091.480153</v>
      </c>
      <c r="I44" s="33">
        <f>H44*(1+Assumptions!$C29)</f>
        <v>8212.852355</v>
      </c>
      <c r="J44" s="33">
        <f>I44*(1+Assumptions!$C29)</f>
        <v>8336.045141</v>
      </c>
      <c r="K44" s="33">
        <f>J44*(1+Assumptions!$C29)</f>
        <v>8461.085818</v>
      </c>
      <c r="L44" s="33">
        <f>K44*(1+Assumptions!$C29)</f>
        <v>8588.002105</v>
      </c>
      <c r="M44" s="33">
        <f>L44*(1+Assumptions!$C29)</f>
        <v>8716.822137</v>
      </c>
      <c r="N44" s="33">
        <f>M44*(1+Assumptions!$C29)</f>
        <v>8847.574469</v>
      </c>
      <c r="O44" s="33">
        <f>N44*(1+Assumptions!$C29)</f>
        <v>8980.288086</v>
      </c>
      <c r="P44" s="33">
        <f>O44*(1+Assumptions!$C29)</f>
        <v>9114.992407</v>
      </c>
      <c r="Q44" s="33">
        <f>P44*(1+Assumptions!$C29)</f>
        <v>9251.717293</v>
      </c>
      <c r="R44" s="33">
        <f>Q44*(1+Assumptions!$C29)</f>
        <v>9390.493053</v>
      </c>
      <c r="S44" s="33">
        <f>R44*(1+Assumptions!$C29)</f>
        <v>9531.350448</v>
      </c>
      <c r="T44" s="33">
        <f>S44*(1+Assumptions!$C29)</f>
        <v>9674.320705</v>
      </c>
      <c r="U44" s="33">
        <f>T44*(1+Assumptions!$C29)</f>
        <v>9819.435516</v>
      </c>
      <c r="V44" s="33">
        <f>U44*(1+Assumptions!$C29)</f>
        <v>9966.727048</v>
      </c>
      <c r="W44" s="33">
        <f>V44*(1+Assumptions!$C29)</f>
        <v>10116.22795</v>
      </c>
      <c r="X44" s="33">
        <f>W44*(1+Assumptions!$C29)</f>
        <v>10267.97137</v>
      </c>
      <c r="Y44" s="33">
        <f>X44*(1+Assumptions!$C29)</f>
        <v>10421.99094</v>
      </c>
      <c r="Z44" s="33">
        <f>Y44*(1+Assumptions!$C29)</f>
        <v>10578.32081</v>
      </c>
      <c r="AA44" s="33">
        <f>Z44*(1+Assumptions!$C29)</f>
        <v>10736.99562</v>
      </c>
      <c r="AB44" s="33">
        <f>AA44*(1+Assumptions!$C29)</f>
        <v>10898.05055</v>
      </c>
      <c r="AC44" s="33">
        <f>AB44*(1+Assumptions!$C29)</f>
        <v>11061.52131</v>
      </c>
      <c r="AD44" s="33">
        <f>AC44*(1+Assumptions!$C29)</f>
        <v>11227.44413</v>
      </c>
      <c r="AE44" s="33">
        <f>AD44*(1+Assumptions!$C29)</f>
        <v>11395.85579</v>
      </c>
      <c r="AF44" s="33">
        <f>AE44*(1+Assumptions!$C29)</f>
        <v>11566.79363</v>
      </c>
      <c r="AG44" s="33">
        <f>AF44*(1+Assumptions!$C29)</f>
        <v>11740.29554</v>
      </c>
      <c r="AH44" s="33">
        <f>AG44*(1+Assumptions!$C29)</f>
        <v>11916.39997</v>
      </c>
      <c r="AI44" s="33">
        <f>AH44*(1+Assumptions!$C29)</f>
        <v>12095.14597</v>
      </c>
      <c r="AJ44" s="33">
        <f>AI44*(1+Assumptions!$C29)</f>
        <v>12276.57316</v>
      </c>
      <c r="AK44" s="33">
        <f>AJ44*(1+Assumptions!$C29)</f>
        <v>12460.72176</v>
      </c>
    </row>
    <row r="45">
      <c r="A45" s="6" t="s">
        <v>35</v>
      </c>
      <c r="B45" s="34">
        <f>Assumptions!B30</f>
        <v>2600</v>
      </c>
      <c r="C45" s="33">
        <f>B45*(1+Assumptions!$C30)</f>
        <v>2626</v>
      </c>
      <c r="D45" s="33">
        <f>C45*(1+Assumptions!$C30)</f>
        <v>2652.26</v>
      </c>
      <c r="E45" s="33">
        <f>D45*(1+Assumptions!$C30)</f>
        <v>2678.7826</v>
      </c>
      <c r="F45" s="33">
        <f>E45*(1+Assumptions!$C30)</f>
        <v>2705.570426</v>
      </c>
      <c r="G45" s="33">
        <f>F45*(1+Assumptions!$C30)</f>
        <v>2732.62613</v>
      </c>
      <c r="H45" s="33">
        <f>G45*(1+Assumptions!$C30)</f>
        <v>2759.952392</v>
      </c>
      <c r="I45" s="33">
        <f>H45*(1+Assumptions!$C30)</f>
        <v>2787.551915</v>
      </c>
      <c r="J45" s="33">
        <f>I45*(1+Assumptions!$C30)</f>
        <v>2815.427435</v>
      </c>
      <c r="K45" s="33">
        <f>J45*(1+Assumptions!$C30)</f>
        <v>2843.581709</v>
      </c>
      <c r="L45" s="33">
        <f>K45*(1+Assumptions!$C30)</f>
        <v>2872.017526</v>
      </c>
      <c r="M45" s="33">
        <f>L45*(1+Assumptions!$C30)</f>
        <v>2900.737701</v>
      </c>
      <c r="N45" s="33">
        <f>M45*(1+Assumptions!$C30)</f>
        <v>2929.745078</v>
      </c>
      <c r="O45" s="33">
        <f>N45*(1+Assumptions!$C30)</f>
        <v>2959.042529</v>
      </c>
      <c r="P45" s="33">
        <f>O45*(1+Assumptions!$C30)</f>
        <v>2988.632954</v>
      </c>
      <c r="Q45" s="33">
        <f>P45*(1+Assumptions!$C30)</f>
        <v>3018.519284</v>
      </c>
      <c r="R45" s="33">
        <f>Q45*(1+Assumptions!$C30)</f>
        <v>3048.704477</v>
      </c>
      <c r="S45" s="33">
        <f>R45*(1+Assumptions!$C30)</f>
        <v>3079.191522</v>
      </c>
      <c r="T45" s="33">
        <f>S45*(1+Assumptions!$C30)</f>
        <v>3109.983437</v>
      </c>
      <c r="U45" s="33">
        <f>T45*(1+Assumptions!$C30)</f>
        <v>3141.083271</v>
      </c>
      <c r="V45" s="33">
        <f>U45*(1+Assumptions!$C30)</f>
        <v>3172.494104</v>
      </c>
      <c r="W45" s="33">
        <f>V45*(1+Assumptions!$C30)</f>
        <v>3204.219045</v>
      </c>
      <c r="X45" s="33">
        <f>W45*(1+Assumptions!$C30)</f>
        <v>3236.261235</v>
      </c>
      <c r="Y45" s="33">
        <f>X45*(1+Assumptions!$C30)</f>
        <v>3268.623848</v>
      </c>
      <c r="Z45" s="33">
        <f>Y45*(1+Assumptions!$C30)</f>
        <v>3301.310086</v>
      </c>
      <c r="AA45" s="33">
        <f>Z45*(1+Assumptions!$C30)</f>
        <v>3334.323187</v>
      </c>
      <c r="AB45" s="33">
        <f>AA45*(1+Assumptions!$C30)</f>
        <v>3367.666419</v>
      </c>
      <c r="AC45" s="33">
        <f>AB45*(1+Assumptions!$C30)</f>
        <v>3401.343083</v>
      </c>
      <c r="AD45" s="33">
        <f>AC45*(1+Assumptions!$C30)</f>
        <v>3435.356514</v>
      </c>
      <c r="AE45" s="33">
        <f>AD45*(1+Assumptions!$C30)</f>
        <v>3469.710079</v>
      </c>
      <c r="AF45" s="33">
        <f>AE45*(1+Assumptions!$C30)</f>
        <v>3504.40718</v>
      </c>
      <c r="AG45" s="33">
        <f>AF45*(1+Assumptions!$C30)</f>
        <v>3539.451252</v>
      </c>
      <c r="AH45" s="33">
        <f>AG45*(1+Assumptions!$C30)</f>
        <v>3574.845764</v>
      </c>
      <c r="AI45" s="33">
        <f>AH45*(1+Assumptions!$C30)</f>
        <v>3610.594222</v>
      </c>
      <c r="AJ45" s="33">
        <f>AI45*(1+Assumptions!$C30)</f>
        <v>3646.700164</v>
      </c>
      <c r="AK45" s="33">
        <f>AJ45*(1+Assumptions!$C30)</f>
        <v>3683.167166</v>
      </c>
    </row>
    <row r="46">
      <c r="A46" s="6" t="s">
        <v>36</v>
      </c>
      <c r="B46" s="34">
        <f>Assumptions!B31</f>
        <v>2750</v>
      </c>
      <c r="C46" s="33">
        <f>B46*(1+Assumptions!$C31)</f>
        <v>2783</v>
      </c>
      <c r="D46" s="33">
        <f>C46*(1+Assumptions!$C31)</f>
        <v>2816.396</v>
      </c>
      <c r="E46" s="33">
        <f>D46*(1+Assumptions!$C31)</f>
        <v>2850.192752</v>
      </c>
      <c r="F46" s="33">
        <f>E46*(1+Assumptions!$C31)</f>
        <v>2884.395065</v>
      </c>
      <c r="G46" s="33">
        <f>F46*(1+Assumptions!$C31)</f>
        <v>2919.007806</v>
      </c>
      <c r="H46" s="33">
        <f>G46*(1+Assumptions!$C31)</f>
        <v>2954.035899</v>
      </c>
      <c r="I46" s="33">
        <f>H46*(1+Assumptions!$C31)</f>
        <v>2989.48433</v>
      </c>
      <c r="J46" s="33">
        <f>I46*(1+Assumptions!$C31)</f>
        <v>3025.358142</v>
      </c>
      <c r="K46" s="33">
        <f>J46*(1+Assumptions!$C31)</f>
        <v>3061.66244</v>
      </c>
      <c r="L46" s="33">
        <f>K46*(1+Assumptions!$C31)</f>
        <v>3098.402389</v>
      </c>
      <c r="M46" s="33">
        <f>L46*(1+Assumptions!$C31)</f>
        <v>3135.583218</v>
      </c>
      <c r="N46" s="33">
        <f>M46*(1+Assumptions!$C31)</f>
        <v>3173.210217</v>
      </c>
      <c r="O46" s="33">
        <f>N46*(1+Assumptions!$C31)</f>
        <v>3211.288739</v>
      </c>
      <c r="P46" s="33">
        <f>O46*(1+Assumptions!$C31)</f>
        <v>3249.824204</v>
      </c>
      <c r="Q46" s="33">
        <f>P46*(1+Assumptions!$C31)</f>
        <v>3288.822094</v>
      </c>
      <c r="R46" s="33">
        <f>Q46*(1+Assumptions!$C31)</f>
        <v>3328.28796</v>
      </c>
      <c r="S46" s="33">
        <f>R46*(1+Assumptions!$C31)</f>
        <v>3368.227415</v>
      </c>
      <c r="T46" s="33">
        <f>S46*(1+Assumptions!$C31)</f>
        <v>3408.646144</v>
      </c>
      <c r="U46" s="33">
        <f>T46*(1+Assumptions!$C31)</f>
        <v>3449.549898</v>
      </c>
      <c r="V46" s="33">
        <f>U46*(1+Assumptions!$C31)</f>
        <v>3490.944497</v>
      </c>
      <c r="W46" s="33">
        <f>V46*(1+Assumptions!$C31)</f>
        <v>3532.835831</v>
      </c>
      <c r="X46" s="33">
        <f>W46*(1+Assumptions!$C31)</f>
        <v>3575.22986</v>
      </c>
      <c r="Y46" s="33">
        <f>X46*(1+Assumptions!$C31)</f>
        <v>3618.132619</v>
      </c>
      <c r="Z46" s="33">
        <f>Y46*(1+Assumptions!$C31)</f>
        <v>3661.55021</v>
      </c>
      <c r="AA46" s="33">
        <f>Z46*(1+Assumptions!$C31)</f>
        <v>3705.488813</v>
      </c>
      <c r="AB46" s="33">
        <f>AA46*(1+Assumptions!$C31)</f>
        <v>3749.954678</v>
      </c>
      <c r="AC46" s="33">
        <f>AB46*(1+Assumptions!$C31)</f>
        <v>3794.954135</v>
      </c>
      <c r="AD46" s="33">
        <f>AC46*(1+Assumptions!$C31)</f>
        <v>3840.493584</v>
      </c>
      <c r="AE46" s="33">
        <f>AD46*(1+Assumptions!$C31)</f>
        <v>3886.579507</v>
      </c>
      <c r="AF46" s="33">
        <f>AE46*(1+Assumptions!$C31)</f>
        <v>3933.218461</v>
      </c>
      <c r="AG46" s="33">
        <f>AF46*(1+Assumptions!$C31)</f>
        <v>3980.417083</v>
      </c>
      <c r="AH46" s="33">
        <f>AG46*(1+Assumptions!$C31)</f>
        <v>4028.182088</v>
      </c>
      <c r="AI46" s="33">
        <f>AH46*(1+Assumptions!$C31)</f>
        <v>4076.520273</v>
      </c>
      <c r="AJ46" s="33">
        <f>AI46*(1+Assumptions!$C31)</f>
        <v>4125.438516</v>
      </c>
      <c r="AK46" s="33">
        <f>AJ46*(1+Assumptions!$C31)</f>
        <v>4174.943778</v>
      </c>
    </row>
    <row r="47">
      <c r="A47" s="31"/>
    </row>
    <row r="48">
      <c r="A48" s="31" t="s">
        <v>133</v>
      </c>
    </row>
    <row r="49">
      <c r="A49" s="6" t="s">
        <v>34</v>
      </c>
      <c r="B49" s="32">
        <f>Assumptions!$D29</f>
        <v>1300</v>
      </c>
      <c r="C49" s="32">
        <f>Assumptions!$D29</f>
        <v>1300</v>
      </c>
      <c r="D49" s="32">
        <f>Assumptions!$D29</f>
        <v>1300</v>
      </c>
      <c r="E49" s="32">
        <f>Assumptions!$D29</f>
        <v>1300</v>
      </c>
      <c r="F49" s="32">
        <f>Assumptions!$D29</f>
        <v>1300</v>
      </c>
      <c r="G49" s="32">
        <f>Assumptions!$D29</f>
        <v>1300</v>
      </c>
      <c r="H49" s="32">
        <f>Assumptions!$D29</f>
        <v>1300</v>
      </c>
      <c r="I49" s="32">
        <f>Assumptions!$D29</f>
        <v>1300</v>
      </c>
      <c r="J49" s="32">
        <f>Assumptions!$D29</f>
        <v>1300</v>
      </c>
      <c r="K49" s="32">
        <f>Assumptions!$D29</f>
        <v>1300</v>
      </c>
      <c r="L49" s="32">
        <f>Assumptions!$D29</f>
        <v>1300</v>
      </c>
      <c r="M49" s="32">
        <f>Assumptions!$D29</f>
        <v>1300</v>
      </c>
      <c r="N49" s="32">
        <f>Assumptions!$D29</f>
        <v>1300</v>
      </c>
      <c r="O49" s="32">
        <f>Assumptions!$D29</f>
        <v>1300</v>
      </c>
      <c r="P49" s="32">
        <f>Assumptions!$D29</f>
        <v>1300</v>
      </c>
      <c r="Q49" s="32">
        <f>Assumptions!$D29</f>
        <v>1300</v>
      </c>
      <c r="R49" s="32">
        <f>Assumptions!$D29</f>
        <v>1300</v>
      </c>
      <c r="S49" s="32">
        <f>Assumptions!$D29</f>
        <v>1300</v>
      </c>
      <c r="T49" s="32">
        <f>Assumptions!$D29</f>
        <v>1300</v>
      </c>
      <c r="U49" s="32">
        <f>Assumptions!$D29</f>
        <v>1300</v>
      </c>
      <c r="V49" s="32">
        <f>Assumptions!$D29</f>
        <v>1300</v>
      </c>
      <c r="W49" s="32">
        <f>Assumptions!$D29</f>
        <v>1300</v>
      </c>
      <c r="X49" s="32">
        <f>Assumptions!$D29</f>
        <v>1300</v>
      </c>
      <c r="Y49" s="32">
        <f>Assumptions!$D29</f>
        <v>1300</v>
      </c>
      <c r="Z49" s="32">
        <f>Assumptions!$D29</f>
        <v>1300</v>
      </c>
      <c r="AA49" s="32">
        <f>Assumptions!$D29</f>
        <v>1300</v>
      </c>
      <c r="AB49" s="32">
        <f>Assumptions!$D29</f>
        <v>1300</v>
      </c>
      <c r="AC49" s="32">
        <f>Assumptions!$D29</f>
        <v>1300</v>
      </c>
      <c r="AD49" s="32">
        <f>Assumptions!$D29</f>
        <v>1300</v>
      </c>
      <c r="AE49" s="32">
        <f>Assumptions!$D29</f>
        <v>1300</v>
      </c>
      <c r="AF49" s="32">
        <f>Assumptions!$D29</f>
        <v>1300</v>
      </c>
      <c r="AG49" s="32">
        <f>Assumptions!$D29</f>
        <v>1300</v>
      </c>
      <c r="AH49" s="32">
        <f>Assumptions!$D29</f>
        <v>1300</v>
      </c>
      <c r="AI49" s="32">
        <f>Assumptions!$D29</f>
        <v>1300</v>
      </c>
      <c r="AJ49" s="32">
        <f>Assumptions!$D29</f>
        <v>1300</v>
      </c>
      <c r="AK49" s="32">
        <f>Assumptions!$D29</f>
        <v>1300</v>
      </c>
    </row>
    <row r="50">
      <c r="A50" s="6" t="s">
        <v>35</v>
      </c>
      <c r="B50" s="32">
        <f>Assumptions!$D30</f>
        <v>200</v>
      </c>
      <c r="C50" s="32">
        <f>Assumptions!$D30</f>
        <v>200</v>
      </c>
      <c r="D50" s="32">
        <f>Assumptions!$D30</f>
        <v>200</v>
      </c>
      <c r="E50" s="32">
        <f>Assumptions!$D30</f>
        <v>200</v>
      </c>
      <c r="F50" s="32">
        <f>Assumptions!$D30</f>
        <v>200</v>
      </c>
      <c r="G50" s="32">
        <f>Assumptions!$D30</f>
        <v>200</v>
      </c>
      <c r="H50" s="32">
        <f>Assumptions!$D30</f>
        <v>200</v>
      </c>
      <c r="I50" s="32">
        <f>Assumptions!$D30</f>
        <v>200</v>
      </c>
      <c r="J50" s="32">
        <f>Assumptions!$D30</f>
        <v>200</v>
      </c>
      <c r="K50" s="32">
        <f>Assumptions!$D30</f>
        <v>200</v>
      </c>
      <c r="L50" s="32">
        <f>Assumptions!$D30</f>
        <v>200</v>
      </c>
      <c r="M50" s="32">
        <f>Assumptions!$D30</f>
        <v>200</v>
      </c>
      <c r="N50" s="32">
        <f>Assumptions!$D30</f>
        <v>200</v>
      </c>
      <c r="O50" s="32">
        <f>Assumptions!$D30</f>
        <v>200</v>
      </c>
      <c r="P50" s="32">
        <f>Assumptions!$D30</f>
        <v>200</v>
      </c>
      <c r="Q50" s="32">
        <f>Assumptions!$D30</f>
        <v>200</v>
      </c>
      <c r="R50" s="32">
        <f>Assumptions!$D30</f>
        <v>200</v>
      </c>
      <c r="S50" s="32">
        <f>Assumptions!$D30</f>
        <v>200</v>
      </c>
      <c r="T50" s="32">
        <f>Assumptions!$D30</f>
        <v>200</v>
      </c>
      <c r="U50" s="32">
        <f>Assumptions!$D30</f>
        <v>200</v>
      </c>
      <c r="V50" s="32">
        <f>Assumptions!$D30</f>
        <v>200</v>
      </c>
      <c r="W50" s="32">
        <f>Assumptions!$D30</f>
        <v>200</v>
      </c>
      <c r="X50" s="32">
        <f>Assumptions!$D30</f>
        <v>200</v>
      </c>
      <c r="Y50" s="32">
        <f>Assumptions!$D30</f>
        <v>200</v>
      </c>
      <c r="Z50" s="32">
        <f>Assumptions!$D30</f>
        <v>200</v>
      </c>
      <c r="AA50" s="32">
        <f>Assumptions!$D30</f>
        <v>200</v>
      </c>
      <c r="AB50" s="32">
        <f>Assumptions!$D30</f>
        <v>200</v>
      </c>
      <c r="AC50" s="32">
        <f>Assumptions!$D30</f>
        <v>200</v>
      </c>
      <c r="AD50" s="32">
        <f>Assumptions!$D30</f>
        <v>200</v>
      </c>
      <c r="AE50" s="32">
        <f>Assumptions!$D30</f>
        <v>200</v>
      </c>
      <c r="AF50" s="32">
        <f>Assumptions!$D30</f>
        <v>200</v>
      </c>
      <c r="AG50" s="32">
        <f>Assumptions!$D30</f>
        <v>200</v>
      </c>
      <c r="AH50" s="32">
        <f>Assumptions!$D30</f>
        <v>200</v>
      </c>
      <c r="AI50" s="32">
        <f>Assumptions!$D30</f>
        <v>200</v>
      </c>
      <c r="AJ50" s="32">
        <f>Assumptions!$D30</f>
        <v>200</v>
      </c>
      <c r="AK50" s="32">
        <f>Assumptions!$D30</f>
        <v>200</v>
      </c>
    </row>
    <row r="51">
      <c r="A51" s="6" t="s">
        <v>36</v>
      </c>
      <c r="B51" s="32">
        <f>Assumptions!$D31</f>
        <v>450</v>
      </c>
      <c r="C51" s="32">
        <f>Assumptions!$D31</f>
        <v>450</v>
      </c>
      <c r="D51" s="32">
        <f>Assumptions!$D31</f>
        <v>450</v>
      </c>
      <c r="E51" s="32">
        <f>Assumptions!$D31</f>
        <v>450</v>
      </c>
      <c r="F51" s="32">
        <f>Assumptions!$D31</f>
        <v>450</v>
      </c>
      <c r="G51" s="32">
        <f>Assumptions!$D31</f>
        <v>450</v>
      </c>
      <c r="H51" s="32">
        <f>Assumptions!$D31</f>
        <v>450</v>
      </c>
      <c r="I51" s="32">
        <f>Assumptions!$D31</f>
        <v>450</v>
      </c>
      <c r="J51" s="32">
        <f>Assumptions!$D31</f>
        <v>450</v>
      </c>
      <c r="K51" s="32">
        <f>Assumptions!$D31</f>
        <v>450</v>
      </c>
      <c r="L51" s="32">
        <f>Assumptions!$D31</f>
        <v>450</v>
      </c>
      <c r="M51" s="32">
        <f>Assumptions!$D31</f>
        <v>450</v>
      </c>
      <c r="N51" s="32">
        <f>Assumptions!$D31</f>
        <v>450</v>
      </c>
      <c r="O51" s="32">
        <f>Assumptions!$D31</f>
        <v>450</v>
      </c>
      <c r="P51" s="32">
        <f>Assumptions!$D31</f>
        <v>450</v>
      </c>
      <c r="Q51" s="32">
        <f>Assumptions!$D31</f>
        <v>450</v>
      </c>
      <c r="R51" s="32">
        <f>Assumptions!$D31</f>
        <v>450</v>
      </c>
      <c r="S51" s="32">
        <f>Assumptions!$D31</f>
        <v>450</v>
      </c>
      <c r="T51" s="32">
        <f>Assumptions!$D31</f>
        <v>450</v>
      </c>
      <c r="U51" s="32">
        <f>Assumptions!$D31</f>
        <v>450</v>
      </c>
      <c r="V51" s="32">
        <f>Assumptions!$D31</f>
        <v>450</v>
      </c>
      <c r="W51" s="32">
        <f>Assumptions!$D31</f>
        <v>450</v>
      </c>
      <c r="X51" s="32">
        <f>Assumptions!$D31</f>
        <v>450</v>
      </c>
      <c r="Y51" s="32">
        <f>Assumptions!$D31</f>
        <v>450</v>
      </c>
      <c r="Z51" s="32">
        <f>Assumptions!$D31</f>
        <v>450</v>
      </c>
      <c r="AA51" s="32">
        <f>Assumptions!$D31</f>
        <v>450</v>
      </c>
      <c r="AB51" s="32">
        <f>Assumptions!$D31</f>
        <v>450</v>
      </c>
      <c r="AC51" s="32">
        <f>Assumptions!$D31</f>
        <v>450</v>
      </c>
      <c r="AD51" s="32">
        <f>Assumptions!$D31</f>
        <v>450</v>
      </c>
      <c r="AE51" s="32">
        <f>Assumptions!$D31</f>
        <v>450</v>
      </c>
      <c r="AF51" s="32">
        <f>Assumptions!$D31</f>
        <v>450</v>
      </c>
      <c r="AG51" s="32">
        <f>Assumptions!$D31</f>
        <v>450</v>
      </c>
      <c r="AH51" s="32">
        <f>Assumptions!$D31</f>
        <v>450</v>
      </c>
      <c r="AI51" s="32">
        <f>Assumptions!$D31</f>
        <v>450</v>
      </c>
      <c r="AJ51" s="32">
        <f>Assumptions!$D31</f>
        <v>450</v>
      </c>
      <c r="AK51" s="32">
        <f>Assumptions!$D31</f>
        <v>450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37" width="9.5"/>
  </cols>
  <sheetData>
    <row r="1">
      <c r="A1" s="35" t="s">
        <v>134</v>
      </c>
      <c r="B1" s="30" t="s">
        <v>91</v>
      </c>
      <c r="C1" s="30" t="s">
        <v>92</v>
      </c>
      <c r="D1" s="30" t="s">
        <v>93</v>
      </c>
      <c r="E1" s="30" t="s">
        <v>94</v>
      </c>
      <c r="F1" s="30" t="s">
        <v>95</v>
      </c>
      <c r="G1" s="30" t="s">
        <v>96</v>
      </c>
      <c r="H1" s="30" t="s">
        <v>97</v>
      </c>
      <c r="I1" s="30" t="s">
        <v>98</v>
      </c>
      <c r="J1" s="30" t="s">
        <v>99</v>
      </c>
      <c r="K1" s="30" t="s">
        <v>100</v>
      </c>
      <c r="L1" s="30" t="s">
        <v>101</v>
      </c>
      <c r="M1" s="30" t="s">
        <v>102</v>
      </c>
      <c r="N1" s="30" t="s">
        <v>103</v>
      </c>
      <c r="O1" s="30" t="s">
        <v>104</v>
      </c>
      <c r="P1" s="30" t="s">
        <v>105</v>
      </c>
      <c r="Q1" s="30" t="s">
        <v>106</v>
      </c>
      <c r="R1" s="30" t="s">
        <v>107</v>
      </c>
      <c r="S1" s="30" t="s">
        <v>108</v>
      </c>
      <c r="T1" s="30" t="s">
        <v>109</v>
      </c>
      <c r="U1" s="30" t="s">
        <v>110</v>
      </c>
      <c r="V1" s="30" t="s">
        <v>111</v>
      </c>
      <c r="W1" s="30" t="s">
        <v>112</v>
      </c>
      <c r="X1" s="30" t="s">
        <v>113</v>
      </c>
      <c r="Y1" s="30" t="s">
        <v>114</v>
      </c>
      <c r="Z1" s="30" t="s">
        <v>115</v>
      </c>
      <c r="AA1" s="30" t="s">
        <v>116</v>
      </c>
      <c r="AB1" s="30" t="s">
        <v>117</v>
      </c>
      <c r="AC1" s="30" t="s">
        <v>118</v>
      </c>
      <c r="AD1" s="30" t="s">
        <v>119</v>
      </c>
      <c r="AE1" s="30" t="s">
        <v>120</v>
      </c>
      <c r="AF1" s="30" t="s">
        <v>121</v>
      </c>
      <c r="AG1" s="30" t="s">
        <v>122</v>
      </c>
      <c r="AH1" s="30" t="s">
        <v>123</v>
      </c>
      <c r="AI1" s="30" t="s">
        <v>124</v>
      </c>
      <c r="AJ1" s="30" t="s">
        <v>125</v>
      </c>
      <c r="AK1" s="30" t="s">
        <v>126</v>
      </c>
    </row>
    <row r="2">
      <c r="A2" s="35" t="s">
        <v>135</v>
      </c>
    </row>
    <row r="3">
      <c r="A3" s="6" t="s">
        <v>30</v>
      </c>
      <c r="B3" s="33">
        <f>'Calcs-1'!B3*'Calcs-1'!B9</f>
        <v>8137500</v>
      </c>
      <c r="C3" s="33">
        <f>'Calcs-1'!C3*'Calcs-1'!C9</f>
        <v>8259562.5</v>
      </c>
      <c r="D3" s="33">
        <f>'Calcs-1'!D3*'Calcs-1'!D9</f>
        <v>8383455.938</v>
      </c>
      <c r="E3" s="33">
        <f>'Calcs-1'!E3*'Calcs-1'!E9</f>
        <v>8509207.777</v>
      </c>
      <c r="F3" s="33">
        <f>'Calcs-1'!F3*'Calcs-1'!F9</f>
        <v>8636845.893</v>
      </c>
      <c r="G3" s="33">
        <f>'Calcs-1'!G3*'Calcs-1'!G9</f>
        <v>8766398.582</v>
      </c>
      <c r="H3" s="33">
        <f>'Calcs-1'!H3*'Calcs-1'!H9</f>
        <v>8897894.56</v>
      </c>
      <c r="I3" s="33">
        <f>'Calcs-1'!I3*'Calcs-1'!I9</f>
        <v>9031362.979</v>
      </c>
      <c r="J3" s="33">
        <f>'Calcs-1'!J3*'Calcs-1'!J9</f>
        <v>9166833.423</v>
      </c>
      <c r="K3" s="33">
        <f>'Calcs-1'!K3*'Calcs-1'!K9</f>
        <v>9304335.925</v>
      </c>
      <c r="L3" s="33">
        <f>'Calcs-1'!L3*'Calcs-1'!L9</f>
        <v>9443900.964</v>
      </c>
      <c r="M3" s="33">
        <f>'Calcs-1'!M3*'Calcs-1'!M9</f>
        <v>9585559.478</v>
      </c>
      <c r="N3" s="33">
        <f>'Calcs-1'!N3*'Calcs-1'!N9</f>
        <v>9729342.87</v>
      </c>
      <c r="O3" s="33">
        <f>'Calcs-1'!O3*'Calcs-1'!O9</f>
        <v>9875283.013</v>
      </c>
      <c r="P3" s="33">
        <f>'Calcs-1'!P3*'Calcs-1'!P9</f>
        <v>10023412.26</v>
      </c>
      <c r="Q3" s="33">
        <f>'Calcs-1'!Q3*'Calcs-1'!Q9</f>
        <v>10173763.44</v>
      </c>
      <c r="R3" s="33">
        <f>'Calcs-1'!R3*'Calcs-1'!R9</f>
        <v>10326369.89</v>
      </c>
      <c r="S3" s="33">
        <f>'Calcs-1'!S3*'Calcs-1'!S9</f>
        <v>10481265.44</v>
      </c>
      <c r="T3" s="33">
        <f>'Calcs-1'!T3*'Calcs-1'!T9</f>
        <v>10638484.42</v>
      </c>
      <c r="U3" s="33">
        <f>'Calcs-1'!U3*'Calcs-1'!U9</f>
        <v>10798061.69</v>
      </c>
      <c r="V3" s="33">
        <f>'Calcs-1'!V3*'Calcs-1'!V9</f>
        <v>10960032.62</v>
      </c>
      <c r="W3" s="33">
        <f>'Calcs-1'!W3*'Calcs-1'!W9</f>
        <v>11124433.11</v>
      </c>
      <c r="X3" s="33">
        <f>'Calcs-1'!X3*'Calcs-1'!X9</f>
        <v>11291299.6</v>
      </c>
      <c r="Y3" s="33">
        <f>'Calcs-1'!Y3*'Calcs-1'!Y9</f>
        <v>11460669.1</v>
      </c>
      <c r="Z3" s="33">
        <f>'Calcs-1'!Z3*'Calcs-1'!Z9</f>
        <v>11632579.13</v>
      </c>
      <c r="AA3" s="33">
        <f>'Calcs-1'!AA3*'Calcs-1'!AA9</f>
        <v>11807067.82</v>
      </c>
      <c r="AB3" s="33">
        <f>'Calcs-1'!AB3*'Calcs-1'!AB9</f>
        <v>11984173.84</v>
      </c>
      <c r="AC3" s="33">
        <f>'Calcs-1'!AC3*'Calcs-1'!AC9</f>
        <v>12163936.44</v>
      </c>
      <c r="AD3" s="33">
        <f>'Calcs-1'!AD3*'Calcs-1'!AD9</f>
        <v>12346395.49</v>
      </c>
      <c r="AE3" s="33">
        <f>'Calcs-1'!AE3*'Calcs-1'!AE9</f>
        <v>12531591.42</v>
      </c>
      <c r="AF3" s="33">
        <f>'Calcs-1'!AF3*'Calcs-1'!AF9</f>
        <v>12719565.29</v>
      </c>
      <c r="AG3" s="33">
        <f>'Calcs-1'!AG3*'Calcs-1'!AG9</f>
        <v>12910358.77</v>
      </c>
      <c r="AH3" s="33">
        <f>'Calcs-1'!AH3*'Calcs-1'!AH9</f>
        <v>13104014.16</v>
      </c>
      <c r="AI3" s="33">
        <f>'Calcs-1'!AI3*'Calcs-1'!AI9</f>
        <v>13300574.37</v>
      </c>
      <c r="AJ3" s="33">
        <f>'Calcs-1'!AJ3*'Calcs-1'!AJ9</f>
        <v>13500082.98</v>
      </c>
      <c r="AK3" s="33">
        <f>'Calcs-1'!AK3*'Calcs-1'!AK9</f>
        <v>13702584.23</v>
      </c>
    </row>
    <row r="4">
      <c r="A4" s="6" t="s">
        <v>31</v>
      </c>
      <c r="B4" s="33">
        <f>'Calcs-1'!B4*'Calcs-1'!B10</f>
        <v>4278000</v>
      </c>
      <c r="C4" s="33">
        <f>'Calcs-1'!C4*'Calcs-1'!C10</f>
        <v>4329336</v>
      </c>
      <c r="D4" s="33">
        <f>'Calcs-1'!D4*'Calcs-1'!D10</f>
        <v>4381288.032</v>
      </c>
      <c r="E4" s="33">
        <f>'Calcs-1'!E4*'Calcs-1'!E10</f>
        <v>4433863.488</v>
      </c>
      <c r="F4" s="33">
        <f>'Calcs-1'!F4*'Calcs-1'!F10</f>
        <v>4487069.85</v>
      </c>
      <c r="G4" s="33">
        <f>'Calcs-1'!G4*'Calcs-1'!G10</f>
        <v>4540914.688</v>
      </c>
      <c r="H4" s="33">
        <f>'Calcs-1'!H4*'Calcs-1'!H10</f>
        <v>4595405.665</v>
      </c>
      <c r="I4" s="33">
        <f>'Calcs-1'!I4*'Calcs-1'!I10</f>
        <v>4650550.533</v>
      </c>
      <c r="J4" s="33">
        <f>'Calcs-1'!J4*'Calcs-1'!J10</f>
        <v>4706357.139</v>
      </c>
      <c r="K4" s="33">
        <f>'Calcs-1'!K4*'Calcs-1'!K10</f>
        <v>4762833.425</v>
      </c>
      <c r="L4" s="33">
        <f>'Calcs-1'!L4*'Calcs-1'!L10</f>
        <v>4819987.426</v>
      </c>
      <c r="M4" s="33">
        <f>'Calcs-1'!M4*'Calcs-1'!M10</f>
        <v>4877827.275</v>
      </c>
      <c r="N4" s="33">
        <f>'Calcs-1'!N4*'Calcs-1'!N10</f>
        <v>4936361.202</v>
      </c>
      <c r="O4" s="33">
        <f>'Calcs-1'!O4*'Calcs-1'!O10</f>
        <v>4995597.537</v>
      </c>
      <c r="P4" s="33">
        <f>'Calcs-1'!P4*'Calcs-1'!P10</f>
        <v>5055544.707</v>
      </c>
      <c r="Q4" s="33">
        <f>'Calcs-1'!Q4*'Calcs-1'!Q10</f>
        <v>5116211.244</v>
      </c>
      <c r="R4" s="33">
        <f>'Calcs-1'!R4*'Calcs-1'!R10</f>
        <v>5177605.779</v>
      </c>
      <c r="S4" s="33">
        <f>'Calcs-1'!S4*'Calcs-1'!S10</f>
        <v>5239737.048</v>
      </c>
      <c r="T4" s="33">
        <f>'Calcs-1'!T4*'Calcs-1'!T10</f>
        <v>5302613.892</v>
      </c>
      <c r="U4" s="33">
        <f>'Calcs-1'!U4*'Calcs-1'!U10</f>
        <v>5366245.259</v>
      </c>
      <c r="V4" s="33">
        <f>'Calcs-1'!V4*'Calcs-1'!V10</f>
        <v>5430640.202</v>
      </c>
      <c r="W4" s="33">
        <f>'Calcs-1'!W4*'Calcs-1'!W10</f>
        <v>5495807.885</v>
      </c>
      <c r="X4" s="33">
        <f>'Calcs-1'!X4*'Calcs-1'!X10</f>
        <v>5561757.579</v>
      </c>
      <c r="Y4" s="33">
        <f>'Calcs-1'!Y4*'Calcs-1'!Y10</f>
        <v>5628498.67</v>
      </c>
      <c r="Z4" s="33">
        <f>'Calcs-1'!Z4*'Calcs-1'!Z10</f>
        <v>5696040.654</v>
      </c>
      <c r="AA4" s="33">
        <f>'Calcs-1'!AA4*'Calcs-1'!AA10</f>
        <v>5764393.142</v>
      </c>
      <c r="AB4" s="33">
        <f>'Calcs-1'!AB4*'Calcs-1'!AB10</f>
        <v>5833565.86</v>
      </c>
      <c r="AC4" s="33">
        <f>'Calcs-1'!AC4*'Calcs-1'!AC10</f>
        <v>5903568.65</v>
      </c>
      <c r="AD4" s="33">
        <f>'Calcs-1'!AD4*'Calcs-1'!AD10</f>
        <v>5974411.474</v>
      </c>
      <c r="AE4" s="33">
        <f>'Calcs-1'!AE4*'Calcs-1'!AE10</f>
        <v>6046104.412</v>
      </c>
      <c r="AF4" s="33">
        <f>'Calcs-1'!AF4*'Calcs-1'!AF10</f>
        <v>6118657.665</v>
      </c>
      <c r="AG4" s="33">
        <f>'Calcs-1'!AG4*'Calcs-1'!AG10</f>
        <v>6192081.557</v>
      </c>
      <c r="AH4" s="33">
        <f>'Calcs-1'!AH4*'Calcs-1'!AH10</f>
        <v>6266386.535</v>
      </c>
      <c r="AI4" s="33">
        <f>'Calcs-1'!AI4*'Calcs-1'!AI10</f>
        <v>6341583.174</v>
      </c>
      <c r="AJ4" s="33">
        <f>'Calcs-1'!AJ4*'Calcs-1'!AJ10</f>
        <v>6417682.172</v>
      </c>
      <c r="AK4" s="33">
        <f>'Calcs-1'!AK4*'Calcs-1'!AK10</f>
        <v>6494694.358</v>
      </c>
    </row>
    <row r="5">
      <c r="A5" s="6" t="s">
        <v>32</v>
      </c>
      <c r="B5" s="33">
        <f>'Calcs-1'!B5*'Calcs-1'!B11</f>
        <v>1066000</v>
      </c>
      <c r="C5" s="33">
        <f>'Calcs-1'!C5*'Calcs-1'!C11</f>
        <v>1074528</v>
      </c>
      <c r="D5" s="33">
        <f>'Calcs-1'!D5*'Calcs-1'!D11</f>
        <v>1083124.224</v>
      </c>
      <c r="E5" s="33">
        <f>'Calcs-1'!E5*'Calcs-1'!E11</f>
        <v>1091789.218</v>
      </c>
      <c r="F5" s="33">
        <f>'Calcs-1'!F5*'Calcs-1'!F11</f>
        <v>1100523.532</v>
      </c>
      <c r="G5" s="33">
        <f>'Calcs-1'!G5*'Calcs-1'!G11</f>
        <v>1109327.72</v>
      </c>
      <c r="H5" s="33">
        <f>'Calcs-1'!H5*'Calcs-1'!H11</f>
        <v>1118202.342</v>
      </c>
      <c r="I5" s="33">
        <f>'Calcs-1'!I5*'Calcs-1'!I11</f>
        <v>1127147.96</v>
      </c>
      <c r="J5" s="33">
        <f>'Calcs-1'!J5*'Calcs-1'!J11</f>
        <v>1136165.144</v>
      </c>
      <c r="K5" s="33">
        <f>'Calcs-1'!K5*'Calcs-1'!K11</f>
        <v>1145254.465</v>
      </c>
      <c r="L5" s="33">
        <f>'Calcs-1'!L5*'Calcs-1'!L11</f>
        <v>1154416.501</v>
      </c>
      <c r="M5" s="33">
        <f>'Calcs-1'!M5*'Calcs-1'!M11</f>
        <v>1163651.833</v>
      </c>
      <c r="N5" s="33">
        <f>'Calcs-1'!N5*'Calcs-1'!N11</f>
        <v>1172961.048</v>
      </c>
      <c r="O5" s="33">
        <f>'Calcs-1'!O5*'Calcs-1'!O11</f>
        <v>1182344.736</v>
      </c>
      <c r="P5" s="33">
        <f>'Calcs-1'!P5*'Calcs-1'!P11</f>
        <v>1191803.494</v>
      </c>
      <c r="Q5" s="33">
        <f>'Calcs-1'!Q5*'Calcs-1'!Q11</f>
        <v>1201337.922</v>
      </c>
      <c r="R5" s="33">
        <f>'Calcs-1'!R5*'Calcs-1'!R11</f>
        <v>1210948.625</v>
      </c>
      <c r="S5" s="33">
        <f>'Calcs-1'!S5*'Calcs-1'!S11</f>
        <v>1220636.214</v>
      </c>
      <c r="T5" s="33">
        <f>'Calcs-1'!T5*'Calcs-1'!T11</f>
        <v>1230401.304</v>
      </c>
      <c r="U5" s="33">
        <f>'Calcs-1'!U5*'Calcs-1'!U11</f>
        <v>1240244.514</v>
      </c>
      <c r="V5" s="33">
        <f>'Calcs-1'!V5*'Calcs-1'!V11</f>
        <v>1250166.47</v>
      </c>
      <c r="W5" s="33">
        <f>'Calcs-1'!W5*'Calcs-1'!W11</f>
        <v>1260167.802</v>
      </c>
      <c r="X5" s="33">
        <f>'Calcs-1'!X5*'Calcs-1'!X11</f>
        <v>1270249.145</v>
      </c>
      <c r="Y5" s="33">
        <f>'Calcs-1'!Y5*'Calcs-1'!Y11</f>
        <v>1280411.138</v>
      </c>
      <c r="Z5" s="33">
        <f>'Calcs-1'!Z5*'Calcs-1'!Z11</f>
        <v>1290654.427</v>
      </c>
      <c r="AA5" s="33">
        <f>'Calcs-1'!AA5*'Calcs-1'!AA11</f>
        <v>1300979.662</v>
      </c>
      <c r="AB5" s="33">
        <f>'Calcs-1'!AB5*'Calcs-1'!AB11</f>
        <v>1311387.499</v>
      </c>
      <c r="AC5" s="33">
        <f>'Calcs-1'!AC5*'Calcs-1'!AC11</f>
        <v>1321878.599</v>
      </c>
      <c r="AD5" s="33">
        <f>'Calcs-1'!AD5*'Calcs-1'!AD11</f>
        <v>1332453.628</v>
      </c>
      <c r="AE5" s="33">
        <f>'Calcs-1'!AE5*'Calcs-1'!AE11</f>
        <v>1343113.257</v>
      </c>
      <c r="AF5" s="33">
        <f>'Calcs-1'!AF5*'Calcs-1'!AF11</f>
        <v>1353858.163</v>
      </c>
      <c r="AG5" s="33">
        <f>'Calcs-1'!AG5*'Calcs-1'!AG11</f>
        <v>1364689.029</v>
      </c>
      <c r="AH5" s="33">
        <f>'Calcs-1'!AH5*'Calcs-1'!AH11</f>
        <v>1375606.541</v>
      </c>
      <c r="AI5" s="33">
        <f>'Calcs-1'!AI5*'Calcs-1'!AI11</f>
        <v>1386611.393</v>
      </c>
      <c r="AJ5" s="33">
        <f>'Calcs-1'!AJ5*'Calcs-1'!AJ11</f>
        <v>1397704.284</v>
      </c>
      <c r="AK5" s="33">
        <f>'Calcs-1'!AK5*'Calcs-1'!AK11</f>
        <v>1408885.919</v>
      </c>
    </row>
    <row r="6">
      <c r="A6" s="6" t="s">
        <v>33</v>
      </c>
      <c r="B6" s="33">
        <f>'Calcs-1'!B6*'Calcs-1'!B12</f>
        <v>5000000</v>
      </c>
      <c r="C6" s="33">
        <f>'Calcs-1'!C6*'Calcs-1'!C12</f>
        <v>5030000</v>
      </c>
      <c r="D6" s="33">
        <f>'Calcs-1'!D6*'Calcs-1'!D12</f>
        <v>5060180</v>
      </c>
      <c r="E6" s="33">
        <f>'Calcs-1'!E6*'Calcs-1'!E12</f>
        <v>5090541.08</v>
      </c>
      <c r="F6" s="33">
        <f>'Calcs-1'!F6*'Calcs-1'!F12</f>
        <v>5121084.326</v>
      </c>
      <c r="G6" s="33">
        <f>'Calcs-1'!G6*'Calcs-1'!G12</f>
        <v>5151810.832</v>
      </c>
      <c r="H6" s="33">
        <f>'Calcs-1'!H6*'Calcs-1'!H12</f>
        <v>5182721.697</v>
      </c>
      <c r="I6" s="33">
        <f>'Calcs-1'!I6*'Calcs-1'!I12</f>
        <v>5213818.028</v>
      </c>
      <c r="J6" s="33">
        <f>'Calcs-1'!J6*'Calcs-1'!J12</f>
        <v>5245100.936</v>
      </c>
      <c r="K6" s="33">
        <f>'Calcs-1'!K6*'Calcs-1'!K12</f>
        <v>5276571.541</v>
      </c>
      <c r="L6" s="33">
        <f>'Calcs-1'!L6*'Calcs-1'!L12</f>
        <v>5308230.971</v>
      </c>
      <c r="M6" s="33">
        <f>'Calcs-1'!M6*'Calcs-1'!M12</f>
        <v>5340080.356</v>
      </c>
      <c r="N6" s="33">
        <f>'Calcs-1'!N6*'Calcs-1'!N12</f>
        <v>5372120.839</v>
      </c>
      <c r="O6" s="33">
        <f>'Calcs-1'!O6*'Calcs-1'!O12</f>
        <v>5404353.564</v>
      </c>
      <c r="P6" s="33">
        <f>'Calcs-1'!P6*'Calcs-1'!P12</f>
        <v>5436779.685</v>
      </c>
      <c r="Q6" s="33">
        <f>'Calcs-1'!Q6*'Calcs-1'!Q12</f>
        <v>5469400.363</v>
      </c>
      <c r="R6" s="33">
        <f>'Calcs-1'!R6*'Calcs-1'!R12</f>
        <v>5502216.765</v>
      </c>
      <c r="S6" s="33">
        <f>'Calcs-1'!S6*'Calcs-1'!S12</f>
        <v>5535230.066</v>
      </c>
      <c r="T6" s="33">
        <f>'Calcs-1'!T6*'Calcs-1'!T12</f>
        <v>5568441.446</v>
      </c>
      <c r="U6" s="33">
        <f>'Calcs-1'!U6*'Calcs-1'!U12</f>
        <v>5601852.095</v>
      </c>
      <c r="V6" s="33">
        <f>'Calcs-1'!V6*'Calcs-1'!V12</f>
        <v>5635463.208</v>
      </c>
      <c r="W6" s="33">
        <f>'Calcs-1'!W6*'Calcs-1'!W12</f>
        <v>5669275.987</v>
      </c>
      <c r="X6" s="33">
        <f>'Calcs-1'!X6*'Calcs-1'!X12</f>
        <v>5703291.643</v>
      </c>
      <c r="Y6" s="33">
        <f>'Calcs-1'!Y6*'Calcs-1'!Y12</f>
        <v>5737511.393</v>
      </c>
      <c r="Z6" s="33">
        <f>'Calcs-1'!Z6*'Calcs-1'!Z12</f>
        <v>5771936.461</v>
      </c>
      <c r="AA6" s="33">
        <f>'Calcs-1'!AA6*'Calcs-1'!AA12</f>
        <v>5806568.08</v>
      </c>
      <c r="AB6" s="33">
        <f>'Calcs-1'!AB6*'Calcs-1'!AB12</f>
        <v>5841407.488</v>
      </c>
      <c r="AC6" s="33">
        <f>'Calcs-1'!AC6*'Calcs-1'!AC12</f>
        <v>5876455.933</v>
      </c>
      <c r="AD6" s="33">
        <f>'Calcs-1'!AD6*'Calcs-1'!AD12</f>
        <v>5911714.669</v>
      </c>
      <c r="AE6" s="33">
        <f>'Calcs-1'!AE6*'Calcs-1'!AE12</f>
        <v>5947184.957</v>
      </c>
      <c r="AF6" s="33">
        <f>'Calcs-1'!AF6*'Calcs-1'!AF12</f>
        <v>5982868.066</v>
      </c>
      <c r="AG6" s="33">
        <f>'Calcs-1'!AG6*'Calcs-1'!AG12</f>
        <v>6018765.275</v>
      </c>
      <c r="AH6" s="33">
        <f>'Calcs-1'!AH6*'Calcs-1'!AH12</f>
        <v>6054877.866</v>
      </c>
      <c r="AI6" s="33">
        <f>'Calcs-1'!AI6*'Calcs-1'!AI12</f>
        <v>6091207.134</v>
      </c>
      <c r="AJ6" s="33">
        <f>'Calcs-1'!AJ6*'Calcs-1'!AJ12</f>
        <v>6127754.376</v>
      </c>
      <c r="AK6" s="33">
        <f>'Calcs-1'!AK6*'Calcs-1'!AK12</f>
        <v>6164520.903</v>
      </c>
    </row>
    <row r="7">
      <c r="A7" s="35" t="s">
        <v>136</v>
      </c>
      <c r="B7" s="33">
        <f t="shared" ref="B7:AK7" si="1">sum(B3:B6)</f>
        <v>18481500</v>
      </c>
      <c r="C7" s="33">
        <f t="shared" si="1"/>
        <v>18693426.5</v>
      </c>
      <c r="D7" s="33">
        <f t="shared" si="1"/>
        <v>18908048.19</v>
      </c>
      <c r="E7" s="33">
        <f t="shared" si="1"/>
        <v>19125401.56</v>
      </c>
      <c r="F7" s="33">
        <f t="shared" si="1"/>
        <v>19345523.6</v>
      </c>
      <c r="G7" s="33">
        <f t="shared" si="1"/>
        <v>19568451.82</v>
      </c>
      <c r="H7" s="33">
        <f t="shared" si="1"/>
        <v>19794224.26</v>
      </c>
      <c r="I7" s="33">
        <f t="shared" si="1"/>
        <v>20022879.5</v>
      </c>
      <c r="J7" s="33">
        <f t="shared" si="1"/>
        <v>20254456.64</v>
      </c>
      <c r="K7" s="33">
        <f t="shared" si="1"/>
        <v>20488995.36</v>
      </c>
      <c r="L7" s="33">
        <f t="shared" si="1"/>
        <v>20726535.86</v>
      </c>
      <c r="M7" s="33">
        <f t="shared" si="1"/>
        <v>20967118.94</v>
      </c>
      <c r="N7" s="33">
        <f t="shared" si="1"/>
        <v>21210785.96</v>
      </c>
      <c r="O7" s="33">
        <f t="shared" si="1"/>
        <v>21457578.85</v>
      </c>
      <c r="P7" s="33">
        <f t="shared" si="1"/>
        <v>21707540.14</v>
      </c>
      <c r="Q7" s="33">
        <f t="shared" si="1"/>
        <v>21960712.97</v>
      </c>
      <c r="R7" s="33">
        <f t="shared" si="1"/>
        <v>22217141.06</v>
      </c>
      <c r="S7" s="33">
        <f t="shared" si="1"/>
        <v>22476868.77</v>
      </c>
      <c r="T7" s="33">
        <f t="shared" si="1"/>
        <v>22739941.07</v>
      </c>
      <c r="U7" s="33">
        <f t="shared" si="1"/>
        <v>23006403.56</v>
      </c>
      <c r="V7" s="33">
        <f t="shared" si="1"/>
        <v>23276302.5</v>
      </c>
      <c r="W7" s="33">
        <f t="shared" si="1"/>
        <v>23549684.78</v>
      </c>
      <c r="X7" s="33">
        <f t="shared" si="1"/>
        <v>23826597.97</v>
      </c>
      <c r="Y7" s="33">
        <f t="shared" si="1"/>
        <v>24107090.3</v>
      </c>
      <c r="Z7" s="33">
        <f t="shared" si="1"/>
        <v>24391210.67</v>
      </c>
      <c r="AA7" s="33">
        <f t="shared" si="1"/>
        <v>24679008.7</v>
      </c>
      <c r="AB7" s="33">
        <f t="shared" si="1"/>
        <v>24970534.68</v>
      </c>
      <c r="AC7" s="33">
        <f t="shared" si="1"/>
        <v>25265839.63</v>
      </c>
      <c r="AD7" s="33">
        <f t="shared" si="1"/>
        <v>25564975.26</v>
      </c>
      <c r="AE7" s="33">
        <f t="shared" si="1"/>
        <v>25867994.05</v>
      </c>
      <c r="AF7" s="33">
        <f t="shared" si="1"/>
        <v>26174949.19</v>
      </c>
      <c r="AG7" s="33">
        <f t="shared" si="1"/>
        <v>26485894.63</v>
      </c>
      <c r="AH7" s="33">
        <f t="shared" si="1"/>
        <v>26800885.1</v>
      </c>
      <c r="AI7" s="33">
        <f t="shared" si="1"/>
        <v>27119976.07</v>
      </c>
      <c r="AJ7" s="33">
        <f t="shared" si="1"/>
        <v>27443223.82</v>
      </c>
      <c r="AK7" s="33">
        <f t="shared" si="1"/>
        <v>27770685.41</v>
      </c>
    </row>
    <row r="8">
      <c r="A8" s="36"/>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row>
    <row r="9">
      <c r="A9" s="37" t="s">
        <v>137</v>
      </c>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row>
    <row r="10">
      <c r="A10" s="6" t="s">
        <v>44</v>
      </c>
      <c r="B10" s="33">
        <f>B$3*Assumptions!$B22</f>
        <v>1871625</v>
      </c>
      <c r="C10" s="33">
        <f>C$3*Assumptions!$B22</f>
        <v>1899699.375</v>
      </c>
      <c r="D10" s="33">
        <f>D$3*Assumptions!$B22</f>
        <v>1928194.866</v>
      </c>
      <c r="E10" s="33">
        <f>E$3*Assumptions!$B22</f>
        <v>1957117.789</v>
      </c>
      <c r="F10" s="33">
        <f>F$3*Assumptions!$B22</f>
        <v>1986474.555</v>
      </c>
      <c r="G10" s="33">
        <f>G$3*Assumptions!$B22</f>
        <v>2016271.674</v>
      </c>
      <c r="H10" s="33">
        <f>H$3*Assumptions!$B22</f>
        <v>2046515.749</v>
      </c>
      <c r="I10" s="33">
        <f>I$3*Assumptions!$B22</f>
        <v>2077213.485</v>
      </c>
      <c r="J10" s="33">
        <f>J$3*Assumptions!$B22</f>
        <v>2108371.687</v>
      </c>
      <c r="K10" s="33">
        <f>K$3*Assumptions!$B22</f>
        <v>2139997.263</v>
      </c>
      <c r="L10" s="33">
        <f>L$3*Assumptions!$B22</f>
        <v>2172097.222</v>
      </c>
      <c r="M10" s="33">
        <f>M$3*Assumptions!$B22</f>
        <v>2204678.68</v>
      </c>
      <c r="N10" s="33">
        <f>N$3*Assumptions!$B22</f>
        <v>2237748.86</v>
      </c>
      <c r="O10" s="33">
        <f>O$3*Assumptions!$B22</f>
        <v>2271315.093</v>
      </c>
      <c r="P10" s="33">
        <f>P$3*Assumptions!$B22</f>
        <v>2305384.819</v>
      </c>
      <c r="Q10" s="33">
        <f>Q$3*Assumptions!$B22</f>
        <v>2339965.592</v>
      </c>
      <c r="R10" s="33">
        <f>R$3*Assumptions!$B22</f>
        <v>2375065.076</v>
      </c>
      <c r="S10" s="33">
        <f>S$3*Assumptions!$B22</f>
        <v>2410691.052</v>
      </c>
      <c r="T10" s="33">
        <f>T$3*Assumptions!$B22</f>
        <v>2446851.418</v>
      </c>
      <c r="U10" s="33">
        <f>U$3*Assumptions!$B22</f>
        <v>2483554.189</v>
      </c>
      <c r="V10" s="33">
        <f>V$3*Assumptions!$B22</f>
        <v>2520807.502</v>
      </c>
      <c r="W10" s="33">
        <f>W$3*Assumptions!$B22</f>
        <v>2558619.614</v>
      </c>
      <c r="X10" s="33">
        <f>X$3*Assumptions!$B22</f>
        <v>2596998.908</v>
      </c>
      <c r="Y10" s="33">
        <f>Y$3*Assumptions!$B22</f>
        <v>2635953.892</v>
      </c>
      <c r="Z10" s="33">
        <f>Z$3*Assumptions!$B22</f>
        <v>2675493.2</v>
      </c>
      <c r="AA10" s="33">
        <f>AA$3*Assumptions!$B22</f>
        <v>2715625.598</v>
      </c>
      <c r="AB10" s="33">
        <f>AB$3*Assumptions!$B22</f>
        <v>2756359.982</v>
      </c>
      <c r="AC10" s="33">
        <f>AC$3*Assumptions!$B22</f>
        <v>2797705.382</v>
      </c>
      <c r="AD10" s="33">
        <f>AD$3*Assumptions!$B22</f>
        <v>2839670.963</v>
      </c>
      <c r="AE10" s="33">
        <f>AE$3*Assumptions!$B22</f>
        <v>2882266.027</v>
      </c>
      <c r="AF10" s="33">
        <f>AF$3*Assumptions!$B22</f>
        <v>2925500.018</v>
      </c>
      <c r="AG10" s="33">
        <f>AG$3*Assumptions!$B22</f>
        <v>2969382.518</v>
      </c>
      <c r="AH10" s="33">
        <f>AH$3*Assumptions!$B22</f>
        <v>3013923.256</v>
      </c>
      <c r="AI10" s="33">
        <f>AI$3*Assumptions!$B22</f>
        <v>3059132.105</v>
      </c>
      <c r="AJ10" s="33">
        <f>AJ$3*Assumptions!$B22</f>
        <v>3105019.086</v>
      </c>
      <c r="AK10" s="33">
        <f>AK$3*Assumptions!$B22</f>
        <v>3151594.372</v>
      </c>
    </row>
    <row r="11">
      <c r="A11" s="6" t="s">
        <v>46</v>
      </c>
      <c r="B11" s="33">
        <f>B$3*Assumptions!$B23</f>
        <v>2197125</v>
      </c>
      <c r="C11" s="33">
        <f>C$3*Assumptions!$B23</f>
        <v>2230081.875</v>
      </c>
      <c r="D11" s="33">
        <f>D$3*Assumptions!$B23</f>
        <v>2263533.103</v>
      </c>
      <c r="E11" s="33">
        <f>E$3*Assumptions!$B23</f>
        <v>2297486.1</v>
      </c>
      <c r="F11" s="33">
        <f>F$3*Assumptions!$B23</f>
        <v>2331948.391</v>
      </c>
      <c r="G11" s="33">
        <f>G$3*Assumptions!$B23</f>
        <v>2366927.617</v>
      </c>
      <c r="H11" s="33">
        <f>H$3*Assumptions!$B23</f>
        <v>2402431.531</v>
      </c>
      <c r="I11" s="33">
        <f>I$3*Assumptions!$B23</f>
        <v>2438468.004</v>
      </c>
      <c r="J11" s="33">
        <f>J$3*Assumptions!$B23</f>
        <v>2475045.024</v>
      </c>
      <c r="K11" s="33">
        <f>K$3*Assumptions!$B23</f>
        <v>2512170.7</v>
      </c>
      <c r="L11" s="33">
        <f>L$3*Assumptions!$B23</f>
        <v>2549853.26</v>
      </c>
      <c r="M11" s="33">
        <f>M$3*Assumptions!$B23</f>
        <v>2588101.059</v>
      </c>
      <c r="N11" s="33">
        <f>N$3*Assumptions!$B23</f>
        <v>2626922.575</v>
      </c>
      <c r="O11" s="33">
        <f>O$3*Assumptions!$B23</f>
        <v>2666326.414</v>
      </c>
      <c r="P11" s="33">
        <f>P$3*Assumptions!$B23</f>
        <v>2706321.31</v>
      </c>
      <c r="Q11" s="33">
        <f>Q$3*Assumptions!$B23</f>
        <v>2746916.129</v>
      </c>
      <c r="R11" s="33">
        <f>R$3*Assumptions!$B23</f>
        <v>2788119.871</v>
      </c>
      <c r="S11" s="33">
        <f>S$3*Assumptions!$B23</f>
        <v>2829941.669</v>
      </c>
      <c r="T11" s="33">
        <f>T$3*Assumptions!$B23</f>
        <v>2872390.795</v>
      </c>
      <c r="U11" s="33">
        <f>U$3*Assumptions!$B23</f>
        <v>2915476.656</v>
      </c>
      <c r="V11" s="33">
        <f>V$3*Assumptions!$B23</f>
        <v>2959208.806</v>
      </c>
      <c r="W11" s="33">
        <f>W$3*Assumptions!$B23</f>
        <v>3003596.938</v>
      </c>
      <c r="X11" s="33">
        <f>X$3*Assumptions!$B23</f>
        <v>3048650.892</v>
      </c>
      <c r="Y11" s="33">
        <f>Y$3*Assumptions!$B23</f>
        <v>3094380.656</v>
      </c>
      <c r="Z11" s="33">
        <f>Z$3*Assumptions!$B23</f>
        <v>3140796.366</v>
      </c>
      <c r="AA11" s="33">
        <f>AA$3*Assumptions!$B23</f>
        <v>3187908.311</v>
      </c>
      <c r="AB11" s="33">
        <f>AB$3*Assumptions!$B23</f>
        <v>3235726.936</v>
      </c>
      <c r="AC11" s="33">
        <f>AC$3*Assumptions!$B23</f>
        <v>3284262.84</v>
      </c>
      <c r="AD11" s="33">
        <f>AD$3*Assumptions!$B23</f>
        <v>3333526.782</v>
      </c>
      <c r="AE11" s="33">
        <f>AE$3*Assumptions!$B23</f>
        <v>3383529.684</v>
      </c>
      <c r="AF11" s="33">
        <f>AF$3*Assumptions!$B23</f>
        <v>3434282.629</v>
      </c>
      <c r="AG11" s="33">
        <f>AG$3*Assumptions!$B23</f>
        <v>3485796.869</v>
      </c>
      <c r="AH11" s="33">
        <f>AH$3*Assumptions!$B23</f>
        <v>3538083.822</v>
      </c>
      <c r="AI11" s="33">
        <f>AI$3*Assumptions!$B23</f>
        <v>3591155.079</v>
      </c>
      <c r="AJ11" s="33">
        <f>AJ$3*Assumptions!$B23</f>
        <v>3645022.405</v>
      </c>
      <c r="AK11" s="33">
        <f>AK$3*Assumptions!$B23</f>
        <v>3699697.742</v>
      </c>
    </row>
    <row r="12">
      <c r="A12" s="6" t="s">
        <v>48</v>
      </c>
      <c r="B12" s="33">
        <f>B$3*Assumptions!$B24</f>
        <v>1627500</v>
      </c>
      <c r="C12" s="33">
        <f>C$3*Assumptions!$B24</f>
        <v>1651912.5</v>
      </c>
      <c r="D12" s="33">
        <f>D$3*Assumptions!$B24</f>
        <v>1676691.188</v>
      </c>
      <c r="E12" s="33">
        <f>E$3*Assumptions!$B24</f>
        <v>1701841.555</v>
      </c>
      <c r="F12" s="33">
        <f>F$3*Assumptions!$B24</f>
        <v>1727369.179</v>
      </c>
      <c r="G12" s="33">
        <f>G$3*Assumptions!$B24</f>
        <v>1753279.716</v>
      </c>
      <c r="H12" s="33">
        <f>H$3*Assumptions!$B24</f>
        <v>1779578.912</v>
      </c>
      <c r="I12" s="33">
        <f>I$3*Assumptions!$B24</f>
        <v>1806272.596</v>
      </c>
      <c r="J12" s="33">
        <f>J$3*Assumptions!$B24</f>
        <v>1833366.685</v>
      </c>
      <c r="K12" s="33">
        <f>K$3*Assumptions!$B24</f>
        <v>1860867.185</v>
      </c>
      <c r="L12" s="33">
        <f>L$3*Assumptions!$B24</f>
        <v>1888780.193</v>
      </c>
      <c r="M12" s="33">
        <f>M$3*Assumptions!$B24</f>
        <v>1917111.896</v>
      </c>
      <c r="N12" s="33">
        <f>N$3*Assumptions!$B24</f>
        <v>1945868.574</v>
      </c>
      <c r="O12" s="33">
        <f>O$3*Assumptions!$B24</f>
        <v>1975056.603</v>
      </c>
      <c r="P12" s="33">
        <f>P$3*Assumptions!$B24</f>
        <v>2004682.452</v>
      </c>
      <c r="Q12" s="33">
        <f>Q$3*Assumptions!$B24</f>
        <v>2034752.688</v>
      </c>
      <c r="R12" s="33">
        <f>R$3*Assumptions!$B24</f>
        <v>2065273.979</v>
      </c>
      <c r="S12" s="33">
        <f>S$3*Assumptions!$B24</f>
        <v>2096253.088</v>
      </c>
      <c r="T12" s="33">
        <f>T$3*Assumptions!$B24</f>
        <v>2127696.885</v>
      </c>
      <c r="U12" s="33">
        <f>U$3*Assumptions!$B24</f>
        <v>2159612.338</v>
      </c>
      <c r="V12" s="33">
        <f>V$3*Assumptions!$B24</f>
        <v>2192006.523</v>
      </c>
      <c r="W12" s="33">
        <f>W$3*Assumptions!$B24</f>
        <v>2224886.621</v>
      </c>
      <c r="X12" s="33">
        <f>X$3*Assumptions!$B24</f>
        <v>2258259.92</v>
      </c>
      <c r="Y12" s="33">
        <f>Y$3*Assumptions!$B24</f>
        <v>2292133.819</v>
      </c>
      <c r="Z12" s="33">
        <f>Z$3*Assumptions!$B24</f>
        <v>2326515.826</v>
      </c>
      <c r="AA12" s="33">
        <f>AA$3*Assumptions!$B24</f>
        <v>2361413.564</v>
      </c>
      <c r="AB12" s="33">
        <f>AB$3*Assumptions!$B24</f>
        <v>2396834.767</v>
      </c>
      <c r="AC12" s="33">
        <f>AC$3*Assumptions!$B24</f>
        <v>2432787.289</v>
      </c>
      <c r="AD12" s="33">
        <f>AD$3*Assumptions!$B24</f>
        <v>2469279.098</v>
      </c>
      <c r="AE12" s="33">
        <f>AE$3*Assumptions!$B24</f>
        <v>2506318.285</v>
      </c>
      <c r="AF12" s="33">
        <f>AF$3*Assumptions!$B24</f>
        <v>2543913.059</v>
      </c>
      <c r="AG12" s="33">
        <f>AG$3*Assumptions!$B24</f>
        <v>2582071.755</v>
      </c>
      <c r="AH12" s="33">
        <f>AH$3*Assumptions!$B24</f>
        <v>2620802.831</v>
      </c>
      <c r="AI12" s="33">
        <f>AI$3*Assumptions!$B24</f>
        <v>2660114.874</v>
      </c>
      <c r="AJ12" s="33">
        <f>AJ$3*Assumptions!$B24</f>
        <v>2700016.597</v>
      </c>
      <c r="AK12" s="33">
        <f>AK$3*Assumptions!$B24</f>
        <v>2740516.846</v>
      </c>
    </row>
    <row r="13">
      <c r="A13" s="6" t="s">
        <v>50</v>
      </c>
      <c r="B13" s="33">
        <f>B$3*Assumptions!$B25</f>
        <v>2441250</v>
      </c>
      <c r="C13" s="33">
        <f>C$3*Assumptions!$B25</f>
        <v>2477868.75</v>
      </c>
      <c r="D13" s="33">
        <f>D$3*Assumptions!$B25</f>
        <v>2515036.781</v>
      </c>
      <c r="E13" s="33">
        <f>E$3*Assumptions!$B25</f>
        <v>2552762.333</v>
      </c>
      <c r="F13" s="33">
        <f>F$3*Assumptions!$B25</f>
        <v>2591053.768</v>
      </c>
      <c r="G13" s="33">
        <f>G$3*Assumptions!$B25</f>
        <v>2629919.574</v>
      </c>
      <c r="H13" s="33">
        <f>H$3*Assumptions!$B25</f>
        <v>2669368.368</v>
      </c>
      <c r="I13" s="33">
        <f>I$3*Assumptions!$B25</f>
        <v>2709408.894</v>
      </c>
      <c r="J13" s="33">
        <f>J$3*Assumptions!$B25</f>
        <v>2750050.027</v>
      </c>
      <c r="K13" s="33">
        <f>K$3*Assumptions!$B25</f>
        <v>2791300.777</v>
      </c>
      <c r="L13" s="33">
        <f>L$3*Assumptions!$B25</f>
        <v>2833170.289</v>
      </c>
      <c r="M13" s="33">
        <f>M$3*Assumptions!$B25</f>
        <v>2875667.843</v>
      </c>
      <c r="N13" s="33">
        <f>N$3*Assumptions!$B25</f>
        <v>2918802.861</v>
      </c>
      <c r="O13" s="33">
        <f>O$3*Assumptions!$B25</f>
        <v>2962584.904</v>
      </c>
      <c r="P13" s="33">
        <f>P$3*Assumptions!$B25</f>
        <v>3007023.678</v>
      </c>
      <c r="Q13" s="33">
        <f>Q$3*Assumptions!$B25</f>
        <v>3052129.033</v>
      </c>
      <c r="R13" s="33">
        <f>R$3*Assumptions!$B25</f>
        <v>3097910.968</v>
      </c>
      <c r="S13" s="33">
        <f>S$3*Assumptions!$B25</f>
        <v>3144379.633</v>
      </c>
      <c r="T13" s="33">
        <f>T$3*Assumptions!$B25</f>
        <v>3191545.327</v>
      </c>
      <c r="U13" s="33">
        <f>U$3*Assumptions!$B25</f>
        <v>3239418.507</v>
      </c>
      <c r="V13" s="33">
        <f>V$3*Assumptions!$B25</f>
        <v>3288009.785</v>
      </c>
      <c r="W13" s="33">
        <f>W$3*Assumptions!$B25</f>
        <v>3337329.932</v>
      </c>
      <c r="X13" s="33">
        <f>X$3*Assumptions!$B25</f>
        <v>3387389.88</v>
      </c>
      <c r="Y13" s="33">
        <f>Y$3*Assumptions!$B25</f>
        <v>3438200.729</v>
      </c>
      <c r="Z13" s="33">
        <f>Z$3*Assumptions!$B25</f>
        <v>3489773.74</v>
      </c>
      <c r="AA13" s="33">
        <f>AA$3*Assumptions!$B25</f>
        <v>3542120.346</v>
      </c>
      <c r="AB13" s="33">
        <f>AB$3*Assumptions!$B25</f>
        <v>3595252.151</v>
      </c>
      <c r="AC13" s="33">
        <f>AC$3*Assumptions!$B25</f>
        <v>3649180.933</v>
      </c>
      <c r="AD13" s="33">
        <f>AD$3*Assumptions!$B25</f>
        <v>3703918.647</v>
      </c>
      <c r="AE13" s="33">
        <f>AE$3*Assumptions!$B25</f>
        <v>3759477.427</v>
      </c>
      <c r="AF13" s="33">
        <f>AF$3*Assumptions!$B25</f>
        <v>3815869.588</v>
      </c>
      <c r="AG13" s="33">
        <f>AG$3*Assumptions!$B25</f>
        <v>3873107.632</v>
      </c>
      <c r="AH13" s="33">
        <f>AH$3*Assumptions!$B25</f>
        <v>3931204.247</v>
      </c>
      <c r="AI13" s="33">
        <f>AI$3*Assumptions!$B25</f>
        <v>3990172.31</v>
      </c>
      <c r="AJ13" s="33">
        <f>AJ$3*Assumptions!$B25</f>
        <v>4050024.895</v>
      </c>
      <c r="AK13" s="33">
        <f>AK$3*Assumptions!$B25</f>
        <v>4110775.268</v>
      </c>
    </row>
    <row r="14">
      <c r="A14" s="35" t="s">
        <v>136</v>
      </c>
      <c r="B14" s="33">
        <f t="shared" ref="B14:AK14" si="2">sum(B10:B13)</f>
        <v>8137500</v>
      </c>
      <c r="C14" s="33">
        <f t="shared" si="2"/>
        <v>8259562.5</v>
      </c>
      <c r="D14" s="33">
        <f t="shared" si="2"/>
        <v>8383455.938</v>
      </c>
      <c r="E14" s="33">
        <f t="shared" si="2"/>
        <v>8509207.777</v>
      </c>
      <c r="F14" s="33">
        <f t="shared" si="2"/>
        <v>8636845.893</v>
      </c>
      <c r="G14" s="33">
        <f t="shared" si="2"/>
        <v>8766398.582</v>
      </c>
      <c r="H14" s="33">
        <f t="shared" si="2"/>
        <v>8897894.56</v>
      </c>
      <c r="I14" s="33">
        <f t="shared" si="2"/>
        <v>9031362.979</v>
      </c>
      <c r="J14" s="33">
        <f t="shared" si="2"/>
        <v>9166833.423</v>
      </c>
      <c r="K14" s="33">
        <f t="shared" si="2"/>
        <v>9304335.925</v>
      </c>
      <c r="L14" s="33">
        <f t="shared" si="2"/>
        <v>9443900.964</v>
      </c>
      <c r="M14" s="33">
        <f t="shared" si="2"/>
        <v>9585559.478</v>
      </c>
      <c r="N14" s="33">
        <f t="shared" si="2"/>
        <v>9729342.87</v>
      </c>
      <c r="O14" s="33">
        <f t="shared" si="2"/>
        <v>9875283.013</v>
      </c>
      <c r="P14" s="33">
        <f t="shared" si="2"/>
        <v>10023412.26</v>
      </c>
      <c r="Q14" s="33">
        <f t="shared" si="2"/>
        <v>10173763.44</v>
      </c>
      <c r="R14" s="33">
        <f t="shared" si="2"/>
        <v>10326369.89</v>
      </c>
      <c r="S14" s="33">
        <f t="shared" si="2"/>
        <v>10481265.44</v>
      </c>
      <c r="T14" s="33">
        <f t="shared" si="2"/>
        <v>10638484.42</v>
      </c>
      <c r="U14" s="33">
        <f t="shared" si="2"/>
        <v>10798061.69</v>
      </c>
      <c r="V14" s="33">
        <f t="shared" si="2"/>
        <v>10960032.62</v>
      </c>
      <c r="W14" s="33">
        <f t="shared" si="2"/>
        <v>11124433.11</v>
      </c>
      <c r="X14" s="33">
        <f t="shared" si="2"/>
        <v>11291299.6</v>
      </c>
      <c r="Y14" s="33">
        <f t="shared" si="2"/>
        <v>11460669.1</v>
      </c>
      <c r="Z14" s="33">
        <f t="shared" si="2"/>
        <v>11632579.13</v>
      </c>
      <c r="AA14" s="33">
        <f t="shared" si="2"/>
        <v>11807067.82</v>
      </c>
      <c r="AB14" s="33">
        <f t="shared" si="2"/>
        <v>11984173.84</v>
      </c>
      <c r="AC14" s="33">
        <f t="shared" si="2"/>
        <v>12163936.44</v>
      </c>
      <c r="AD14" s="33">
        <f t="shared" si="2"/>
        <v>12346395.49</v>
      </c>
      <c r="AE14" s="33">
        <f t="shared" si="2"/>
        <v>12531591.42</v>
      </c>
      <c r="AF14" s="33">
        <f t="shared" si="2"/>
        <v>12719565.29</v>
      </c>
      <c r="AG14" s="33">
        <f t="shared" si="2"/>
        <v>12910358.77</v>
      </c>
      <c r="AH14" s="33">
        <f t="shared" si="2"/>
        <v>13104014.16</v>
      </c>
      <c r="AI14" s="33">
        <f t="shared" si="2"/>
        <v>13300574.37</v>
      </c>
      <c r="AJ14" s="33">
        <f t="shared" si="2"/>
        <v>13500082.98</v>
      </c>
      <c r="AK14" s="33">
        <f t="shared" si="2"/>
        <v>13702584.23</v>
      </c>
    </row>
    <row r="15">
      <c r="A15" s="36"/>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row>
    <row r="16">
      <c r="A16" s="37" t="s">
        <v>138</v>
      </c>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row>
    <row r="17">
      <c r="A17" s="6" t="s">
        <v>44</v>
      </c>
      <c r="B17" s="33">
        <f>B$4*Assumptions!$C22</f>
        <v>641700</v>
      </c>
      <c r="C17" s="33">
        <f>C$4*Assumptions!$C22</f>
        <v>649400.4</v>
      </c>
      <c r="D17" s="33">
        <f>D$4*Assumptions!$C22</f>
        <v>657193.2048</v>
      </c>
      <c r="E17" s="33">
        <f>E$4*Assumptions!$C22</f>
        <v>665079.5233</v>
      </c>
      <c r="F17" s="33">
        <f>F$4*Assumptions!$C22</f>
        <v>673060.4775</v>
      </c>
      <c r="G17" s="33">
        <f>G$4*Assumptions!$C22</f>
        <v>681137.2033</v>
      </c>
      <c r="H17" s="33">
        <f>H$4*Assumptions!$C22</f>
        <v>689310.8497</v>
      </c>
      <c r="I17" s="33">
        <f>I$4*Assumptions!$C22</f>
        <v>697582.5799</v>
      </c>
      <c r="J17" s="33">
        <f>J$4*Assumptions!$C22</f>
        <v>705953.5709</v>
      </c>
      <c r="K17" s="33">
        <f>K$4*Assumptions!$C22</f>
        <v>714425.0137</v>
      </c>
      <c r="L17" s="33">
        <f>L$4*Assumptions!$C22</f>
        <v>722998.1139</v>
      </c>
      <c r="M17" s="33">
        <f>M$4*Assumptions!$C22</f>
        <v>731674.0912</v>
      </c>
      <c r="N17" s="33">
        <f>N$4*Assumptions!$C22</f>
        <v>740454.1803</v>
      </c>
      <c r="O17" s="33">
        <f>O$4*Assumptions!$C22</f>
        <v>749339.6305</v>
      </c>
      <c r="P17" s="33">
        <f>P$4*Assumptions!$C22</f>
        <v>758331.7061</v>
      </c>
      <c r="Q17" s="33">
        <f>Q$4*Assumptions!$C22</f>
        <v>767431.6865</v>
      </c>
      <c r="R17" s="33">
        <f>R$4*Assumptions!$C22</f>
        <v>776640.8668</v>
      </c>
      <c r="S17" s="33">
        <f>S$4*Assumptions!$C22</f>
        <v>785960.5572</v>
      </c>
      <c r="T17" s="33">
        <f>T$4*Assumptions!$C22</f>
        <v>795392.0839</v>
      </c>
      <c r="U17" s="33">
        <f>U$4*Assumptions!$C22</f>
        <v>804936.7889</v>
      </c>
      <c r="V17" s="33">
        <f>V$4*Assumptions!$C22</f>
        <v>814596.0303</v>
      </c>
      <c r="W17" s="33">
        <f>W$4*Assumptions!$C22</f>
        <v>824371.1827</v>
      </c>
      <c r="X17" s="33">
        <f>X$4*Assumptions!$C22</f>
        <v>834263.6369</v>
      </c>
      <c r="Y17" s="33">
        <f>Y$4*Assumptions!$C22</f>
        <v>844274.8005</v>
      </c>
      <c r="Z17" s="33">
        <f>Z$4*Assumptions!$C22</f>
        <v>854406.0981</v>
      </c>
      <c r="AA17" s="33">
        <f>AA$4*Assumptions!$C22</f>
        <v>864658.9713</v>
      </c>
      <c r="AB17" s="33">
        <f>AB$4*Assumptions!$C22</f>
        <v>875034.879</v>
      </c>
      <c r="AC17" s="33">
        <f>AC$4*Assumptions!$C22</f>
        <v>885535.2975</v>
      </c>
      <c r="AD17" s="33">
        <f>AD$4*Assumptions!$C22</f>
        <v>896161.7211</v>
      </c>
      <c r="AE17" s="33">
        <f>AE$4*Assumptions!$C22</f>
        <v>906915.6618</v>
      </c>
      <c r="AF17" s="33">
        <f>AF$4*Assumptions!$C22</f>
        <v>917798.6497</v>
      </c>
      <c r="AG17" s="33">
        <f>AG$4*Assumptions!$C22</f>
        <v>928812.2335</v>
      </c>
      <c r="AH17" s="33">
        <f>AH$4*Assumptions!$C22</f>
        <v>939957.9803</v>
      </c>
      <c r="AI17" s="33">
        <f>AI$4*Assumptions!$C22</f>
        <v>951237.4761</v>
      </c>
      <c r="AJ17" s="33">
        <f>AJ$4*Assumptions!$C22</f>
        <v>962652.3258</v>
      </c>
      <c r="AK17" s="33">
        <f>AK$4*Assumptions!$C22</f>
        <v>974204.1537</v>
      </c>
    </row>
    <row r="18">
      <c r="A18" s="6" t="s">
        <v>46</v>
      </c>
      <c r="B18" s="33">
        <f>B$4*Assumptions!$C23</f>
        <v>1197840</v>
      </c>
      <c r="C18" s="33">
        <f>C$4*Assumptions!$C23</f>
        <v>1212214.08</v>
      </c>
      <c r="D18" s="33">
        <f>D$4*Assumptions!$C23</f>
        <v>1226760.649</v>
      </c>
      <c r="E18" s="33">
        <f>E$4*Assumptions!$C23</f>
        <v>1241481.777</v>
      </c>
      <c r="F18" s="33">
        <f>F$4*Assumptions!$C23</f>
        <v>1256379.558</v>
      </c>
      <c r="G18" s="33">
        <f>G$4*Assumptions!$C23</f>
        <v>1271456.113</v>
      </c>
      <c r="H18" s="33">
        <f>H$4*Assumptions!$C23</f>
        <v>1286713.586</v>
      </c>
      <c r="I18" s="33">
        <f>I$4*Assumptions!$C23</f>
        <v>1302154.149</v>
      </c>
      <c r="J18" s="33">
        <f>J$4*Assumptions!$C23</f>
        <v>1317779.999</v>
      </c>
      <c r="K18" s="33">
        <f>K$4*Assumptions!$C23</f>
        <v>1333593.359</v>
      </c>
      <c r="L18" s="33">
        <f>L$4*Assumptions!$C23</f>
        <v>1349596.479</v>
      </c>
      <c r="M18" s="33">
        <f>M$4*Assumptions!$C23</f>
        <v>1365791.637</v>
      </c>
      <c r="N18" s="33">
        <f>N$4*Assumptions!$C23</f>
        <v>1382181.137</v>
      </c>
      <c r="O18" s="33">
        <f>O$4*Assumptions!$C23</f>
        <v>1398767.31</v>
      </c>
      <c r="P18" s="33">
        <f>P$4*Assumptions!$C23</f>
        <v>1415552.518</v>
      </c>
      <c r="Q18" s="33">
        <f>Q$4*Assumptions!$C23</f>
        <v>1432539.148</v>
      </c>
      <c r="R18" s="33">
        <f>R$4*Assumptions!$C23</f>
        <v>1449729.618</v>
      </c>
      <c r="S18" s="33">
        <f>S$4*Assumptions!$C23</f>
        <v>1467126.373</v>
      </c>
      <c r="T18" s="33">
        <f>T$4*Assumptions!$C23</f>
        <v>1484731.89</v>
      </c>
      <c r="U18" s="33">
        <f>U$4*Assumptions!$C23</f>
        <v>1502548.673</v>
      </c>
      <c r="V18" s="33">
        <f>V$4*Assumptions!$C23</f>
        <v>1520579.257</v>
      </c>
      <c r="W18" s="33">
        <f>W$4*Assumptions!$C23</f>
        <v>1538826.208</v>
      </c>
      <c r="X18" s="33">
        <f>X$4*Assumptions!$C23</f>
        <v>1557292.122</v>
      </c>
      <c r="Y18" s="33">
        <f>Y$4*Assumptions!$C23</f>
        <v>1575979.628</v>
      </c>
      <c r="Z18" s="33">
        <f>Z$4*Assumptions!$C23</f>
        <v>1594891.383</v>
      </c>
      <c r="AA18" s="33">
        <f>AA$4*Assumptions!$C23</f>
        <v>1614030.08</v>
      </c>
      <c r="AB18" s="33">
        <f>AB$4*Assumptions!$C23</f>
        <v>1633398.441</v>
      </c>
      <c r="AC18" s="33">
        <f>AC$4*Assumptions!$C23</f>
        <v>1652999.222</v>
      </c>
      <c r="AD18" s="33">
        <f>AD$4*Assumptions!$C23</f>
        <v>1672835.213</v>
      </c>
      <c r="AE18" s="33">
        <f>AE$4*Assumptions!$C23</f>
        <v>1692909.235</v>
      </c>
      <c r="AF18" s="33">
        <f>AF$4*Assumptions!$C23</f>
        <v>1713224.146</v>
      </c>
      <c r="AG18" s="33">
        <f>AG$4*Assumptions!$C23</f>
        <v>1733782.836</v>
      </c>
      <c r="AH18" s="33">
        <f>AH$4*Assumptions!$C23</f>
        <v>1754588.23</v>
      </c>
      <c r="AI18" s="33">
        <f>AI$4*Assumptions!$C23</f>
        <v>1775643.289</v>
      </c>
      <c r="AJ18" s="33">
        <f>AJ$4*Assumptions!$C23</f>
        <v>1796951.008</v>
      </c>
      <c r="AK18" s="33">
        <f>AK$4*Assumptions!$C23</f>
        <v>1818514.42</v>
      </c>
    </row>
    <row r="19">
      <c r="A19" s="6" t="s">
        <v>48</v>
      </c>
      <c r="B19" s="33">
        <f>B$4*Assumptions!$C24</f>
        <v>1026720</v>
      </c>
      <c r="C19" s="33">
        <f>C$4*Assumptions!$C24</f>
        <v>1039040.64</v>
      </c>
      <c r="D19" s="33">
        <f>D$4*Assumptions!$C24</f>
        <v>1051509.128</v>
      </c>
      <c r="E19" s="33">
        <f>E$4*Assumptions!$C24</f>
        <v>1064127.237</v>
      </c>
      <c r="F19" s="33">
        <f>F$4*Assumptions!$C24</f>
        <v>1076896.764</v>
      </c>
      <c r="G19" s="33">
        <f>G$4*Assumptions!$C24</f>
        <v>1089819.525</v>
      </c>
      <c r="H19" s="33">
        <f>H$4*Assumptions!$C24</f>
        <v>1102897.36</v>
      </c>
      <c r="I19" s="33">
        <f>I$4*Assumptions!$C24</f>
        <v>1116132.128</v>
      </c>
      <c r="J19" s="33">
        <f>J$4*Assumptions!$C24</f>
        <v>1129525.713</v>
      </c>
      <c r="K19" s="33">
        <f>K$4*Assumptions!$C24</f>
        <v>1143080.022</v>
      </c>
      <c r="L19" s="33">
        <f>L$4*Assumptions!$C24</f>
        <v>1156796.982</v>
      </c>
      <c r="M19" s="33">
        <f>M$4*Assumptions!$C24</f>
        <v>1170678.546</v>
      </c>
      <c r="N19" s="33">
        <f>N$4*Assumptions!$C24</f>
        <v>1184726.689</v>
      </c>
      <c r="O19" s="33">
        <f>O$4*Assumptions!$C24</f>
        <v>1198943.409</v>
      </c>
      <c r="P19" s="33">
        <f>P$4*Assumptions!$C24</f>
        <v>1213330.73</v>
      </c>
      <c r="Q19" s="33">
        <f>Q$4*Assumptions!$C24</f>
        <v>1227890.698</v>
      </c>
      <c r="R19" s="33">
        <f>R$4*Assumptions!$C24</f>
        <v>1242625.387</v>
      </c>
      <c r="S19" s="33">
        <f>S$4*Assumptions!$C24</f>
        <v>1257536.891</v>
      </c>
      <c r="T19" s="33">
        <f>T$4*Assumptions!$C24</f>
        <v>1272627.334</v>
      </c>
      <c r="U19" s="33">
        <f>U$4*Assumptions!$C24</f>
        <v>1287898.862</v>
      </c>
      <c r="V19" s="33">
        <f>V$4*Assumptions!$C24</f>
        <v>1303353.649</v>
      </c>
      <c r="W19" s="33">
        <f>W$4*Assumptions!$C24</f>
        <v>1318993.892</v>
      </c>
      <c r="X19" s="33">
        <f>X$4*Assumptions!$C24</f>
        <v>1334821.819</v>
      </c>
      <c r="Y19" s="33">
        <f>Y$4*Assumptions!$C24</f>
        <v>1350839.681</v>
      </c>
      <c r="Z19" s="33">
        <f>Z$4*Assumptions!$C24</f>
        <v>1367049.757</v>
      </c>
      <c r="AA19" s="33">
        <f>AA$4*Assumptions!$C24</f>
        <v>1383454.354</v>
      </c>
      <c r="AB19" s="33">
        <f>AB$4*Assumptions!$C24</f>
        <v>1400055.806</v>
      </c>
      <c r="AC19" s="33">
        <f>AC$4*Assumptions!$C24</f>
        <v>1416856.476</v>
      </c>
      <c r="AD19" s="33">
        <f>AD$4*Assumptions!$C24</f>
        <v>1433858.754</v>
      </c>
      <c r="AE19" s="33">
        <f>AE$4*Assumptions!$C24</f>
        <v>1451065.059</v>
      </c>
      <c r="AF19" s="33">
        <f>AF$4*Assumptions!$C24</f>
        <v>1468477.84</v>
      </c>
      <c r="AG19" s="33">
        <f>AG$4*Assumptions!$C24</f>
        <v>1486099.574</v>
      </c>
      <c r="AH19" s="33">
        <f>AH$4*Assumptions!$C24</f>
        <v>1503932.768</v>
      </c>
      <c r="AI19" s="33">
        <f>AI$4*Assumptions!$C24</f>
        <v>1521979.962</v>
      </c>
      <c r="AJ19" s="33">
        <f>AJ$4*Assumptions!$C24</f>
        <v>1540243.721</v>
      </c>
      <c r="AK19" s="33">
        <f>AK$4*Assumptions!$C24</f>
        <v>1558726.646</v>
      </c>
    </row>
    <row r="20">
      <c r="A20" s="6" t="s">
        <v>50</v>
      </c>
      <c r="B20" s="33">
        <f>B$4*Assumptions!$C25</f>
        <v>1411740</v>
      </c>
      <c r="C20" s="33">
        <f>C$4*Assumptions!$C25</f>
        <v>1428680.88</v>
      </c>
      <c r="D20" s="33">
        <f>D$4*Assumptions!$C25</f>
        <v>1445825.051</v>
      </c>
      <c r="E20" s="33">
        <f>E$4*Assumptions!$C25</f>
        <v>1463174.951</v>
      </c>
      <c r="F20" s="33">
        <f>F$4*Assumptions!$C25</f>
        <v>1480733.051</v>
      </c>
      <c r="G20" s="33">
        <f>G$4*Assumptions!$C25</f>
        <v>1498501.847</v>
      </c>
      <c r="H20" s="33">
        <f>H$4*Assumptions!$C25</f>
        <v>1516483.869</v>
      </c>
      <c r="I20" s="33">
        <f>I$4*Assumptions!$C25</f>
        <v>1534681.676</v>
      </c>
      <c r="J20" s="33">
        <f>J$4*Assumptions!$C25</f>
        <v>1553097.856</v>
      </c>
      <c r="K20" s="33">
        <f>K$4*Assumptions!$C25</f>
        <v>1571735.03</v>
      </c>
      <c r="L20" s="33">
        <f>L$4*Assumptions!$C25</f>
        <v>1590595.851</v>
      </c>
      <c r="M20" s="33">
        <f>M$4*Assumptions!$C25</f>
        <v>1609683.001</v>
      </c>
      <c r="N20" s="33">
        <f>N$4*Assumptions!$C25</f>
        <v>1628999.197</v>
      </c>
      <c r="O20" s="33">
        <f>O$4*Assumptions!$C25</f>
        <v>1648547.187</v>
      </c>
      <c r="P20" s="33">
        <f>P$4*Assumptions!$C25</f>
        <v>1668329.753</v>
      </c>
      <c r="Q20" s="33">
        <f>Q$4*Assumptions!$C25</f>
        <v>1688349.71</v>
      </c>
      <c r="R20" s="33">
        <f>R$4*Assumptions!$C25</f>
        <v>1708609.907</v>
      </c>
      <c r="S20" s="33">
        <f>S$4*Assumptions!$C25</f>
        <v>1729113.226</v>
      </c>
      <c r="T20" s="33">
        <f>T$4*Assumptions!$C25</f>
        <v>1749862.585</v>
      </c>
      <c r="U20" s="33">
        <f>U$4*Assumptions!$C25</f>
        <v>1770860.936</v>
      </c>
      <c r="V20" s="33">
        <f>V$4*Assumptions!$C25</f>
        <v>1792111.267</v>
      </c>
      <c r="W20" s="33">
        <f>W$4*Assumptions!$C25</f>
        <v>1813616.602</v>
      </c>
      <c r="X20" s="33">
        <f>X$4*Assumptions!$C25</f>
        <v>1835380.001</v>
      </c>
      <c r="Y20" s="33">
        <f>Y$4*Assumptions!$C25</f>
        <v>1857404.561</v>
      </c>
      <c r="Z20" s="33">
        <f>Z$4*Assumptions!$C25</f>
        <v>1879693.416</v>
      </c>
      <c r="AA20" s="33">
        <f>AA$4*Assumptions!$C25</f>
        <v>1902249.737</v>
      </c>
      <c r="AB20" s="33">
        <f>AB$4*Assumptions!$C25</f>
        <v>1925076.734</v>
      </c>
      <c r="AC20" s="33">
        <f>AC$4*Assumptions!$C25</f>
        <v>1948177.655</v>
      </c>
      <c r="AD20" s="33">
        <f>AD$4*Assumptions!$C25</f>
        <v>1971555.786</v>
      </c>
      <c r="AE20" s="33">
        <f>AE$4*Assumptions!$C25</f>
        <v>1995214.456</v>
      </c>
      <c r="AF20" s="33">
        <f>AF$4*Assumptions!$C25</f>
        <v>2019157.029</v>
      </c>
      <c r="AG20" s="33">
        <f>AG$4*Assumptions!$C25</f>
        <v>2043386.914</v>
      </c>
      <c r="AH20" s="33">
        <f>AH$4*Assumptions!$C25</f>
        <v>2067907.557</v>
      </c>
      <c r="AI20" s="33">
        <f>AI$4*Assumptions!$C25</f>
        <v>2092722.447</v>
      </c>
      <c r="AJ20" s="33">
        <f>AJ$4*Assumptions!$C25</f>
        <v>2117835.117</v>
      </c>
      <c r="AK20" s="33">
        <f>AK$4*Assumptions!$C25</f>
        <v>2143249.138</v>
      </c>
    </row>
    <row r="21">
      <c r="A21" s="35" t="s">
        <v>136</v>
      </c>
      <c r="B21" s="33">
        <f t="shared" ref="B21:AK21" si="3">sum(B17:B20)</f>
        <v>4278000</v>
      </c>
      <c r="C21" s="33">
        <f t="shared" si="3"/>
        <v>4329336</v>
      </c>
      <c r="D21" s="33">
        <f t="shared" si="3"/>
        <v>4381288.032</v>
      </c>
      <c r="E21" s="33">
        <f t="shared" si="3"/>
        <v>4433863.488</v>
      </c>
      <c r="F21" s="33">
        <f t="shared" si="3"/>
        <v>4487069.85</v>
      </c>
      <c r="G21" s="33">
        <f t="shared" si="3"/>
        <v>4540914.688</v>
      </c>
      <c r="H21" s="33">
        <f t="shared" si="3"/>
        <v>4595405.665</v>
      </c>
      <c r="I21" s="33">
        <f t="shared" si="3"/>
        <v>4650550.533</v>
      </c>
      <c r="J21" s="33">
        <f t="shared" si="3"/>
        <v>4706357.139</v>
      </c>
      <c r="K21" s="33">
        <f t="shared" si="3"/>
        <v>4762833.425</v>
      </c>
      <c r="L21" s="33">
        <f t="shared" si="3"/>
        <v>4819987.426</v>
      </c>
      <c r="M21" s="33">
        <f t="shared" si="3"/>
        <v>4877827.275</v>
      </c>
      <c r="N21" s="33">
        <f t="shared" si="3"/>
        <v>4936361.202</v>
      </c>
      <c r="O21" s="33">
        <f t="shared" si="3"/>
        <v>4995597.537</v>
      </c>
      <c r="P21" s="33">
        <f t="shared" si="3"/>
        <v>5055544.707</v>
      </c>
      <c r="Q21" s="33">
        <f t="shared" si="3"/>
        <v>5116211.244</v>
      </c>
      <c r="R21" s="33">
        <f t="shared" si="3"/>
        <v>5177605.779</v>
      </c>
      <c r="S21" s="33">
        <f t="shared" si="3"/>
        <v>5239737.048</v>
      </c>
      <c r="T21" s="33">
        <f t="shared" si="3"/>
        <v>5302613.892</v>
      </c>
      <c r="U21" s="33">
        <f t="shared" si="3"/>
        <v>5366245.259</v>
      </c>
      <c r="V21" s="33">
        <f t="shared" si="3"/>
        <v>5430640.202</v>
      </c>
      <c r="W21" s="33">
        <f t="shared" si="3"/>
        <v>5495807.885</v>
      </c>
      <c r="X21" s="33">
        <f t="shared" si="3"/>
        <v>5561757.579</v>
      </c>
      <c r="Y21" s="33">
        <f t="shared" si="3"/>
        <v>5628498.67</v>
      </c>
      <c r="Z21" s="33">
        <f t="shared" si="3"/>
        <v>5696040.654</v>
      </c>
      <c r="AA21" s="33">
        <f t="shared" si="3"/>
        <v>5764393.142</v>
      </c>
      <c r="AB21" s="33">
        <f t="shared" si="3"/>
        <v>5833565.86</v>
      </c>
      <c r="AC21" s="33">
        <f t="shared" si="3"/>
        <v>5903568.65</v>
      </c>
      <c r="AD21" s="33">
        <f t="shared" si="3"/>
        <v>5974411.474</v>
      </c>
      <c r="AE21" s="33">
        <f t="shared" si="3"/>
        <v>6046104.412</v>
      </c>
      <c r="AF21" s="33">
        <f t="shared" si="3"/>
        <v>6118657.665</v>
      </c>
      <c r="AG21" s="33">
        <f t="shared" si="3"/>
        <v>6192081.557</v>
      </c>
      <c r="AH21" s="33">
        <f t="shared" si="3"/>
        <v>6266386.535</v>
      </c>
      <c r="AI21" s="33">
        <f t="shared" si="3"/>
        <v>6341583.174</v>
      </c>
      <c r="AJ21" s="33">
        <f t="shared" si="3"/>
        <v>6417682.172</v>
      </c>
      <c r="AK21" s="33">
        <f t="shared" si="3"/>
        <v>6494694.358</v>
      </c>
    </row>
    <row r="22">
      <c r="A22" s="36"/>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row>
    <row r="23">
      <c r="A23" s="37" t="s">
        <v>139</v>
      </c>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row>
    <row r="24">
      <c r="A24" s="6" t="s">
        <v>44</v>
      </c>
      <c r="B24" s="33">
        <f>B$5*Assumptions!$D22</f>
        <v>319800</v>
      </c>
      <c r="C24" s="33">
        <f>C$5*Assumptions!$D22</f>
        <v>322358.4</v>
      </c>
      <c r="D24" s="33">
        <f>D$5*Assumptions!$D22</f>
        <v>324937.2672</v>
      </c>
      <c r="E24" s="33">
        <f>E$5*Assumptions!$D22</f>
        <v>327536.7653</v>
      </c>
      <c r="F24" s="33">
        <f>F$5*Assumptions!$D22</f>
        <v>330157.0595</v>
      </c>
      <c r="G24" s="33">
        <f>G$5*Assumptions!$D22</f>
        <v>332798.3159</v>
      </c>
      <c r="H24" s="33">
        <f>H$5*Assumptions!$D22</f>
        <v>335460.7025</v>
      </c>
      <c r="I24" s="33">
        <f>I$5*Assumptions!$D22</f>
        <v>338144.3881</v>
      </c>
      <c r="J24" s="33">
        <f>J$5*Assumptions!$D22</f>
        <v>340849.5432</v>
      </c>
      <c r="K24" s="33">
        <f>K$5*Assumptions!$D22</f>
        <v>343576.3395</v>
      </c>
      <c r="L24" s="33">
        <f>L$5*Assumptions!$D22</f>
        <v>346324.9502</v>
      </c>
      <c r="M24" s="33">
        <f>M$5*Assumptions!$D22</f>
        <v>349095.5499</v>
      </c>
      <c r="N24" s="33">
        <f>N$5*Assumptions!$D22</f>
        <v>351888.3143</v>
      </c>
      <c r="O24" s="33">
        <f>O$5*Assumptions!$D22</f>
        <v>354703.4208</v>
      </c>
      <c r="P24" s="33">
        <f>P$5*Assumptions!$D22</f>
        <v>357541.0481</v>
      </c>
      <c r="Q24" s="33">
        <f>Q$5*Assumptions!$D22</f>
        <v>360401.3765</v>
      </c>
      <c r="R24" s="33">
        <f>R$5*Assumptions!$D22</f>
        <v>363284.5875</v>
      </c>
      <c r="S24" s="33">
        <f>S$5*Assumptions!$D22</f>
        <v>366190.8642</v>
      </c>
      <c r="T24" s="33">
        <f>T$5*Assumptions!$D22</f>
        <v>369120.3911</v>
      </c>
      <c r="U24" s="33">
        <f>U$5*Assumptions!$D22</f>
        <v>372073.3543</v>
      </c>
      <c r="V24" s="33">
        <f>V$5*Assumptions!$D22</f>
        <v>375049.9411</v>
      </c>
      <c r="W24" s="33">
        <f>W$5*Assumptions!$D22</f>
        <v>378050.3406</v>
      </c>
      <c r="X24" s="33">
        <f>X$5*Assumptions!$D22</f>
        <v>381074.7434</v>
      </c>
      <c r="Y24" s="33">
        <f>Y$5*Assumptions!$D22</f>
        <v>384123.3413</v>
      </c>
      <c r="Z24" s="33">
        <f>Z$5*Assumptions!$D22</f>
        <v>387196.328</v>
      </c>
      <c r="AA24" s="33">
        <f>AA$5*Assumptions!$D22</f>
        <v>390293.8987</v>
      </c>
      <c r="AB24" s="33">
        <f>AB$5*Assumptions!$D22</f>
        <v>393416.2498</v>
      </c>
      <c r="AC24" s="33">
        <f>AC$5*Assumptions!$D22</f>
        <v>396563.5798</v>
      </c>
      <c r="AD24" s="33">
        <f>AD$5*Assumptions!$D22</f>
        <v>399736.0885</v>
      </c>
      <c r="AE24" s="33">
        <f>AE$5*Assumptions!$D22</f>
        <v>402933.9772</v>
      </c>
      <c r="AF24" s="33">
        <f>AF$5*Assumptions!$D22</f>
        <v>406157.449</v>
      </c>
      <c r="AG24" s="33">
        <f>AG$5*Assumptions!$D22</f>
        <v>409406.7086</v>
      </c>
      <c r="AH24" s="33">
        <f>AH$5*Assumptions!$D22</f>
        <v>412681.9623</v>
      </c>
      <c r="AI24" s="33">
        <f>AI$5*Assumptions!$D22</f>
        <v>415983.418</v>
      </c>
      <c r="AJ24" s="33">
        <f>AJ$5*Assumptions!$D22</f>
        <v>419311.2853</v>
      </c>
      <c r="AK24" s="33">
        <f>AK$5*Assumptions!$D22</f>
        <v>422665.7756</v>
      </c>
    </row>
    <row r="25">
      <c r="A25" s="6" t="s">
        <v>46</v>
      </c>
      <c r="B25" s="33">
        <f>B$5*Assumptions!$D23</f>
        <v>319800</v>
      </c>
      <c r="C25" s="33">
        <f>C$5*Assumptions!$D23</f>
        <v>322358.4</v>
      </c>
      <c r="D25" s="33">
        <f>D$5*Assumptions!$D23</f>
        <v>324937.2672</v>
      </c>
      <c r="E25" s="33">
        <f>E$5*Assumptions!$D23</f>
        <v>327536.7653</v>
      </c>
      <c r="F25" s="33">
        <f>F$5*Assumptions!$D23</f>
        <v>330157.0595</v>
      </c>
      <c r="G25" s="33">
        <f>G$5*Assumptions!$D23</f>
        <v>332798.3159</v>
      </c>
      <c r="H25" s="33">
        <f>H$5*Assumptions!$D23</f>
        <v>335460.7025</v>
      </c>
      <c r="I25" s="33">
        <f>I$5*Assumptions!$D23</f>
        <v>338144.3881</v>
      </c>
      <c r="J25" s="33">
        <f>J$5*Assumptions!$D23</f>
        <v>340849.5432</v>
      </c>
      <c r="K25" s="33">
        <f>K$5*Assumptions!$D23</f>
        <v>343576.3395</v>
      </c>
      <c r="L25" s="33">
        <f>L$5*Assumptions!$D23</f>
        <v>346324.9502</v>
      </c>
      <c r="M25" s="33">
        <f>M$5*Assumptions!$D23</f>
        <v>349095.5499</v>
      </c>
      <c r="N25" s="33">
        <f>N$5*Assumptions!$D23</f>
        <v>351888.3143</v>
      </c>
      <c r="O25" s="33">
        <f>O$5*Assumptions!$D23</f>
        <v>354703.4208</v>
      </c>
      <c r="P25" s="33">
        <f>P$5*Assumptions!$D23</f>
        <v>357541.0481</v>
      </c>
      <c r="Q25" s="33">
        <f>Q$5*Assumptions!$D23</f>
        <v>360401.3765</v>
      </c>
      <c r="R25" s="33">
        <f>R$5*Assumptions!$D23</f>
        <v>363284.5875</v>
      </c>
      <c r="S25" s="33">
        <f>S$5*Assumptions!$D23</f>
        <v>366190.8642</v>
      </c>
      <c r="T25" s="33">
        <f>T$5*Assumptions!$D23</f>
        <v>369120.3911</v>
      </c>
      <c r="U25" s="33">
        <f>U$5*Assumptions!$D23</f>
        <v>372073.3543</v>
      </c>
      <c r="V25" s="33">
        <f>V$5*Assumptions!$D23</f>
        <v>375049.9411</v>
      </c>
      <c r="W25" s="33">
        <f>W$5*Assumptions!$D23</f>
        <v>378050.3406</v>
      </c>
      <c r="X25" s="33">
        <f>X$5*Assumptions!$D23</f>
        <v>381074.7434</v>
      </c>
      <c r="Y25" s="33">
        <f>Y$5*Assumptions!$D23</f>
        <v>384123.3413</v>
      </c>
      <c r="Z25" s="33">
        <f>Z$5*Assumptions!$D23</f>
        <v>387196.328</v>
      </c>
      <c r="AA25" s="33">
        <f>AA$5*Assumptions!$D23</f>
        <v>390293.8987</v>
      </c>
      <c r="AB25" s="33">
        <f>AB$5*Assumptions!$D23</f>
        <v>393416.2498</v>
      </c>
      <c r="AC25" s="33">
        <f>AC$5*Assumptions!$D23</f>
        <v>396563.5798</v>
      </c>
      <c r="AD25" s="33">
        <f>AD$5*Assumptions!$D23</f>
        <v>399736.0885</v>
      </c>
      <c r="AE25" s="33">
        <f>AE$5*Assumptions!$D23</f>
        <v>402933.9772</v>
      </c>
      <c r="AF25" s="33">
        <f>AF$5*Assumptions!$D23</f>
        <v>406157.449</v>
      </c>
      <c r="AG25" s="33">
        <f>AG$5*Assumptions!$D23</f>
        <v>409406.7086</v>
      </c>
      <c r="AH25" s="33">
        <f>AH$5*Assumptions!$D23</f>
        <v>412681.9623</v>
      </c>
      <c r="AI25" s="33">
        <f>AI$5*Assumptions!$D23</f>
        <v>415983.418</v>
      </c>
      <c r="AJ25" s="33">
        <f>AJ$5*Assumptions!$D23</f>
        <v>419311.2853</v>
      </c>
      <c r="AK25" s="33">
        <f>AK$5*Assumptions!$D23</f>
        <v>422665.7756</v>
      </c>
    </row>
    <row r="26">
      <c r="A26" s="6" t="s">
        <v>48</v>
      </c>
      <c r="B26" s="33">
        <f>B$5*Assumptions!$D24</f>
        <v>0</v>
      </c>
      <c r="C26" s="33">
        <f>C$5*Assumptions!$D24</f>
        <v>0</v>
      </c>
      <c r="D26" s="33">
        <f>D$5*Assumptions!$D24</f>
        <v>0</v>
      </c>
      <c r="E26" s="33">
        <f>E$5*Assumptions!$D24</f>
        <v>0</v>
      </c>
      <c r="F26" s="33">
        <f>F$5*Assumptions!$D24</f>
        <v>0</v>
      </c>
      <c r="G26" s="33">
        <f>G$5*Assumptions!$D24</f>
        <v>0</v>
      </c>
      <c r="H26" s="33">
        <f>H$5*Assumptions!$D24</f>
        <v>0</v>
      </c>
      <c r="I26" s="33">
        <f>I$5*Assumptions!$D24</f>
        <v>0</v>
      </c>
      <c r="J26" s="33">
        <f>J$5*Assumptions!$D24</f>
        <v>0</v>
      </c>
      <c r="K26" s="33">
        <f>K$5*Assumptions!$D24</f>
        <v>0</v>
      </c>
      <c r="L26" s="33">
        <f>L$5*Assumptions!$D24</f>
        <v>0</v>
      </c>
      <c r="M26" s="33">
        <f>M$5*Assumptions!$D24</f>
        <v>0</v>
      </c>
      <c r="N26" s="33">
        <f>N$5*Assumptions!$D24</f>
        <v>0</v>
      </c>
      <c r="O26" s="33">
        <f>O$5*Assumptions!$D24</f>
        <v>0</v>
      </c>
      <c r="P26" s="33">
        <f>P$5*Assumptions!$D24</f>
        <v>0</v>
      </c>
      <c r="Q26" s="33">
        <f>Q$5*Assumptions!$D24</f>
        <v>0</v>
      </c>
      <c r="R26" s="33">
        <f>R$5*Assumptions!$D24</f>
        <v>0</v>
      </c>
      <c r="S26" s="33">
        <f>S$5*Assumptions!$D24</f>
        <v>0</v>
      </c>
      <c r="T26" s="33">
        <f>T$5*Assumptions!$D24</f>
        <v>0</v>
      </c>
      <c r="U26" s="33">
        <f>U$5*Assumptions!$D24</f>
        <v>0</v>
      </c>
      <c r="V26" s="33">
        <f>V$5*Assumptions!$D24</f>
        <v>0</v>
      </c>
      <c r="W26" s="33">
        <f>W$5*Assumptions!$D24</f>
        <v>0</v>
      </c>
      <c r="X26" s="33">
        <f>X$5*Assumptions!$D24</f>
        <v>0</v>
      </c>
      <c r="Y26" s="33">
        <f>Y$5*Assumptions!$D24</f>
        <v>0</v>
      </c>
      <c r="Z26" s="33">
        <f>Z$5*Assumptions!$D24</f>
        <v>0</v>
      </c>
      <c r="AA26" s="33">
        <f>AA$5*Assumptions!$D24</f>
        <v>0</v>
      </c>
      <c r="AB26" s="33">
        <f>AB$5*Assumptions!$D24</f>
        <v>0</v>
      </c>
      <c r="AC26" s="33">
        <f>AC$5*Assumptions!$D24</f>
        <v>0</v>
      </c>
      <c r="AD26" s="33">
        <f>AD$5*Assumptions!$D24</f>
        <v>0</v>
      </c>
      <c r="AE26" s="33">
        <f>AE$5*Assumptions!$D24</f>
        <v>0</v>
      </c>
      <c r="AF26" s="33">
        <f>AF$5*Assumptions!$D24</f>
        <v>0</v>
      </c>
      <c r="AG26" s="33">
        <f>AG$5*Assumptions!$D24</f>
        <v>0</v>
      </c>
      <c r="AH26" s="33">
        <f>AH$5*Assumptions!$D24</f>
        <v>0</v>
      </c>
      <c r="AI26" s="33">
        <f>AI$5*Assumptions!$D24</f>
        <v>0</v>
      </c>
      <c r="AJ26" s="33">
        <f>AJ$5*Assumptions!$D24</f>
        <v>0</v>
      </c>
      <c r="AK26" s="33">
        <f>AK$5*Assumptions!$D24</f>
        <v>0</v>
      </c>
    </row>
    <row r="27">
      <c r="A27" s="6" t="s">
        <v>50</v>
      </c>
      <c r="B27" s="33">
        <f>B$5*Assumptions!$D25</f>
        <v>426400</v>
      </c>
      <c r="C27" s="33">
        <f>C$5*Assumptions!$D25</f>
        <v>429811.2</v>
      </c>
      <c r="D27" s="33">
        <f>D$5*Assumptions!$D25</f>
        <v>433249.6896</v>
      </c>
      <c r="E27" s="33">
        <f>E$5*Assumptions!$D25</f>
        <v>436715.6871</v>
      </c>
      <c r="F27" s="33">
        <f>F$5*Assumptions!$D25</f>
        <v>440209.4126</v>
      </c>
      <c r="G27" s="33">
        <f>G$5*Assumptions!$D25</f>
        <v>443731.0879</v>
      </c>
      <c r="H27" s="33">
        <f>H$5*Assumptions!$D25</f>
        <v>447280.9366</v>
      </c>
      <c r="I27" s="33">
        <f>I$5*Assumptions!$D25</f>
        <v>450859.1841</v>
      </c>
      <c r="J27" s="33">
        <f>J$5*Assumptions!$D25</f>
        <v>454466.0576</v>
      </c>
      <c r="K27" s="33">
        <f>K$5*Assumptions!$D25</f>
        <v>458101.786</v>
      </c>
      <c r="L27" s="33">
        <f>L$5*Assumptions!$D25</f>
        <v>461766.6003</v>
      </c>
      <c r="M27" s="33">
        <f>M$5*Assumptions!$D25</f>
        <v>465460.7331</v>
      </c>
      <c r="N27" s="33">
        <f>N$5*Assumptions!$D25</f>
        <v>469184.419</v>
      </c>
      <c r="O27" s="33">
        <f>O$5*Assumptions!$D25</f>
        <v>472937.8944</v>
      </c>
      <c r="P27" s="33">
        <f>P$5*Assumptions!$D25</f>
        <v>476721.3975</v>
      </c>
      <c r="Q27" s="33">
        <f>Q$5*Assumptions!$D25</f>
        <v>480535.1687</v>
      </c>
      <c r="R27" s="33">
        <f>R$5*Assumptions!$D25</f>
        <v>484379.45</v>
      </c>
      <c r="S27" s="33">
        <f>S$5*Assumptions!$D25</f>
        <v>488254.4856</v>
      </c>
      <c r="T27" s="33">
        <f>T$5*Assumptions!$D25</f>
        <v>492160.5215</v>
      </c>
      <c r="U27" s="33">
        <f>U$5*Assumptions!$D25</f>
        <v>496097.8057</v>
      </c>
      <c r="V27" s="33">
        <f>V$5*Assumptions!$D25</f>
        <v>500066.5881</v>
      </c>
      <c r="W27" s="33">
        <f>W$5*Assumptions!$D25</f>
        <v>504067.1208</v>
      </c>
      <c r="X27" s="33">
        <f>X$5*Assumptions!$D25</f>
        <v>508099.6578</v>
      </c>
      <c r="Y27" s="33">
        <f>Y$5*Assumptions!$D25</f>
        <v>512164.4551</v>
      </c>
      <c r="Z27" s="33">
        <f>Z$5*Assumptions!$D25</f>
        <v>516261.7707</v>
      </c>
      <c r="AA27" s="33">
        <f>AA$5*Assumptions!$D25</f>
        <v>520391.8649</v>
      </c>
      <c r="AB27" s="33">
        <f>AB$5*Assumptions!$D25</f>
        <v>524554.9998</v>
      </c>
      <c r="AC27" s="33">
        <f>AC$5*Assumptions!$D25</f>
        <v>528751.4398</v>
      </c>
      <c r="AD27" s="33">
        <f>AD$5*Assumptions!$D25</f>
        <v>532981.4513</v>
      </c>
      <c r="AE27" s="33">
        <f>AE$5*Assumptions!$D25</f>
        <v>537245.3029</v>
      </c>
      <c r="AF27" s="33">
        <f>AF$5*Assumptions!$D25</f>
        <v>541543.2654</v>
      </c>
      <c r="AG27" s="33">
        <f>AG$5*Assumptions!$D25</f>
        <v>545875.6115</v>
      </c>
      <c r="AH27" s="33">
        <f>AH$5*Assumptions!$D25</f>
        <v>550242.6164</v>
      </c>
      <c r="AI27" s="33">
        <f>AI$5*Assumptions!$D25</f>
        <v>554644.5573</v>
      </c>
      <c r="AJ27" s="33">
        <f>AJ$5*Assumptions!$D25</f>
        <v>559081.7138</v>
      </c>
      <c r="AK27" s="33">
        <f>AK$5*Assumptions!$D25</f>
        <v>563554.3675</v>
      </c>
    </row>
    <row r="28">
      <c r="A28" s="35" t="s">
        <v>136</v>
      </c>
      <c r="B28" s="33">
        <f t="shared" ref="B28:AK28" si="4">sum(B24:B27)</f>
        <v>1066000</v>
      </c>
      <c r="C28" s="33">
        <f t="shared" si="4"/>
        <v>1074528</v>
      </c>
      <c r="D28" s="33">
        <f t="shared" si="4"/>
        <v>1083124.224</v>
      </c>
      <c r="E28" s="33">
        <f t="shared" si="4"/>
        <v>1091789.218</v>
      </c>
      <c r="F28" s="33">
        <f t="shared" si="4"/>
        <v>1100523.532</v>
      </c>
      <c r="G28" s="33">
        <f t="shared" si="4"/>
        <v>1109327.72</v>
      </c>
      <c r="H28" s="33">
        <f t="shared" si="4"/>
        <v>1118202.342</v>
      </c>
      <c r="I28" s="33">
        <f t="shared" si="4"/>
        <v>1127147.96</v>
      </c>
      <c r="J28" s="33">
        <f t="shared" si="4"/>
        <v>1136165.144</v>
      </c>
      <c r="K28" s="33">
        <f t="shared" si="4"/>
        <v>1145254.465</v>
      </c>
      <c r="L28" s="33">
        <f t="shared" si="4"/>
        <v>1154416.501</v>
      </c>
      <c r="M28" s="33">
        <f t="shared" si="4"/>
        <v>1163651.833</v>
      </c>
      <c r="N28" s="33">
        <f t="shared" si="4"/>
        <v>1172961.048</v>
      </c>
      <c r="O28" s="33">
        <f t="shared" si="4"/>
        <v>1182344.736</v>
      </c>
      <c r="P28" s="33">
        <f t="shared" si="4"/>
        <v>1191803.494</v>
      </c>
      <c r="Q28" s="33">
        <f t="shared" si="4"/>
        <v>1201337.922</v>
      </c>
      <c r="R28" s="33">
        <f t="shared" si="4"/>
        <v>1210948.625</v>
      </c>
      <c r="S28" s="33">
        <f t="shared" si="4"/>
        <v>1220636.214</v>
      </c>
      <c r="T28" s="33">
        <f t="shared" si="4"/>
        <v>1230401.304</v>
      </c>
      <c r="U28" s="33">
        <f t="shared" si="4"/>
        <v>1240244.514</v>
      </c>
      <c r="V28" s="33">
        <f t="shared" si="4"/>
        <v>1250166.47</v>
      </c>
      <c r="W28" s="33">
        <f t="shared" si="4"/>
        <v>1260167.802</v>
      </c>
      <c r="X28" s="33">
        <f t="shared" si="4"/>
        <v>1270249.145</v>
      </c>
      <c r="Y28" s="33">
        <f t="shared" si="4"/>
        <v>1280411.138</v>
      </c>
      <c r="Z28" s="33">
        <f t="shared" si="4"/>
        <v>1290654.427</v>
      </c>
      <c r="AA28" s="33">
        <f t="shared" si="4"/>
        <v>1300979.662</v>
      </c>
      <c r="AB28" s="33">
        <f t="shared" si="4"/>
        <v>1311387.499</v>
      </c>
      <c r="AC28" s="33">
        <f t="shared" si="4"/>
        <v>1321878.599</v>
      </c>
      <c r="AD28" s="33">
        <f t="shared" si="4"/>
        <v>1332453.628</v>
      </c>
      <c r="AE28" s="33">
        <f t="shared" si="4"/>
        <v>1343113.257</v>
      </c>
      <c r="AF28" s="33">
        <f t="shared" si="4"/>
        <v>1353858.163</v>
      </c>
      <c r="AG28" s="33">
        <f t="shared" si="4"/>
        <v>1364689.029</v>
      </c>
      <c r="AH28" s="33">
        <f t="shared" si="4"/>
        <v>1375606.541</v>
      </c>
      <c r="AI28" s="33">
        <f t="shared" si="4"/>
        <v>1386611.393</v>
      </c>
      <c r="AJ28" s="33">
        <f t="shared" si="4"/>
        <v>1397704.284</v>
      </c>
      <c r="AK28" s="33">
        <f t="shared" si="4"/>
        <v>1408885.919</v>
      </c>
    </row>
    <row r="29">
      <c r="A29" s="36"/>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row>
    <row r="30">
      <c r="A30" s="37" t="s">
        <v>140</v>
      </c>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row>
    <row r="31">
      <c r="A31" s="6" t="s">
        <v>44</v>
      </c>
      <c r="B31" s="33">
        <f>B$6*Assumptions!$E22</f>
        <v>1400000</v>
      </c>
      <c r="C31" s="33">
        <f>C$6*Assumptions!$E22</f>
        <v>1408400</v>
      </c>
      <c r="D31" s="33">
        <f>D$6*Assumptions!$E22</f>
        <v>1416850.4</v>
      </c>
      <c r="E31" s="33">
        <f>E$6*Assumptions!$E22</f>
        <v>1425351.502</v>
      </c>
      <c r="F31" s="33">
        <f>F$6*Assumptions!$E22</f>
        <v>1433903.611</v>
      </c>
      <c r="G31" s="33">
        <f>G$6*Assumptions!$E22</f>
        <v>1442507.033</v>
      </c>
      <c r="H31" s="33">
        <f>H$6*Assumptions!$E22</f>
        <v>1451162.075</v>
      </c>
      <c r="I31" s="33">
        <f>I$6*Assumptions!$E22</f>
        <v>1459869.048</v>
      </c>
      <c r="J31" s="33">
        <f>J$6*Assumptions!$E22</f>
        <v>1468628.262</v>
      </c>
      <c r="K31" s="33">
        <f>K$6*Assumptions!$E22</f>
        <v>1477440.032</v>
      </c>
      <c r="L31" s="33">
        <f>L$6*Assumptions!$E22</f>
        <v>1486304.672</v>
      </c>
      <c r="M31" s="33">
        <f>M$6*Assumptions!$E22</f>
        <v>1495222.5</v>
      </c>
      <c r="N31" s="33">
        <f>N$6*Assumptions!$E22</f>
        <v>1504193.835</v>
      </c>
      <c r="O31" s="33">
        <f>O$6*Assumptions!$E22</f>
        <v>1513218.998</v>
      </c>
      <c r="P31" s="33">
        <f>P$6*Assumptions!$E22</f>
        <v>1522298.312</v>
      </c>
      <c r="Q31" s="33">
        <f>Q$6*Assumptions!$E22</f>
        <v>1531432.102</v>
      </c>
      <c r="R31" s="33">
        <f>R$6*Assumptions!$E22</f>
        <v>1540620.694</v>
      </c>
      <c r="S31" s="33">
        <f>S$6*Assumptions!$E22</f>
        <v>1549864.418</v>
      </c>
      <c r="T31" s="33">
        <f>T$6*Assumptions!$E22</f>
        <v>1559163.605</v>
      </c>
      <c r="U31" s="33">
        <f>U$6*Assumptions!$E22</f>
        <v>1568518.587</v>
      </c>
      <c r="V31" s="33">
        <f>V$6*Assumptions!$E22</f>
        <v>1577929.698</v>
      </c>
      <c r="W31" s="33">
        <f>W$6*Assumptions!$E22</f>
        <v>1587397.276</v>
      </c>
      <c r="X31" s="33">
        <f>X$6*Assumptions!$E22</f>
        <v>1596921.66</v>
      </c>
      <c r="Y31" s="33">
        <f>Y$6*Assumptions!$E22</f>
        <v>1606503.19</v>
      </c>
      <c r="Z31" s="33">
        <f>Z$6*Assumptions!$E22</f>
        <v>1616142.209</v>
      </c>
      <c r="AA31" s="33">
        <f>AA$6*Assumptions!$E22</f>
        <v>1625839.062</v>
      </c>
      <c r="AB31" s="33">
        <f>AB$6*Assumptions!$E22</f>
        <v>1635594.097</v>
      </c>
      <c r="AC31" s="33">
        <f>AC$6*Assumptions!$E22</f>
        <v>1645407.661</v>
      </c>
      <c r="AD31" s="33">
        <f>AD$6*Assumptions!$E22</f>
        <v>1655280.107</v>
      </c>
      <c r="AE31" s="33">
        <f>AE$6*Assumptions!$E22</f>
        <v>1665211.788</v>
      </c>
      <c r="AF31" s="33">
        <f>AF$6*Assumptions!$E22</f>
        <v>1675203.059</v>
      </c>
      <c r="AG31" s="33">
        <f>AG$6*Assumptions!$E22</f>
        <v>1685254.277</v>
      </c>
      <c r="AH31" s="33">
        <f>AH$6*Assumptions!$E22</f>
        <v>1695365.803</v>
      </c>
      <c r="AI31" s="33">
        <f>AI$6*Assumptions!$E22</f>
        <v>1705537.997</v>
      </c>
      <c r="AJ31" s="33">
        <f>AJ$6*Assumptions!$E22</f>
        <v>1715771.225</v>
      </c>
      <c r="AK31" s="33">
        <f>AK$6*Assumptions!$E22</f>
        <v>1726065.853</v>
      </c>
    </row>
    <row r="32">
      <c r="A32" s="6" t="s">
        <v>46</v>
      </c>
      <c r="B32" s="33">
        <f>B$6*Assumptions!$E23</f>
        <v>1600000</v>
      </c>
      <c r="C32" s="33">
        <f>C$6*Assumptions!$E23</f>
        <v>1609600</v>
      </c>
      <c r="D32" s="33">
        <f>D$6*Assumptions!$E23</f>
        <v>1619257.6</v>
      </c>
      <c r="E32" s="33">
        <f>E$6*Assumptions!$E23</f>
        <v>1628973.146</v>
      </c>
      <c r="F32" s="33">
        <f>F$6*Assumptions!$E23</f>
        <v>1638746.984</v>
      </c>
      <c r="G32" s="33">
        <f>G$6*Assumptions!$E23</f>
        <v>1648579.466</v>
      </c>
      <c r="H32" s="33">
        <f>H$6*Assumptions!$E23</f>
        <v>1658470.943</v>
      </c>
      <c r="I32" s="33">
        <f>I$6*Assumptions!$E23</f>
        <v>1668421.769</v>
      </c>
      <c r="J32" s="33">
        <f>J$6*Assumptions!$E23</f>
        <v>1678432.299</v>
      </c>
      <c r="K32" s="33">
        <f>K$6*Assumptions!$E23</f>
        <v>1688502.893</v>
      </c>
      <c r="L32" s="33">
        <f>L$6*Assumptions!$E23</f>
        <v>1698633.911</v>
      </c>
      <c r="M32" s="33">
        <f>M$6*Assumptions!$E23</f>
        <v>1708825.714</v>
      </c>
      <c r="N32" s="33">
        <f>N$6*Assumptions!$E23</f>
        <v>1719078.668</v>
      </c>
      <c r="O32" s="33">
        <f>O$6*Assumptions!$E23</f>
        <v>1729393.14</v>
      </c>
      <c r="P32" s="33">
        <f>P$6*Assumptions!$E23</f>
        <v>1739769.499</v>
      </c>
      <c r="Q32" s="33">
        <f>Q$6*Assumptions!$E23</f>
        <v>1750208.116</v>
      </c>
      <c r="R32" s="33">
        <f>R$6*Assumptions!$E23</f>
        <v>1760709.365</v>
      </c>
      <c r="S32" s="33">
        <f>S$6*Assumptions!$E23</f>
        <v>1771273.621</v>
      </c>
      <c r="T32" s="33">
        <f>T$6*Assumptions!$E23</f>
        <v>1781901.263</v>
      </c>
      <c r="U32" s="33">
        <f>U$6*Assumptions!$E23</f>
        <v>1792592.67</v>
      </c>
      <c r="V32" s="33">
        <f>V$6*Assumptions!$E23</f>
        <v>1803348.226</v>
      </c>
      <c r="W32" s="33">
        <f>W$6*Assumptions!$E23</f>
        <v>1814168.316</v>
      </c>
      <c r="X32" s="33">
        <f>X$6*Assumptions!$E23</f>
        <v>1825053.326</v>
      </c>
      <c r="Y32" s="33">
        <f>Y$6*Assumptions!$E23</f>
        <v>1836003.646</v>
      </c>
      <c r="Z32" s="33">
        <f>Z$6*Assumptions!$E23</f>
        <v>1847019.667</v>
      </c>
      <c r="AA32" s="33">
        <f>AA$6*Assumptions!$E23</f>
        <v>1858101.786</v>
      </c>
      <c r="AB32" s="33">
        <f>AB$6*Assumptions!$E23</f>
        <v>1869250.396</v>
      </c>
      <c r="AC32" s="33">
        <f>AC$6*Assumptions!$E23</f>
        <v>1880465.899</v>
      </c>
      <c r="AD32" s="33">
        <f>AD$6*Assumptions!$E23</f>
        <v>1891748.694</v>
      </c>
      <c r="AE32" s="33">
        <f>AE$6*Assumptions!$E23</f>
        <v>1903099.186</v>
      </c>
      <c r="AF32" s="33">
        <f>AF$6*Assumptions!$E23</f>
        <v>1914517.781</v>
      </c>
      <c r="AG32" s="33">
        <f>AG$6*Assumptions!$E23</f>
        <v>1926004.888</v>
      </c>
      <c r="AH32" s="33">
        <f>AH$6*Assumptions!$E23</f>
        <v>1937560.917</v>
      </c>
      <c r="AI32" s="33">
        <f>AI$6*Assumptions!$E23</f>
        <v>1949186.283</v>
      </c>
      <c r="AJ32" s="33">
        <f>AJ$6*Assumptions!$E23</f>
        <v>1960881.4</v>
      </c>
      <c r="AK32" s="33">
        <f>AK$6*Assumptions!$E23</f>
        <v>1972646.689</v>
      </c>
    </row>
    <row r="33">
      <c r="A33" s="6" t="s">
        <v>48</v>
      </c>
      <c r="B33" s="33">
        <f>B$6*Assumptions!$E24</f>
        <v>750000</v>
      </c>
      <c r="C33" s="33">
        <f>C$6*Assumptions!$E24</f>
        <v>754500</v>
      </c>
      <c r="D33" s="33">
        <f>D$6*Assumptions!$E24</f>
        <v>759027</v>
      </c>
      <c r="E33" s="33">
        <f>E$6*Assumptions!$E24</f>
        <v>763581.162</v>
      </c>
      <c r="F33" s="33">
        <f>F$6*Assumptions!$E24</f>
        <v>768162.649</v>
      </c>
      <c r="G33" s="33">
        <f>G$6*Assumptions!$E24</f>
        <v>772771.6249</v>
      </c>
      <c r="H33" s="33">
        <f>H$6*Assumptions!$E24</f>
        <v>777408.2546</v>
      </c>
      <c r="I33" s="33">
        <f>I$6*Assumptions!$E24</f>
        <v>782072.7041</v>
      </c>
      <c r="J33" s="33">
        <f>J$6*Assumptions!$E24</f>
        <v>786765.1404</v>
      </c>
      <c r="K33" s="33">
        <f>K$6*Assumptions!$E24</f>
        <v>791485.7312</v>
      </c>
      <c r="L33" s="33">
        <f>L$6*Assumptions!$E24</f>
        <v>796234.6456</v>
      </c>
      <c r="M33" s="33">
        <f>M$6*Assumptions!$E24</f>
        <v>801012.0535</v>
      </c>
      <c r="N33" s="33">
        <f>N$6*Assumptions!$E24</f>
        <v>805818.1258</v>
      </c>
      <c r="O33" s="33">
        <f>O$6*Assumptions!$E24</f>
        <v>810653.0345</v>
      </c>
      <c r="P33" s="33">
        <f>P$6*Assumptions!$E24</f>
        <v>815516.9528</v>
      </c>
      <c r="Q33" s="33">
        <f>Q$6*Assumptions!$E24</f>
        <v>820410.0545</v>
      </c>
      <c r="R33" s="33">
        <f>R$6*Assumptions!$E24</f>
        <v>825332.5148</v>
      </c>
      <c r="S33" s="33">
        <f>S$6*Assumptions!$E24</f>
        <v>830284.5099</v>
      </c>
      <c r="T33" s="33">
        <f>T$6*Assumptions!$E24</f>
        <v>835266.2169</v>
      </c>
      <c r="U33" s="33">
        <f>U$6*Assumptions!$E24</f>
        <v>840277.8142</v>
      </c>
      <c r="V33" s="33">
        <f>V$6*Assumptions!$E24</f>
        <v>845319.4811</v>
      </c>
      <c r="W33" s="33">
        <f>W$6*Assumptions!$E24</f>
        <v>850391.398</v>
      </c>
      <c r="X33" s="33">
        <f>X$6*Assumptions!$E24</f>
        <v>855493.7464</v>
      </c>
      <c r="Y33" s="33">
        <f>Y$6*Assumptions!$E24</f>
        <v>860626.7089</v>
      </c>
      <c r="Z33" s="33">
        <f>Z$6*Assumptions!$E24</f>
        <v>865790.4691</v>
      </c>
      <c r="AA33" s="33">
        <f>AA$6*Assumptions!$E24</f>
        <v>870985.212</v>
      </c>
      <c r="AB33" s="33">
        <f>AB$6*Assumptions!$E24</f>
        <v>876211.1232</v>
      </c>
      <c r="AC33" s="33">
        <f>AC$6*Assumptions!$E24</f>
        <v>881468.39</v>
      </c>
      <c r="AD33" s="33">
        <f>AD$6*Assumptions!$E24</f>
        <v>886757.2003</v>
      </c>
      <c r="AE33" s="33">
        <f>AE$6*Assumptions!$E24</f>
        <v>892077.7435</v>
      </c>
      <c r="AF33" s="33">
        <f>AF$6*Assumptions!$E24</f>
        <v>897430.21</v>
      </c>
      <c r="AG33" s="33">
        <f>AG$6*Assumptions!$E24</f>
        <v>902814.7912</v>
      </c>
      <c r="AH33" s="33">
        <f>AH$6*Assumptions!$E24</f>
        <v>908231.68</v>
      </c>
      <c r="AI33" s="33">
        <f>AI$6*Assumptions!$E24</f>
        <v>913681.0701</v>
      </c>
      <c r="AJ33" s="33">
        <f>AJ$6*Assumptions!$E24</f>
        <v>919163.1565</v>
      </c>
      <c r="AK33" s="33">
        <f>AK$6*Assumptions!$E24</f>
        <v>924678.1354</v>
      </c>
    </row>
    <row r="34">
      <c r="A34" s="6" t="s">
        <v>50</v>
      </c>
      <c r="B34" s="33">
        <f>B$6*Assumptions!$E25</f>
        <v>1250000</v>
      </c>
      <c r="C34" s="33">
        <f>C$6*Assumptions!$E25</f>
        <v>1257500</v>
      </c>
      <c r="D34" s="33">
        <f>D$6*Assumptions!$E25</f>
        <v>1265045</v>
      </c>
      <c r="E34" s="33">
        <f>E$6*Assumptions!$E25</f>
        <v>1272635.27</v>
      </c>
      <c r="F34" s="33">
        <f>F$6*Assumptions!$E25</f>
        <v>1280271.082</v>
      </c>
      <c r="G34" s="33">
        <f>G$6*Assumptions!$E25</f>
        <v>1287952.708</v>
      </c>
      <c r="H34" s="33">
        <f>H$6*Assumptions!$E25</f>
        <v>1295680.424</v>
      </c>
      <c r="I34" s="33">
        <f>I$6*Assumptions!$E25</f>
        <v>1303454.507</v>
      </c>
      <c r="J34" s="33">
        <f>J$6*Assumptions!$E25</f>
        <v>1311275.234</v>
      </c>
      <c r="K34" s="33">
        <f>K$6*Assumptions!$E25</f>
        <v>1319142.885</v>
      </c>
      <c r="L34" s="33">
        <f>L$6*Assumptions!$E25</f>
        <v>1327057.743</v>
      </c>
      <c r="M34" s="33">
        <f>M$6*Assumptions!$E25</f>
        <v>1335020.089</v>
      </c>
      <c r="N34" s="33">
        <f>N$6*Assumptions!$E25</f>
        <v>1343030.21</v>
      </c>
      <c r="O34" s="33">
        <f>O$6*Assumptions!$E25</f>
        <v>1351088.391</v>
      </c>
      <c r="P34" s="33">
        <f>P$6*Assumptions!$E25</f>
        <v>1359194.921</v>
      </c>
      <c r="Q34" s="33">
        <f>Q$6*Assumptions!$E25</f>
        <v>1367350.091</v>
      </c>
      <c r="R34" s="33">
        <f>R$6*Assumptions!$E25</f>
        <v>1375554.191</v>
      </c>
      <c r="S34" s="33">
        <f>S$6*Assumptions!$E25</f>
        <v>1383807.516</v>
      </c>
      <c r="T34" s="33">
        <f>T$6*Assumptions!$E25</f>
        <v>1392110.362</v>
      </c>
      <c r="U34" s="33">
        <f>U$6*Assumptions!$E25</f>
        <v>1400463.024</v>
      </c>
      <c r="V34" s="33">
        <f>V$6*Assumptions!$E25</f>
        <v>1408865.802</v>
      </c>
      <c r="W34" s="33">
        <f>W$6*Assumptions!$E25</f>
        <v>1417318.997</v>
      </c>
      <c r="X34" s="33">
        <f>X$6*Assumptions!$E25</f>
        <v>1425822.911</v>
      </c>
      <c r="Y34" s="33">
        <f>Y$6*Assumptions!$E25</f>
        <v>1434377.848</v>
      </c>
      <c r="Z34" s="33">
        <f>Z$6*Assumptions!$E25</f>
        <v>1442984.115</v>
      </c>
      <c r="AA34" s="33">
        <f>AA$6*Assumptions!$E25</f>
        <v>1451642.02</v>
      </c>
      <c r="AB34" s="33">
        <f>AB$6*Assumptions!$E25</f>
        <v>1460351.872</v>
      </c>
      <c r="AC34" s="33">
        <f>AC$6*Assumptions!$E25</f>
        <v>1469113.983</v>
      </c>
      <c r="AD34" s="33">
        <f>AD$6*Assumptions!$E25</f>
        <v>1477928.667</v>
      </c>
      <c r="AE34" s="33">
        <f>AE$6*Assumptions!$E25</f>
        <v>1486796.239</v>
      </c>
      <c r="AF34" s="33">
        <f>AF$6*Assumptions!$E25</f>
        <v>1495717.017</v>
      </c>
      <c r="AG34" s="33">
        <f>AG$6*Assumptions!$E25</f>
        <v>1504691.319</v>
      </c>
      <c r="AH34" s="33">
        <f>AH$6*Assumptions!$E25</f>
        <v>1513719.467</v>
      </c>
      <c r="AI34" s="33">
        <f>AI$6*Assumptions!$E25</f>
        <v>1522801.783</v>
      </c>
      <c r="AJ34" s="33">
        <f>AJ$6*Assumptions!$E25</f>
        <v>1531938.594</v>
      </c>
      <c r="AK34" s="33">
        <f>AK$6*Assumptions!$E25</f>
        <v>1541130.226</v>
      </c>
    </row>
    <row r="35">
      <c r="A35" s="35" t="s">
        <v>136</v>
      </c>
      <c r="B35" s="33">
        <f t="shared" ref="B35:AK35" si="5">sum(B31:B34)</f>
        <v>5000000</v>
      </c>
      <c r="C35" s="33">
        <f t="shared" si="5"/>
        <v>5030000</v>
      </c>
      <c r="D35" s="33">
        <f t="shared" si="5"/>
        <v>5060180</v>
      </c>
      <c r="E35" s="33">
        <f t="shared" si="5"/>
        <v>5090541.08</v>
      </c>
      <c r="F35" s="33">
        <f t="shared" si="5"/>
        <v>5121084.326</v>
      </c>
      <c r="G35" s="33">
        <f t="shared" si="5"/>
        <v>5151810.832</v>
      </c>
      <c r="H35" s="33">
        <f t="shared" si="5"/>
        <v>5182721.697</v>
      </c>
      <c r="I35" s="33">
        <f t="shared" si="5"/>
        <v>5213818.028</v>
      </c>
      <c r="J35" s="33">
        <f t="shared" si="5"/>
        <v>5245100.936</v>
      </c>
      <c r="K35" s="33">
        <f t="shared" si="5"/>
        <v>5276571.541</v>
      </c>
      <c r="L35" s="33">
        <f t="shared" si="5"/>
        <v>5308230.971</v>
      </c>
      <c r="M35" s="33">
        <f t="shared" si="5"/>
        <v>5340080.356</v>
      </c>
      <c r="N35" s="33">
        <f t="shared" si="5"/>
        <v>5372120.839</v>
      </c>
      <c r="O35" s="33">
        <f t="shared" si="5"/>
        <v>5404353.564</v>
      </c>
      <c r="P35" s="33">
        <f t="shared" si="5"/>
        <v>5436779.685</v>
      </c>
      <c r="Q35" s="33">
        <f t="shared" si="5"/>
        <v>5469400.363</v>
      </c>
      <c r="R35" s="33">
        <f t="shared" si="5"/>
        <v>5502216.765</v>
      </c>
      <c r="S35" s="33">
        <f t="shared" si="5"/>
        <v>5535230.066</v>
      </c>
      <c r="T35" s="33">
        <f t="shared" si="5"/>
        <v>5568441.446</v>
      </c>
      <c r="U35" s="33">
        <f t="shared" si="5"/>
        <v>5601852.095</v>
      </c>
      <c r="V35" s="33">
        <f t="shared" si="5"/>
        <v>5635463.208</v>
      </c>
      <c r="W35" s="33">
        <f t="shared" si="5"/>
        <v>5669275.987</v>
      </c>
      <c r="X35" s="33">
        <f t="shared" si="5"/>
        <v>5703291.643</v>
      </c>
      <c r="Y35" s="33">
        <f t="shared" si="5"/>
        <v>5737511.393</v>
      </c>
      <c r="Z35" s="33">
        <f t="shared" si="5"/>
        <v>5771936.461</v>
      </c>
      <c r="AA35" s="33">
        <f t="shared" si="5"/>
        <v>5806568.08</v>
      </c>
      <c r="AB35" s="33">
        <f t="shared" si="5"/>
        <v>5841407.488</v>
      </c>
      <c r="AC35" s="33">
        <f t="shared" si="5"/>
        <v>5876455.933</v>
      </c>
      <c r="AD35" s="33">
        <f t="shared" si="5"/>
        <v>5911714.669</v>
      </c>
      <c r="AE35" s="33">
        <f t="shared" si="5"/>
        <v>5947184.957</v>
      </c>
      <c r="AF35" s="33">
        <f t="shared" si="5"/>
        <v>5982868.066</v>
      </c>
      <c r="AG35" s="33">
        <f t="shared" si="5"/>
        <v>6018765.275</v>
      </c>
      <c r="AH35" s="33">
        <f t="shared" si="5"/>
        <v>6054877.866</v>
      </c>
      <c r="AI35" s="33">
        <f t="shared" si="5"/>
        <v>6091207.134</v>
      </c>
      <c r="AJ35" s="33">
        <f t="shared" si="5"/>
        <v>6127754.376</v>
      </c>
      <c r="AK35" s="33">
        <f t="shared" si="5"/>
        <v>6164520.903</v>
      </c>
    </row>
    <row r="36">
      <c r="A36" s="36"/>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row>
    <row r="37">
      <c r="A37" s="35" t="s">
        <v>141</v>
      </c>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row>
    <row r="38">
      <c r="A38" s="6" t="s">
        <v>44</v>
      </c>
      <c r="B38" s="33">
        <f t="shared" ref="B38:AK38" si="6">B10+B17+B24+B31</f>
        <v>4233125</v>
      </c>
      <c r="C38" s="33">
        <f t="shared" si="6"/>
        <v>4279858.175</v>
      </c>
      <c r="D38" s="33">
        <f t="shared" si="6"/>
        <v>4327175.738</v>
      </c>
      <c r="E38" s="33">
        <f t="shared" si="6"/>
        <v>4375085.58</v>
      </c>
      <c r="F38" s="33">
        <f t="shared" si="6"/>
        <v>4423595.704</v>
      </c>
      <c r="G38" s="33">
        <f t="shared" si="6"/>
        <v>4472714.226</v>
      </c>
      <c r="H38" s="33">
        <f t="shared" si="6"/>
        <v>4522449.376</v>
      </c>
      <c r="I38" s="33">
        <f t="shared" si="6"/>
        <v>4572809.501</v>
      </c>
      <c r="J38" s="33">
        <f t="shared" si="6"/>
        <v>4623803.063</v>
      </c>
      <c r="K38" s="33">
        <f t="shared" si="6"/>
        <v>4675438.648</v>
      </c>
      <c r="L38" s="33">
        <f t="shared" si="6"/>
        <v>4727724.958</v>
      </c>
      <c r="M38" s="33">
        <f t="shared" si="6"/>
        <v>4780670.821</v>
      </c>
      <c r="N38" s="33">
        <f t="shared" si="6"/>
        <v>4834285.19</v>
      </c>
      <c r="O38" s="33">
        <f t="shared" si="6"/>
        <v>4888577.142</v>
      </c>
      <c r="P38" s="33">
        <f t="shared" si="6"/>
        <v>4943555.885</v>
      </c>
      <c r="Q38" s="33">
        <f t="shared" si="6"/>
        <v>4999230.756</v>
      </c>
      <c r="R38" s="33">
        <f t="shared" si="6"/>
        <v>5055611.224</v>
      </c>
      <c r="S38" s="33">
        <f t="shared" si="6"/>
        <v>5112706.892</v>
      </c>
      <c r="T38" s="33">
        <f t="shared" si="6"/>
        <v>5170527.498</v>
      </c>
      <c r="U38" s="33">
        <f t="shared" si="6"/>
        <v>5229082.919</v>
      </c>
      <c r="V38" s="33">
        <f t="shared" si="6"/>
        <v>5288383.171</v>
      </c>
      <c r="W38" s="33">
        <f t="shared" si="6"/>
        <v>5348438.414</v>
      </c>
      <c r="X38" s="33">
        <f t="shared" si="6"/>
        <v>5409258.949</v>
      </c>
      <c r="Y38" s="33">
        <f t="shared" si="6"/>
        <v>5470855.224</v>
      </c>
      <c r="Z38" s="33">
        <f t="shared" si="6"/>
        <v>5533237.836</v>
      </c>
      <c r="AA38" s="33">
        <f t="shared" si="6"/>
        <v>5596417.531</v>
      </c>
      <c r="AB38" s="33">
        <f t="shared" si="6"/>
        <v>5660405.208</v>
      </c>
      <c r="AC38" s="33">
        <f t="shared" si="6"/>
        <v>5725211.921</v>
      </c>
      <c r="AD38" s="33">
        <f t="shared" si="6"/>
        <v>5790848.88</v>
      </c>
      <c r="AE38" s="33">
        <f t="shared" si="6"/>
        <v>5857327.454</v>
      </c>
      <c r="AF38" s="33">
        <f t="shared" si="6"/>
        <v>5924659.175</v>
      </c>
      <c r="AG38" s="33">
        <f t="shared" si="6"/>
        <v>5992855.737</v>
      </c>
      <c r="AH38" s="33">
        <f t="shared" si="6"/>
        <v>6061929.001</v>
      </c>
      <c r="AI38" s="33">
        <f t="shared" si="6"/>
        <v>6131890.996</v>
      </c>
      <c r="AJ38" s="33">
        <f t="shared" si="6"/>
        <v>6202753.923</v>
      </c>
      <c r="AK38" s="33">
        <f t="shared" si="6"/>
        <v>6274530.154</v>
      </c>
    </row>
    <row r="39">
      <c r="A39" s="6" t="s">
        <v>46</v>
      </c>
      <c r="B39" s="33">
        <f t="shared" ref="B39:AK39" si="7">B11+B18+B25+B32</f>
        <v>5314765</v>
      </c>
      <c r="C39" s="33">
        <f t="shared" si="7"/>
        <v>5374254.355</v>
      </c>
      <c r="D39" s="33">
        <f t="shared" si="7"/>
        <v>5434488.619</v>
      </c>
      <c r="E39" s="33">
        <f t="shared" si="7"/>
        <v>5495477.787</v>
      </c>
      <c r="F39" s="33">
        <f t="shared" si="7"/>
        <v>5557231.993</v>
      </c>
      <c r="G39" s="33">
        <f t="shared" si="7"/>
        <v>5619761.512</v>
      </c>
      <c r="H39" s="33">
        <f t="shared" si="7"/>
        <v>5683076.763</v>
      </c>
      <c r="I39" s="33">
        <f t="shared" si="7"/>
        <v>5747188.31</v>
      </c>
      <c r="J39" s="33">
        <f t="shared" si="7"/>
        <v>5812106.866</v>
      </c>
      <c r="K39" s="33">
        <f t="shared" si="7"/>
        <v>5877843.291</v>
      </c>
      <c r="L39" s="33">
        <f t="shared" si="7"/>
        <v>5944408.6</v>
      </c>
      <c r="M39" s="33">
        <f t="shared" si="7"/>
        <v>6011813.96</v>
      </c>
      <c r="N39" s="33">
        <f t="shared" si="7"/>
        <v>6080070.694</v>
      </c>
      <c r="O39" s="33">
        <f t="shared" si="7"/>
        <v>6149190.285</v>
      </c>
      <c r="P39" s="33">
        <f t="shared" si="7"/>
        <v>6219184.375</v>
      </c>
      <c r="Q39" s="33">
        <f t="shared" si="7"/>
        <v>6290064.77</v>
      </c>
      <c r="R39" s="33">
        <f t="shared" si="7"/>
        <v>6361843.442</v>
      </c>
      <c r="S39" s="33">
        <f t="shared" si="7"/>
        <v>6434532.528</v>
      </c>
      <c r="T39" s="33">
        <f t="shared" si="7"/>
        <v>6508144.338</v>
      </c>
      <c r="U39" s="33">
        <f t="shared" si="7"/>
        <v>6582691.354</v>
      </c>
      <c r="V39" s="33">
        <f t="shared" si="7"/>
        <v>6658186.23</v>
      </c>
      <c r="W39" s="33">
        <f t="shared" si="7"/>
        <v>6734641.802</v>
      </c>
      <c r="X39" s="33">
        <f t="shared" si="7"/>
        <v>6812071.084</v>
      </c>
      <c r="Y39" s="33">
        <f t="shared" si="7"/>
        <v>6890487.27</v>
      </c>
      <c r="Z39" s="33">
        <f t="shared" si="7"/>
        <v>6969903.744</v>
      </c>
      <c r="AA39" s="33">
        <f t="shared" si="7"/>
        <v>7050334.075</v>
      </c>
      <c r="AB39" s="33">
        <f t="shared" si="7"/>
        <v>7131792.023</v>
      </c>
      <c r="AC39" s="33">
        <f t="shared" si="7"/>
        <v>7214291.54</v>
      </c>
      <c r="AD39" s="33">
        <f t="shared" si="7"/>
        <v>7297846.778</v>
      </c>
      <c r="AE39" s="33">
        <f t="shared" si="7"/>
        <v>7382472.083</v>
      </c>
      <c r="AF39" s="33">
        <f t="shared" si="7"/>
        <v>7468182.006</v>
      </c>
      <c r="AG39" s="33">
        <f t="shared" si="7"/>
        <v>7554991.301</v>
      </c>
      <c r="AH39" s="33">
        <f t="shared" si="7"/>
        <v>7642914.931</v>
      </c>
      <c r="AI39" s="33">
        <f t="shared" si="7"/>
        <v>7731968.069</v>
      </c>
      <c r="AJ39" s="33">
        <f t="shared" si="7"/>
        <v>7822166.099</v>
      </c>
      <c r="AK39" s="33">
        <f t="shared" si="7"/>
        <v>7913524.626</v>
      </c>
    </row>
    <row r="40">
      <c r="A40" s="6" t="s">
        <v>48</v>
      </c>
      <c r="B40" s="33">
        <f t="shared" ref="B40:AK40" si="8">B12+B19+B26+B33</f>
        <v>3404220</v>
      </c>
      <c r="C40" s="33">
        <f t="shared" si="8"/>
        <v>3445453.14</v>
      </c>
      <c r="D40" s="33">
        <f t="shared" si="8"/>
        <v>3487227.315</v>
      </c>
      <c r="E40" s="33">
        <f t="shared" si="8"/>
        <v>3529549.955</v>
      </c>
      <c r="F40" s="33">
        <f t="shared" si="8"/>
        <v>3572428.592</v>
      </c>
      <c r="G40" s="33">
        <f t="shared" si="8"/>
        <v>3615870.866</v>
      </c>
      <c r="H40" s="33">
        <f t="shared" si="8"/>
        <v>3659884.526</v>
      </c>
      <c r="I40" s="33">
        <f t="shared" si="8"/>
        <v>3704477.428</v>
      </c>
      <c r="J40" s="33">
        <f t="shared" si="8"/>
        <v>3749657.538</v>
      </c>
      <c r="K40" s="33">
        <f t="shared" si="8"/>
        <v>3795432.938</v>
      </c>
      <c r="L40" s="33">
        <f t="shared" si="8"/>
        <v>3841811.821</v>
      </c>
      <c r="M40" s="33">
        <f t="shared" si="8"/>
        <v>3888802.495</v>
      </c>
      <c r="N40" s="33">
        <f t="shared" si="8"/>
        <v>3936413.388</v>
      </c>
      <c r="O40" s="33">
        <f t="shared" si="8"/>
        <v>3984653.046</v>
      </c>
      <c r="P40" s="33">
        <f t="shared" si="8"/>
        <v>4033530.134</v>
      </c>
      <c r="Q40" s="33">
        <f t="shared" si="8"/>
        <v>4083053.441</v>
      </c>
      <c r="R40" s="33">
        <f t="shared" si="8"/>
        <v>4133231.88</v>
      </c>
      <c r="S40" s="33">
        <f t="shared" si="8"/>
        <v>4184074.49</v>
      </c>
      <c r="T40" s="33">
        <f t="shared" si="8"/>
        <v>4235590.436</v>
      </c>
      <c r="U40" s="33">
        <f t="shared" si="8"/>
        <v>4287789.015</v>
      </c>
      <c r="V40" s="33">
        <f t="shared" si="8"/>
        <v>4340679.653</v>
      </c>
      <c r="W40" s="33">
        <f t="shared" si="8"/>
        <v>4394271.911</v>
      </c>
      <c r="X40" s="33">
        <f t="shared" si="8"/>
        <v>4448575.486</v>
      </c>
      <c r="Y40" s="33">
        <f t="shared" si="8"/>
        <v>4503600.209</v>
      </c>
      <c r="Z40" s="33">
        <f t="shared" si="8"/>
        <v>4559356.053</v>
      </c>
      <c r="AA40" s="33">
        <f t="shared" si="8"/>
        <v>4615853.13</v>
      </c>
      <c r="AB40" s="33">
        <f t="shared" si="8"/>
        <v>4673101.697</v>
      </c>
      <c r="AC40" s="33">
        <f t="shared" si="8"/>
        <v>4731112.155</v>
      </c>
      <c r="AD40" s="33">
        <f t="shared" si="8"/>
        <v>4789895.052</v>
      </c>
      <c r="AE40" s="33">
        <f t="shared" si="8"/>
        <v>4849461.087</v>
      </c>
      <c r="AF40" s="33">
        <f t="shared" si="8"/>
        <v>4909821.108</v>
      </c>
      <c r="AG40" s="33">
        <f t="shared" si="8"/>
        <v>4970986.12</v>
      </c>
      <c r="AH40" s="33">
        <f t="shared" si="8"/>
        <v>5032967.279</v>
      </c>
      <c r="AI40" s="33">
        <f t="shared" si="8"/>
        <v>5095775.905</v>
      </c>
      <c r="AJ40" s="33">
        <f t="shared" si="8"/>
        <v>5159423.474</v>
      </c>
      <c r="AK40" s="33">
        <f t="shared" si="8"/>
        <v>5223921.627</v>
      </c>
    </row>
    <row r="41">
      <c r="A41" s="6" t="s">
        <v>50</v>
      </c>
      <c r="B41" s="33">
        <f t="shared" ref="B41:AK41" si="9">B13+B20+B27+B34</f>
        <v>5529390</v>
      </c>
      <c r="C41" s="33">
        <f t="shared" si="9"/>
        <v>5593860.83</v>
      </c>
      <c r="D41" s="33">
        <f t="shared" si="9"/>
        <v>5659156.521</v>
      </c>
      <c r="E41" s="33">
        <f t="shared" si="9"/>
        <v>5725288.241</v>
      </c>
      <c r="F41" s="33">
        <f t="shared" si="9"/>
        <v>5792267.313</v>
      </c>
      <c r="G41" s="33">
        <f t="shared" si="9"/>
        <v>5860105.218</v>
      </c>
      <c r="H41" s="33">
        <f t="shared" si="9"/>
        <v>5928813.598</v>
      </c>
      <c r="I41" s="33">
        <f t="shared" si="9"/>
        <v>5998404.26</v>
      </c>
      <c r="J41" s="33">
        <f t="shared" si="9"/>
        <v>6068889.174</v>
      </c>
      <c r="K41" s="33">
        <f t="shared" si="9"/>
        <v>6140280.479</v>
      </c>
      <c r="L41" s="33">
        <f t="shared" si="9"/>
        <v>6212590.483</v>
      </c>
      <c r="M41" s="33">
        <f t="shared" si="9"/>
        <v>6285831.666</v>
      </c>
      <c r="N41" s="33">
        <f t="shared" si="9"/>
        <v>6360016.686</v>
      </c>
      <c r="O41" s="33">
        <f t="shared" si="9"/>
        <v>6435158.376</v>
      </c>
      <c r="P41" s="33">
        <f t="shared" si="9"/>
        <v>6511269.75</v>
      </c>
      <c r="Q41" s="33">
        <f t="shared" si="9"/>
        <v>6588364.003</v>
      </c>
      <c r="R41" s="33">
        <f t="shared" si="9"/>
        <v>6666454.516</v>
      </c>
      <c r="S41" s="33">
        <f t="shared" si="9"/>
        <v>6745554.861</v>
      </c>
      <c r="T41" s="33">
        <f t="shared" si="9"/>
        <v>6825678.795</v>
      </c>
      <c r="U41" s="33">
        <f t="shared" si="9"/>
        <v>6906840.272</v>
      </c>
      <c r="V41" s="33">
        <f t="shared" si="9"/>
        <v>6989053.442</v>
      </c>
      <c r="W41" s="33">
        <f t="shared" si="9"/>
        <v>7072332.651</v>
      </c>
      <c r="X41" s="33">
        <f t="shared" si="9"/>
        <v>7156692.45</v>
      </c>
      <c r="Y41" s="33">
        <f t="shared" si="9"/>
        <v>7242147.593</v>
      </c>
      <c r="Z41" s="33">
        <f t="shared" si="9"/>
        <v>7328713.041</v>
      </c>
      <c r="AA41" s="33">
        <f t="shared" si="9"/>
        <v>7416403.967</v>
      </c>
      <c r="AB41" s="33">
        <f t="shared" si="9"/>
        <v>7505235.756</v>
      </c>
      <c r="AC41" s="33">
        <f t="shared" si="9"/>
        <v>7595224.011</v>
      </c>
      <c r="AD41" s="33">
        <f t="shared" si="9"/>
        <v>7686384.552</v>
      </c>
      <c r="AE41" s="33">
        <f t="shared" si="9"/>
        <v>7778733.425</v>
      </c>
      <c r="AF41" s="33">
        <f t="shared" si="9"/>
        <v>7872286.9</v>
      </c>
      <c r="AG41" s="33">
        <f t="shared" si="9"/>
        <v>7967061.476</v>
      </c>
      <c r="AH41" s="33">
        <f t="shared" si="9"/>
        <v>8063073.886</v>
      </c>
      <c r="AI41" s="33">
        <f t="shared" si="9"/>
        <v>8160341.098</v>
      </c>
      <c r="AJ41" s="33">
        <f t="shared" si="9"/>
        <v>8258880.319</v>
      </c>
      <c r="AK41" s="33">
        <f t="shared" si="9"/>
        <v>8358709</v>
      </c>
    </row>
    <row r="42">
      <c r="A42" s="35" t="s">
        <v>136</v>
      </c>
      <c r="B42" s="33">
        <f t="shared" ref="B42:AK42" si="10">sum(B38:B41)</f>
        <v>18481500</v>
      </c>
      <c r="C42" s="33">
        <f t="shared" si="10"/>
        <v>18693426.5</v>
      </c>
      <c r="D42" s="33">
        <f t="shared" si="10"/>
        <v>18908048.19</v>
      </c>
      <c r="E42" s="33">
        <f t="shared" si="10"/>
        <v>19125401.56</v>
      </c>
      <c r="F42" s="33">
        <f t="shared" si="10"/>
        <v>19345523.6</v>
      </c>
      <c r="G42" s="33">
        <f t="shared" si="10"/>
        <v>19568451.82</v>
      </c>
      <c r="H42" s="33">
        <f t="shared" si="10"/>
        <v>19794224.26</v>
      </c>
      <c r="I42" s="33">
        <f t="shared" si="10"/>
        <v>20022879.5</v>
      </c>
      <c r="J42" s="33">
        <f t="shared" si="10"/>
        <v>20254456.64</v>
      </c>
      <c r="K42" s="33">
        <f t="shared" si="10"/>
        <v>20488995.36</v>
      </c>
      <c r="L42" s="33">
        <f t="shared" si="10"/>
        <v>20726535.86</v>
      </c>
      <c r="M42" s="33">
        <f t="shared" si="10"/>
        <v>20967118.94</v>
      </c>
      <c r="N42" s="33">
        <f t="shared" si="10"/>
        <v>21210785.96</v>
      </c>
      <c r="O42" s="33">
        <f t="shared" si="10"/>
        <v>21457578.85</v>
      </c>
      <c r="P42" s="33">
        <f t="shared" si="10"/>
        <v>21707540.14</v>
      </c>
      <c r="Q42" s="33">
        <f t="shared" si="10"/>
        <v>21960712.97</v>
      </c>
      <c r="R42" s="33">
        <f t="shared" si="10"/>
        <v>22217141.06</v>
      </c>
      <c r="S42" s="33">
        <f t="shared" si="10"/>
        <v>22476868.77</v>
      </c>
      <c r="T42" s="33">
        <f t="shared" si="10"/>
        <v>22739941.07</v>
      </c>
      <c r="U42" s="33">
        <f t="shared" si="10"/>
        <v>23006403.56</v>
      </c>
      <c r="V42" s="33">
        <f t="shared" si="10"/>
        <v>23276302.5</v>
      </c>
      <c r="W42" s="33">
        <f t="shared" si="10"/>
        <v>23549684.78</v>
      </c>
      <c r="X42" s="33">
        <f t="shared" si="10"/>
        <v>23826597.97</v>
      </c>
      <c r="Y42" s="33">
        <f t="shared" si="10"/>
        <v>24107090.3</v>
      </c>
      <c r="Z42" s="33">
        <f t="shared" si="10"/>
        <v>24391210.67</v>
      </c>
      <c r="AA42" s="33">
        <f t="shared" si="10"/>
        <v>24679008.7</v>
      </c>
      <c r="AB42" s="33">
        <f t="shared" si="10"/>
        <v>24970534.68</v>
      </c>
      <c r="AC42" s="33">
        <f t="shared" si="10"/>
        <v>25265839.63</v>
      </c>
      <c r="AD42" s="33">
        <f t="shared" si="10"/>
        <v>25564975.26</v>
      </c>
      <c r="AE42" s="33">
        <f t="shared" si="10"/>
        <v>25867994.05</v>
      </c>
      <c r="AF42" s="33">
        <f t="shared" si="10"/>
        <v>26174949.19</v>
      </c>
      <c r="AG42" s="33">
        <f t="shared" si="10"/>
        <v>26485894.63</v>
      </c>
      <c r="AH42" s="33">
        <f t="shared" si="10"/>
        <v>26800885.1</v>
      </c>
      <c r="AI42" s="33">
        <f t="shared" si="10"/>
        <v>27119976.07</v>
      </c>
      <c r="AJ42" s="33">
        <f t="shared" si="10"/>
        <v>27443223.82</v>
      </c>
      <c r="AK42" s="33">
        <f t="shared" si="10"/>
        <v>27770685.41</v>
      </c>
    </row>
    <row r="43">
      <c r="A43" s="36"/>
    </row>
    <row r="44">
      <c r="A44" s="35" t="s">
        <v>142</v>
      </c>
    </row>
    <row r="45">
      <c r="A45" s="6" t="s">
        <v>44</v>
      </c>
      <c r="B45" s="34">
        <v>0.0</v>
      </c>
      <c r="C45" s="38">
        <f t="shared" ref="C45:AK45" si="11">B38</f>
        <v>4233125</v>
      </c>
      <c r="D45" s="38">
        <f t="shared" si="11"/>
        <v>4279858.175</v>
      </c>
      <c r="E45" s="38">
        <f t="shared" si="11"/>
        <v>4327175.738</v>
      </c>
      <c r="F45" s="38">
        <f t="shared" si="11"/>
        <v>4375085.58</v>
      </c>
      <c r="G45" s="38">
        <f t="shared" si="11"/>
        <v>4423595.704</v>
      </c>
      <c r="H45" s="38">
        <f t="shared" si="11"/>
        <v>4472714.226</v>
      </c>
      <c r="I45" s="38">
        <f t="shared" si="11"/>
        <v>4522449.376</v>
      </c>
      <c r="J45" s="38">
        <f t="shared" si="11"/>
        <v>4572809.501</v>
      </c>
      <c r="K45" s="38">
        <f t="shared" si="11"/>
        <v>4623803.063</v>
      </c>
      <c r="L45" s="38">
        <f t="shared" si="11"/>
        <v>4675438.648</v>
      </c>
      <c r="M45" s="38">
        <f t="shared" si="11"/>
        <v>4727724.958</v>
      </c>
      <c r="N45" s="38">
        <f t="shared" si="11"/>
        <v>4780670.821</v>
      </c>
      <c r="O45" s="38">
        <f t="shared" si="11"/>
        <v>4834285.19</v>
      </c>
      <c r="P45" s="38">
        <f t="shared" si="11"/>
        <v>4888577.142</v>
      </c>
      <c r="Q45" s="38">
        <f t="shared" si="11"/>
        <v>4943555.885</v>
      </c>
      <c r="R45" s="38">
        <f t="shared" si="11"/>
        <v>4999230.756</v>
      </c>
      <c r="S45" s="38">
        <f t="shared" si="11"/>
        <v>5055611.224</v>
      </c>
      <c r="T45" s="38">
        <f t="shared" si="11"/>
        <v>5112706.892</v>
      </c>
      <c r="U45" s="38">
        <f t="shared" si="11"/>
        <v>5170527.498</v>
      </c>
      <c r="V45" s="38">
        <f t="shared" si="11"/>
        <v>5229082.919</v>
      </c>
      <c r="W45" s="38">
        <f t="shared" si="11"/>
        <v>5288383.171</v>
      </c>
      <c r="X45" s="38">
        <f t="shared" si="11"/>
        <v>5348438.414</v>
      </c>
      <c r="Y45" s="38">
        <f t="shared" si="11"/>
        <v>5409258.949</v>
      </c>
      <c r="Z45" s="38">
        <f t="shared" si="11"/>
        <v>5470855.224</v>
      </c>
      <c r="AA45" s="38">
        <f t="shared" si="11"/>
        <v>5533237.836</v>
      </c>
      <c r="AB45" s="38">
        <f t="shared" si="11"/>
        <v>5596417.531</v>
      </c>
      <c r="AC45" s="38">
        <f t="shared" si="11"/>
        <v>5660405.208</v>
      </c>
      <c r="AD45" s="38">
        <f t="shared" si="11"/>
        <v>5725211.921</v>
      </c>
      <c r="AE45" s="38">
        <f t="shared" si="11"/>
        <v>5790848.88</v>
      </c>
      <c r="AF45" s="38">
        <f t="shared" si="11"/>
        <v>5857327.454</v>
      </c>
      <c r="AG45" s="38">
        <f t="shared" si="11"/>
        <v>5924659.175</v>
      </c>
      <c r="AH45" s="38">
        <f t="shared" si="11"/>
        <v>5992855.737</v>
      </c>
      <c r="AI45" s="38">
        <f t="shared" si="11"/>
        <v>6061929.001</v>
      </c>
      <c r="AJ45" s="38">
        <f t="shared" si="11"/>
        <v>6131890.996</v>
      </c>
      <c r="AK45" s="38">
        <f t="shared" si="11"/>
        <v>6202753.923</v>
      </c>
    </row>
    <row r="46">
      <c r="A46" s="6" t="s">
        <v>46</v>
      </c>
      <c r="B46" s="34">
        <v>0.0</v>
      </c>
      <c r="C46" s="34">
        <v>0.0</v>
      </c>
      <c r="D46" s="38">
        <f>SUM(B39:D39)</f>
        <v>16123507.97</v>
      </c>
      <c r="E46" s="34">
        <v>0.0</v>
      </c>
      <c r="F46" s="34">
        <v>0.0</v>
      </c>
      <c r="G46" s="38">
        <f>SUM(E39:G39)</f>
        <v>16672471.29</v>
      </c>
      <c r="H46" s="34">
        <v>0.0</v>
      </c>
      <c r="I46" s="34">
        <v>0.0</v>
      </c>
      <c r="J46" s="38">
        <f>SUM(H39:J39)</f>
        <v>17242371.94</v>
      </c>
      <c r="K46" s="34">
        <v>0.0</v>
      </c>
      <c r="L46" s="34">
        <v>0.0</v>
      </c>
      <c r="M46" s="38">
        <f>SUM(K39:M39)</f>
        <v>17834065.85</v>
      </c>
      <c r="N46" s="34">
        <v>0.0</v>
      </c>
      <c r="O46" s="34">
        <v>0.0</v>
      </c>
      <c r="P46" s="38">
        <f>SUM(N39:P39)</f>
        <v>18448445.35</v>
      </c>
      <c r="Q46" s="34">
        <v>0.0</v>
      </c>
      <c r="R46" s="34">
        <v>0.0</v>
      </c>
      <c r="S46" s="38">
        <f>SUM(Q39:S39)</f>
        <v>19086440.74</v>
      </c>
      <c r="T46" s="34">
        <v>0.0</v>
      </c>
      <c r="U46" s="34">
        <v>0.0</v>
      </c>
      <c r="V46" s="38">
        <f>SUM(T39:V39)</f>
        <v>19749021.92</v>
      </c>
      <c r="W46" s="34">
        <v>0.0</v>
      </c>
      <c r="X46" s="34">
        <v>0.0</v>
      </c>
      <c r="Y46" s="38">
        <f>SUM(W39:Y39)</f>
        <v>20437200.16</v>
      </c>
      <c r="Z46" s="34">
        <v>0.0</v>
      </c>
      <c r="AA46" s="34">
        <v>0.0</v>
      </c>
      <c r="AB46" s="38">
        <f>SUM(Z39:AB39)</f>
        <v>21152029.84</v>
      </c>
      <c r="AC46" s="34">
        <v>0.0</v>
      </c>
      <c r="AD46" s="34">
        <v>0.0</v>
      </c>
      <c r="AE46" s="38">
        <f>SUM(AC39:AE39)</f>
        <v>21894610.4</v>
      </c>
      <c r="AF46" s="34">
        <v>0.0</v>
      </c>
      <c r="AG46" s="34">
        <v>0.0</v>
      </c>
      <c r="AH46" s="38">
        <f>SUM(AF39:AH39)</f>
        <v>22666088.24</v>
      </c>
      <c r="AI46" s="34">
        <v>0.0</v>
      </c>
      <c r="AJ46" s="34">
        <v>0.0</v>
      </c>
      <c r="AK46" s="38">
        <f>SUM(AI39:AK39)</f>
        <v>23467658.79</v>
      </c>
    </row>
    <row r="47">
      <c r="A47" s="6" t="s">
        <v>48</v>
      </c>
      <c r="B47" s="34">
        <v>0.0</v>
      </c>
      <c r="C47" s="34">
        <v>0.0</v>
      </c>
      <c r="D47" s="33">
        <f t="shared" ref="D47:AK47" si="12">B40</f>
        <v>3404220</v>
      </c>
      <c r="E47" s="33">
        <f t="shared" si="12"/>
        <v>3445453.14</v>
      </c>
      <c r="F47" s="33">
        <f t="shared" si="12"/>
        <v>3487227.315</v>
      </c>
      <c r="G47" s="33">
        <f t="shared" si="12"/>
        <v>3529549.955</v>
      </c>
      <c r="H47" s="33">
        <f t="shared" si="12"/>
        <v>3572428.592</v>
      </c>
      <c r="I47" s="33">
        <f t="shared" si="12"/>
        <v>3615870.866</v>
      </c>
      <c r="J47" s="33">
        <f t="shared" si="12"/>
        <v>3659884.526</v>
      </c>
      <c r="K47" s="33">
        <f t="shared" si="12"/>
        <v>3704477.428</v>
      </c>
      <c r="L47" s="33">
        <f t="shared" si="12"/>
        <v>3749657.538</v>
      </c>
      <c r="M47" s="33">
        <f t="shared" si="12"/>
        <v>3795432.938</v>
      </c>
      <c r="N47" s="33">
        <f t="shared" si="12"/>
        <v>3841811.821</v>
      </c>
      <c r="O47" s="33">
        <f t="shared" si="12"/>
        <v>3888802.495</v>
      </c>
      <c r="P47" s="33">
        <f t="shared" si="12"/>
        <v>3936413.388</v>
      </c>
      <c r="Q47" s="33">
        <f t="shared" si="12"/>
        <v>3984653.046</v>
      </c>
      <c r="R47" s="33">
        <f t="shared" si="12"/>
        <v>4033530.134</v>
      </c>
      <c r="S47" s="33">
        <f t="shared" si="12"/>
        <v>4083053.441</v>
      </c>
      <c r="T47" s="33">
        <f t="shared" si="12"/>
        <v>4133231.88</v>
      </c>
      <c r="U47" s="33">
        <f t="shared" si="12"/>
        <v>4184074.49</v>
      </c>
      <c r="V47" s="33">
        <f t="shared" si="12"/>
        <v>4235590.436</v>
      </c>
      <c r="W47" s="33">
        <f t="shared" si="12"/>
        <v>4287789.015</v>
      </c>
      <c r="X47" s="33">
        <f t="shared" si="12"/>
        <v>4340679.653</v>
      </c>
      <c r="Y47" s="33">
        <f t="shared" si="12"/>
        <v>4394271.911</v>
      </c>
      <c r="Z47" s="33">
        <f t="shared" si="12"/>
        <v>4448575.486</v>
      </c>
      <c r="AA47" s="33">
        <f t="shared" si="12"/>
        <v>4503600.209</v>
      </c>
      <c r="AB47" s="33">
        <f t="shared" si="12"/>
        <v>4559356.053</v>
      </c>
      <c r="AC47" s="33">
        <f t="shared" si="12"/>
        <v>4615853.13</v>
      </c>
      <c r="AD47" s="33">
        <f t="shared" si="12"/>
        <v>4673101.697</v>
      </c>
      <c r="AE47" s="33">
        <f t="shared" si="12"/>
        <v>4731112.155</v>
      </c>
      <c r="AF47" s="33">
        <f t="shared" si="12"/>
        <v>4789895.052</v>
      </c>
      <c r="AG47" s="33">
        <f t="shared" si="12"/>
        <v>4849461.087</v>
      </c>
      <c r="AH47" s="33">
        <f t="shared" si="12"/>
        <v>4909821.108</v>
      </c>
      <c r="AI47" s="33">
        <f t="shared" si="12"/>
        <v>4970986.12</v>
      </c>
      <c r="AJ47" s="33">
        <f t="shared" si="12"/>
        <v>5032967.279</v>
      </c>
      <c r="AK47" s="33">
        <f t="shared" si="12"/>
        <v>5095775.905</v>
      </c>
    </row>
    <row r="48">
      <c r="A48" s="6" t="s">
        <v>50</v>
      </c>
      <c r="B48" s="33">
        <f t="shared" ref="B48:AK48" si="13">B41</f>
        <v>5529390</v>
      </c>
      <c r="C48" s="33">
        <f t="shared" si="13"/>
        <v>5593860.83</v>
      </c>
      <c r="D48" s="33">
        <f t="shared" si="13"/>
        <v>5659156.521</v>
      </c>
      <c r="E48" s="33">
        <f t="shared" si="13"/>
        <v>5725288.241</v>
      </c>
      <c r="F48" s="33">
        <f t="shared" si="13"/>
        <v>5792267.313</v>
      </c>
      <c r="G48" s="33">
        <f t="shared" si="13"/>
        <v>5860105.218</v>
      </c>
      <c r="H48" s="33">
        <f t="shared" si="13"/>
        <v>5928813.598</v>
      </c>
      <c r="I48" s="33">
        <f t="shared" si="13"/>
        <v>5998404.26</v>
      </c>
      <c r="J48" s="33">
        <f t="shared" si="13"/>
        <v>6068889.174</v>
      </c>
      <c r="K48" s="33">
        <f t="shared" si="13"/>
        <v>6140280.479</v>
      </c>
      <c r="L48" s="33">
        <f t="shared" si="13"/>
        <v>6212590.483</v>
      </c>
      <c r="M48" s="33">
        <f t="shared" si="13"/>
        <v>6285831.666</v>
      </c>
      <c r="N48" s="33">
        <f t="shared" si="13"/>
        <v>6360016.686</v>
      </c>
      <c r="O48" s="33">
        <f t="shared" si="13"/>
        <v>6435158.376</v>
      </c>
      <c r="P48" s="33">
        <f t="shared" si="13"/>
        <v>6511269.75</v>
      </c>
      <c r="Q48" s="33">
        <f t="shared" si="13"/>
        <v>6588364.003</v>
      </c>
      <c r="R48" s="33">
        <f t="shared" si="13"/>
        <v>6666454.516</v>
      </c>
      <c r="S48" s="33">
        <f t="shared" si="13"/>
        <v>6745554.861</v>
      </c>
      <c r="T48" s="33">
        <f t="shared" si="13"/>
        <v>6825678.795</v>
      </c>
      <c r="U48" s="33">
        <f t="shared" si="13"/>
        <v>6906840.272</v>
      </c>
      <c r="V48" s="33">
        <f t="shared" si="13"/>
        <v>6989053.442</v>
      </c>
      <c r="W48" s="33">
        <f t="shared" si="13"/>
        <v>7072332.651</v>
      </c>
      <c r="X48" s="33">
        <f t="shared" si="13"/>
        <v>7156692.45</v>
      </c>
      <c r="Y48" s="33">
        <f t="shared" si="13"/>
        <v>7242147.593</v>
      </c>
      <c r="Z48" s="33">
        <f t="shared" si="13"/>
        <v>7328713.041</v>
      </c>
      <c r="AA48" s="33">
        <f t="shared" si="13"/>
        <v>7416403.967</v>
      </c>
      <c r="AB48" s="33">
        <f t="shared" si="13"/>
        <v>7505235.756</v>
      </c>
      <c r="AC48" s="33">
        <f t="shared" si="13"/>
        <v>7595224.011</v>
      </c>
      <c r="AD48" s="33">
        <f t="shared" si="13"/>
        <v>7686384.552</v>
      </c>
      <c r="AE48" s="33">
        <f t="shared" si="13"/>
        <v>7778733.425</v>
      </c>
      <c r="AF48" s="33">
        <f t="shared" si="13"/>
        <v>7872286.9</v>
      </c>
      <c r="AG48" s="33">
        <f t="shared" si="13"/>
        <v>7967061.476</v>
      </c>
      <c r="AH48" s="33">
        <f t="shared" si="13"/>
        <v>8063073.886</v>
      </c>
      <c r="AI48" s="33">
        <f t="shared" si="13"/>
        <v>8160341.098</v>
      </c>
      <c r="AJ48" s="33">
        <f t="shared" si="13"/>
        <v>8258880.319</v>
      </c>
      <c r="AK48" s="33">
        <f t="shared" si="13"/>
        <v>8358709</v>
      </c>
    </row>
    <row r="49">
      <c r="A49" s="35" t="s">
        <v>136</v>
      </c>
      <c r="B49" s="32">
        <f t="shared" ref="B49:AK49" si="14">sum(B45:B48)</f>
        <v>5529390</v>
      </c>
      <c r="C49" s="33">
        <f t="shared" si="14"/>
        <v>9826985.83</v>
      </c>
      <c r="D49" s="33">
        <f t="shared" si="14"/>
        <v>29466742.67</v>
      </c>
      <c r="E49" s="33">
        <f t="shared" si="14"/>
        <v>13497917.12</v>
      </c>
      <c r="F49" s="33">
        <f t="shared" si="14"/>
        <v>13654580.21</v>
      </c>
      <c r="G49" s="33">
        <f t="shared" si="14"/>
        <v>30485722.17</v>
      </c>
      <c r="H49" s="33">
        <f t="shared" si="14"/>
        <v>13973956.42</v>
      </c>
      <c r="I49" s="33">
        <f t="shared" si="14"/>
        <v>14136724.5</v>
      </c>
      <c r="J49" s="33">
        <f t="shared" si="14"/>
        <v>31543955.14</v>
      </c>
      <c r="K49" s="33">
        <f t="shared" si="14"/>
        <v>14468560.97</v>
      </c>
      <c r="L49" s="33">
        <f t="shared" si="14"/>
        <v>14637686.67</v>
      </c>
      <c r="M49" s="33">
        <f t="shared" si="14"/>
        <v>32643055.41</v>
      </c>
      <c r="N49" s="33">
        <f t="shared" si="14"/>
        <v>14982499.33</v>
      </c>
      <c r="O49" s="33">
        <f t="shared" si="14"/>
        <v>15158246.06</v>
      </c>
      <c r="P49" s="33">
        <f t="shared" si="14"/>
        <v>33784705.63</v>
      </c>
      <c r="Q49" s="33">
        <f t="shared" si="14"/>
        <v>15516572.93</v>
      </c>
      <c r="R49" s="33">
        <f t="shared" si="14"/>
        <v>15699215.41</v>
      </c>
      <c r="S49" s="33">
        <f t="shared" si="14"/>
        <v>34970660.27</v>
      </c>
      <c r="T49" s="33">
        <f t="shared" si="14"/>
        <v>16071617.57</v>
      </c>
      <c r="U49" s="33">
        <f t="shared" si="14"/>
        <v>16261442.26</v>
      </c>
      <c r="V49" s="33">
        <f t="shared" si="14"/>
        <v>36202748.72</v>
      </c>
      <c r="W49" s="33">
        <f t="shared" si="14"/>
        <v>16648504.84</v>
      </c>
      <c r="X49" s="33">
        <f t="shared" si="14"/>
        <v>16845810.52</v>
      </c>
      <c r="Y49" s="33">
        <f t="shared" si="14"/>
        <v>37482878.61</v>
      </c>
      <c r="Z49" s="33">
        <f t="shared" si="14"/>
        <v>17248143.75</v>
      </c>
      <c r="AA49" s="33">
        <f t="shared" si="14"/>
        <v>17453242.01</v>
      </c>
      <c r="AB49" s="33">
        <f t="shared" si="14"/>
        <v>38813039.18</v>
      </c>
      <c r="AC49" s="33">
        <f t="shared" si="14"/>
        <v>17871482.35</v>
      </c>
      <c r="AD49" s="33">
        <f t="shared" si="14"/>
        <v>18084698.17</v>
      </c>
      <c r="AE49" s="33">
        <f t="shared" si="14"/>
        <v>40195304.86</v>
      </c>
      <c r="AF49" s="33">
        <f t="shared" si="14"/>
        <v>18519509.41</v>
      </c>
      <c r="AG49" s="33">
        <f t="shared" si="14"/>
        <v>18741181.74</v>
      </c>
      <c r="AH49" s="33">
        <f t="shared" si="14"/>
        <v>41631838.97</v>
      </c>
      <c r="AI49" s="33">
        <f t="shared" si="14"/>
        <v>19193256.22</v>
      </c>
      <c r="AJ49" s="33">
        <f t="shared" si="14"/>
        <v>19423738.59</v>
      </c>
      <c r="AK49" s="33">
        <f t="shared" si="14"/>
        <v>43124897.62</v>
      </c>
    </row>
    <row r="50">
      <c r="A50" s="5"/>
    </row>
    <row r="51">
      <c r="A51" s="7" t="s">
        <v>143</v>
      </c>
    </row>
    <row r="52">
      <c r="A52" s="6" t="s">
        <v>44</v>
      </c>
      <c r="B52" s="33">
        <f t="shared" ref="B52:B55" si="16">B38-B45</f>
        <v>4233125</v>
      </c>
      <c r="C52" s="33">
        <f t="shared" ref="C52:AK52" si="15">B52+C38-C45</f>
        <v>4279858.175</v>
      </c>
      <c r="D52" s="33">
        <f t="shared" si="15"/>
        <v>4327175.738</v>
      </c>
      <c r="E52" s="33">
        <f t="shared" si="15"/>
        <v>4375085.58</v>
      </c>
      <c r="F52" s="33">
        <f t="shared" si="15"/>
        <v>4423595.704</v>
      </c>
      <c r="G52" s="33">
        <f t="shared" si="15"/>
        <v>4472714.226</v>
      </c>
      <c r="H52" s="33">
        <f t="shared" si="15"/>
        <v>4522449.376</v>
      </c>
      <c r="I52" s="33">
        <f t="shared" si="15"/>
        <v>4572809.501</v>
      </c>
      <c r="J52" s="33">
        <f t="shared" si="15"/>
        <v>4623803.063</v>
      </c>
      <c r="K52" s="33">
        <f t="shared" si="15"/>
        <v>4675438.648</v>
      </c>
      <c r="L52" s="33">
        <f t="shared" si="15"/>
        <v>4727724.958</v>
      </c>
      <c r="M52" s="33">
        <f t="shared" si="15"/>
        <v>4780670.821</v>
      </c>
      <c r="N52" s="33">
        <f t="shared" si="15"/>
        <v>4834285.19</v>
      </c>
      <c r="O52" s="33">
        <f t="shared" si="15"/>
        <v>4888577.142</v>
      </c>
      <c r="P52" s="33">
        <f t="shared" si="15"/>
        <v>4943555.885</v>
      </c>
      <c r="Q52" s="33">
        <f t="shared" si="15"/>
        <v>4999230.756</v>
      </c>
      <c r="R52" s="33">
        <f t="shared" si="15"/>
        <v>5055611.224</v>
      </c>
      <c r="S52" s="33">
        <f t="shared" si="15"/>
        <v>5112706.892</v>
      </c>
      <c r="T52" s="33">
        <f t="shared" si="15"/>
        <v>5170527.498</v>
      </c>
      <c r="U52" s="33">
        <f t="shared" si="15"/>
        <v>5229082.919</v>
      </c>
      <c r="V52" s="33">
        <f t="shared" si="15"/>
        <v>5288383.171</v>
      </c>
      <c r="W52" s="33">
        <f t="shared" si="15"/>
        <v>5348438.414</v>
      </c>
      <c r="X52" s="33">
        <f t="shared" si="15"/>
        <v>5409258.949</v>
      </c>
      <c r="Y52" s="33">
        <f t="shared" si="15"/>
        <v>5470855.224</v>
      </c>
      <c r="Z52" s="33">
        <f t="shared" si="15"/>
        <v>5533237.836</v>
      </c>
      <c r="AA52" s="33">
        <f t="shared" si="15"/>
        <v>5596417.531</v>
      </c>
      <c r="AB52" s="33">
        <f t="shared" si="15"/>
        <v>5660405.208</v>
      </c>
      <c r="AC52" s="33">
        <f t="shared" si="15"/>
        <v>5725211.921</v>
      </c>
      <c r="AD52" s="33">
        <f t="shared" si="15"/>
        <v>5790848.88</v>
      </c>
      <c r="AE52" s="33">
        <f t="shared" si="15"/>
        <v>5857327.454</v>
      </c>
      <c r="AF52" s="33">
        <f t="shared" si="15"/>
        <v>5924659.175</v>
      </c>
      <c r="AG52" s="33">
        <f t="shared" si="15"/>
        <v>5992855.737</v>
      </c>
      <c r="AH52" s="33">
        <f t="shared" si="15"/>
        <v>6061929.001</v>
      </c>
      <c r="AI52" s="33">
        <f t="shared" si="15"/>
        <v>6131890.996</v>
      </c>
      <c r="AJ52" s="33">
        <f t="shared" si="15"/>
        <v>6202753.923</v>
      </c>
      <c r="AK52" s="33">
        <f t="shared" si="15"/>
        <v>6274530.154</v>
      </c>
    </row>
    <row r="53">
      <c r="A53" s="6" t="s">
        <v>46</v>
      </c>
      <c r="B53" s="33">
        <f t="shared" si="16"/>
        <v>5314765</v>
      </c>
      <c r="C53" s="33">
        <f t="shared" ref="C53:AK53" si="17">B53+C39-C46</f>
        <v>10689019.36</v>
      </c>
      <c r="D53" s="33">
        <f t="shared" si="17"/>
        <v>0</v>
      </c>
      <c r="E53" s="33">
        <f t="shared" si="17"/>
        <v>5495477.787</v>
      </c>
      <c r="F53" s="33">
        <f t="shared" si="17"/>
        <v>11052709.78</v>
      </c>
      <c r="G53" s="33">
        <f t="shared" si="17"/>
        <v>0</v>
      </c>
      <c r="H53" s="33">
        <f t="shared" si="17"/>
        <v>5683076.763</v>
      </c>
      <c r="I53" s="33">
        <f t="shared" si="17"/>
        <v>11430265.07</v>
      </c>
      <c r="J53" s="33">
        <f t="shared" si="17"/>
        <v>0</v>
      </c>
      <c r="K53" s="33">
        <f t="shared" si="17"/>
        <v>5877843.291</v>
      </c>
      <c r="L53" s="33">
        <f t="shared" si="17"/>
        <v>11822251.89</v>
      </c>
      <c r="M53" s="33">
        <f t="shared" si="17"/>
        <v>0</v>
      </c>
      <c r="N53" s="33">
        <f t="shared" si="17"/>
        <v>6080070.694</v>
      </c>
      <c r="O53" s="33">
        <f t="shared" si="17"/>
        <v>12229260.98</v>
      </c>
      <c r="P53" s="33">
        <f t="shared" si="17"/>
        <v>0</v>
      </c>
      <c r="Q53" s="33">
        <f t="shared" si="17"/>
        <v>6290064.77</v>
      </c>
      <c r="R53" s="33">
        <f t="shared" si="17"/>
        <v>12651908.21</v>
      </c>
      <c r="S53" s="33">
        <f t="shared" si="17"/>
        <v>0</v>
      </c>
      <c r="T53" s="33">
        <f t="shared" si="17"/>
        <v>6508144.338</v>
      </c>
      <c r="U53" s="33">
        <f t="shared" si="17"/>
        <v>13090835.69</v>
      </c>
      <c r="V53" s="33">
        <f t="shared" si="17"/>
        <v>0</v>
      </c>
      <c r="W53" s="33">
        <f t="shared" si="17"/>
        <v>6734641.802</v>
      </c>
      <c r="X53" s="33">
        <f t="shared" si="17"/>
        <v>13546712.89</v>
      </c>
      <c r="Y53" s="33">
        <f t="shared" si="17"/>
        <v>0</v>
      </c>
      <c r="Z53" s="33">
        <f t="shared" si="17"/>
        <v>6969903.744</v>
      </c>
      <c r="AA53" s="33">
        <f t="shared" si="17"/>
        <v>14020237.82</v>
      </c>
      <c r="AB53" s="33">
        <f t="shared" si="17"/>
        <v>0</v>
      </c>
      <c r="AC53" s="33">
        <f t="shared" si="17"/>
        <v>7214291.54</v>
      </c>
      <c r="AD53" s="33">
        <f t="shared" si="17"/>
        <v>14512138.32</v>
      </c>
      <c r="AE53" s="33">
        <f t="shared" si="17"/>
        <v>0</v>
      </c>
      <c r="AF53" s="33">
        <f t="shared" si="17"/>
        <v>7468182.006</v>
      </c>
      <c r="AG53" s="33">
        <f t="shared" si="17"/>
        <v>15023173.31</v>
      </c>
      <c r="AH53" s="33">
        <f t="shared" si="17"/>
        <v>0</v>
      </c>
      <c r="AI53" s="33">
        <f t="shared" si="17"/>
        <v>7731968.069</v>
      </c>
      <c r="AJ53" s="33">
        <f t="shared" si="17"/>
        <v>15554134.17</v>
      </c>
      <c r="AK53" s="33">
        <f t="shared" si="17"/>
        <v>0</v>
      </c>
    </row>
    <row r="54">
      <c r="A54" s="6" t="s">
        <v>48</v>
      </c>
      <c r="B54" s="33">
        <f t="shared" si="16"/>
        <v>3404220</v>
      </c>
      <c r="C54" s="33">
        <f t="shared" ref="C54:AK54" si="18">B54+C40-C47</f>
        <v>6849673.14</v>
      </c>
      <c r="D54" s="33">
        <f t="shared" si="18"/>
        <v>6932680.455</v>
      </c>
      <c r="E54" s="33">
        <f t="shared" si="18"/>
        <v>7016777.27</v>
      </c>
      <c r="F54" s="33">
        <f t="shared" si="18"/>
        <v>7101978.546</v>
      </c>
      <c r="G54" s="33">
        <f t="shared" si="18"/>
        <v>7188299.458</v>
      </c>
      <c r="H54" s="33">
        <f t="shared" si="18"/>
        <v>7275755.393</v>
      </c>
      <c r="I54" s="33">
        <f t="shared" si="18"/>
        <v>7364361.954</v>
      </c>
      <c r="J54" s="33">
        <f t="shared" si="18"/>
        <v>7454134.966</v>
      </c>
      <c r="K54" s="33">
        <f t="shared" si="18"/>
        <v>7545090.477</v>
      </c>
      <c r="L54" s="33">
        <f t="shared" si="18"/>
        <v>7637244.759</v>
      </c>
      <c r="M54" s="33">
        <f t="shared" si="18"/>
        <v>7730614.316</v>
      </c>
      <c r="N54" s="33">
        <f t="shared" si="18"/>
        <v>7825215.883</v>
      </c>
      <c r="O54" s="33">
        <f t="shared" si="18"/>
        <v>7921066.434</v>
      </c>
      <c r="P54" s="33">
        <f t="shared" si="18"/>
        <v>8018183.18</v>
      </c>
      <c r="Q54" s="33">
        <f t="shared" si="18"/>
        <v>8116583.576</v>
      </c>
      <c r="R54" s="33">
        <f t="shared" si="18"/>
        <v>8216285.322</v>
      </c>
      <c r="S54" s="33">
        <f t="shared" si="18"/>
        <v>8317306.37</v>
      </c>
      <c r="T54" s="33">
        <f t="shared" si="18"/>
        <v>8419664.926</v>
      </c>
      <c r="U54" s="33">
        <f t="shared" si="18"/>
        <v>8523379.45</v>
      </c>
      <c r="V54" s="33">
        <f t="shared" si="18"/>
        <v>8628468.667</v>
      </c>
      <c r="W54" s="33">
        <f t="shared" si="18"/>
        <v>8734951.564</v>
      </c>
      <c r="X54" s="33">
        <f t="shared" si="18"/>
        <v>8842847.397</v>
      </c>
      <c r="Y54" s="33">
        <f t="shared" si="18"/>
        <v>8952175.695</v>
      </c>
      <c r="Z54" s="33">
        <f t="shared" si="18"/>
        <v>9062956.261</v>
      </c>
      <c r="AA54" s="33">
        <f t="shared" si="18"/>
        <v>9175209.182</v>
      </c>
      <c r="AB54" s="33">
        <f t="shared" si="18"/>
        <v>9288954.827</v>
      </c>
      <c r="AC54" s="33">
        <f t="shared" si="18"/>
        <v>9404213.852</v>
      </c>
      <c r="AD54" s="33">
        <f t="shared" si="18"/>
        <v>9521007.207</v>
      </c>
      <c r="AE54" s="33">
        <f t="shared" si="18"/>
        <v>9639356.139</v>
      </c>
      <c r="AF54" s="33">
        <f t="shared" si="18"/>
        <v>9759282.195</v>
      </c>
      <c r="AG54" s="33">
        <f t="shared" si="18"/>
        <v>9880807.228</v>
      </c>
      <c r="AH54" s="33">
        <f t="shared" si="18"/>
        <v>10003953.4</v>
      </c>
      <c r="AI54" s="33">
        <f t="shared" si="18"/>
        <v>10128743.18</v>
      </c>
      <c r="AJ54" s="33">
        <f t="shared" si="18"/>
        <v>10255199.38</v>
      </c>
      <c r="AK54" s="33">
        <f t="shared" si="18"/>
        <v>10383345.1</v>
      </c>
    </row>
    <row r="55">
      <c r="A55" s="6" t="s">
        <v>50</v>
      </c>
      <c r="B55" s="33">
        <f t="shared" si="16"/>
        <v>0</v>
      </c>
      <c r="C55" s="33">
        <f t="shared" ref="C55:AK55" si="19">B55+C41-C48</f>
        <v>0</v>
      </c>
      <c r="D55" s="33">
        <f t="shared" si="19"/>
        <v>0</v>
      </c>
      <c r="E55" s="33">
        <f t="shared" si="19"/>
        <v>0</v>
      </c>
      <c r="F55" s="33">
        <f t="shared" si="19"/>
        <v>0</v>
      </c>
      <c r="G55" s="33">
        <f t="shared" si="19"/>
        <v>0</v>
      </c>
      <c r="H55" s="33">
        <f t="shared" si="19"/>
        <v>0</v>
      </c>
      <c r="I55" s="33">
        <f t="shared" si="19"/>
        <v>0</v>
      </c>
      <c r="J55" s="33">
        <f t="shared" si="19"/>
        <v>0</v>
      </c>
      <c r="K55" s="33">
        <f t="shared" si="19"/>
        <v>0</v>
      </c>
      <c r="L55" s="33">
        <f t="shared" si="19"/>
        <v>0</v>
      </c>
      <c r="M55" s="33">
        <f t="shared" si="19"/>
        <v>0</v>
      </c>
      <c r="N55" s="33">
        <f t="shared" si="19"/>
        <v>0</v>
      </c>
      <c r="O55" s="33">
        <f t="shared" si="19"/>
        <v>0</v>
      </c>
      <c r="P55" s="33">
        <f t="shared" si="19"/>
        <v>0</v>
      </c>
      <c r="Q55" s="33">
        <f t="shared" si="19"/>
        <v>0</v>
      </c>
      <c r="R55" s="33">
        <f t="shared" si="19"/>
        <v>0</v>
      </c>
      <c r="S55" s="33">
        <f t="shared" si="19"/>
        <v>0</v>
      </c>
      <c r="T55" s="33">
        <f t="shared" si="19"/>
        <v>0</v>
      </c>
      <c r="U55" s="33">
        <f t="shared" si="19"/>
        <v>0</v>
      </c>
      <c r="V55" s="33">
        <f t="shared" si="19"/>
        <v>0</v>
      </c>
      <c r="W55" s="33">
        <f t="shared" si="19"/>
        <v>0</v>
      </c>
      <c r="X55" s="33">
        <f t="shared" si="19"/>
        <v>0</v>
      </c>
      <c r="Y55" s="33">
        <f t="shared" si="19"/>
        <v>0</v>
      </c>
      <c r="Z55" s="33">
        <f t="shared" si="19"/>
        <v>0</v>
      </c>
      <c r="AA55" s="33">
        <f t="shared" si="19"/>
        <v>0</v>
      </c>
      <c r="AB55" s="33">
        <f t="shared" si="19"/>
        <v>0</v>
      </c>
      <c r="AC55" s="33">
        <f t="shared" si="19"/>
        <v>0</v>
      </c>
      <c r="AD55" s="33">
        <f t="shared" si="19"/>
        <v>0</v>
      </c>
      <c r="AE55" s="33">
        <f t="shared" si="19"/>
        <v>0</v>
      </c>
      <c r="AF55" s="33">
        <f t="shared" si="19"/>
        <v>0</v>
      </c>
      <c r="AG55" s="33">
        <f t="shared" si="19"/>
        <v>0</v>
      </c>
      <c r="AH55" s="33">
        <f t="shared" si="19"/>
        <v>0</v>
      </c>
      <c r="AI55" s="33">
        <f t="shared" si="19"/>
        <v>0</v>
      </c>
      <c r="AJ55" s="33">
        <f t="shared" si="19"/>
        <v>0</v>
      </c>
      <c r="AK55" s="33">
        <f t="shared" si="19"/>
        <v>0</v>
      </c>
    </row>
    <row r="56">
      <c r="A56" s="35" t="s">
        <v>136</v>
      </c>
      <c r="B56" s="33">
        <f t="shared" ref="B56:AK56" si="20">sum(B52:B55)</f>
        <v>12952110</v>
      </c>
      <c r="C56" s="33">
        <f t="shared" si="20"/>
        <v>21818550.67</v>
      </c>
      <c r="D56" s="33">
        <f t="shared" si="20"/>
        <v>11259856.19</v>
      </c>
      <c r="E56" s="33">
        <f t="shared" si="20"/>
        <v>16887340.64</v>
      </c>
      <c r="F56" s="33">
        <f t="shared" si="20"/>
        <v>22578284.03</v>
      </c>
      <c r="G56" s="33">
        <f t="shared" si="20"/>
        <v>11661013.68</v>
      </c>
      <c r="H56" s="33">
        <f t="shared" si="20"/>
        <v>17481281.53</v>
      </c>
      <c r="I56" s="33">
        <f t="shared" si="20"/>
        <v>23367436.53</v>
      </c>
      <c r="J56" s="33">
        <f t="shared" si="20"/>
        <v>12077938.03</v>
      </c>
      <c r="K56" s="33">
        <f t="shared" si="20"/>
        <v>18098372.42</v>
      </c>
      <c r="L56" s="33">
        <f t="shared" si="20"/>
        <v>24187221.61</v>
      </c>
      <c r="M56" s="33">
        <f t="shared" si="20"/>
        <v>12511285.14</v>
      </c>
      <c r="N56" s="33">
        <f t="shared" si="20"/>
        <v>18739571.77</v>
      </c>
      <c r="O56" s="33">
        <f t="shared" si="20"/>
        <v>25038904.56</v>
      </c>
      <c r="P56" s="33">
        <f t="shared" si="20"/>
        <v>12961739.07</v>
      </c>
      <c r="Q56" s="33">
        <f t="shared" si="20"/>
        <v>19405879.1</v>
      </c>
      <c r="R56" s="33">
        <f t="shared" si="20"/>
        <v>25923804.76</v>
      </c>
      <c r="S56" s="33">
        <f t="shared" si="20"/>
        <v>13430013.26</v>
      </c>
      <c r="T56" s="33">
        <f t="shared" si="20"/>
        <v>20098336.76</v>
      </c>
      <c r="U56" s="33">
        <f t="shared" si="20"/>
        <v>26843298.06</v>
      </c>
      <c r="V56" s="33">
        <f t="shared" si="20"/>
        <v>13916851.84</v>
      </c>
      <c r="W56" s="33">
        <f t="shared" si="20"/>
        <v>20818031.78</v>
      </c>
      <c r="X56" s="33">
        <f t="shared" si="20"/>
        <v>27798819.23</v>
      </c>
      <c r="Y56" s="33">
        <f t="shared" si="20"/>
        <v>14423030.92</v>
      </c>
      <c r="Z56" s="33">
        <f t="shared" si="20"/>
        <v>21566097.84</v>
      </c>
      <c r="AA56" s="33">
        <f t="shared" si="20"/>
        <v>28791864.53</v>
      </c>
      <c r="AB56" s="33">
        <f t="shared" si="20"/>
        <v>14949360.03</v>
      </c>
      <c r="AC56" s="33">
        <f t="shared" si="20"/>
        <v>22343717.31</v>
      </c>
      <c r="AD56" s="33">
        <f t="shared" si="20"/>
        <v>29823994.4</v>
      </c>
      <c r="AE56" s="33">
        <f t="shared" si="20"/>
        <v>15496683.59</v>
      </c>
      <c r="AF56" s="33">
        <f t="shared" si="20"/>
        <v>23152123.38</v>
      </c>
      <c r="AG56" s="33">
        <f t="shared" si="20"/>
        <v>30896836.27</v>
      </c>
      <c r="AH56" s="33">
        <f t="shared" si="20"/>
        <v>16065882.4</v>
      </c>
      <c r="AI56" s="33">
        <f t="shared" si="20"/>
        <v>23992602.25</v>
      </c>
      <c r="AJ56" s="33">
        <f t="shared" si="20"/>
        <v>32012087.47</v>
      </c>
      <c r="AK56" s="33">
        <f t="shared" si="20"/>
        <v>16657875.26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37" width="9.5"/>
  </cols>
  <sheetData>
    <row r="1">
      <c r="A1" s="29"/>
      <c r="B1" s="30" t="s">
        <v>91</v>
      </c>
      <c r="C1" s="30" t="s">
        <v>92</v>
      </c>
      <c r="D1" s="30" t="s">
        <v>93</v>
      </c>
      <c r="E1" s="30" t="s">
        <v>94</v>
      </c>
      <c r="F1" s="30" t="s">
        <v>95</v>
      </c>
      <c r="G1" s="30" t="s">
        <v>96</v>
      </c>
      <c r="H1" s="30" t="s">
        <v>97</v>
      </c>
      <c r="I1" s="30" t="s">
        <v>98</v>
      </c>
      <c r="J1" s="30" t="s">
        <v>99</v>
      </c>
      <c r="K1" s="30" t="s">
        <v>100</v>
      </c>
      <c r="L1" s="30" t="s">
        <v>101</v>
      </c>
      <c r="M1" s="30" t="s">
        <v>102</v>
      </c>
      <c r="N1" s="30" t="s">
        <v>103</v>
      </c>
      <c r="O1" s="30" t="s">
        <v>104</v>
      </c>
      <c r="P1" s="30" t="s">
        <v>105</v>
      </c>
      <c r="Q1" s="30" t="s">
        <v>106</v>
      </c>
      <c r="R1" s="30" t="s">
        <v>107</v>
      </c>
      <c r="S1" s="30" t="s">
        <v>108</v>
      </c>
      <c r="T1" s="30" t="s">
        <v>109</v>
      </c>
      <c r="U1" s="30" t="s">
        <v>110</v>
      </c>
      <c r="V1" s="30" t="s">
        <v>111</v>
      </c>
      <c r="W1" s="30" t="s">
        <v>112</v>
      </c>
      <c r="X1" s="30" t="s">
        <v>113</v>
      </c>
      <c r="Y1" s="30" t="s">
        <v>114</v>
      </c>
      <c r="Z1" s="30" t="s">
        <v>115</v>
      </c>
      <c r="AA1" s="30" t="s">
        <v>116</v>
      </c>
      <c r="AB1" s="30" t="s">
        <v>117</v>
      </c>
      <c r="AC1" s="30" t="s">
        <v>118</v>
      </c>
      <c r="AD1" s="30" t="s">
        <v>119</v>
      </c>
      <c r="AE1" s="30" t="s">
        <v>120</v>
      </c>
      <c r="AF1" s="30" t="s">
        <v>121</v>
      </c>
      <c r="AG1" s="30" t="s">
        <v>122</v>
      </c>
      <c r="AH1" s="30" t="s">
        <v>123</v>
      </c>
      <c r="AI1" s="30" t="s">
        <v>124</v>
      </c>
      <c r="AJ1" s="30" t="s">
        <v>125</v>
      </c>
      <c r="AK1" s="30" t="s">
        <v>126</v>
      </c>
    </row>
    <row r="2">
      <c r="A2" s="31" t="s">
        <v>144</v>
      </c>
    </row>
    <row r="3">
      <c r="A3" s="6" t="s">
        <v>30</v>
      </c>
      <c r="B3" s="33">
        <f>'Calcs-1'!B3</f>
        <v>1085</v>
      </c>
      <c r="C3" s="33">
        <f>'Calcs-1'!C3</f>
        <v>1101.275</v>
      </c>
      <c r="D3" s="33">
        <f>'Calcs-1'!D3</f>
        <v>1117.794125</v>
      </c>
      <c r="E3" s="33">
        <f>'Calcs-1'!E3</f>
        <v>1134.561037</v>
      </c>
      <c r="F3" s="33">
        <f>'Calcs-1'!F3</f>
        <v>1151.579452</v>
      </c>
      <c r="G3" s="33">
        <f>'Calcs-1'!G3</f>
        <v>1168.853144</v>
      </c>
      <c r="H3" s="33">
        <f>'Calcs-1'!H3</f>
        <v>1186.385941</v>
      </c>
      <c r="I3" s="33">
        <f>'Calcs-1'!I3</f>
        <v>1204.18173</v>
      </c>
      <c r="J3" s="33">
        <f>'Calcs-1'!J3</f>
        <v>1222.244456</v>
      </c>
      <c r="K3" s="33">
        <f>'Calcs-1'!K3</f>
        <v>1240.578123</v>
      </c>
      <c r="L3" s="33">
        <f>'Calcs-1'!L3</f>
        <v>1259.186795</v>
      </c>
      <c r="M3" s="33">
        <f>'Calcs-1'!M3</f>
        <v>1278.074597</v>
      </c>
      <c r="N3" s="33">
        <f>'Calcs-1'!N3</f>
        <v>1297.245716</v>
      </c>
      <c r="O3" s="33">
        <f>'Calcs-1'!O3</f>
        <v>1316.704402</v>
      </c>
      <c r="P3" s="33">
        <f>'Calcs-1'!P3</f>
        <v>1336.454968</v>
      </c>
      <c r="Q3" s="33">
        <f>'Calcs-1'!Q3</f>
        <v>1356.501792</v>
      </c>
      <c r="R3" s="33">
        <f>'Calcs-1'!R3</f>
        <v>1376.849319</v>
      </c>
      <c r="S3" s="33">
        <f>'Calcs-1'!S3</f>
        <v>1397.502059</v>
      </c>
      <c r="T3" s="33">
        <f>'Calcs-1'!T3</f>
        <v>1418.46459</v>
      </c>
      <c r="U3" s="33">
        <f>'Calcs-1'!U3</f>
        <v>1439.741559</v>
      </c>
      <c r="V3" s="33">
        <f>'Calcs-1'!V3</f>
        <v>1461.337682</v>
      </c>
      <c r="W3" s="33">
        <f>'Calcs-1'!W3</f>
        <v>1483.257747</v>
      </c>
      <c r="X3" s="33">
        <f>'Calcs-1'!X3</f>
        <v>1505.506614</v>
      </c>
      <c r="Y3" s="33">
        <f>'Calcs-1'!Y3</f>
        <v>1528.089213</v>
      </c>
      <c r="Z3" s="33">
        <f>'Calcs-1'!Z3</f>
        <v>1551.010551</v>
      </c>
      <c r="AA3" s="33">
        <f>'Calcs-1'!AA3</f>
        <v>1574.275709</v>
      </c>
      <c r="AB3" s="33">
        <f>'Calcs-1'!AB3</f>
        <v>1597.889845</v>
      </c>
      <c r="AC3" s="33">
        <f>'Calcs-1'!AC3</f>
        <v>1621.858193</v>
      </c>
      <c r="AD3" s="33">
        <f>'Calcs-1'!AD3</f>
        <v>1646.186065</v>
      </c>
      <c r="AE3" s="33">
        <f>'Calcs-1'!AE3</f>
        <v>1670.878856</v>
      </c>
      <c r="AF3" s="33">
        <f>'Calcs-1'!AF3</f>
        <v>1695.942039</v>
      </c>
      <c r="AG3" s="33">
        <f>'Calcs-1'!AG3</f>
        <v>1721.38117</v>
      </c>
      <c r="AH3" s="33">
        <f>'Calcs-1'!AH3</f>
        <v>1747.201887</v>
      </c>
      <c r="AI3" s="33">
        <f>'Calcs-1'!AI3</f>
        <v>1773.409916</v>
      </c>
      <c r="AJ3" s="33">
        <f>'Calcs-1'!AJ3</f>
        <v>1800.011064</v>
      </c>
      <c r="AK3" s="33">
        <f>'Calcs-1'!AK3</f>
        <v>1827.01123</v>
      </c>
    </row>
    <row r="4">
      <c r="A4" s="6" t="s">
        <v>31</v>
      </c>
      <c r="B4" s="33">
        <f>'Calcs-1'!B4</f>
        <v>690</v>
      </c>
      <c r="C4" s="33">
        <f>'Calcs-1'!C4</f>
        <v>698.28</v>
      </c>
      <c r="D4" s="33">
        <f>'Calcs-1'!D4</f>
        <v>706.65936</v>
      </c>
      <c r="E4" s="33">
        <f>'Calcs-1'!E4</f>
        <v>715.1392723</v>
      </c>
      <c r="F4" s="33">
        <f>'Calcs-1'!F4</f>
        <v>723.7209436</v>
      </c>
      <c r="G4" s="33">
        <f>'Calcs-1'!G4</f>
        <v>732.4055949</v>
      </c>
      <c r="H4" s="33">
        <f>'Calcs-1'!H4</f>
        <v>741.194462</v>
      </c>
      <c r="I4" s="33">
        <f>'Calcs-1'!I4</f>
        <v>750.0887956</v>
      </c>
      <c r="J4" s="33">
        <f>'Calcs-1'!J4</f>
        <v>759.0898611</v>
      </c>
      <c r="K4" s="33">
        <f>'Calcs-1'!K4</f>
        <v>768.1989395</v>
      </c>
      <c r="L4" s="33">
        <f>'Calcs-1'!L4</f>
        <v>777.4173267</v>
      </c>
      <c r="M4" s="33">
        <f>'Calcs-1'!M4</f>
        <v>786.7463347</v>
      </c>
      <c r="N4" s="33">
        <f>'Calcs-1'!N4</f>
        <v>796.1872907</v>
      </c>
      <c r="O4" s="33">
        <f>'Calcs-1'!O4</f>
        <v>805.7415382</v>
      </c>
      <c r="P4" s="33">
        <f>'Calcs-1'!P4</f>
        <v>815.4104366</v>
      </c>
      <c r="Q4" s="33">
        <f>'Calcs-1'!Q4</f>
        <v>825.1953619</v>
      </c>
      <c r="R4" s="33">
        <f>'Calcs-1'!R4</f>
        <v>835.0977062</v>
      </c>
      <c r="S4" s="33">
        <f>'Calcs-1'!S4</f>
        <v>845.1188787</v>
      </c>
      <c r="T4" s="33">
        <f>'Calcs-1'!T4</f>
        <v>855.2603052</v>
      </c>
      <c r="U4" s="33">
        <f>'Calcs-1'!U4</f>
        <v>865.5234289</v>
      </c>
      <c r="V4" s="33">
        <f>'Calcs-1'!V4</f>
        <v>875.90971</v>
      </c>
      <c r="W4" s="33">
        <f>'Calcs-1'!W4</f>
        <v>886.4206266</v>
      </c>
      <c r="X4" s="33">
        <f>'Calcs-1'!X4</f>
        <v>897.0576741</v>
      </c>
      <c r="Y4" s="33">
        <f>'Calcs-1'!Y4</f>
        <v>907.8223662</v>
      </c>
      <c r="Z4" s="33">
        <f>'Calcs-1'!Z4</f>
        <v>918.7162346</v>
      </c>
      <c r="AA4" s="33">
        <f>'Calcs-1'!AA4</f>
        <v>929.7408294</v>
      </c>
      <c r="AB4" s="33">
        <f>'Calcs-1'!AB4</f>
        <v>940.8977193</v>
      </c>
      <c r="AC4" s="33">
        <f>'Calcs-1'!AC4</f>
        <v>952.188492</v>
      </c>
      <c r="AD4" s="33">
        <f>'Calcs-1'!AD4</f>
        <v>963.6147539</v>
      </c>
      <c r="AE4" s="33">
        <f>'Calcs-1'!AE4</f>
        <v>975.1781309</v>
      </c>
      <c r="AF4" s="33">
        <f>'Calcs-1'!AF4</f>
        <v>986.8802685</v>
      </c>
      <c r="AG4" s="33">
        <f>'Calcs-1'!AG4</f>
        <v>998.7228317</v>
      </c>
      <c r="AH4" s="33">
        <f>'Calcs-1'!AH4</f>
        <v>1010.707506</v>
      </c>
      <c r="AI4" s="33">
        <f>'Calcs-1'!AI4</f>
        <v>1022.835996</v>
      </c>
      <c r="AJ4" s="33">
        <f>'Calcs-1'!AJ4</f>
        <v>1035.110028</v>
      </c>
      <c r="AK4" s="33">
        <f>'Calcs-1'!AK4</f>
        <v>1047.531348</v>
      </c>
    </row>
    <row r="5">
      <c r="A5" s="6" t="s">
        <v>32</v>
      </c>
      <c r="B5" s="33">
        <f>'Calcs-1'!B5</f>
        <v>260</v>
      </c>
      <c r="C5" s="33">
        <f>'Calcs-1'!C5</f>
        <v>262.08</v>
      </c>
      <c r="D5" s="33">
        <f>'Calcs-1'!D5</f>
        <v>264.17664</v>
      </c>
      <c r="E5" s="33">
        <f>'Calcs-1'!E5</f>
        <v>266.2900531</v>
      </c>
      <c r="F5" s="33">
        <f>'Calcs-1'!F5</f>
        <v>268.4203735</v>
      </c>
      <c r="G5" s="33">
        <f>'Calcs-1'!G5</f>
        <v>270.5677365</v>
      </c>
      <c r="H5" s="33">
        <f>'Calcs-1'!H5</f>
        <v>272.7322784</v>
      </c>
      <c r="I5" s="33">
        <f>'Calcs-1'!I5</f>
        <v>274.9141367</v>
      </c>
      <c r="J5" s="33">
        <f>'Calcs-1'!J5</f>
        <v>277.1134497</v>
      </c>
      <c r="K5" s="33">
        <f>'Calcs-1'!K5</f>
        <v>279.3303573</v>
      </c>
      <c r="L5" s="33">
        <f>'Calcs-1'!L5</f>
        <v>281.5650002</v>
      </c>
      <c r="M5" s="33">
        <f>'Calcs-1'!M5</f>
        <v>283.8175202</v>
      </c>
      <c r="N5" s="33">
        <f>'Calcs-1'!N5</f>
        <v>286.0880604</v>
      </c>
      <c r="O5" s="33">
        <f>'Calcs-1'!O5</f>
        <v>288.3767648</v>
      </c>
      <c r="P5" s="33">
        <f>'Calcs-1'!P5</f>
        <v>290.683779</v>
      </c>
      <c r="Q5" s="33">
        <f>'Calcs-1'!Q5</f>
        <v>293.0092492</v>
      </c>
      <c r="R5" s="33">
        <f>'Calcs-1'!R5</f>
        <v>295.3533232</v>
      </c>
      <c r="S5" s="33">
        <f>'Calcs-1'!S5</f>
        <v>297.7161498</v>
      </c>
      <c r="T5" s="33">
        <f>'Calcs-1'!T5</f>
        <v>300.097879</v>
      </c>
      <c r="U5" s="33">
        <f>'Calcs-1'!U5</f>
        <v>302.498662</v>
      </c>
      <c r="V5" s="33">
        <f>'Calcs-1'!V5</f>
        <v>304.9186513</v>
      </c>
      <c r="W5" s="33">
        <f>'Calcs-1'!W5</f>
        <v>307.3580005</v>
      </c>
      <c r="X5" s="33">
        <f>'Calcs-1'!X5</f>
        <v>309.8168645</v>
      </c>
      <c r="Y5" s="33">
        <f>'Calcs-1'!Y5</f>
        <v>312.2953994</v>
      </c>
      <c r="Z5" s="33">
        <f>'Calcs-1'!Z5</f>
        <v>314.7937626</v>
      </c>
      <c r="AA5" s="33">
        <f>'Calcs-1'!AA5</f>
        <v>317.3121127</v>
      </c>
      <c r="AB5" s="33">
        <f>'Calcs-1'!AB5</f>
        <v>319.8506096</v>
      </c>
      <c r="AC5" s="33">
        <f>'Calcs-1'!AC5</f>
        <v>322.4094145</v>
      </c>
      <c r="AD5" s="33">
        <f>'Calcs-1'!AD5</f>
        <v>324.9886898</v>
      </c>
      <c r="AE5" s="33">
        <f>'Calcs-1'!AE5</f>
        <v>327.5885993</v>
      </c>
      <c r="AF5" s="33">
        <f>'Calcs-1'!AF5</f>
        <v>330.2093081</v>
      </c>
      <c r="AG5" s="33">
        <f>'Calcs-1'!AG5</f>
        <v>332.8509826</v>
      </c>
      <c r="AH5" s="33">
        <f>'Calcs-1'!AH5</f>
        <v>335.5137905</v>
      </c>
      <c r="AI5" s="33">
        <f>'Calcs-1'!AI5</f>
        <v>338.1979008</v>
      </c>
      <c r="AJ5" s="33">
        <f>'Calcs-1'!AJ5</f>
        <v>340.903484</v>
      </c>
      <c r="AK5" s="33">
        <f>'Calcs-1'!AK5</f>
        <v>343.6307119</v>
      </c>
    </row>
    <row r="6">
      <c r="A6" s="6" t="s">
        <v>33</v>
      </c>
      <c r="B6" s="33">
        <f>'Calcs-1'!B6</f>
        <v>500</v>
      </c>
      <c r="C6" s="33">
        <f>'Calcs-1'!C6</f>
        <v>503</v>
      </c>
      <c r="D6" s="33">
        <f>'Calcs-1'!D6</f>
        <v>506.018</v>
      </c>
      <c r="E6" s="33">
        <f>'Calcs-1'!E6</f>
        <v>509.054108</v>
      </c>
      <c r="F6" s="33">
        <f>'Calcs-1'!F6</f>
        <v>512.1084326</v>
      </c>
      <c r="G6" s="33">
        <f>'Calcs-1'!G6</f>
        <v>515.1810832</v>
      </c>
      <c r="H6" s="33">
        <f>'Calcs-1'!H6</f>
        <v>518.2721697</v>
      </c>
      <c r="I6" s="33">
        <f>'Calcs-1'!I6</f>
        <v>521.3818028</v>
      </c>
      <c r="J6" s="33">
        <f>'Calcs-1'!J6</f>
        <v>524.5100936</v>
      </c>
      <c r="K6" s="33">
        <f>'Calcs-1'!K6</f>
        <v>527.6571541</v>
      </c>
      <c r="L6" s="33">
        <f>'Calcs-1'!L6</f>
        <v>530.8230971</v>
      </c>
      <c r="M6" s="33">
        <f>'Calcs-1'!M6</f>
        <v>534.0080356</v>
      </c>
      <c r="N6" s="33">
        <f>'Calcs-1'!N6</f>
        <v>537.2120839</v>
      </c>
      <c r="O6" s="33">
        <f>'Calcs-1'!O6</f>
        <v>540.4353564</v>
      </c>
      <c r="P6" s="33">
        <f>'Calcs-1'!P6</f>
        <v>543.6779685</v>
      </c>
      <c r="Q6" s="33">
        <f>'Calcs-1'!Q6</f>
        <v>546.9400363</v>
      </c>
      <c r="R6" s="33">
        <f>'Calcs-1'!R6</f>
        <v>550.2216765</v>
      </c>
      <c r="S6" s="33">
        <f>'Calcs-1'!S6</f>
        <v>553.5230066</v>
      </c>
      <c r="T6" s="33">
        <f>'Calcs-1'!T6</f>
        <v>556.8441446</v>
      </c>
      <c r="U6" s="33">
        <f>'Calcs-1'!U6</f>
        <v>560.1852095</v>
      </c>
      <c r="V6" s="33">
        <f>'Calcs-1'!V6</f>
        <v>563.5463208</v>
      </c>
      <c r="W6" s="33">
        <f>'Calcs-1'!W6</f>
        <v>566.9275987</v>
      </c>
      <c r="X6" s="33">
        <f>'Calcs-1'!X6</f>
        <v>570.3291643</v>
      </c>
      <c r="Y6" s="33">
        <f>'Calcs-1'!Y6</f>
        <v>573.7511393</v>
      </c>
      <c r="Z6" s="33">
        <f>'Calcs-1'!Z6</f>
        <v>577.1936461</v>
      </c>
      <c r="AA6" s="33">
        <f>'Calcs-1'!AA6</f>
        <v>580.656808</v>
      </c>
      <c r="AB6" s="33">
        <f>'Calcs-1'!AB6</f>
        <v>584.1407488</v>
      </c>
      <c r="AC6" s="33">
        <f>'Calcs-1'!AC6</f>
        <v>587.6455933</v>
      </c>
      <c r="AD6" s="33">
        <f>'Calcs-1'!AD6</f>
        <v>591.1714669</v>
      </c>
      <c r="AE6" s="33">
        <f>'Calcs-1'!AE6</f>
        <v>594.7184957</v>
      </c>
      <c r="AF6" s="33">
        <f>'Calcs-1'!AF6</f>
        <v>598.2868066</v>
      </c>
      <c r="AG6" s="33">
        <f>'Calcs-1'!AG6</f>
        <v>601.8765275</v>
      </c>
      <c r="AH6" s="33">
        <f>'Calcs-1'!AH6</f>
        <v>605.4877866</v>
      </c>
      <c r="AI6" s="33">
        <f>'Calcs-1'!AI6</f>
        <v>609.1207134</v>
      </c>
      <c r="AJ6" s="33">
        <f>'Calcs-1'!AJ6</f>
        <v>612.7754376</v>
      </c>
      <c r="AK6" s="33">
        <f>'Calcs-1'!AK6</f>
        <v>616.4520903</v>
      </c>
    </row>
    <row r="7">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row>
    <row r="8">
      <c r="A8" s="31" t="s">
        <v>145</v>
      </c>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row>
    <row r="9">
      <c r="A9" s="4" t="s">
        <v>30</v>
      </c>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row>
    <row r="10">
      <c r="A10" s="6" t="s">
        <v>34</v>
      </c>
      <c r="B10" s="33">
        <f>'Calcs-1'!B49*Assumptions!$B3</f>
        <v>3900</v>
      </c>
      <c r="C10" s="33">
        <f>'Calcs-1'!C49*Assumptions!$B3</f>
        <v>3900</v>
      </c>
      <c r="D10" s="33">
        <f>'Calcs-1'!D49*Assumptions!$B3</f>
        <v>3900</v>
      </c>
      <c r="E10" s="33">
        <f>'Calcs-1'!E49*Assumptions!$B3</f>
        <v>3900</v>
      </c>
      <c r="F10" s="33">
        <f>'Calcs-1'!F49*Assumptions!$B3</f>
        <v>3900</v>
      </c>
      <c r="G10" s="33">
        <f>'Calcs-1'!G49*Assumptions!$B3</f>
        <v>3900</v>
      </c>
      <c r="H10" s="33">
        <f>'Calcs-1'!H49*Assumptions!$B3</f>
        <v>3900</v>
      </c>
      <c r="I10" s="33">
        <f>'Calcs-1'!I49*Assumptions!$B3</f>
        <v>3900</v>
      </c>
      <c r="J10" s="33">
        <f>'Calcs-1'!J49*Assumptions!$B3</f>
        <v>3900</v>
      </c>
      <c r="K10" s="33">
        <f>'Calcs-1'!K49*Assumptions!$B3</f>
        <v>3900</v>
      </c>
      <c r="L10" s="33">
        <f>'Calcs-1'!L49*Assumptions!$B3</f>
        <v>3900</v>
      </c>
      <c r="M10" s="33">
        <f>'Calcs-1'!M49*Assumptions!$B3</f>
        <v>3900</v>
      </c>
      <c r="N10" s="33">
        <f>'Calcs-1'!N49*Assumptions!$B3</f>
        <v>3900</v>
      </c>
      <c r="O10" s="33">
        <f>'Calcs-1'!O49*Assumptions!$B3</f>
        <v>3900</v>
      </c>
      <c r="P10" s="33">
        <f>'Calcs-1'!P49*Assumptions!$B3</f>
        <v>3900</v>
      </c>
      <c r="Q10" s="33">
        <f>'Calcs-1'!Q49*Assumptions!$B3</f>
        <v>3900</v>
      </c>
      <c r="R10" s="33">
        <f>'Calcs-1'!R49*Assumptions!$B3</f>
        <v>3900</v>
      </c>
      <c r="S10" s="33">
        <f>'Calcs-1'!S49*Assumptions!$B3</f>
        <v>3900</v>
      </c>
      <c r="T10" s="33">
        <f>'Calcs-1'!T49*Assumptions!$B3</f>
        <v>3900</v>
      </c>
      <c r="U10" s="33">
        <f>'Calcs-1'!U49*Assumptions!$B3</f>
        <v>3900</v>
      </c>
      <c r="V10" s="33">
        <f>'Calcs-1'!V49*Assumptions!$B3</f>
        <v>3900</v>
      </c>
      <c r="W10" s="33">
        <f>'Calcs-1'!W49*Assumptions!$B3</f>
        <v>3900</v>
      </c>
      <c r="X10" s="33">
        <f>'Calcs-1'!X49*Assumptions!$B3</f>
        <v>3900</v>
      </c>
      <c r="Y10" s="33">
        <f>'Calcs-1'!Y49*Assumptions!$B3</f>
        <v>3900</v>
      </c>
      <c r="Z10" s="33">
        <f>'Calcs-1'!Z49*Assumptions!$B3</f>
        <v>3900</v>
      </c>
      <c r="AA10" s="33">
        <f>'Calcs-1'!AA49*Assumptions!$B3</f>
        <v>3900</v>
      </c>
      <c r="AB10" s="33">
        <f>'Calcs-1'!AB49*Assumptions!$B3</f>
        <v>3900</v>
      </c>
      <c r="AC10" s="33">
        <f>'Calcs-1'!AC49*Assumptions!$B3</f>
        <v>3900</v>
      </c>
      <c r="AD10" s="33">
        <f>'Calcs-1'!AD49*Assumptions!$B3</f>
        <v>3900</v>
      </c>
      <c r="AE10" s="33">
        <f>'Calcs-1'!AE49*Assumptions!$B3</f>
        <v>3900</v>
      </c>
      <c r="AF10" s="33">
        <f>'Calcs-1'!AF49*Assumptions!$B3</f>
        <v>3900</v>
      </c>
      <c r="AG10" s="33">
        <f>'Calcs-1'!AG49*Assumptions!$B3</f>
        <v>3900</v>
      </c>
      <c r="AH10" s="33">
        <f>'Calcs-1'!AH49*Assumptions!$B3</f>
        <v>3900</v>
      </c>
      <c r="AI10" s="33">
        <f>'Calcs-1'!AI49*Assumptions!$B3</f>
        <v>3900</v>
      </c>
      <c r="AJ10" s="33">
        <f>'Calcs-1'!AJ49*Assumptions!$B3</f>
        <v>3900</v>
      </c>
      <c r="AK10" s="33">
        <f>'Calcs-1'!AK49*Assumptions!$B3</f>
        <v>3900</v>
      </c>
    </row>
    <row r="11">
      <c r="A11" s="6" t="s">
        <v>35</v>
      </c>
      <c r="B11" s="33">
        <f>'Calcs-1'!B50*Assumptions!$B4</f>
        <v>180</v>
      </c>
      <c r="C11" s="33">
        <f>'Calcs-1'!C50*Assumptions!$B4</f>
        <v>180</v>
      </c>
      <c r="D11" s="33">
        <f>'Calcs-1'!D50*Assumptions!$B4</f>
        <v>180</v>
      </c>
      <c r="E11" s="33">
        <f>'Calcs-1'!E50*Assumptions!$B4</f>
        <v>180</v>
      </c>
      <c r="F11" s="33">
        <f>'Calcs-1'!F50*Assumptions!$B4</f>
        <v>180</v>
      </c>
      <c r="G11" s="33">
        <f>'Calcs-1'!G50*Assumptions!$B4</f>
        <v>180</v>
      </c>
      <c r="H11" s="33">
        <f>'Calcs-1'!H50*Assumptions!$B4</f>
        <v>180</v>
      </c>
      <c r="I11" s="33">
        <f>'Calcs-1'!I50*Assumptions!$B4</f>
        <v>180</v>
      </c>
      <c r="J11" s="33">
        <f>'Calcs-1'!J50*Assumptions!$B4</f>
        <v>180</v>
      </c>
      <c r="K11" s="33">
        <f>'Calcs-1'!K50*Assumptions!$B4</f>
        <v>180</v>
      </c>
      <c r="L11" s="33">
        <f>'Calcs-1'!L50*Assumptions!$B4</f>
        <v>180</v>
      </c>
      <c r="M11" s="33">
        <f>'Calcs-1'!M50*Assumptions!$B4</f>
        <v>180</v>
      </c>
      <c r="N11" s="33">
        <f>'Calcs-1'!N50*Assumptions!$B4</f>
        <v>180</v>
      </c>
      <c r="O11" s="33">
        <f>'Calcs-1'!O50*Assumptions!$B4</f>
        <v>180</v>
      </c>
      <c r="P11" s="33">
        <f>'Calcs-1'!P50*Assumptions!$B4</f>
        <v>180</v>
      </c>
      <c r="Q11" s="33">
        <f>'Calcs-1'!Q50*Assumptions!$B4</f>
        <v>180</v>
      </c>
      <c r="R11" s="33">
        <f>'Calcs-1'!R50*Assumptions!$B4</f>
        <v>180</v>
      </c>
      <c r="S11" s="33">
        <f>'Calcs-1'!S50*Assumptions!$B4</f>
        <v>180</v>
      </c>
      <c r="T11" s="33">
        <f>'Calcs-1'!T50*Assumptions!$B4</f>
        <v>180</v>
      </c>
      <c r="U11" s="33">
        <f>'Calcs-1'!U50*Assumptions!$B4</f>
        <v>180</v>
      </c>
      <c r="V11" s="33">
        <f>'Calcs-1'!V50*Assumptions!$B4</f>
        <v>180</v>
      </c>
      <c r="W11" s="33">
        <f>'Calcs-1'!W50*Assumptions!$B4</f>
        <v>180</v>
      </c>
      <c r="X11" s="33">
        <f>'Calcs-1'!X50*Assumptions!$B4</f>
        <v>180</v>
      </c>
      <c r="Y11" s="33">
        <f>'Calcs-1'!Y50*Assumptions!$B4</f>
        <v>180</v>
      </c>
      <c r="Z11" s="33">
        <f>'Calcs-1'!Z50*Assumptions!$B4</f>
        <v>180</v>
      </c>
      <c r="AA11" s="33">
        <f>'Calcs-1'!AA50*Assumptions!$B4</f>
        <v>180</v>
      </c>
      <c r="AB11" s="33">
        <f>'Calcs-1'!AB50*Assumptions!$B4</f>
        <v>180</v>
      </c>
      <c r="AC11" s="33">
        <f>'Calcs-1'!AC50*Assumptions!$B4</f>
        <v>180</v>
      </c>
      <c r="AD11" s="33">
        <f>'Calcs-1'!AD50*Assumptions!$B4</f>
        <v>180</v>
      </c>
      <c r="AE11" s="33">
        <f>'Calcs-1'!AE50*Assumptions!$B4</f>
        <v>180</v>
      </c>
      <c r="AF11" s="33">
        <f>'Calcs-1'!AF50*Assumptions!$B4</f>
        <v>180</v>
      </c>
      <c r="AG11" s="33">
        <f>'Calcs-1'!AG50*Assumptions!$B4</f>
        <v>180</v>
      </c>
      <c r="AH11" s="33">
        <f>'Calcs-1'!AH50*Assumptions!$B4</f>
        <v>180</v>
      </c>
      <c r="AI11" s="33">
        <f>'Calcs-1'!AI50*Assumptions!$B4</f>
        <v>180</v>
      </c>
      <c r="AJ11" s="33">
        <f>'Calcs-1'!AJ50*Assumptions!$B4</f>
        <v>180</v>
      </c>
      <c r="AK11" s="33">
        <f>'Calcs-1'!AK50*Assumptions!$B4</f>
        <v>180</v>
      </c>
    </row>
    <row r="12">
      <c r="A12" s="6" t="s">
        <v>36</v>
      </c>
      <c r="B12" s="33">
        <f>'Calcs-1'!B51*Assumptions!$B5</f>
        <v>382.5</v>
      </c>
      <c r="C12" s="33">
        <f>'Calcs-1'!C51*Assumptions!$B5</f>
        <v>382.5</v>
      </c>
      <c r="D12" s="33">
        <f>'Calcs-1'!D51*Assumptions!$B5</f>
        <v>382.5</v>
      </c>
      <c r="E12" s="33">
        <f>'Calcs-1'!E51*Assumptions!$B5</f>
        <v>382.5</v>
      </c>
      <c r="F12" s="33">
        <f>'Calcs-1'!F51*Assumptions!$B5</f>
        <v>382.5</v>
      </c>
      <c r="G12" s="33">
        <f>'Calcs-1'!G51*Assumptions!$B5</f>
        <v>382.5</v>
      </c>
      <c r="H12" s="33">
        <f>'Calcs-1'!H51*Assumptions!$B5</f>
        <v>382.5</v>
      </c>
      <c r="I12" s="33">
        <f>'Calcs-1'!I51*Assumptions!$B5</f>
        <v>382.5</v>
      </c>
      <c r="J12" s="33">
        <f>'Calcs-1'!J51*Assumptions!$B5</f>
        <v>382.5</v>
      </c>
      <c r="K12" s="33">
        <f>'Calcs-1'!K51*Assumptions!$B5</f>
        <v>382.5</v>
      </c>
      <c r="L12" s="33">
        <f>'Calcs-1'!L51*Assumptions!$B5</f>
        <v>382.5</v>
      </c>
      <c r="M12" s="33">
        <f>'Calcs-1'!M51*Assumptions!$B5</f>
        <v>382.5</v>
      </c>
      <c r="N12" s="33">
        <f>'Calcs-1'!N51*Assumptions!$B5</f>
        <v>382.5</v>
      </c>
      <c r="O12" s="33">
        <f>'Calcs-1'!O51*Assumptions!$B5</f>
        <v>382.5</v>
      </c>
      <c r="P12" s="33">
        <f>'Calcs-1'!P51*Assumptions!$B5</f>
        <v>382.5</v>
      </c>
      <c r="Q12" s="33">
        <f>'Calcs-1'!Q51*Assumptions!$B5</f>
        <v>382.5</v>
      </c>
      <c r="R12" s="33">
        <f>'Calcs-1'!R51*Assumptions!$B5</f>
        <v>382.5</v>
      </c>
      <c r="S12" s="33">
        <f>'Calcs-1'!S51*Assumptions!$B5</f>
        <v>382.5</v>
      </c>
      <c r="T12" s="33">
        <f>'Calcs-1'!T51*Assumptions!$B5</f>
        <v>382.5</v>
      </c>
      <c r="U12" s="33">
        <f>'Calcs-1'!U51*Assumptions!$B5</f>
        <v>382.5</v>
      </c>
      <c r="V12" s="33">
        <f>'Calcs-1'!V51*Assumptions!$B5</f>
        <v>382.5</v>
      </c>
      <c r="W12" s="33">
        <f>'Calcs-1'!W51*Assumptions!$B5</f>
        <v>382.5</v>
      </c>
      <c r="X12" s="33">
        <f>'Calcs-1'!X51*Assumptions!$B5</f>
        <v>382.5</v>
      </c>
      <c r="Y12" s="33">
        <f>'Calcs-1'!Y51*Assumptions!$B5</f>
        <v>382.5</v>
      </c>
      <c r="Z12" s="33">
        <f>'Calcs-1'!Z51*Assumptions!$B5</f>
        <v>382.5</v>
      </c>
      <c r="AA12" s="33">
        <f>'Calcs-1'!AA51*Assumptions!$B5</f>
        <v>382.5</v>
      </c>
      <c r="AB12" s="33">
        <f>'Calcs-1'!AB51*Assumptions!$B5</f>
        <v>382.5</v>
      </c>
      <c r="AC12" s="33">
        <f>'Calcs-1'!AC51*Assumptions!$B5</f>
        <v>382.5</v>
      </c>
      <c r="AD12" s="33">
        <f>'Calcs-1'!AD51*Assumptions!$B5</f>
        <v>382.5</v>
      </c>
      <c r="AE12" s="33">
        <f>'Calcs-1'!AE51*Assumptions!$B5</f>
        <v>382.5</v>
      </c>
      <c r="AF12" s="33">
        <f>'Calcs-1'!AF51*Assumptions!$B5</f>
        <v>382.5</v>
      </c>
      <c r="AG12" s="33">
        <f>'Calcs-1'!AG51*Assumptions!$B5</f>
        <v>382.5</v>
      </c>
      <c r="AH12" s="33">
        <f>'Calcs-1'!AH51*Assumptions!$B5</f>
        <v>382.5</v>
      </c>
      <c r="AI12" s="33">
        <f>'Calcs-1'!AI51*Assumptions!$B5</f>
        <v>382.5</v>
      </c>
      <c r="AJ12" s="33">
        <f>'Calcs-1'!AJ51*Assumptions!$B5</f>
        <v>382.5</v>
      </c>
      <c r="AK12" s="33">
        <f>'Calcs-1'!AK51*Assumptions!$B5</f>
        <v>382.5</v>
      </c>
    </row>
    <row r="13">
      <c r="A13" s="31" t="s">
        <v>136</v>
      </c>
      <c r="B13" s="33">
        <f t="shared" ref="B13:AK13" si="1">SUM(B10:B12)</f>
        <v>4462.5</v>
      </c>
      <c r="C13" s="33">
        <f t="shared" si="1"/>
        <v>4462.5</v>
      </c>
      <c r="D13" s="33">
        <f t="shared" si="1"/>
        <v>4462.5</v>
      </c>
      <c r="E13" s="33">
        <f t="shared" si="1"/>
        <v>4462.5</v>
      </c>
      <c r="F13" s="33">
        <f t="shared" si="1"/>
        <v>4462.5</v>
      </c>
      <c r="G13" s="33">
        <f t="shared" si="1"/>
        <v>4462.5</v>
      </c>
      <c r="H13" s="33">
        <f t="shared" si="1"/>
        <v>4462.5</v>
      </c>
      <c r="I13" s="33">
        <f t="shared" si="1"/>
        <v>4462.5</v>
      </c>
      <c r="J13" s="33">
        <f t="shared" si="1"/>
        <v>4462.5</v>
      </c>
      <c r="K13" s="33">
        <f t="shared" si="1"/>
        <v>4462.5</v>
      </c>
      <c r="L13" s="33">
        <f t="shared" si="1"/>
        <v>4462.5</v>
      </c>
      <c r="M13" s="33">
        <f t="shared" si="1"/>
        <v>4462.5</v>
      </c>
      <c r="N13" s="33">
        <f t="shared" si="1"/>
        <v>4462.5</v>
      </c>
      <c r="O13" s="33">
        <f t="shared" si="1"/>
        <v>4462.5</v>
      </c>
      <c r="P13" s="33">
        <f t="shared" si="1"/>
        <v>4462.5</v>
      </c>
      <c r="Q13" s="33">
        <f t="shared" si="1"/>
        <v>4462.5</v>
      </c>
      <c r="R13" s="33">
        <f t="shared" si="1"/>
        <v>4462.5</v>
      </c>
      <c r="S13" s="33">
        <f t="shared" si="1"/>
        <v>4462.5</v>
      </c>
      <c r="T13" s="33">
        <f t="shared" si="1"/>
        <v>4462.5</v>
      </c>
      <c r="U13" s="33">
        <f t="shared" si="1"/>
        <v>4462.5</v>
      </c>
      <c r="V13" s="33">
        <f t="shared" si="1"/>
        <v>4462.5</v>
      </c>
      <c r="W13" s="33">
        <f t="shared" si="1"/>
        <v>4462.5</v>
      </c>
      <c r="X13" s="33">
        <f t="shared" si="1"/>
        <v>4462.5</v>
      </c>
      <c r="Y13" s="33">
        <f t="shared" si="1"/>
        <v>4462.5</v>
      </c>
      <c r="Z13" s="33">
        <f t="shared" si="1"/>
        <v>4462.5</v>
      </c>
      <c r="AA13" s="33">
        <f t="shared" si="1"/>
        <v>4462.5</v>
      </c>
      <c r="AB13" s="33">
        <f t="shared" si="1"/>
        <v>4462.5</v>
      </c>
      <c r="AC13" s="33">
        <f t="shared" si="1"/>
        <v>4462.5</v>
      </c>
      <c r="AD13" s="33">
        <f t="shared" si="1"/>
        <v>4462.5</v>
      </c>
      <c r="AE13" s="33">
        <f t="shared" si="1"/>
        <v>4462.5</v>
      </c>
      <c r="AF13" s="33">
        <f t="shared" si="1"/>
        <v>4462.5</v>
      </c>
      <c r="AG13" s="33">
        <f t="shared" si="1"/>
        <v>4462.5</v>
      </c>
      <c r="AH13" s="33">
        <f t="shared" si="1"/>
        <v>4462.5</v>
      </c>
      <c r="AI13" s="33">
        <f t="shared" si="1"/>
        <v>4462.5</v>
      </c>
      <c r="AJ13" s="33">
        <f t="shared" si="1"/>
        <v>4462.5</v>
      </c>
      <c r="AK13" s="33">
        <f t="shared" si="1"/>
        <v>4462.5</v>
      </c>
    </row>
    <row r="14">
      <c r="A14" s="4" t="s">
        <v>31</v>
      </c>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row>
    <row r="15">
      <c r="A15" s="6" t="s">
        <v>34</v>
      </c>
      <c r="B15" s="33">
        <f>Assumptions!$C3*'Calcs-1'!B49</f>
        <v>1300</v>
      </c>
      <c r="C15" s="33">
        <f>Assumptions!$C3*'Calcs-1'!C49</f>
        <v>1300</v>
      </c>
      <c r="D15" s="33">
        <f>Assumptions!$C3*'Calcs-1'!D49</f>
        <v>1300</v>
      </c>
      <c r="E15" s="33">
        <f>Assumptions!$C3*'Calcs-1'!E49</f>
        <v>1300</v>
      </c>
      <c r="F15" s="33">
        <f>Assumptions!$C3*'Calcs-1'!F49</f>
        <v>1300</v>
      </c>
      <c r="G15" s="33">
        <f>Assumptions!$C3*'Calcs-1'!G49</f>
        <v>1300</v>
      </c>
      <c r="H15" s="33">
        <f>Assumptions!$C3*'Calcs-1'!H49</f>
        <v>1300</v>
      </c>
      <c r="I15" s="33">
        <f>Assumptions!$C3*'Calcs-1'!I49</f>
        <v>1300</v>
      </c>
      <c r="J15" s="33">
        <f>Assumptions!$C3*'Calcs-1'!J49</f>
        <v>1300</v>
      </c>
      <c r="K15" s="33">
        <f>Assumptions!$C3*'Calcs-1'!K49</f>
        <v>1300</v>
      </c>
      <c r="L15" s="33">
        <f>Assumptions!$C3*'Calcs-1'!L49</f>
        <v>1300</v>
      </c>
      <c r="M15" s="33">
        <f>Assumptions!$C3*'Calcs-1'!M49</f>
        <v>1300</v>
      </c>
      <c r="N15" s="33">
        <f>Assumptions!$C3*'Calcs-1'!N49</f>
        <v>1300</v>
      </c>
      <c r="O15" s="33">
        <f>Assumptions!$C3*'Calcs-1'!O49</f>
        <v>1300</v>
      </c>
      <c r="P15" s="33">
        <f>Assumptions!$C3*'Calcs-1'!P49</f>
        <v>1300</v>
      </c>
      <c r="Q15" s="33">
        <f>Assumptions!$C3*'Calcs-1'!Q49</f>
        <v>1300</v>
      </c>
      <c r="R15" s="33">
        <f>Assumptions!$C3*'Calcs-1'!R49</f>
        <v>1300</v>
      </c>
      <c r="S15" s="33">
        <f>Assumptions!$C3*'Calcs-1'!S49</f>
        <v>1300</v>
      </c>
      <c r="T15" s="33">
        <f>Assumptions!$C3*'Calcs-1'!T49</f>
        <v>1300</v>
      </c>
      <c r="U15" s="33">
        <f>Assumptions!$C3*'Calcs-1'!U49</f>
        <v>1300</v>
      </c>
      <c r="V15" s="33">
        <f>Assumptions!$C3*'Calcs-1'!V49</f>
        <v>1300</v>
      </c>
      <c r="W15" s="33">
        <f>Assumptions!$C3*'Calcs-1'!W49</f>
        <v>1300</v>
      </c>
      <c r="X15" s="33">
        <f>Assumptions!$C3*'Calcs-1'!X49</f>
        <v>1300</v>
      </c>
      <c r="Y15" s="33">
        <f>Assumptions!$C3*'Calcs-1'!Y49</f>
        <v>1300</v>
      </c>
      <c r="Z15" s="33">
        <f>Assumptions!$C3*'Calcs-1'!Z49</f>
        <v>1300</v>
      </c>
      <c r="AA15" s="33">
        <f>Assumptions!$C3*'Calcs-1'!AA49</f>
        <v>1300</v>
      </c>
      <c r="AB15" s="33">
        <f>Assumptions!$C3*'Calcs-1'!AB49</f>
        <v>1300</v>
      </c>
      <c r="AC15" s="33">
        <f>Assumptions!$C3*'Calcs-1'!AC49</f>
        <v>1300</v>
      </c>
      <c r="AD15" s="33">
        <f>Assumptions!$C3*'Calcs-1'!AD49</f>
        <v>1300</v>
      </c>
      <c r="AE15" s="33">
        <f>Assumptions!$C3*'Calcs-1'!AE49</f>
        <v>1300</v>
      </c>
      <c r="AF15" s="33">
        <f>Assumptions!$C3*'Calcs-1'!AF49</f>
        <v>1300</v>
      </c>
      <c r="AG15" s="33">
        <f>Assumptions!$C3*'Calcs-1'!AG49</f>
        <v>1300</v>
      </c>
      <c r="AH15" s="33">
        <f>Assumptions!$C3*'Calcs-1'!AH49</f>
        <v>1300</v>
      </c>
      <c r="AI15" s="33">
        <f>Assumptions!$C3*'Calcs-1'!AI49</f>
        <v>1300</v>
      </c>
      <c r="AJ15" s="33">
        <f>Assumptions!$C3*'Calcs-1'!AJ49</f>
        <v>1300</v>
      </c>
      <c r="AK15" s="33">
        <f>Assumptions!$C3*'Calcs-1'!AK49</f>
        <v>1300</v>
      </c>
    </row>
    <row r="16">
      <c r="A16" s="6" t="s">
        <v>35</v>
      </c>
      <c r="B16" s="33">
        <f>Assumptions!$C4*'Calcs-1'!B50</f>
        <v>60</v>
      </c>
      <c r="C16" s="33">
        <f>Assumptions!$C4*'Calcs-1'!C50</f>
        <v>60</v>
      </c>
      <c r="D16" s="33">
        <f>Assumptions!$C4*'Calcs-1'!D50</f>
        <v>60</v>
      </c>
      <c r="E16" s="33">
        <f>Assumptions!$C4*'Calcs-1'!E50</f>
        <v>60</v>
      </c>
      <c r="F16" s="33">
        <f>Assumptions!$C4*'Calcs-1'!F50</f>
        <v>60</v>
      </c>
      <c r="G16" s="33">
        <f>Assumptions!$C4*'Calcs-1'!G50</f>
        <v>60</v>
      </c>
      <c r="H16" s="33">
        <f>Assumptions!$C4*'Calcs-1'!H50</f>
        <v>60</v>
      </c>
      <c r="I16" s="33">
        <f>Assumptions!$C4*'Calcs-1'!I50</f>
        <v>60</v>
      </c>
      <c r="J16" s="33">
        <f>Assumptions!$C4*'Calcs-1'!J50</f>
        <v>60</v>
      </c>
      <c r="K16" s="33">
        <f>Assumptions!$C4*'Calcs-1'!K50</f>
        <v>60</v>
      </c>
      <c r="L16" s="33">
        <f>Assumptions!$C4*'Calcs-1'!L50</f>
        <v>60</v>
      </c>
      <c r="M16" s="33">
        <f>Assumptions!$C4*'Calcs-1'!M50</f>
        <v>60</v>
      </c>
      <c r="N16" s="33">
        <f>Assumptions!$C4*'Calcs-1'!N50</f>
        <v>60</v>
      </c>
      <c r="O16" s="33">
        <f>Assumptions!$C4*'Calcs-1'!O50</f>
        <v>60</v>
      </c>
      <c r="P16" s="33">
        <f>Assumptions!$C4*'Calcs-1'!P50</f>
        <v>60</v>
      </c>
      <c r="Q16" s="33">
        <f>Assumptions!$C4*'Calcs-1'!Q50</f>
        <v>60</v>
      </c>
      <c r="R16" s="33">
        <f>Assumptions!$C4*'Calcs-1'!R50</f>
        <v>60</v>
      </c>
      <c r="S16" s="33">
        <f>Assumptions!$C4*'Calcs-1'!S50</f>
        <v>60</v>
      </c>
      <c r="T16" s="33">
        <f>Assumptions!$C4*'Calcs-1'!T50</f>
        <v>60</v>
      </c>
      <c r="U16" s="33">
        <f>Assumptions!$C4*'Calcs-1'!U50</f>
        <v>60</v>
      </c>
      <c r="V16" s="33">
        <f>Assumptions!$C4*'Calcs-1'!V50</f>
        <v>60</v>
      </c>
      <c r="W16" s="33">
        <f>Assumptions!$C4*'Calcs-1'!W50</f>
        <v>60</v>
      </c>
      <c r="X16" s="33">
        <f>Assumptions!$C4*'Calcs-1'!X50</f>
        <v>60</v>
      </c>
      <c r="Y16" s="33">
        <f>Assumptions!$C4*'Calcs-1'!Y50</f>
        <v>60</v>
      </c>
      <c r="Z16" s="33">
        <f>Assumptions!$C4*'Calcs-1'!Z50</f>
        <v>60</v>
      </c>
      <c r="AA16" s="33">
        <f>Assumptions!$C4*'Calcs-1'!AA50</f>
        <v>60</v>
      </c>
      <c r="AB16" s="33">
        <f>Assumptions!$C4*'Calcs-1'!AB50</f>
        <v>60</v>
      </c>
      <c r="AC16" s="33">
        <f>Assumptions!$C4*'Calcs-1'!AC50</f>
        <v>60</v>
      </c>
      <c r="AD16" s="33">
        <f>Assumptions!$C4*'Calcs-1'!AD50</f>
        <v>60</v>
      </c>
      <c r="AE16" s="33">
        <f>Assumptions!$C4*'Calcs-1'!AE50</f>
        <v>60</v>
      </c>
      <c r="AF16" s="33">
        <f>Assumptions!$C4*'Calcs-1'!AF50</f>
        <v>60</v>
      </c>
      <c r="AG16" s="33">
        <f>Assumptions!$C4*'Calcs-1'!AG50</f>
        <v>60</v>
      </c>
      <c r="AH16" s="33">
        <f>Assumptions!$C4*'Calcs-1'!AH50</f>
        <v>60</v>
      </c>
      <c r="AI16" s="33">
        <f>Assumptions!$C4*'Calcs-1'!AI50</f>
        <v>60</v>
      </c>
      <c r="AJ16" s="33">
        <f>Assumptions!$C4*'Calcs-1'!AJ50</f>
        <v>60</v>
      </c>
      <c r="AK16" s="33">
        <f>Assumptions!$C4*'Calcs-1'!AK50</f>
        <v>60</v>
      </c>
    </row>
    <row r="17">
      <c r="A17" s="6" t="s">
        <v>36</v>
      </c>
      <c r="B17" s="33">
        <f>Assumptions!$C5*'Calcs-1'!B51</f>
        <v>315</v>
      </c>
      <c r="C17" s="33">
        <f>Assumptions!$C5*'Calcs-1'!C51</f>
        <v>315</v>
      </c>
      <c r="D17" s="33">
        <f>Assumptions!$C5*'Calcs-1'!D51</f>
        <v>315</v>
      </c>
      <c r="E17" s="33">
        <f>Assumptions!$C5*'Calcs-1'!E51</f>
        <v>315</v>
      </c>
      <c r="F17" s="33">
        <f>Assumptions!$C5*'Calcs-1'!F51</f>
        <v>315</v>
      </c>
      <c r="G17" s="33">
        <f>Assumptions!$C5*'Calcs-1'!G51</f>
        <v>315</v>
      </c>
      <c r="H17" s="33">
        <f>Assumptions!$C5*'Calcs-1'!H51</f>
        <v>315</v>
      </c>
      <c r="I17" s="33">
        <f>Assumptions!$C5*'Calcs-1'!I51</f>
        <v>315</v>
      </c>
      <c r="J17" s="33">
        <f>Assumptions!$C5*'Calcs-1'!J51</f>
        <v>315</v>
      </c>
      <c r="K17" s="33">
        <f>Assumptions!$C5*'Calcs-1'!K51</f>
        <v>315</v>
      </c>
      <c r="L17" s="33">
        <f>Assumptions!$C5*'Calcs-1'!L51</f>
        <v>315</v>
      </c>
      <c r="M17" s="33">
        <f>Assumptions!$C5*'Calcs-1'!M51</f>
        <v>315</v>
      </c>
      <c r="N17" s="33">
        <f>Assumptions!$C5*'Calcs-1'!N51</f>
        <v>315</v>
      </c>
      <c r="O17" s="33">
        <f>Assumptions!$C5*'Calcs-1'!O51</f>
        <v>315</v>
      </c>
      <c r="P17" s="33">
        <f>Assumptions!$C5*'Calcs-1'!P51</f>
        <v>315</v>
      </c>
      <c r="Q17" s="33">
        <f>Assumptions!$C5*'Calcs-1'!Q51</f>
        <v>315</v>
      </c>
      <c r="R17" s="33">
        <f>Assumptions!$C5*'Calcs-1'!R51</f>
        <v>315</v>
      </c>
      <c r="S17" s="33">
        <f>Assumptions!$C5*'Calcs-1'!S51</f>
        <v>315</v>
      </c>
      <c r="T17" s="33">
        <f>Assumptions!$C5*'Calcs-1'!T51</f>
        <v>315</v>
      </c>
      <c r="U17" s="33">
        <f>Assumptions!$C5*'Calcs-1'!U51</f>
        <v>315</v>
      </c>
      <c r="V17" s="33">
        <f>Assumptions!$C5*'Calcs-1'!V51</f>
        <v>315</v>
      </c>
      <c r="W17" s="33">
        <f>Assumptions!$C5*'Calcs-1'!W51</f>
        <v>315</v>
      </c>
      <c r="X17" s="33">
        <f>Assumptions!$C5*'Calcs-1'!X51</f>
        <v>315</v>
      </c>
      <c r="Y17" s="33">
        <f>Assumptions!$C5*'Calcs-1'!Y51</f>
        <v>315</v>
      </c>
      <c r="Z17" s="33">
        <f>Assumptions!$C5*'Calcs-1'!Z51</f>
        <v>315</v>
      </c>
      <c r="AA17" s="33">
        <f>Assumptions!$C5*'Calcs-1'!AA51</f>
        <v>315</v>
      </c>
      <c r="AB17" s="33">
        <f>Assumptions!$C5*'Calcs-1'!AB51</f>
        <v>315</v>
      </c>
      <c r="AC17" s="33">
        <f>Assumptions!$C5*'Calcs-1'!AC51</f>
        <v>315</v>
      </c>
      <c r="AD17" s="33">
        <f>Assumptions!$C5*'Calcs-1'!AD51</f>
        <v>315</v>
      </c>
      <c r="AE17" s="33">
        <f>Assumptions!$C5*'Calcs-1'!AE51</f>
        <v>315</v>
      </c>
      <c r="AF17" s="33">
        <f>Assumptions!$C5*'Calcs-1'!AF51</f>
        <v>315</v>
      </c>
      <c r="AG17" s="33">
        <f>Assumptions!$C5*'Calcs-1'!AG51</f>
        <v>315</v>
      </c>
      <c r="AH17" s="33">
        <f>Assumptions!$C5*'Calcs-1'!AH51</f>
        <v>315</v>
      </c>
      <c r="AI17" s="33">
        <f>Assumptions!$C5*'Calcs-1'!AI51</f>
        <v>315</v>
      </c>
      <c r="AJ17" s="33">
        <f>Assumptions!$C5*'Calcs-1'!AJ51</f>
        <v>315</v>
      </c>
      <c r="AK17" s="33">
        <f>Assumptions!$C5*'Calcs-1'!AK51</f>
        <v>315</v>
      </c>
    </row>
    <row r="18">
      <c r="A18" s="31" t="s">
        <v>136</v>
      </c>
      <c r="B18" s="33">
        <f t="shared" ref="B18:AK18" si="2">SUM(B15:B17)</f>
        <v>1675</v>
      </c>
      <c r="C18" s="33">
        <f t="shared" si="2"/>
        <v>1675</v>
      </c>
      <c r="D18" s="33">
        <f t="shared" si="2"/>
        <v>1675</v>
      </c>
      <c r="E18" s="33">
        <f t="shared" si="2"/>
        <v>1675</v>
      </c>
      <c r="F18" s="33">
        <f t="shared" si="2"/>
        <v>1675</v>
      </c>
      <c r="G18" s="33">
        <f t="shared" si="2"/>
        <v>1675</v>
      </c>
      <c r="H18" s="33">
        <f t="shared" si="2"/>
        <v>1675</v>
      </c>
      <c r="I18" s="33">
        <f t="shared" si="2"/>
        <v>1675</v>
      </c>
      <c r="J18" s="33">
        <f t="shared" si="2"/>
        <v>1675</v>
      </c>
      <c r="K18" s="33">
        <f t="shared" si="2"/>
        <v>1675</v>
      </c>
      <c r="L18" s="33">
        <f t="shared" si="2"/>
        <v>1675</v>
      </c>
      <c r="M18" s="33">
        <f t="shared" si="2"/>
        <v>1675</v>
      </c>
      <c r="N18" s="33">
        <f t="shared" si="2"/>
        <v>1675</v>
      </c>
      <c r="O18" s="33">
        <f t="shared" si="2"/>
        <v>1675</v>
      </c>
      <c r="P18" s="33">
        <f t="shared" si="2"/>
        <v>1675</v>
      </c>
      <c r="Q18" s="33">
        <f t="shared" si="2"/>
        <v>1675</v>
      </c>
      <c r="R18" s="33">
        <f t="shared" si="2"/>
        <v>1675</v>
      </c>
      <c r="S18" s="33">
        <f t="shared" si="2"/>
        <v>1675</v>
      </c>
      <c r="T18" s="33">
        <f t="shared" si="2"/>
        <v>1675</v>
      </c>
      <c r="U18" s="33">
        <f t="shared" si="2"/>
        <v>1675</v>
      </c>
      <c r="V18" s="33">
        <f t="shared" si="2"/>
        <v>1675</v>
      </c>
      <c r="W18" s="33">
        <f t="shared" si="2"/>
        <v>1675</v>
      </c>
      <c r="X18" s="33">
        <f t="shared" si="2"/>
        <v>1675</v>
      </c>
      <c r="Y18" s="33">
        <f t="shared" si="2"/>
        <v>1675</v>
      </c>
      <c r="Z18" s="33">
        <f t="shared" si="2"/>
        <v>1675</v>
      </c>
      <c r="AA18" s="33">
        <f t="shared" si="2"/>
        <v>1675</v>
      </c>
      <c r="AB18" s="33">
        <f t="shared" si="2"/>
        <v>1675</v>
      </c>
      <c r="AC18" s="33">
        <f t="shared" si="2"/>
        <v>1675</v>
      </c>
      <c r="AD18" s="33">
        <f t="shared" si="2"/>
        <v>1675</v>
      </c>
      <c r="AE18" s="33">
        <f t="shared" si="2"/>
        <v>1675</v>
      </c>
      <c r="AF18" s="33">
        <f t="shared" si="2"/>
        <v>1675</v>
      </c>
      <c r="AG18" s="33">
        <f t="shared" si="2"/>
        <v>1675</v>
      </c>
      <c r="AH18" s="33">
        <f t="shared" si="2"/>
        <v>1675</v>
      </c>
      <c r="AI18" s="33">
        <f t="shared" si="2"/>
        <v>1675</v>
      </c>
      <c r="AJ18" s="33">
        <f t="shared" si="2"/>
        <v>1675</v>
      </c>
      <c r="AK18" s="33">
        <f t="shared" si="2"/>
        <v>1675</v>
      </c>
    </row>
    <row r="19">
      <c r="A19" s="4" t="s">
        <v>32</v>
      </c>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row>
    <row r="20">
      <c r="A20" s="6" t="s">
        <v>34</v>
      </c>
      <c r="B20" s="33">
        <f>Assumptions!$D3*'Calcs-1'!B49</f>
        <v>2600</v>
      </c>
      <c r="C20" s="33">
        <f>Assumptions!$D3*'Calcs-1'!C49</f>
        <v>2600</v>
      </c>
      <c r="D20" s="33">
        <f>Assumptions!$D3*'Calcs-1'!D49</f>
        <v>2600</v>
      </c>
      <c r="E20" s="33">
        <f>Assumptions!$D3*'Calcs-1'!E49</f>
        <v>2600</v>
      </c>
      <c r="F20" s="33">
        <f>Assumptions!$D3*'Calcs-1'!F49</f>
        <v>2600</v>
      </c>
      <c r="G20" s="33">
        <f>Assumptions!$D3*'Calcs-1'!G49</f>
        <v>2600</v>
      </c>
      <c r="H20" s="33">
        <f>Assumptions!$D3*'Calcs-1'!H49</f>
        <v>2600</v>
      </c>
      <c r="I20" s="33">
        <f>Assumptions!$D3*'Calcs-1'!I49</f>
        <v>2600</v>
      </c>
      <c r="J20" s="33">
        <f>Assumptions!$D3*'Calcs-1'!J49</f>
        <v>2600</v>
      </c>
      <c r="K20" s="33">
        <f>Assumptions!$D3*'Calcs-1'!K49</f>
        <v>2600</v>
      </c>
      <c r="L20" s="33">
        <f>Assumptions!$D3*'Calcs-1'!L49</f>
        <v>2600</v>
      </c>
      <c r="M20" s="33">
        <f>Assumptions!$D3*'Calcs-1'!M49</f>
        <v>2600</v>
      </c>
      <c r="N20" s="33">
        <f>Assumptions!$D3*'Calcs-1'!N49</f>
        <v>2600</v>
      </c>
      <c r="O20" s="33">
        <f>Assumptions!$D3*'Calcs-1'!O49</f>
        <v>2600</v>
      </c>
      <c r="P20" s="33">
        <f>Assumptions!$D3*'Calcs-1'!P49</f>
        <v>2600</v>
      </c>
      <c r="Q20" s="33">
        <f>Assumptions!$D3*'Calcs-1'!Q49</f>
        <v>2600</v>
      </c>
      <c r="R20" s="33">
        <f>Assumptions!$D3*'Calcs-1'!R49</f>
        <v>2600</v>
      </c>
      <c r="S20" s="33">
        <f>Assumptions!$D3*'Calcs-1'!S49</f>
        <v>2600</v>
      </c>
      <c r="T20" s="33">
        <f>Assumptions!$D3*'Calcs-1'!T49</f>
        <v>2600</v>
      </c>
      <c r="U20" s="33">
        <f>Assumptions!$D3*'Calcs-1'!U49</f>
        <v>2600</v>
      </c>
      <c r="V20" s="33">
        <f>Assumptions!$D3*'Calcs-1'!V49</f>
        <v>2600</v>
      </c>
      <c r="W20" s="33">
        <f>Assumptions!$D3*'Calcs-1'!W49</f>
        <v>2600</v>
      </c>
      <c r="X20" s="33">
        <f>Assumptions!$D3*'Calcs-1'!X49</f>
        <v>2600</v>
      </c>
      <c r="Y20" s="33">
        <f>Assumptions!$D3*'Calcs-1'!Y49</f>
        <v>2600</v>
      </c>
      <c r="Z20" s="33">
        <f>Assumptions!$D3*'Calcs-1'!Z49</f>
        <v>2600</v>
      </c>
      <c r="AA20" s="33">
        <f>Assumptions!$D3*'Calcs-1'!AA49</f>
        <v>2600</v>
      </c>
      <c r="AB20" s="33">
        <f>Assumptions!$D3*'Calcs-1'!AB49</f>
        <v>2600</v>
      </c>
      <c r="AC20" s="33">
        <f>Assumptions!$D3*'Calcs-1'!AC49</f>
        <v>2600</v>
      </c>
      <c r="AD20" s="33">
        <f>Assumptions!$D3*'Calcs-1'!AD49</f>
        <v>2600</v>
      </c>
      <c r="AE20" s="33">
        <f>Assumptions!$D3*'Calcs-1'!AE49</f>
        <v>2600</v>
      </c>
      <c r="AF20" s="33">
        <f>Assumptions!$D3*'Calcs-1'!AF49</f>
        <v>2600</v>
      </c>
      <c r="AG20" s="33">
        <f>Assumptions!$D3*'Calcs-1'!AG49</f>
        <v>2600</v>
      </c>
      <c r="AH20" s="33">
        <f>Assumptions!$D3*'Calcs-1'!AH49</f>
        <v>2600</v>
      </c>
      <c r="AI20" s="33">
        <f>Assumptions!$D3*'Calcs-1'!AI49</f>
        <v>2600</v>
      </c>
      <c r="AJ20" s="33">
        <f>Assumptions!$D3*'Calcs-1'!AJ49</f>
        <v>2600</v>
      </c>
      <c r="AK20" s="33">
        <f>Assumptions!$D3*'Calcs-1'!AK49</f>
        <v>2600</v>
      </c>
    </row>
    <row r="21">
      <c r="A21" s="6" t="s">
        <v>35</v>
      </c>
      <c r="B21" s="33">
        <f>Assumptions!$D4*'Calcs-1'!B50</f>
        <v>150</v>
      </c>
      <c r="C21" s="33">
        <f>Assumptions!$D4*'Calcs-1'!C50</f>
        <v>150</v>
      </c>
      <c r="D21" s="33">
        <f>Assumptions!$D4*'Calcs-1'!D50</f>
        <v>150</v>
      </c>
      <c r="E21" s="33">
        <f>Assumptions!$D4*'Calcs-1'!E50</f>
        <v>150</v>
      </c>
      <c r="F21" s="33">
        <f>Assumptions!$D4*'Calcs-1'!F50</f>
        <v>150</v>
      </c>
      <c r="G21" s="33">
        <f>Assumptions!$D4*'Calcs-1'!G50</f>
        <v>150</v>
      </c>
      <c r="H21" s="33">
        <f>Assumptions!$D4*'Calcs-1'!H50</f>
        <v>150</v>
      </c>
      <c r="I21" s="33">
        <f>Assumptions!$D4*'Calcs-1'!I50</f>
        <v>150</v>
      </c>
      <c r="J21" s="33">
        <f>Assumptions!$D4*'Calcs-1'!J50</f>
        <v>150</v>
      </c>
      <c r="K21" s="33">
        <f>Assumptions!$D4*'Calcs-1'!K50</f>
        <v>150</v>
      </c>
      <c r="L21" s="33">
        <f>Assumptions!$D4*'Calcs-1'!L50</f>
        <v>150</v>
      </c>
      <c r="M21" s="33">
        <f>Assumptions!$D4*'Calcs-1'!M50</f>
        <v>150</v>
      </c>
      <c r="N21" s="33">
        <f>Assumptions!$D4*'Calcs-1'!N50</f>
        <v>150</v>
      </c>
      <c r="O21" s="33">
        <f>Assumptions!$D4*'Calcs-1'!O50</f>
        <v>150</v>
      </c>
      <c r="P21" s="33">
        <f>Assumptions!$D4*'Calcs-1'!P50</f>
        <v>150</v>
      </c>
      <c r="Q21" s="33">
        <f>Assumptions!$D4*'Calcs-1'!Q50</f>
        <v>150</v>
      </c>
      <c r="R21" s="33">
        <f>Assumptions!$D4*'Calcs-1'!R50</f>
        <v>150</v>
      </c>
      <c r="S21" s="33">
        <f>Assumptions!$D4*'Calcs-1'!S50</f>
        <v>150</v>
      </c>
      <c r="T21" s="33">
        <f>Assumptions!$D4*'Calcs-1'!T50</f>
        <v>150</v>
      </c>
      <c r="U21" s="33">
        <f>Assumptions!$D4*'Calcs-1'!U50</f>
        <v>150</v>
      </c>
      <c r="V21" s="33">
        <f>Assumptions!$D4*'Calcs-1'!V50</f>
        <v>150</v>
      </c>
      <c r="W21" s="33">
        <f>Assumptions!$D4*'Calcs-1'!W50</f>
        <v>150</v>
      </c>
      <c r="X21" s="33">
        <f>Assumptions!$D4*'Calcs-1'!X50</f>
        <v>150</v>
      </c>
      <c r="Y21" s="33">
        <f>Assumptions!$D4*'Calcs-1'!Y50</f>
        <v>150</v>
      </c>
      <c r="Z21" s="33">
        <f>Assumptions!$D4*'Calcs-1'!Z50</f>
        <v>150</v>
      </c>
      <c r="AA21" s="33">
        <f>Assumptions!$D4*'Calcs-1'!AA50</f>
        <v>150</v>
      </c>
      <c r="AB21" s="33">
        <f>Assumptions!$D4*'Calcs-1'!AB50</f>
        <v>150</v>
      </c>
      <c r="AC21" s="33">
        <f>Assumptions!$D4*'Calcs-1'!AC50</f>
        <v>150</v>
      </c>
      <c r="AD21" s="33">
        <f>Assumptions!$D4*'Calcs-1'!AD50</f>
        <v>150</v>
      </c>
      <c r="AE21" s="33">
        <f>Assumptions!$D4*'Calcs-1'!AE50</f>
        <v>150</v>
      </c>
      <c r="AF21" s="33">
        <f>Assumptions!$D4*'Calcs-1'!AF50</f>
        <v>150</v>
      </c>
      <c r="AG21" s="33">
        <f>Assumptions!$D4*'Calcs-1'!AG50</f>
        <v>150</v>
      </c>
      <c r="AH21" s="33">
        <f>Assumptions!$D4*'Calcs-1'!AH50</f>
        <v>150</v>
      </c>
      <c r="AI21" s="33">
        <f>Assumptions!$D4*'Calcs-1'!AI50</f>
        <v>150</v>
      </c>
      <c r="AJ21" s="33">
        <f>Assumptions!$D4*'Calcs-1'!AJ50</f>
        <v>150</v>
      </c>
      <c r="AK21" s="33">
        <f>Assumptions!$D4*'Calcs-1'!AK50</f>
        <v>150</v>
      </c>
    </row>
    <row r="22">
      <c r="A22" s="6" t="s">
        <v>36</v>
      </c>
      <c r="B22" s="33">
        <f>Assumptions!$D5*'Calcs-1'!B51</f>
        <v>225</v>
      </c>
      <c r="C22" s="33">
        <f>Assumptions!$D5*'Calcs-1'!C51</f>
        <v>225</v>
      </c>
      <c r="D22" s="33">
        <f>Assumptions!$D5*'Calcs-1'!D51</f>
        <v>225</v>
      </c>
      <c r="E22" s="33">
        <f>Assumptions!$D5*'Calcs-1'!E51</f>
        <v>225</v>
      </c>
      <c r="F22" s="33">
        <f>Assumptions!$D5*'Calcs-1'!F51</f>
        <v>225</v>
      </c>
      <c r="G22" s="33">
        <f>Assumptions!$D5*'Calcs-1'!G51</f>
        <v>225</v>
      </c>
      <c r="H22" s="33">
        <f>Assumptions!$D5*'Calcs-1'!H51</f>
        <v>225</v>
      </c>
      <c r="I22" s="33">
        <f>Assumptions!$D5*'Calcs-1'!I51</f>
        <v>225</v>
      </c>
      <c r="J22" s="33">
        <f>Assumptions!$D5*'Calcs-1'!J51</f>
        <v>225</v>
      </c>
      <c r="K22" s="33">
        <f>Assumptions!$D5*'Calcs-1'!K51</f>
        <v>225</v>
      </c>
      <c r="L22" s="33">
        <f>Assumptions!$D5*'Calcs-1'!L51</f>
        <v>225</v>
      </c>
      <c r="M22" s="33">
        <f>Assumptions!$D5*'Calcs-1'!M51</f>
        <v>225</v>
      </c>
      <c r="N22" s="33">
        <f>Assumptions!$D5*'Calcs-1'!N51</f>
        <v>225</v>
      </c>
      <c r="O22" s="33">
        <f>Assumptions!$D5*'Calcs-1'!O51</f>
        <v>225</v>
      </c>
      <c r="P22" s="33">
        <f>Assumptions!$D5*'Calcs-1'!P51</f>
        <v>225</v>
      </c>
      <c r="Q22" s="33">
        <f>Assumptions!$D5*'Calcs-1'!Q51</f>
        <v>225</v>
      </c>
      <c r="R22" s="33">
        <f>Assumptions!$D5*'Calcs-1'!R51</f>
        <v>225</v>
      </c>
      <c r="S22" s="33">
        <f>Assumptions!$D5*'Calcs-1'!S51</f>
        <v>225</v>
      </c>
      <c r="T22" s="33">
        <f>Assumptions!$D5*'Calcs-1'!T51</f>
        <v>225</v>
      </c>
      <c r="U22" s="33">
        <f>Assumptions!$D5*'Calcs-1'!U51</f>
        <v>225</v>
      </c>
      <c r="V22" s="33">
        <f>Assumptions!$D5*'Calcs-1'!V51</f>
        <v>225</v>
      </c>
      <c r="W22" s="33">
        <f>Assumptions!$D5*'Calcs-1'!W51</f>
        <v>225</v>
      </c>
      <c r="X22" s="33">
        <f>Assumptions!$D5*'Calcs-1'!X51</f>
        <v>225</v>
      </c>
      <c r="Y22" s="33">
        <f>Assumptions!$D5*'Calcs-1'!Y51</f>
        <v>225</v>
      </c>
      <c r="Z22" s="33">
        <f>Assumptions!$D5*'Calcs-1'!Z51</f>
        <v>225</v>
      </c>
      <c r="AA22" s="33">
        <f>Assumptions!$D5*'Calcs-1'!AA51</f>
        <v>225</v>
      </c>
      <c r="AB22" s="33">
        <f>Assumptions!$D5*'Calcs-1'!AB51</f>
        <v>225</v>
      </c>
      <c r="AC22" s="33">
        <f>Assumptions!$D5*'Calcs-1'!AC51</f>
        <v>225</v>
      </c>
      <c r="AD22" s="33">
        <f>Assumptions!$D5*'Calcs-1'!AD51</f>
        <v>225</v>
      </c>
      <c r="AE22" s="33">
        <f>Assumptions!$D5*'Calcs-1'!AE51</f>
        <v>225</v>
      </c>
      <c r="AF22" s="33">
        <f>Assumptions!$D5*'Calcs-1'!AF51</f>
        <v>225</v>
      </c>
      <c r="AG22" s="33">
        <f>Assumptions!$D5*'Calcs-1'!AG51</f>
        <v>225</v>
      </c>
      <c r="AH22" s="33">
        <f>Assumptions!$D5*'Calcs-1'!AH51</f>
        <v>225</v>
      </c>
      <c r="AI22" s="33">
        <f>Assumptions!$D5*'Calcs-1'!AI51</f>
        <v>225</v>
      </c>
      <c r="AJ22" s="33">
        <f>Assumptions!$D5*'Calcs-1'!AJ51</f>
        <v>225</v>
      </c>
      <c r="AK22" s="33">
        <f>Assumptions!$D5*'Calcs-1'!AK51</f>
        <v>225</v>
      </c>
    </row>
    <row r="23">
      <c r="A23" s="31" t="s">
        <v>136</v>
      </c>
      <c r="B23" s="33">
        <f t="shared" ref="B23:AK23" si="3">SUM(B20:B22)</f>
        <v>2975</v>
      </c>
      <c r="C23" s="33">
        <f t="shared" si="3"/>
        <v>2975</v>
      </c>
      <c r="D23" s="33">
        <f t="shared" si="3"/>
        <v>2975</v>
      </c>
      <c r="E23" s="33">
        <f t="shared" si="3"/>
        <v>2975</v>
      </c>
      <c r="F23" s="33">
        <f t="shared" si="3"/>
        <v>2975</v>
      </c>
      <c r="G23" s="33">
        <f t="shared" si="3"/>
        <v>2975</v>
      </c>
      <c r="H23" s="33">
        <f t="shared" si="3"/>
        <v>2975</v>
      </c>
      <c r="I23" s="33">
        <f t="shared" si="3"/>
        <v>2975</v>
      </c>
      <c r="J23" s="33">
        <f t="shared" si="3"/>
        <v>2975</v>
      </c>
      <c r="K23" s="33">
        <f t="shared" si="3"/>
        <v>2975</v>
      </c>
      <c r="L23" s="33">
        <f t="shared" si="3"/>
        <v>2975</v>
      </c>
      <c r="M23" s="33">
        <f t="shared" si="3"/>
        <v>2975</v>
      </c>
      <c r="N23" s="33">
        <f t="shared" si="3"/>
        <v>2975</v>
      </c>
      <c r="O23" s="33">
        <f t="shared" si="3"/>
        <v>2975</v>
      </c>
      <c r="P23" s="33">
        <f t="shared" si="3"/>
        <v>2975</v>
      </c>
      <c r="Q23" s="33">
        <f t="shared" si="3"/>
        <v>2975</v>
      </c>
      <c r="R23" s="33">
        <f t="shared" si="3"/>
        <v>2975</v>
      </c>
      <c r="S23" s="33">
        <f t="shared" si="3"/>
        <v>2975</v>
      </c>
      <c r="T23" s="33">
        <f t="shared" si="3"/>
        <v>2975</v>
      </c>
      <c r="U23" s="33">
        <f t="shared" si="3"/>
        <v>2975</v>
      </c>
      <c r="V23" s="33">
        <f t="shared" si="3"/>
        <v>2975</v>
      </c>
      <c r="W23" s="33">
        <f t="shared" si="3"/>
        <v>2975</v>
      </c>
      <c r="X23" s="33">
        <f t="shared" si="3"/>
        <v>2975</v>
      </c>
      <c r="Y23" s="33">
        <f t="shared" si="3"/>
        <v>2975</v>
      </c>
      <c r="Z23" s="33">
        <f t="shared" si="3"/>
        <v>2975</v>
      </c>
      <c r="AA23" s="33">
        <f t="shared" si="3"/>
        <v>2975</v>
      </c>
      <c r="AB23" s="33">
        <f t="shared" si="3"/>
        <v>2975</v>
      </c>
      <c r="AC23" s="33">
        <f t="shared" si="3"/>
        <v>2975</v>
      </c>
      <c r="AD23" s="33">
        <f t="shared" si="3"/>
        <v>2975</v>
      </c>
      <c r="AE23" s="33">
        <f t="shared" si="3"/>
        <v>2975</v>
      </c>
      <c r="AF23" s="33">
        <f t="shared" si="3"/>
        <v>2975</v>
      </c>
      <c r="AG23" s="33">
        <f t="shared" si="3"/>
        <v>2975</v>
      </c>
      <c r="AH23" s="33">
        <f t="shared" si="3"/>
        <v>2975</v>
      </c>
      <c r="AI23" s="33">
        <f t="shared" si="3"/>
        <v>2975</v>
      </c>
      <c r="AJ23" s="33">
        <f t="shared" si="3"/>
        <v>2975</v>
      </c>
      <c r="AK23" s="33">
        <f t="shared" si="3"/>
        <v>2975</v>
      </c>
    </row>
    <row r="24">
      <c r="A24" s="4" t="s">
        <v>33</v>
      </c>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row>
    <row r="25">
      <c r="A25" s="6" t="s">
        <v>34</v>
      </c>
      <c r="B25" s="33">
        <f>Assumptions!$E3*'Calcs-1'!B49</f>
        <v>5200</v>
      </c>
      <c r="C25" s="33">
        <f>Assumptions!$E3*'Calcs-1'!C49</f>
        <v>5200</v>
      </c>
      <c r="D25" s="33">
        <f>Assumptions!$E3*'Calcs-1'!D49</f>
        <v>5200</v>
      </c>
      <c r="E25" s="33">
        <f>Assumptions!$E3*'Calcs-1'!E49</f>
        <v>5200</v>
      </c>
      <c r="F25" s="33">
        <f>Assumptions!$E3*'Calcs-1'!F49</f>
        <v>5200</v>
      </c>
      <c r="G25" s="33">
        <f>Assumptions!$E3*'Calcs-1'!G49</f>
        <v>5200</v>
      </c>
      <c r="H25" s="33">
        <f>Assumptions!$E3*'Calcs-1'!H49</f>
        <v>5200</v>
      </c>
      <c r="I25" s="33">
        <f>Assumptions!$E3*'Calcs-1'!I49</f>
        <v>5200</v>
      </c>
      <c r="J25" s="33">
        <f>Assumptions!$E3*'Calcs-1'!J49</f>
        <v>5200</v>
      </c>
      <c r="K25" s="33">
        <f>Assumptions!$E3*'Calcs-1'!K49</f>
        <v>5200</v>
      </c>
      <c r="L25" s="33">
        <f>Assumptions!$E3*'Calcs-1'!L49</f>
        <v>5200</v>
      </c>
      <c r="M25" s="33">
        <f>Assumptions!$E3*'Calcs-1'!M49</f>
        <v>5200</v>
      </c>
      <c r="N25" s="33">
        <f>Assumptions!$E3*'Calcs-1'!N49</f>
        <v>5200</v>
      </c>
      <c r="O25" s="33">
        <f>Assumptions!$E3*'Calcs-1'!O49</f>
        <v>5200</v>
      </c>
      <c r="P25" s="33">
        <f>Assumptions!$E3*'Calcs-1'!P49</f>
        <v>5200</v>
      </c>
      <c r="Q25" s="33">
        <f>Assumptions!$E3*'Calcs-1'!Q49</f>
        <v>5200</v>
      </c>
      <c r="R25" s="33">
        <f>Assumptions!$E3*'Calcs-1'!R49</f>
        <v>5200</v>
      </c>
      <c r="S25" s="33">
        <f>Assumptions!$E3*'Calcs-1'!S49</f>
        <v>5200</v>
      </c>
      <c r="T25" s="33">
        <f>Assumptions!$E3*'Calcs-1'!T49</f>
        <v>5200</v>
      </c>
      <c r="U25" s="33">
        <f>Assumptions!$E3*'Calcs-1'!U49</f>
        <v>5200</v>
      </c>
      <c r="V25" s="33">
        <f>Assumptions!$E3*'Calcs-1'!V49</f>
        <v>5200</v>
      </c>
      <c r="W25" s="33">
        <f>Assumptions!$E3*'Calcs-1'!W49</f>
        <v>5200</v>
      </c>
      <c r="X25" s="33">
        <f>Assumptions!$E3*'Calcs-1'!X49</f>
        <v>5200</v>
      </c>
      <c r="Y25" s="33">
        <f>Assumptions!$E3*'Calcs-1'!Y49</f>
        <v>5200</v>
      </c>
      <c r="Z25" s="33">
        <f>Assumptions!$E3*'Calcs-1'!Z49</f>
        <v>5200</v>
      </c>
      <c r="AA25" s="33">
        <f>Assumptions!$E3*'Calcs-1'!AA49</f>
        <v>5200</v>
      </c>
      <c r="AB25" s="33">
        <f>Assumptions!$E3*'Calcs-1'!AB49</f>
        <v>5200</v>
      </c>
      <c r="AC25" s="33">
        <f>Assumptions!$E3*'Calcs-1'!AC49</f>
        <v>5200</v>
      </c>
      <c r="AD25" s="33">
        <f>Assumptions!$E3*'Calcs-1'!AD49</f>
        <v>5200</v>
      </c>
      <c r="AE25" s="33">
        <f>Assumptions!$E3*'Calcs-1'!AE49</f>
        <v>5200</v>
      </c>
      <c r="AF25" s="33">
        <f>Assumptions!$E3*'Calcs-1'!AF49</f>
        <v>5200</v>
      </c>
      <c r="AG25" s="33">
        <f>Assumptions!$E3*'Calcs-1'!AG49</f>
        <v>5200</v>
      </c>
      <c r="AH25" s="33">
        <f>Assumptions!$E3*'Calcs-1'!AH49</f>
        <v>5200</v>
      </c>
      <c r="AI25" s="33">
        <f>Assumptions!$E3*'Calcs-1'!AI49</f>
        <v>5200</v>
      </c>
      <c r="AJ25" s="33">
        <f>Assumptions!$E3*'Calcs-1'!AJ49</f>
        <v>5200</v>
      </c>
      <c r="AK25" s="33">
        <f>Assumptions!$E3*'Calcs-1'!AK49</f>
        <v>5200</v>
      </c>
    </row>
    <row r="26">
      <c r="A26" s="6" t="s">
        <v>35</v>
      </c>
      <c r="B26" s="33">
        <f>Assumptions!$E4*'Calcs-1'!B50</f>
        <v>200</v>
      </c>
      <c r="C26" s="33">
        <f>Assumptions!$E4*'Calcs-1'!C50</f>
        <v>200</v>
      </c>
      <c r="D26" s="33">
        <f>Assumptions!$E4*'Calcs-1'!D50</f>
        <v>200</v>
      </c>
      <c r="E26" s="33">
        <f>Assumptions!$E4*'Calcs-1'!E50</f>
        <v>200</v>
      </c>
      <c r="F26" s="33">
        <f>Assumptions!$E4*'Calcs-1'!F50</f>
        <v>200</v>
      </c>
      <c r="G26" s="33">
        <f>Assumptions!$E4*'Calcs-1'!G50</f>
        <v>200</v>
      </c>
      <c r="H26" s="33">
        <f>Assumptions!$E4*'Calcs-1'!H50</f>
        <v>200</v>
      </c>
      <c r="I26" s="33">
        <f>Assumptions!$E4*'Calcs-1'!I50</f>
        <v>200</v>
      </c>
      <c r="J26" s="33">
        <f>Assumptions!$E4*'Calcs-1'!J50</f>
        <v>200</v>
      </c>
      <c r="K26" s="33">
        <f>Assumptions!$E4*'Calcs-1'!K50</f>
        <v>200</v>
      </c>
      <c r="L26" s="33">
        <f>Assumptions!$E4*'Calcs-1'!L50</f>
        <v>200</v>
      </c>
      <c r="M26" s="33">
        <f>Assumptions!$E4*'Calcs-1'!M50</f>
        <v>200</v>
      </c>
      <c r="N26" s="33">
        <f>Assumptions!$E4*'Calcs-1'!N50</f>
        <v>200</v>
      </c>
      <c r="O26" s="33">
        <f>Assumptions!$E4*'Calcs-1'!O50</f>
        <v>200</v>
      </c>
      <c r="P26" s="33">
        <f>Assumptions!$E4*'Calcs-1'!P50</f>
        <v>200</v>
      </c>
      <c r="Q26" s="33">
        <f>Assumptions!$E4*'Calcs-1'!Q50</f>
        <v>200</v>
      </c>
      <c r="R26" s="33">
        <f>Assumptions!$E4*'Calcs-1'!R50</f>
        <v>200</v>
      </c>
      <c r="S26" s="33">
        <f>Assumptions!$E4*'Calcs-1'!S50</f>
        <v>200</v>
      </c>
      <c r="T26" s="33">
        <f>Assumptions!$E4*'Calcs-1'!T50</f>
        <v>200</v>
      </c>
      <c r="U26" s="33">
        <f>Assumptions!$E4*'Calcs-1'!U50</f>
        <v>200</v>
      </c>
      <c r="V26" s="33">
        <f>Assumptions!$E4*'Calcs-1'!V50</f>
        <v>200</v>
      </c>
      <c r="W26" s="33">
        <f>Assumptions!$E4*'Calcs-1'!W50</f>
        <v>200</v>
      </c>
      <c r="X26" s="33">
        <f>Assumptions!$E4*'Calcs-1'!X50</f>
        <v>200</v>
      </c>
      <c r="Y26" s="33">
        <f>Assumptions!$E4*'Calcs-1'!Y50</f>
        <v>200</v>
      </c>
      <c r="Z26" s="33">
        <f>Assumptions!$E4*'Calcs-1'!Z50</f>
        <v>200</v>
      </c>
      <c r="AA26" s="33">
        <f>Assumptions!$E4*'Calcs-1'!AA50</f>
        <v>200</v>
      </c>
      <c r="AB26" s="33">
        <f>Assumptions!$E4*'Calcs-1'!AB50</f>
        <v>200</v>
      </c>
      <c r="AC26" s="33">
        <f>Assumptions!$E4*'Calcs-1'!AC50</f>
        <v>200</v>
      </c>
      <c r="AD26" s="33">
        <f>Assumptions!$E4*'Calcs-1'!AD50</f>
        <v>200</v>
      </c>
      <c r="AE26" s="33">
        <f>Assumptions!$E4*'Calcs-1'!AE50</f>
        <v>200</v>
      </c>
      <c r="AF26" s="33">
        <f>Assumptions!$E4*'Calcs-1'!AF50</f>
        <v>200</v>
      </c>
      <c r="AG26" s="33">
        <f>Assumptions!$E4*'Calcs-1'!AG50</f>
        <v>200</v>
      </c>
      <c r="AH26" s="33">
        <f>Assumptions!$E4*'Calcs-1'!AH50</f>
        <v>200</v>
      </c>
      <c r="AI26" s="33">
        <f>Assumptions!$E4*'Calcs-1'!AI50</f>
        <v>200</v>
      </c>
      <c r="AJ26" s="33">
        <f>Assumptions!$E4*'Calcs-1'!AJ50</f>
        <v>200</v>
      </c>
      <c r="AK26" s="33">
        <f>Assumptions!$E4*'Calcs-1'!AK50</f>
        <v>200</v>
      </c>
    </row>
    <row r="27">
      <c r="A27" s="6" t="s">
        <v>36</v>
      </c>
      <c r="B27" s="33">
        <f>Assumptions!$E5*'Calcs-1'!B51</f>
        <v>427.5</v>
      </c>
      <c r="C27" s="33">
        <f>Assumptions!$E5*'Calcs-1'!C51</f>
        <v>427.5</v>
      </c>
      <c r="D27" s="33">
        <f>Assumptions!$E5*'Calcs-1'!D51</f>
        <v>427.5</v>
      </c>
      <c r="E27" s="33">
        <f>Assumptions!$E5*'Calcs-1'!E51</f>
        <v>427.5</v>
      </c>
      <c r="F27" s="33">
        <f>Assumptions!$E5*'Calcs-1'!F51</f>
        <v>427.5</v>
      </c>
      <c r="G27" s="33">
        <f>Assumptions!$E5*'Calcs-1'!G51</f>
        <v>427.5</v>
      </c>
      <c r="H27" s="33">
        <f>Assumptions!$E5*'Calcs-1'!H51</f>
        <v>427.5</v>
      </c>
      <c r="I27" s="33">
        <f>Assumptions!$E5*'Calcs-1'!I51</f>
        <v>427.5</v>
      </c>
      <c r="J27" s="33">
        <f>Assumptions!$E5*'Calcs-1'!J51</f>
        <v>427.5</v>
      </c>
      <c r="K27" s="33">
        <f>Assumptions!$E5*'Calcs-1'!K51</f>
        <v>427.5</v>
      </c>
      <c r="L27" s="33">
        <f>Assumptions!$E5*'Calcs-1'!L51</f>
        <v>427.5</v>
      </c>
      <c r="M27" s="33">
        <f>Assumptions!$E5*'Calcs-1'!M51</f>
        <v>427.5</v>
      </c>
      <c r="N27" s="33">
        <f>Assumptions!$E5*'Calcs-1'!N51</f>
        <v>427.5</v>
      </c>
      <c r="O27" s="33">
        <f>Assumptions!$E5*'Calcs-1'!O51</f>
        <v>427.5</v>
      </c>
      <c r="P27" s="33">
        <f>Assumptions!$E5*'Calcs-1'!P51</f>
        <v>427.5</v>
      </c>
      <c r="Q27" s="33">
        <f>Assumptions!$E5*'Calcs-1'!Q51</f>
        <v>427.5</v>
      </c>
      <c r="R27" s="33">
        <f>Assumptions!$E5*'Calcs-1'!R51</f>
        <v>427.5</v>
      </c>
      <c r="S27" s="33">
        <f>Assumptions!$E5*'Calcs-1'!S51</f>
        <v>427.5</v>
      </c>
      <c r="T27" s="33">
        <f>Assumptions!$E5*'Calcs-1'!T51</f>
        <v>427.5</v>
      </c>
      <c r="U27" s="33">
        <f>Assumptions!$E5*'Calcs-1'!U51</f>
        <v>427.5</v>
      </c>
      <c r="V27" s="33">
        <f>Assumptions!$E5*'Calcs-1'!V51</f>
        <v>427.5</v>
      </c>
      <c r="W27" s="33">
        <f>Assumptions!$E5*'Calcs-1'!W51</f>
        <v>427.5</v>
      </c>
      <c r="X27" s="33">
        <f>Assumptions!$E5*'Calcs-1'!X51</f>
        <v>427.5</v>
      </c>
      <c r="Y27" s="33">
        <f>Assumptions!$E5*'Calcs-1'!Y51</f>
        <v>427.5</v>
      </c>
      <c r="Z27" s="33">
        <f>Assumptions!$E5*'Calcs-1'!Z51</f>
        <v>427.5</v>
      </c>
      <c r="AA27" s="33">
        <f>Assumptions!$E5*'Calcs-1'!AA51</f>
        <v>427.5</v>
      </c>
      <c r="AB27" s="33">
        <f>Assumptions!$E5*'Calcs-1'!AB51</f>
        <v>427.5</v>
      </c>
      <c r="AC27" s="33">
        <f>Assumptions!$E5*'Calcs-1'!AC51</f>
        <v>427.5</v>
      </c>
      <c r="AD27" s="33">
        <f>Assumptions!$E5*'Calcs-1'!AD51</f>
        <v>427.5</v>
      </c>
      <c r="AE27" s="33">
        <f>Assumptions!$E5*'Calcs-1'!AE51</f>
        <v>427.5</v>
      </c>
      <c r="AF27" s="33">
        <f>Assumptions!$E5*'Calcs-1'!AF51</f>
        <v>427.5</v>
      </c>
      <c r="AG27" s="33">
        <f>Assumptions!$E5*'Calcs-1'!AG51</f>
        <v>427.5</v>
      </c>
      <c r="AH27" s="33">
        <f>Assumptions!$E5*'Calcs-1'!AH51</f>
        <v>427.5</v>
      </c>
      <c r="AI27" s="33">
        <f>Assumptions!$E5*'Calcs-1'!AI51</f>
        <v>427.5</v>
      </c>
      <c r="AJ27" s="33">
        <f>Assumptions!$E5*'Calcs-1'!AJ51</f>
        <v>427.5</v>
      </c>
      <c r="AK27" s="33">
        <f>Assumptions!$E5*'Calcs-1'!AK51</f>
        <v>427.5</v>
      </c>
    </row>
    <row r="28">
      <c r="A28" s="31" t="s">
        <v>136</v>
      </c>
      <c r="B28" s="33">
        <f t="shared" ref="B28:AK28" si="4">SUM(B25:B27)</f>
        <v>5827.5</v>
      </c>
      <c r="C28" s="33">
        <f t="shared" si="4"/>
        <v>5827.5</v>
      </c>
      <c r="D28" s="33">
        <f t="shared" si="4"/>
        <v>5827.5</v>
      </c>
      <c r="E28" s="33">
        <f t="shared" si="4"/>
        <v>5827.5</v>
      </c>
      <c r="F28" s="33">
        <f t="shared" si="4"/>
        <v>5827.5</v>
      </c>
      <c r="G28" s="33">
        <f t="shared" si="4"/>
        <v>5827.5</v>
      </c>
      <c r="H28" s="33">
        <f t="shared" si="4"/>
        <v>5827.5</v>
      </c>
      <c r="I28" s="33">
        <f t="shared" si="4"/>
        <v>5827.5</v>
      </c>
      <c r="J28" s="33">
        <f t="shared" si="4"/>
        <v>5827.5</v>
      </c>
      <c r="K28" s="33">
        <f t="shared" si="4"/>
        <v>5827.5</v>
      </c>
      <c r="L28" s="33">
        <f t="shared" si="4"/>
        <v>5827.5</v>
      </c>
      <c r="M28" s="33">
        <f t="shared" si="4"/>
        <v>5827.5</v>
      </c>
      <c r="N28" s="33">
        <f t="shared" si="4"/>
        <v>5827.5</v>
      </c>
      <c r="O28" s="33">
        <f t="shared" si="4"/>
        <v>5827.5</v>
      </c>
      <c r="P28" s="33">
        <f t="shared" si="4"/>
        <v>5827.5</v>
      </c>
      <c r="Q28" s="33">
        <f t="shared" si="4"/>
        <v>5827.5</v>
      </c>
      <c r="R28" s="33">
        <f t="shared" si="4"/>
        <v>5827.5</v>
      </c>
      <c r="S28" s="33">
        <f t="shared" si="4"/>
        <v>5827.5</v>
      </c>
      <c r="T28" s="33">
        <f t="shared" si="4"/>
        <v>5827.5</v>
      </c>
      <c r="U28" s="33">
        <f t="shared" si="4"/>
        <v>5827.5</v>
      </c>
      <c r="V28" s="33">
        <f t="shared" si="4"/>
        <v>5827.5</v>
      </c>
      <c r="W28" s="33">
        <f t="shared" si="4"/>
        <v>5827.5</v>
      </c>
      <c r="X28" s="33">
        <f t="shared" si="4"/>
        <v>5827.5</v>
      </c>
      <c r="Y28" s="33">
        <f t="shared" si="4"/>
        <v>5827.5</v>
      </c>
      <c r="Z28" s="33">
        <f t="shared" si="4"/>
        <v>5827.5</v>
      </c>
      <c r="AA28" s="33">
        <f t="shared" si="4"/>
        <v>5827.5</v>
      </c>
      <c r="AB28" s="33">
        <f t="shared" si="4"/>
        <v>5827.5</v>
      </c>
      <c r="AC28" s="33">
        <f t="shared" si="4"/>
        <v>5827.5</v>
      </c>
      <c r="AD28" s="33">
        <f t="shared" si="4"/>
        <v>5827.5</v>
      </c>
      <c r="AE28" s="33">
        <f t="shared" si="4"/>
        <v>5827.5</v>
      </c>
      <c r="AF28" s="33">
        <f t="shared" si="4"/>
        <v>5827.5</v>
      </c>
      <c r="AG28" s="33">
        <f t="shared" si="4"/>
        <v>5827.5</v>
      </c>
      <c r="AH28" s="33">
        <f t="shared" si="4"/>
        <v>5827.5</v>
      </c>
      <c r="AI28" s="33">
        <f t="shared" si="4"/>
        <v>5827.5</v>
      </c>
      <c r="AJ28" s="33">
        <f t="shared" si="4"/>
        <v>5827.5</v>
      </c>
      <c r="AK28" s="33">
        <f t="shared" si="4"/>
        <v>5827.5</v>
      </c>
    </row>
    <row r="30">
      <c r="A30" s="31" t="s">
        <v>146</v>
      </c>
    </row>
    <row r="31">
      <c r="A31" s="6" t="s">
        <v>30</v>
      </c>
      <c r="B31" s="33">
        <f t="shared" ref="B31:AK31" si="5">B3*B13</f>
        <v>4841812.5</v>
      </c>
      <c r="C31" s="33">
        <f t="shared" si="5"/>
        <v>4914439.688</v>
      </c>
      <c r="D31" s="33">
        <f t="shared" si="5"/>
        <v>4988156.283</v>
      </c>
      <c r="E31" s="33">
        <f t="shared" si="5"/>
        <v>5062978.627</v>
      </c>
      <c r="F31" s="33">
        <f t="shared" si="5"/>
        <v>5138923.306</v>
      </c>
      <c r="G31" s="33">
        <f t="shared" si="5"/>
        <v>5216007.156</v>
      </c>
      <c r="H31" s="33">
        <f t="shared" si="5"/>
        <v>5294247.263</v>
      </c>
      <c r="I31" s="33">
        <f t="shared" si="5"/>
        <v>5373660.972</v>
      </c>
      <c r="J31" s="33">
        <f t="shared" si="5"/>
        <v>5454265.887</v>
      </c>
      <c r="K31" s="33">
        <f t="shared" si="5"/>
        <v>5536079.875</v>
      </c>
      <c r="L31" s="33">
        <f t="shared" si="5"/>
        <v>5619121.073</v>
      </c>
      <c r="M31" s="33">
        <f t="shared" si="5"/>
        <v>5703407.889</v>
      </c>
      <c r="N31" s="33">
        <f t="shared" si="5"/>
        <v>5788959.008</v>
      </c>
      <c r="O31" s="33">
        <f t="shared" si="5"/>
        <v>5875793.393</v>
      </c>
      <c r="P31" s="33">
        <f t="shared" si="5"/>
        <v>5963930.294</v>
      </c>
      <c r="Q31" s="33">
        <f t="shared" si="5"/>
        <v>6053389.248</v>
      </c>
      <c r="R31" s="33">
        <f t="shared" si="5"/>
        <v>6144190.087</v>
      </c>
      <c r="S31" s="33">
        <f t="shared" si="5"/>
        <v>6236352.938</v>
      </c>
      <c r="T31" s="33">
        <f t="shared" si="5"/>
        <v>6329898.232</v>
      </c>
      <c r="U31" s="33">
        <f t="shared" si="5"/>
        <v>6424846.706</v>
      </c>
      <c r="V31" s="33">
        <f t="shared" si="5"/>
        <v>6521219.406</v>
      </c>
      <c r="W31" s="33">
        <f t="shared" si="5"/>
        <v>6619037.697</v>
      </c>
      <c r="X31" s="33">
        <f t="shared" si="5"/>
        <v>6718323.263</v>
      </c>
      <c r="Y31" s="33">
        <f t="shared" si="5"/>
        <v>6819098.112</v>
      </c>
      <c r="Z31" s="33">
        <f t="shared" si="5"/>
        <v>6921384.584</v>
      </c>
      <c r="AA31" s="33">
        <f t="shared" si="5"/>
        <v>7025205.352</v>
      </c>
      <c r="AB31" s="33">
        <f t="shared" si="5"/>
        <v>7130583.433</v>
      </c>
      <c r="AC31" s="33">
        <f t="shared" si="5"/>
        <v>7237542.184</v>
      </c>
      <c r="AD31" s="33">
        <f t="shared" si="5"/>
        <v>7346105.317</v>
      </c>
      <c r="AE31" s="33">
        <f t="shared" si="5"/>
        <v>7456296.897</v>
      </c>
      <c r="AF31" s="33">
        <f t="shared" si="5"/>
        <v>7568141.35</v>
      </c>
      <c r="AG31" s="33">
        <f t="shared" si="5"/>
        <v>7681663.47</v>
      </c>
      <c r="AH31" s="33">
        <f t="shared" si="5"/>
        <v>7796888.422</v>
      </c>
      <c r="AI31" s="33">
        <f t="shared" si="5"/>
        <v>7913841.749</v>
      </c>
      <c r="AJ31" s="33">
        <f t="shared" si="5"/>
        <v>8032549.375</v>
      </c>
      <c r="AK31" s="33">
        <f t="shared" si="5"/>
        <v>8153037.616</v>
      </c>
    </row>
    <row r="32">
      <c r="A32" s="6" t="s">
        <v>31</v>
      </c>
      <c r="B32" s="33">
        <f t="shared" ref="B32:AK32" si="6">B4*B18</f>
        <v>1155750</v>
      </c>
      <c r="C32" s="33">
        <f t="shared" si="6"/>
        <v>1169619</v>
      </c>
      <c r="D32" s="33">
        <f t="shared" si="6"/>
        <v>1183654.428</v>
      </c>
      <c r="E32" s="33">
        <f t="shared" si="6"/>
        <v>1197858.281</v>
      </c>
      <c r="F32" s="33">
        <f t="shared" si="6"/>
        <v>1212232.581</v>
      </c>
      <c r="G32" s="33">
        <f t="shared" si="6"/>
        <v>1226779.371</v>
      </c>
      <c r="H32" s="33">
        <f t="shared" si="6"/>
        <v>1241500.724</v>
      </c>
      <c r="I32" s="33">
        <f t="shared" si="6"/>
        <v>1256398.733</v>
      </c>
      <c r="J32" s="33">
        <f t="shared" si="6"/>
        <v>1271475.517</v>
      </c>
      <c r="K32" s="33">
        <f t="shared" si="6"/>
        <v>1286733.224</v>
      </c>
      <c r="L32" s="33">
        <f t="shared" si="6"/>
        <v>1302174.022</v>
      </c>
      <c r="M32" s="33">
        <f t="shared" si="6"/>
        <v>1317800.111</v>
      </c>
      <c r="N32" s="33">
        <f t="shared" si="6"/>
        <v>1333613.712</v>
      </c>
      <c r="O32" s="33">
        <f t="shared" si="6"/>
        <v>1349617.076</v>
      </c>
      <c r="P32" s="33">
        <f t="shared" si="6"/>
        <v>1365812.481</v>
      </c>
      <c r="Q32" s="33">
        <f t="shared" si="6"/>
        <v>1382202.231</v>
      </c>
      <c r="R32" s="33">
        <f t="shared" si="6"/>
        <v>1398788.658</v>
      </c>
      <c r="S32" s="33">
        <f t="shared" si="6"/>
        <v>1415574.122</v>
      </c>
      <c r="T32" s="33">
        <f t="shared" si="6"/>
        <v>1432561.011</v>
      </c>
      <c r="U32" s="33">
        <f t="shared" si="6"/>
        <v>1449751.743</v>
      </c>
      <c r="V32" s="33">
        <f t="shared" si="6"/>
        <v>1467148.764</v>
      </c>
      <c r="W32" s="33">
        <f t="shared" si="6"/>
        <v>1484754.549</v>
      </c>
      <c r="X32" s="33">
        <f t="shared" si="6"/>
        <v>1502571.604</v>
      </c>
      <c r="Y32" s="33">
        <f t="shared" si="6"/>
        <v>1520602.463</v>
      </c>
      <c r="Z32" s="33">
        <f t="shared" si="6"/>
        <v>1538849.693</v>
      </c>
      <c r="AA32" s="33">
        <f t="shared" si="6"/>
        <v>1557315.889</v>
      </c>
      <c r="AB32" s="33">
        <f t="shared" si="6"/>
        <v>1576003.68</v>
      </c>
      <c r="AC32" s="33">
        <f t="shared" si="6"/>
        <v>1594915.724</v>
      </c>
      <c r="AD32" s="33">
        <f t="shared" si="6"/>
        <v>1614054.713</v>
      </c>
      <c r="AE32" s="33">
        <f t="shared" si="6"/>
        <v>1633423.369</v>
      </c>
      <c r="AF32" s="33">
        <f t="shared" si="6"/>
        <v>1653024.45</v>
      </c>
      <c r="AG32" s="33">
        <f t="shared" si="6"/>
        <v>1672860.743</v>
      </c>
      <c r="AH32" s="33">
        <f t="shared" si="6"/>
        <v>1692935.072</v>
      </c>
      <c r="AI32" s="33">
        <f t="shared" si="6"/>
        <v>1713250.293</v>
      </c>
      <c r="AJ32" s="33">
        <f t="shared" si="6"/>
        <v>1733809.296</v>
      </c>
      <c r="AK32" s="33">
        <f t="shared" si="6"/>
        <v>1754615.008</v>
      </c>
    </row>
    <row r="33">
      <c r="A33" s="6" t="s">
        <v>32</v>
      </c>
      <c r="B33" s="33">
        <f t="shared" ref="B33:AK33" si="7">B23*B5</f>
        <v>773500</v>
      </c>
      <c r="C33" s="33">
        <f t="shared" si="7"/>
        <v>779688</v>
      </c>
      <c r="D33" s="33">
        <f t="shared" si="7"/>
        <v>785925.504</v>
      </c>
      <c r="E33" s="33">
        <f t="shared" si="7"/>
        <v>792212.908</v>
      </c>
      <c r="F33" s="33">
        <f t="shared" si="7"/>
        <v>798550.6113</v>
      </c>
      <c r="G33" s="33">
        <f t="shared" si="7"/>
        <v>804939.0162</v>
      </c>
      <c r="H33" s="33">
        <f t="shared" si="7"/>
        <v>811378.5283</v>
      </c>
      <c r="I33" s="33">
        <f t="shared" si="7"/>
        <v>817869.5565</v>
      </c>
      <c r="J33" s="33">
        <f t="shared" si="7"/>
        <v>824412.513</v>
      </c>
      <c r="K33" s="33">
        <f t="shared" si="7"/>
        <v>831007.8131</v>
      </c>
      <c r="L33" s="33">
        <f t="shared" si="7"/>
        <v>837655.8756</v>
      </c>
      <c r="M33" s="33">
        <f t="shared" si="7"/>
        <v>844357.1226</v>
      </c>
      <c r="N33" s="33">
        <f t="shared" si="7"/>
        <v>851111.9796</v>
      </c>
      <c r="O33" s="33">
        <f t="shared" si="7"/>
        <v>857920.8754</v>
      </c>
      <c r="P33" s="33">
        <f t="shared" si="7"/>
        <v>864784.2424</v>
      </c>
      <c r="Q33" s="33">
        <f t="shared" si="7"/>
        <v>871702.5164</v>
      </c>
      <c r="R33" s="33">
        <f t="shared" si="7"/>
        <v>878676.1365</v>
      </c>
      <c r="S33" s="33">
        <f t="shared" si="7"/>
        <v>885705.5456</v>
      </c>
      <c r="T33" s="33">
        <f t="shared" si="7"/>
        <v>892791.19</v>
      </c>
      <c r="U33" s="33">
        <f t="shared" si="7"/>
        <v>899933.5195</v>
      </c>
      <c r="V33" s="33">
        <f t="shared" si="7"/>
        <v>907132.9876</v>
      </c>
      <c r="W33" s="33">
        <f t="shared" si="7"/>
        <v>914390.0515</v>
      </c>
      <c r="X33" s="33">
        <f t="shared" si="7"/>
        <v>921705.1719</v>
      </c>
      <c r="Y33" s="33">
        <f t="shared" si="7"/>
        <v>929078.8133</v>
      </c>
      <c r="Z33" s="33">
        <f t="shared" si="7"/>
        <v>936511.4438</v>
      </c>
      <c r="AA33" s="33">
        <f t="shared" si="7"/>
        <v>944003.5354</v>
      </c>
      <c r="AB33" s="33">
        <f t="shared" si="7"/>
        <v>951555.5637</v>
      </c>
      <c r="AC33" s="33">
        <f t="shared" si="7"/>
        <v>959168.0082</v>
      </c>
      <c r="AD33" s="33">
        <f t="shared" si="7"/>
        <v>966841.3522</v>
      </c>
      <c r="AE33" s="33">
        <f t="shared" si="7"/>
        <v>974576.0831</v>
      </c>
      <c r="AF33" s="33">
        <f t="shared" si="7"/>
        <v>982372.6917</v>
      </c>
      <c r="AG33" s="33">
        <f t="shared" si="7"/>
        <v>990231.6733</v>
      </c>
      <c r="AH33" s="33">
        <f t="shared" si="7"/>
        <v>998153.5266</v>
      </c>
      <c r="AI33" s="33">
        <f t="shared" si="7"/>
        <v>1006138.755</v>
      </c>
      <c r="AJ33" s="33">
        <f t="shared" si="7"/>
        <v>1014187.865</v>
      </c>
      <c r="AK33" s="33">
        <f t="shared" si="7"/>
        <v>1022301.368</v>
      </c>
    </row>
    <row r="34">
      <c r="A34" s="6" t="s">
        <v>33</v>
      </c>
      <c r="B34" s="33">
        <f t="shared" ref="B34:AK34" si="8">B6*B28</f>
        <v>2913750</v>
      </c>
      <c r="C34" s="33">
        <f t="shared" si="8"/>
        <v>2931232.5</v>
      </c>
      <c r="D34" s="33">
        <f t="shared" si="8"/>
        <v>2948819.895</v>
      </c>
      <c r="E34" s="33">
        <f t="shared" si="8"/>
        <v>2966512.814</v>
      </c>
      <c r="F34" s="33">
        <f t="shared" si="8"/>
        <v>2984311.891</v>
      </c>
      <c r="G34" s="33">
        <f t="shared" si="8"/>
        <v>3002217.763</v>
      </c>
      <c r="H34" s="33">
        <f t="shared" si="8"/>
        <v>3020231.069</v>
      </c>
      <c r="I34" s="33">
        <f t="shared" si="8"/>
        <v>3038352.456</v>
      </c>
      <c r="J34" s="33">
        <f t="shared" si="8"/>
        <v>3056582.57</v>
      </c>
      <c r="K34" s="33">
        <f t="shared" si="8"/>
        <v>3074922.066</v>
      </c>
      <c r="L34" s="33">
        <f t="shared" si="8"/>
        <v>3093371.598</v>
      </c>
      <c r="M34" s="33">
        <f t="shared" si="8"/>
        <v>3111931.828</v>
      </c>
      <c r="N34" s="33">
        <f t="shared" si="8"/>
        <v>3130603.419</v>
      </c>
      <c r="O34" s="33">
        <f t="shared" si="8"/>
        <v>3149387.039</v>
      </c>
      <c r="P34" s="33">
        <f t="shared" si="8"/>
        <v>3168283.361</v>
      </c>
      <c r="Q34" s="33">
        <f t="shared" si="8"/>
        <v>3187293.062</v>
      </c>
      <c r="R34" s="33">
        <f t="shared" si="8"/>
        <v>3206416.82</v>
      </c>
      <c r="S34" s="33">
        <f t="shared" si="8"/>
        <v>3225655.321</v>
      </c>
      <c r="T34" s="33">
        <f t="shared" si="8"/>
        <v>3245009.253</v>
      </c>
      <c r="U34" s="33">
        <f t="shared" si="8"/>
        <v>3264479.308</v>
      </c>
      <c r="V34" s="33">
        <f t="shared" si="8"/>
        <v>3284066.184</v>
      </c>
      <c r="W34" s="33">
        <f t="shared" si="8"/>
        <v>3303770.581</v>
      </c>
      <c r="X34" s="33">
        <f t="shared" si="8"/>
        <v>3323593.205</v>
      </c>
      <c r="Y34" s="33">
        <f t="shared" si="8"/>
        <v>3343534.764</v>
      </c>
      <c r="Z34" s="33">
        <f t="shared" si="8"/>
        <v>3363595.973</v>
      </c>
      <c r="AA34" s="33">
        <f t="shared" si="8"/>
        <v>3383777.548</v>
      </c>
      <c r="AB34" s="33">
        <f t="shared" si="8"/>
        <v>3404080.214</v>
      </c>
      <c r="AC34" s="33">
        <f t="shared" si="8"/>
        <v>3424504.695</v>
      </c>
      <c r="AD34" s="33">
        <f t="shared" si="8"/>
        <v>3445051.723</v>
      </c>
      <c r="AE34" s="33">
        <f t="shared" si="8"/>
        <v>3465722.034</v>
      </c>
      <c r="AF34" s="33">
        <f t="shared" si="8"/>
        <v>3486516.366</v>
      </c>
      <c r="AG34" s="33">
        <f t="shared" si="8"/>
        <v>3507435.464</v>
      </c>
      <c r="AH34" s="33">
        <f t="shared" si="8"/>
        <v>3528480.077</v>
      </c>
      <c r="AI34" s="33">
        <f t="shared" si="8"/>
        <v>3549650.957</v>
      </c>
      <c r="AJ34" s="33">
        <f t="shared" si="8"/>
        <v>3570948.863</v>
      </c>
      <c r="AK34" s="33">
        <f t="shared" si="8"/>
        <v>3592374.556</v>
      </c>
    </row>
    <row r="35">
      <c r="A35" s="39" t="s">
        <v>136</v>
      </c>
      <c r="B35" s="33">
        <f t="shared" ref="B35:AK35" si="9">sum(B31:B34)</f>
        <v>9684812.5</v>
      </c>
      <c r="C35" s="33">
        <f t="shared" si="9"/>
        <v>9794979.188</v>
      </c>
      <c r="D35" s="33">
        <f t="shared" si="9"/>
        <v>9906556.11</v>
      </c>
      <c r="E35" s="33">
        <f t="shared" si="9"/>
        <v>10019562.63</v>
      </c>
      <c r="F35" s="33">
        <f t="shared" si="9"/>
        <v>10134018.39</v>
      </c>
      <c r="G35" s="33">
        <f t="shared" si="9"/>
        <v>10249943.31</v>
      </c>
      <c r="H35" s="33">
        <f t="shared" si="9"/>
        <v>10367357.58</v>
      </c>
      <c r="I35" s="33">
        <f t="shared" si="9"/>
        <v>10486281.72</v>
      </c>
      <c r="J35" s="33">
        <f t="shared" si="9"/>
        <v>10606736.49</v>
      </c>
      <c r="K35" s="33">
        <f t="shared" si="9"/>
        <v>10728742.98</v>
      </c>
      <c r="L35" s="33">
        <f t="shared" si="9"/>
        <v>10852322.57</v>
      </c>
      <c r="M35" s="33">
        <f t="shared" si="9"/>
        <v>10977496.95</v>
      </c>
      <c r="N35" s="33">
        <f t="shared" si="9"/>
        <v>11104288.12</v>
      </c>
      <c r="O35" s="33">
        <f t="shared" si="9"/>
        <v>11232718.38</v>
      </c>
      <c r="P35" s="33">
        <f t="shared" si="9"/>
        <v>11362810.38</v>
      </c>
      <c r="Q35" s="33">
        <f t="shared" si="9"/>
        <v>11494587.06</v>
      </c>
      <c r="R35" s="33">
        <f t="shared" si="9"/>
        <v>11628071.7</v>
      </c>
      <c r="S35" s="33">
        <f t="shared" si="9"/>
        <v>11763287.93</v>
      </c>
      <c r="T35" s="33">
        <f t="shared" si="9"/>
        <v>11900259.69</v>
      </c>
      <c r="U35" s="33">
        <f t="shared" si="9"/>
        <v>12039011.28</v>
      </c>
      <c r="V35" s="33">
        <f t="shared" si="9"/>
        <v>12179567.34</v>
      </c>
      <c r="W35" s="33">
        <f t="shared" si="9"/>
        <v>12321952.88</v>
      </c>
      <c r="X35" s="33">
        <f t="shared" si="9"/>
        <v>12466193.24</v>
      </c>
      <c r="Y35" s="33">
        <f t="shared" si="9"/>
        <v>12612314.15</v>
      </c>
      <c r="Z35" s="33">
        <f t="shared" si="9"/>
        <v>12760341.69</v>
      </c>
      <c r="AA35" s="33">
        <f t="shared" si="9"/>
        <v>12910302.33</v>
      </c>
      <c r="AB35" s="33">
        <f t="shared" si="9"/>
        <v>13062222.89</v>
      </c>
      <c r="AC35" s="33">
        <f t="shared" si="9"/>
        <v>13216130.61</v>
      </c>
      <c r="AD35" s="33">
        <f t="shared" si="9"/>
        <v>13372053.11</v>
      </c>
      <c r="AE35" s="33">
        <f t="shared" si="9"/>
        <v>13530018.38</v>
      </c>
      <c r="AF35" s="33">
        <f t="shared" si="9"/>
        <v>13690054.86</v>
      </c>
      <c r="AG35" s="33">
        <f t="shared" si="9"/>
        <v>13852191.35</v>
      </c>
      <c r="AH35" s="33">
        <f t="shared" si="9"/>
        <v>14016457.1</v>
      </c>
      <c r="AI35" s="33">
        <f t="shared" si="9"/>
        <v>14182881.75</v>
      </c>
      <c r="AJ35" s="33">
        <f t="shared" si="9"/>
        <v>14351495.4</v>
      </c>
      <c r="AK35" s="33">
        <f t="shared" si="9"/>
        <v>14522328.55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37" width="8.88"/>
  </cols>
  <sheetData>
    <row r="1">
      <c r="A1" s="35" t="s">
        <v>134</v>
      </c>
      <c r="B1" s="30" t="s">
        <v>91</v>
      </c>
      <c r="C1" s="30" t="s">
        <v>92</v>
      </c>
      <c r="D1" s="30" t="s">
        <v>93</v>
      </c>
      <c r="E1" s="30" t="s">
        <v>94</v>
      </c>
      <c r="F1" s="30" t="s">
        <v>95</v>
      </c>
      <c r="G1" s="30" t="s">
        <v>96</v>
      </c>
      <c r="H1" s="30" t="s">
        <v>97</v>
      </c>
      <c r="I1" s="30" t="s">
        <v>98</v>
      </c>
      <c r="J1" s="30" t="s">
        <v>99</v>
      </c>
      <c r="K1" s="30" t="s">
        <v>100</v>
      </c>
      <c r="L1" s="30" t="s">
        <v>101</v>
      </c>
      <c r="M1" s="30" t="s">
        <v>102</v>
      </c>
      <c r="N1" s="30" t="s">
        <v>103</v>
      </c>
      <c r="O1" s="30" t="s">
        <v>104</v>
      </c>
      <c r="P1" s="30" t="s">
        <v>105</v>
      </c>
      <c r="Q1" s="30" t="s">
        <v>106</v>
      </c>
      <c r="R1" s="30" t="s">
        <v>107</v>
      </c>
      <c r="S1" s="30" t="s">
        <v>108</v>
      </c>
      <c r="T1" s="30" t="s">
        <v>109</v>
      </c>
      <c r="U1" s="30" t="s">
        <v>110</v>
      </c>
      <c r="V1" s="30" t="s">
        <v>111</v>
      </c>
      <c r="W1" s="30" t="s">
        <v>112</v>
      </c>
      <c r="X1" s="30" t="s">
        <v>113</v>
      </c>
      <c r="Y1" s="30" t="s">
        <v>114</v>
      </c>
      <c r="Z1" s="30" t="s">
        <v>115</v>
      </c>
      <c r="AA1" s="30" t="s">
        <v>116</v>
      </c>
      <c r="AB1" s="30" t="s">
        <v>117</v>
      </c>
      <c r="AC1" s="30" t="s">
        <v>118</v>
      </c>
      <c r="AD1" s="30" t="s">
        <v>119</v>
      </c>
      <c r="AE1" s="30" t="s">
        <v>120</v>
      </c>
      <c r="AF1" s="30" t="s">
        <v>121</v>
      </c>
      <c r="AG1" s="30" t="s">
        <v>122</v>
      </c>
      <c r="AH1" s="30" t="s">
        <v>123</v>
      </c>
      <c r="AI1" s="30" t="s">
        <v>124</v>
      </c>
      <c r="AJ1" s="30" t="s">
        <v>125</v>
      </c>
      <c r="AK1" s="30" t="s">
        <v>126</v>
      </c>
    </row>
    <row r="2">
      <c r="A2" s="7" t="s">
        <v>147</v>
      </c>
    </row>
    <row r="3">
      <c r="A3" s="6" t="s">
        <v>59</v>
      </c>
      <c r="B3" s="32">
        <f>Assumptions!$B$35+Assumptions!$B$36</f>
        <v>33000</v>
      </c>
      <c r="C3" s="32">
        <f>Assumptions!$B$35+Assumptions!$B$36</f>
        <v>33000</v>
      </c>
      <c r="D3" s="32">
        <f>Assumptions!$B$35+Assumptions!$B$36</f>
        <v>33000</v>
      </c>
      <c r="E3" s="32">
        <f>Assumptions!$B$35+Assumptions!$B$36</f>
        <v>33000</v>
      </c>
      <c r="F3" s="32">
        <f>Assumptions!$B$35+Assumptions!$B$36</f>
        <v>33000</v>
      </c>
      <c r="G3" s="32">
        <f>Assumptions!$B$35+Assumptions!$B$36</f>
        <v>33000</v>
      </c>
      <c r="H3" s="32">
        <f>Assumptions!$B$35+Assumptions!$B$36</f>
        <v>33000</v>
      </c>
      <c r="I3" s="32">
        <f>Assumptions!$B$35+Assumptions!$B$36</f>
        <v>33000</v>
      </c>
      <c r="J3" s="32">
        <f>Assumptions!$B$35+Assumptions!$B$36</f>
        <v>33000</v>
      </c>
      <c r="K3" s="32">
        <f>Assumptions!$B$35+Assumptions!$B$36</f>
        <v>33000</v>
      </c>
      <c r="L3" s="32">
        <f>Assumptions!$B$35+Assumptions!$B$36</f>
        <v>33000</v>
      </c>
      <c r="M3" s="32">
        <f>Assumptions!$B$35+Assumptions!$B$36</f>
        <v>33000</v>
      </c>
      <c r="N3" s="32">
        <f>Assumptions!$B$35+Assumptions!$B$36</f>
        <v>33000</v>
      </c>
      <c r="O3" s="32">
        <f>Assumptions!$B$35+Assumptions!$B$36</f>
        <v>33000</v>
      </c>
      <c r="P3" s="32">
        <f>Assumptions!$B$35+Assumptions!$B$36</f>
        <v>33000</v>
      </c>
      <c r="Q3" s="32">
        <f>Assumptions!$B$35+Assumptions!$B$36</f>
        <v>33000</v>
      </c>
      <c r="R3" s="32">
        <f>Assumptions!$B$35+Assumptions!$B$36</f>
        <v>33000</v>
      </c>
      <c r="S3" s="32">
        <f>Assumptions!$B$35+Assumptions!$B$36</f>
        <v>33000</v>
      </c>
      <c r="T3" s="32">
        <f>Assumptions!$B$35+Assumptions!$B$36</f>
        <v>33000</v>
      </c>
      <c r="U3" s="32">
        <f>Assumptions!$B$35+Assumptions!$B$36</f>
        <v>33000</v>
      </c>
      <c r="V3" s="32">
        <f>Assumptions!$B$35+Assumptions!$B$36</f>
        <v>33000</v>
      </c>
      <c r="W3" s="32">
        <f>Assumptions!$B$35+Assumptions!$B$36</f>
        <v>33000</v>
      </c>
      <c r="X3" s="32">
        <f>Assumptions!$B$35+Assumptions!$B$36</f>
        <v>33000</v>
      </c>
      <c r="Y3" s="32">
        <f>Assumptions!$B$35+Assumptions!$B$36</f>
        <v>33000</v>
      </c>
      <c r="Z3" s="32">
        <f>Assumptions!$B$35+Assumptions!$B$36</f>
        <v>33000</v>
      </c>
      <c r="AA3" s="32">
        <f>Assumptions!$B$35+Assumptions!$B$36</f>
        <v>33000</v>
      </c>
      <c r="AB3" s="32">
        <f>Assumptions!$B$35+Assumptions!$B$36</f>
        <v>33000</v>
      </c>
      <c r="AC3" s="32">
        <f>Assumptions!$B$35+Assumptions!$B$36</f>
        <v>33000</v>
      </c>
      <c r="AD3" s="32">
        <f>Assumptions!$B$35+Assumptions!$B$36</f>
        <v>33000</v>
      </c>
      <c r="AE3" s="32">
        <f>Assumptions!$B$35+Assumptions!$B$36</f>
        <v>33000</v>
      </c>
      <c r="AF3" s="32">
        <f>Assumptions!$B$35+Assumptions!$B$36</f>
        <v>33000</v>
      </c>
      <c r="AG3" s="32">
        <f>Assumptions!$B$35+Assumptions!$B$36</f>
        <v>33000</v>
      </c>
      <c r="AH3" s="32">
        <f>Assumptions!$B$35+Assumptions!$B$36</f>
        <v>33000</v>
      </c>
      <c r="AI3" s="32">
        <f>Assumptions!$B$35+Assumptions!$B$36</f>
        <v>33000</v>
      </c>
      <c r="AJ3" s="32">
        <f>Assumptions!$B$35+Assumptions!$B$36</f>
        <v>33000</v>
      </c>
      <c r="AK3" s="32">
        <f>Assumptions!$B$35+Assumptions!$B$36</f>
        <v>33000</v>
      </c>
    </row>
    <row r="4">
      <c r="A4" s="5" t="s">
        <v>62</v>
      </c>
      <c r="B4" s="32">
        <f>Assumptions!$B38</f>
        <v>55000</v>
      </c>
      <c r="C4" s="32">
        <f>Assumptions!$B38</f>
        <v>55000</v>
      </c>
      <c r="D4" s="32">
        <f>Assumptions!$B38</f>
        <v>55000</v>
      </c>
      <c r="E4" s="32">
        <f>Assumptions!$B38</f>
        <v>55000</v>
      </c>
      <c r="F4" s="32">
        <f>Assumptions!$B38</f>
        <v>55000</v>
      </c>
      <c r="G4" s="32">
        <f>Assumptions!$B38</f>
        <v>55000</v>
      </c>
      <c r="H4" s="32">
        <f>Assumptions!$B38</f>
        <v>55000</v>
      </c>
      <c r="I4" s="32">
        <f>Assumptions!$B38</f>
        <v>55000</v>
      </c>
      <c r="J4" s="32">
        <f>Assumptions!$B38</f>
        <v>55000</v>
      </c>
      <c r="K4" s="32">
        <f>Assumptions!$B38</f>
        <v>55000</v>
      </c>
      <c r="L4" s="32">
        <f>Assumptions!$B38</f>
        <v>55000</v>
      </c>
      <c r="M4" s="32">
        <f>Assumptions!$B38</f>
        <v>55000</v>
      </c>
      <c r="N4" s="32">
        <f>Assumptions!$B38</f>
        <v>55000</v>
      </c>
      <c r="O4" s="32">
        <f>Assumptions!$B38</f>
        <v>55000</v>
      </c>
      <c r="P4" s="32">
        <f>Assumptions!$B38</f>
        <v>55000</v>
      </c>
      <c r="Q4" s="32">
        <f>Assumptions!$B38</f>
        <v>55000</v>
      </c>
      <c r="R4" s="32">
        <f>Assumptions!$B38</f>
        <v>55000</v>
      </c>
      <c r="S4" s="32">
        <f>Assumptions!$B38</f>
        <v>55000</v>
      </c>
      <c r="T4" s="32">
        <f>Assumptions!$B38</f>
        <v>55000</v>
      </c>
      <c r="U4" s="32">
        <f>Assumptions!$B38</f>
        <v>55000</v>
      </c>
      <c r="V4" s="32">
        <f>Assumptions!$B38</f>
        <v>55000</v>
      </c>
      <c r="W4" s="32">
        <f>Assumptions!$B38</f>
        <v>55000</v>
      </c>
      <c r="X4" s="32">
        <f>Assumptions!$B38</f>
        <v>55000</v>
      </c>
      <c r="Y4" s="32">
        <f>Assumptions!$B38</f>
        <v>55000</v>
      </c>
      <c r="Z4" s="32">
        <f>Assumptions!$B38</f>
        <v>55000</v>
      </c>
      <c r="AA4" s="32">
        <f>Assumptions!$B38</f>
        <v>55000</v>
      </c>
      <c r="AB4" s="32">
        <f>Assumptions!$B38</f>
        <v>55000</v>
      </c>
      <c r="AC4" s="32">
        <f>Assumptions!$B38</f>
        <v>55000</v>
      </c>
      <c r="AD4" s="32">
        <f>Assumptions!$B38</f>
        <v>55000</v>
      </c>
      <c r="AE4" s="32">
        <f>Assumptions!$B38</f>
        <v>55000</v>
      </c>
      <c r="AF4" s="32">
        <f>Assumptions!$B38</f>
        <v>55000</v>
      </c>
      <c r="AG4" s="32">
        <f>Assumptions!$B38</f>
        <v>55000</v>
      </c>
      <c r="AH4" s="32">
        <f>Assumptions!$B38</f>
        <v>55000</v>
      </c>
      <c r="AI4" s="32">
        <f>Assumptions!$B38</f>
        <v>55000</v>
      </c>
      <c r="AJ4" s="32">
        <f>Assumptions!$B38</f>
        <v>55000</v>
      </c>
      <c r="AK4" s="32">
        <f>Assumptions!$B38</f>
        <v>55000</v>
      </c>
    </row>
    <row r="5">
      <c r="A5" s="5" t="s">
        <v>63</v>
      </c>
      <c r="B5" s="32">
        <f>Assumptions!$B39</f>
        <v>13000</v>
      </c>
      <c r="C5" s="32">
        <f>Assumptions!$B39</f>
        <v>13000</v>
      </c>
      <c r="D5" s="32">
        <f>Assumptions!$B39</f>
        <v>13000</v>
      </c>
      <c r="E5" s="32">
        <f>Assumptions!$B39</f>
        <v>13000</v>
      </c>
      <c r="F5" s="32">
        <f>Assumptions!$B39</f>
        <v>13000</v>
      </c>
      <c r="G5" s="32">
        <f>Assumptions!$B39</f>
        <v>13000</v>
      </c>
      <c r="H5" s="32">
        <f>Assumptions!$B39</f>
        <v>13000</v>
      </c>
      <c r="I5" s="32">
        <f>Assumptions!$B39</f>
        <v>13000</v>
      </c>
      <c r="J5" s="32">
        <f>Assumptions!$B39</f>
        <v>13000</v>
      </c>
      <c r="K5" s="32">
        <f>Assumptions!$B39</f>
        <v>13000</v>
      </c>
      <c r="L5" s="32">
        <f>Assumptions!$B39</f>
        <v>13000</v>
      </c>
      <c r="M5" s="32">
        <f>Assumptions!$B39</f>
        <v>13000</v>
      </c>
      <c r="N5" s="32">
        <f>Assumptions!$B39</f>
        <v>13000</v>
      </c>
      <c r="O5" s="32">
        <f>Assumptions!$B39</f>
        <v>13000</v>
      </c>
      <c r="P5" s="32">
        <f>Assumptions!$B39</f>
        <v>13000</v>
      </c>
      <c r="Q5" s="32">
        <f>Assumptions!$B39</f>
        <v>13000</v>
      </c>
      <c r="R5" s="32">
        <f>Assumptions!$B39</f>
        <v>13000</v>
      </c>
      <c r="S5" s="32">
        <f>Assumptions!$B39</f>
        <v>13000</v>
      </c>
      <c r="T5" s="32">
        <f>Assumptions!$B39</f>
        <v>13000</v>
      </c>
      <c r="U5" s="32">
        <f>Assumptions!$B39</f>
        <v>13000</v>
      </c>
      <c r="V5" s="32">
        <f>Assumptions!$B39</f>
        <v>13000</v>
      </c>
      <c r="W5" s="32">
        <f>Assumptions!$B39</f>
        <v>13000</v>
      </c>
      <c r="X5" s="32">
        <f>Assumptions!$B39</f>
        <v>13000</v>
      </c>
      <c r="Y5" s="32">
        <f>Assumptions!$B39</f>
        <v>13000</v>
      </c>
      <c r="Z5" s="32">
        <f>Assumptions!$B39</f>
        <v>13000</v>
      </c>
      <c r="AA5" s="32">
        <f>Assumptions!$B39</f>
        <v>13000</v>
      </c>
      <c r="AB5" s="32">
        <f>Assumptions!$B39</f>
        <v>13000</v>
      </c>
      <c r="AC5" s="32">
        <f>Assumptions!$B39</f>
        <v>13000</v>
      </c>
      <c r="AD5" s="32">
        <f>Assumptions!$B39</f>
        <v>13000</v>
      </c>
      <c r="AE5" s="32">
        <f>Assumptions!$B39</f>
        <v>13000</v>
      </c>
      <c r="AF5" s="32">
        <f>Assumptions!$B39</f>
        <v>13000</v>
      </c>
      <c r="AG5" s="32">
        <f>Assumptions!$B39</f>
        <v>13000</v>
      </c>
      <c r="AH5" s="32">
        <f>Assumptions!$B39</f>
        <v>13000</v>
      </c>
      <c r="AI5" s="32">
        <f>Assumptions!$B39</f>
        <v>13000</v>
      </c>
      <c r="AJ5" s="32">
        <f>Assumptions!$B39</f>
        <v>13000</v>
      </c>
      <c r="AK5" s="32">
        <f>Assumptions!$B39</f>
        <v>13000</v>
      </c>
    </row>
    <row r="6">
      <c r="A6" s="5" t="s">
        <v>65</v>
      </c>
      <c r="B6" s="32">
        <f>Assumptions!$B40</f>
        <v>24000</v>
      </c>
      <c r="C6" s="32">
        <f>Assumptions!$B40</f>
        <v>24000</v>
      </c>
      <c r="D6" s="32">
        <f>Assumptions!$B40</f>
        <v>24000</v>
      </c>
      <c r="E6" s="32">
        <f>Assumptions!$B40</f>
        <v>24000</v>
      </c>
      <c r="F6" s="32">
        <f>Assumptions!$B40</f>
        <v>24000</v>
      </c>
      <c r="G6" s="32">
        <f>Assumptions!$B40</f>
        <v>24000</v>
      </c>
      <c r="H6" s="32">
        <f>Assumptions!$B40</f>
        <v>24000</v>
      </c>
      <c r="I6" s="32">
        <f>Assumptions!$B40</f>
        <v>24000</v>
      </c>
      <c r="J6" s="32">
        <f>Assumptions!$B40</f>
        <v>24000</v>
      </c>
      <c r="K6" s="32">
        <f>Assumptions!$B40</f>
        <v>24000</v>
      </c>
      <c r="L6" s="32">
        <f>Assumptions!$B40</f>
        <v>24000</v>
      </c>
      <c r="M6" s="32">
        <f>Assumptions!$B40</f>
        <v>24000</v>
      </c>
      <c r="N6" s="32">
        <f>Assumptions!$B40</f>
        <v>24000</v>
      </c>
      <c r="O6" s="32">
        <f>Assumptions!$B40</f>
        <v>24000</v>
      </c>
      <c r="P6" s="32">
        <f>Assumptions!$B40</f>
        <v>24000</v>
      </c>
      <c r="Q6" s="32">
        <f>Assumptions!$B40</f>
        <v>24000</v>
      </c>
      <c r="R6" s="32">
        <f>Assumptions!$B40</f>
        <v>24000</v>
      </c>
      <c r="S6" s="32">
        <f>Assumptions!$B40</f>
        <v>24000</v>
      </c>
      <c r="T6" s="32">
        <f>Assumptions!$B40</f>
        <v>24000</v>
      </c>
      <c r="U6" s="32">
        <f>Assumptions!$B40</f>
        <v>24000</v>
      </c>
      <c r="V6" s="32">
        <f>Assumptions!$B40</f>
        <v>24000</v>
      </c>
      <c r="W6" s="32">
        <f>Assumptions!$B40</f>
        <v>24000</v>
      </c>
      <c r="X6" s="32">
        <f>Assumptions!$B40</f>
        <v>24000</v>
      </c>
      <c r="Y6" s="32">
        <f>Assumptions!$B40</f>
        <v>24000</v>
      </c>
      <c r="Z6" s="32">
        <f>Assumptions!$B40</f>
        <v>24000</v>
      </c>
      <c r="AA6" s="32">
        <f>Assumptions!$B40</f>
        <v>24000</v>
      </c>
      <c r="AB6" s="32">
        <f>Assumptions!$B40</f>
        <v>24000</v>
      </c>
      <c r="AC6" s="32">
        <f>Assumptions!$B40</f>
        <v>24000</v>
      </c>
      <c r="AD6" s="32">
        <f>Assumptions!$B40</f>
        <v>24000</v>
      </c>
      <c r="AE6" s="32">
        <f>Assumptions!$B40</f>
        <v>24000</v>
      </c>
      <c r="AF6" s="32">
        <f>Assumptions!$B40</f>
        <v>24000</v>
      </c>
      <c r="AG6" s="32">
        <f>Assumptions!$B40</f>
        <v>24000</v>
      </c>
      <c r="AH6" s="32">
        <f>Assumptions!$B40</f>
        <v>24000</v>
      </c>
      <c r="AI6" s="32">
        <f>Assumptions!$B40</f>
        <v>24000</v>
      </c>
      <c r="AJ6" s="32">
        <f>Assumptions!$B40</f>
        <v>24000</v>
      </c>
      <c r="AK6" s="32">
        <f>Assumptions!$B40</f>
        <v>24000</v>
      </c>
    </row>
    <row r="7">
      <c r="A7" s="6" t="s">
        <v>66</v>
      </c>
      <c r="B7" s="32">
        <f>Assumptions!$B41</f>
        <v>5555</v>
      </c>
      <c r="C7" s="32">
        <f>Assumptions!$B41</f>
        <v>5555</v>
      </c>
      <c r="D7" s="32">
        <f>Assumptions!$B41</f>
        <v>5555</v>
      </c>
      <c r="E7" s="32">
        <f>Assumptions!$B41</f>
        <v>5555</v>
      </c>
      <c r="F7" s="32">
        <f>Assumptions!$B41</f>
        <v>5555</v>
      </c>
      <c r="G7" s="32">
        <f>Assumptions!$B41</f>
        <v>5555</v>
      </c>
      <c r="H7" s="32">
        <f>Assumptions!$B41</f>
        <v>5555</v>
      </c>
      <c r="I7" s="32">
        <f>Assumptions!$B41</f>
        <v>5555</v>
      </c>
      <c r="J7" s="32">
        <f>Assumptions!$B41</f>
        <v>5555</v>
      </c>
      <c r="K7" s="32">
        <f>Assumptions!$B41</f>
        <v>5555</v>
      </c>
      <c r="L7" s="32">
        <f>Assumptions!$B41</f>
        <v>5555</v>
      </c>
      <c r="M7" s="32">
        <f>Assumptions!$B41</f>
        <v>5555</v>
      </c>
      <c r="N7" s="32">
        <f>Assumptions!$B41</f>
        <v>5555</v>
      </c>
      <c r="O7" s="32">
        <f>Assumptions!$B41</f>
        <v>5555</v>
      </c>
      <c r="P7" s="32">
        <f>Assumptions!$B41</f>
        <v>5555</v>
      </c>
      <c r="Q7" s="32">
        <f>Assumptions!$B41</f>
        <v>5555</v>
      </c>
      <c r="R7" s="32">
        <f>Assumptions!$B41</f>
        <v>5555</v>
      </c>
      <c r="S7" s="32">
        <f>Assumptions!$B41</f>
        <v>5555</v>
      </c>
      <c r="T7" s="32">
        <f>Assumptions!$B41</f>
        <v>5555</v>
      </c>
      <c r="U7" s="32">
        <f>Assumptions!$B41</f>
        <v>5555</v>
      </c>
      <c r="V7" s="32">
        <f>Assumptions!$B41</f>
        <v>5555</v>
      </c>
      <c r="W7" s="32">
        <f>Assumptions!$B41</f>
        <v>5555</v>
      </c>
      <c r="X7" s="32">
        <f>Assumptions!$B41</f>
        <v>5555</v>
      </c>
      <c r="Y7" s="32">
        <f>Assumptions!$B41</f>
        <v>5555</v>
      </c>
      <c r="Z7" s="32">
        <f>Assumptions!$B41</f>
        <v>5555</v>
      </c>
      <c r="AA7" s="32">
        <f>Assumptions!$B41</f>
        <v>5555</v>
      </c>
      <c r="AB7" s="32">
        <f>Assumptions!$B41</f>
        <v>5555</v>
      </c>
      <c r="AC7" s="32">
        <f>Assumptions!$B41</f>
        <v>5555</v>
      </c>
      <c r="AD7" s="32">
        <f>Assumptions!$B41</f>
        <v>5555</v>
      </c>
      <c r="AE7" s="32">
        <f>Assumptions!$B41</f>
        <v>5555</v>
      </c>
      <c r="AF7" s="32">
        <f>Assumptions!$B41</f>
        <v>5555</v>
      </c>
      <c r="AG7" s="32">
        <f>Assumptions!$B41</f>
        <v>5555</v>
      </c>
      <c r="AH7" s="32">
        <f>Assumptions!$B41</f>
        <v>5555</v>
      </c>
      <c r="AI7" s="32">
        <f>Assumptions!$B41</f>
        <v>5555</v>
      </c>
      <c r="AJ7" s="32">
        <f>Assumptions!$B41</f>
        <v>5555</v>
      </c>
      <c r="AK7" s="32">
        <f>Assumptions!$B41</f>
        <v>5555</v>
      </c>
    </row>
    <row r="8">
      <c r="A8" s="7" t="s">
        <v>136</v>
      </c>
      <c r="B8" s="32">
        <f t="shared" ref="B8:AK8" si="1">sum(B3:B7)</f>
        <v>130555</v>
      </c>
      <c r="C8" s="32">
        <f t="shared" si="1"/>
        <v>130555</v>
      </c>
      <c r="D8" s="32">
        <f t="shared" si="1"/>
        <v>130555</v>
      </c>
      <c r="E8" s="32">
        <f t="shared" si="1"/>
        <v>130555</v>
      </c>
      <c r="F8" s="32">
        <f t="shared" si="1"/>
        <v>130555</v>
      </c>
      <c r="G8" s="32">
        <f t="shared" si="1"/>
        <v>130555</v>
      </c>
      <c r="H8" s="32">
        <f t="shared" si="1"/>
        <v>130555</v>
      </c>
      <c r="I8" s="32">
        <f t="shared" si="1"/>
        <v>130555</v>
      </c>
      <c r="J8" s="32">
        <f t="shared" si="1"/>
        <v>130555</v>
      </c>
      <c r="K8" s="32">
        <f t="shared" si="1"/>
        <v>130555</v>
      </c>
      <c r="L8" s="32">
        <f t="shared" si="1"/>
        <v>130555</v>
      </c>
      <c r="M8" s="32">
        <f t="shared" si="1"/>
        <v>130555</v>
      </c>
      <c r="N8" s="32">
        <f t="shared" si="1"/>
        <v>130555</v>
      </c>
      <c r="O8" s="32">
        <f t="shared" si="1"/>
        <v>130555</v>
      </c>
      <c r="P8" s="32">
        <f t="shared" si="1"/>
        <v>130555</v>
      </c>
      <c r="Q8" s="32">
        <f t="shared" si="1"/>
        <v>130555</v>
      </c>
      <c r="R8" s="32">
        <f t="shared" si="1"/>
        <v>130555</v>
      </c>
      <c r="S8" s="32">
        <f t="shared" si="1"/>
        <v>130555</v>
      </c>
      <c r="T8" s="32">
        <f t="shared" si="1"/>
        <v>130555</v>
      </c>
      <c r="U8" s="32">
        <f t="shared" si="1"/>
        <v>130555</v>
      </c>
      <c r="V8" s="32">
        <f t="shared" si="1"/>
        <v>130555</v>
      </c>
      <c r="W8" s="32">
        <f t="shared" si="1"/>
        <v>130555</v>
      </c>
      <c r="X8" s="32">
        <f t="shared" si="1"/>
        <v>130555</v>
      </c>
      <c r="Y8" s="32">
        <f t="shared" si="1"/>
        <v>130555</v>
      </c>
      <c r="Z8" s="32">
        <f t="shared" si="1"/>
        <v>130555</v>
      </c>
      <c r="AA8" s="32">
        <f t="shared" si="1"/>
        <v>130555</v>
      </c>
      <c r="AB8" s="32">
        <f t="shared" si="1"/>
        <v>130555</v>
      </c>
      <c r="AC8" s="32">
        <f t="shared" si="1"/>
        <v>130555</v>
      </c>
      <c r="AD8" s="32">
        <f t="shared" si="1"/>
        <v>130555</v>
      </c>
      <c r="AE8" s="32">
        <f t="shared" si="1"/>
        <v>130555</v>
      </c>
      <c r="AF8" s="32">
        <f t="shared" si="1"/>
        <v>130555</v>
      </c>
      <c r="AG8" s="32">
        <f t="shared" si="1"/>
        <v>130555</v>
      </c>
      <c r="AH8" s="32">
        <f t="shared" si="1"/>
        <v>130555</v>
      </c>
      <c r="AI8" s="32">
        <f t="shared" si="1"/>
        <v>130555</v>
      </c>
      <c r="AJ8" s="32">
        <f t="shared" si="1"/>
        <v>130555</v>
      </c>
      <c r="AK8" s="32">
        <f t="shared" si="1"/>
        <v>130555</v>
      </c>
    </row>
    <row r="9">
      <c r="A9" s="5"/>
    </row>
    <row r="10">
      <c r="A10" s="7" t="s">
        <v>148</v>
      </c>
    </row>
    <row r="11">
      <c r="A11" s="6" t="s">
        <v>59</v>
      </c>
      <c r="B11" s="34">
        <v>0.0</v>
      </c>
      <c r="C11" s="34">
        <v>0.0</v>
      </c>
      <c r="D11" s="32">
        <f t="shared" ref="D11:AK11" si="2">B3</f>
        <v>33000</v>
      </c>
      <c r="E11" s="32">
        <f t="shared" si="2"/>
        <v>33000</v>
      </c>
      <c r="F11" s="32">
        <f t="shared" si="2"/>
        <v>33000</v>
      </c>
      <c r="G11" s="32">
        <f t="shared" si="2"/>
        <v>33000</v>
      </c>
      <c r="H11" s="32">
        <f t="shared" si="2"/>
        <v>33000</v>
      </c>
      <c r="I11" s="32">
        <f t="shared" si="2"/>
        <v>33000</v>
      </c>
      <c r="J11" s="32">
        <f t="shared" si="2"/>
        <v>33000</v>
      </c>
      <c r="K11" s="32">
        <f t="shared" si="2"/>
        <v>33000</v>
      </c>
      <c r="L11" s="32">
        <f t="shared" si="2"/>
        <v>33000</v>
      </c>
      <c r="M11" s="32">
        <f t="shared" si="2"/>
        <v>33000</v>
      </c>
      <c r="N11" s="32">
        <f t="shared" si="2"/>
        <v>33000</v>
      </c>
      <c r="O11" s="32">
        <f t="shared" si="2"/>
        <v>33000</v>
      </c>
      <c r="P11" s="32">
        <f t="shared" si="2"/>
        <v>33000</v>
      </c>
      <c r="Q11" s="32">
        <f t="shared" si="2"/>
        <v>33000</v>
      </c>
      <c r="R11" s="32">
        <f t="shared" si="2"/>
        <v>33000</v>
      </c>
      <c r="S11" s="32">
        <f t="shared" si="2"/>
        <v>33000</v>
      </c>
      <c r="T11" s="32">
        <f t="shared" si="2"/>
        <v>33000</v>
      </c>
      <c r="U11" s="32">
        <f t="shared" si="2"/>
        <v>33000</v>
      </c>
      <c r="V11" s="32">
        <f t="shared" si="2"/>
        <v>33000</v>
      </c>
      <c r="W11" s="32">
        <f t="shared" si="2"/>
        <v>33000</v>
      </c>
      <c r="X11" s="32">
        <f t="shared" si="2"/>
        <v>33000</v>
      </c>
      <c r="Y11" s="32">
        <f t="shared" si="2"/>
        <v>33000</v>
      </c>
      <c r="Z11" s="32">
        <f t="shared" si="2"/>
        <v>33000</v>
      </c>
      <c r="AA11" s="32">
        <f t="shared" si="2"/>
        <v>33000</v>
      </c>
      <c r="AB11" s="32">
        <f t="shared" si="2"/>
        <v>33000</v>
      </c>
      <c r="AC11" s="32">
        <f t="shared" si="2"/>
        <v>33000</v>
      </c>
      <c r="AD11" s="32">
        <f t="shared" si="2"/>
        <v>33000</v>
      </c>
      <c r="AE11" s="32">
        <f t="shared" si="2"/>
        <v>33000</v>
      </c>
      <c r="AF11" s="32">
        <f t="shared" si="2"/>
        <v>33000</v>
      </c>
      <c r="AG11" s="32">
        <f t="shared" si="2"/>
        <v>33000</v>
      </c>
      <c r="AH11" s="32">
        <f t="shared" si="2"/>
        <v>33000</v>
      </c>
      <c r="AI11" s="32">
        <f t="shared" si="2"/>
        <v>33000</v>
      </c>
      <c r="AJ11" s="32">
        <f t="shared" si="2"/>
        <v>33000</v>
      </c>
      <c r="AK11" s="32">
        <f t="shared" si="2"/>
        <v>33000</v>
      </c>
    </row>
    <row r="12">
      <c r="A12" s="5" t="s">
        <v>62</v>
      </c>
      <c r="B12" s="32">
        <f t="shared" ref="B12:AK12" si="3">B4</f>
        <v>55000</v>
      </c>
      <c r="C12" s="32">
        <f t="shared" si="3"/>
        <v>55000</v>
      </c>
      <c r="D12" s="32">
        <f t="shared" si="3"/>
        <v>55000</v>
      </c>
      <c r="E12" s="32">
        <f t="shared" si="3"/>
        <v>55000</v>
      </c>
      <c r="F12" s="32">
        <f t="shared" si="3"/>
        <v>55000</v>
      </c>
      <c r="G12" s="32">
        <f t="shared" si="3"/>
        <v>55000</v>
      </c>
      <c r="H12" s="32">
        <f t="shared" si="3"/>
        <v>55000</v>
      </c>
      <c r="I12" s="32">
        <f t="shared" si="3"/>
        <v>55000</v>
      </c>
      <c r="J12" s="32">
        <f t="shared" si="3"/>
        <v>55000</v>
      </c>
      <c r="K12" s="32">
        <f t="shared" si="3"/>
        <v>55000</v>
      </c>
      <c r="L12" s="32">
        <f t="shared" si="3"/>
        <v>55000</v>
      </c>
      <c r="M12" s="32">
        <f t="shared" si="3"/>
        <v>55000</v>
      </c>
      <c r="N12" s="32">
        <f t="shared" si="3"/>
        <v>55000</v>
      </c>
      <c r="O12" s="32">
        <f t="shared" si="3"/>
        <v>55000</v>
      </c>
      <c r="P12" s="32">
        <f t="shared" si="3"/>
        <v>55000</v>
      </c>
      <c r="Q12" s="32">
        <f t="shared" si="3"/>
        <v>55000</v>
      </c>
      <c r="R12" s="32">
        <f t="shared" si="3"/>
        <v>55000</v>
      </c>
      <c r="S12" s="32">
        <f t="shared" si="3"/>
        <v>55000</v>
      </c>
      <c r="T12" s="32">
        <f t="shared" si="3"/>
        <v>55000</v>
      </c>
      <c r="U12" s="32">
        <f t="shared" si="3"/>
        <v>55000</v>
      </c>
      <c r="V12" s="32">
        <f t="shared" si="3"/>
        <v>55000</v>
      </c>
      <c r="W12" s="32">
        <f t="shared" si="3"/>
        <v>55000</v>
      </c>
      <c r="X12" s="32">
        <f t="shared" si="3"/>
        <v>55000</v>
      </c>
      <c r="Y12" s="32">
        <f t="shared" si="3"/>
        <v>55000</v>
      </c>
      <c r="Z12" s="32">
        <f t="shared" si="3"/>
        <v>55000</v>
      </c>
      <c r="AA12" s="32">
        <f t="shared" si="3"/>
        <v>55000</v>
      </c>
      <c r="AB12" s="32">
        <f t="shared" si="3"/>
        <v>55000</v>
      </c>
      <c r="AC12" s="32">
        <f t="shared" si="3"/>
        <v>55000</v>
      </c>
      <c r="AD12" s="32">
        <f t="shared" si="3"/>
        <v>55000</v>
      </c>
      <c r="AE12" s="32">
        <f t="shared" si="3"/>
        <v>55000</v>
      </c>
      <c r="AF12" s="32">
        <f t="shared" si="3"/>
        <v>55000</v>
      </c>
      <c r="AG12" s="32">
        <f t="shared" si="3"/>
        <v>55000</v>
      </c>
      <c r="AH12" s="32">
        <f t="shared" si="3"/>
        <v>55000</v>
      </c>
      <c r="AI12" s="32">
        <f t="shared" si="3"/>
        <v>55000</v>
      </c>
      <c r="AJ12" s="32">
        <f t="shared" si="3"/>
        <v>55000</v>
      </c>
      <c r="AK12" s="32">
        <f t="shared" si="3"/>
        <v>55000</v>
      </c>
    </row>
    <row r="13">
      <c r="A13" s="5" t="s">
        <v>63</v>
      </c>
      <c r="B13" s="34">
        <v>0.0</v>
      </c>
      <c r="C13" s="34">
        <v>0.0</v>
      </c>
      <c r="D13" s="34">
        <v>0.0</v>
      </c>
      <c r="E13" s="32">
        <f t="shared" ref="E13:AK13" si="4">B5</f>
        <v>13000</v>
      </c>
      <c r="F13" s="32">
        <f t="shared" si="4"/>
        <v>13000</v>
      </c>
      <c r="G13" s="32">
        <f t="shared" si="4"/>
        <v>13000</v>
      </c>
      <c r="H13" s="32">
        <f t="shared" si="4"/>
        <v>13000</v>
      </c>
      <c r="I13" s="32">
        <f t="shared" si="4"/>
        <v>13000</v>
      </c>
      <c r="J13" s="32">
        <f t="shared" si="4"/>
        <v>13000</v>
      </c>
      <c r="K13" s="32">
        <f t="shared" si="4"/>
        <v>13000</v>
      </c>
      <c r="L13" s="32">
        <f t="shared" si="4"/>
        <v>13000</v>
      </c>
      <c r="M13" s="32">
        <f t="shared" si="4"/>
        <v>13000</v>
      </c>
      <c r="N13" s="32">
        <f t="shared" si="4"/>
        <v>13000</v>
      </c>
      <c r="O13" s="32">
        <f t="shared" si="4"/>
        <v>13000</v>
      </c>
      <c r="P13" s="32">
        <f t="shared" si="4"/>
        <v>13000</v>
      </c>
      <c r="Q13" s="32">
        <f t="shared" si="4"/>
        <v>13000</v>
      </c>
      <c r="R13" s="32">
        <f t="shared" si="4"/>
        <v>13000</v>
      </c>
      <c r="S13" s="32">
        <f t="shared" si="4"/>
        <v>13000</v>
      </c>
      <c r="T13" s="32">
        <f t="shared" si="4"/>
        <v>13000</v>
      </c>
      <c r="U13" s="32">
        <f t="shared" si="4"/>
        <v>13000</v>
      </c>
      <c r="V13" s="32">
        <f t="shared" si="4"/>
        <v>13000</v>
      </c>
      <c r="W13" s="32">
        <f t="shared" si="4"/>
        <v>13000</v>
      </c>
      <c r="X13" s="32">
        <f t="shared" si="4"/>
        <v>13000</v>
      </c>
      <c r="Y13" s="32">
        <f t="shared" si="4"/>
        <v>13000</v>
      </c>
      <c r="Z13" s="32">
        <f t="shared" si="4"/>
        <v>13000</v>
      </c>
      <c r="AA13" s="32">
        <f t="shared" si="4"/>
        <v>13000</v>
      </c>
      <c r="AB13" s="32">
        <f t="shared" si="4"/>
        <v>13000</v>
      </c>
      <c r="AC13" s="32">
        <f t="shared" si="4"/>
        <v>13000</v>
      </c>
      <c r="AD13" s="32">
        <f t="shared" si="4"/>
        <v>13000</v>
      </c>
      <c r="AE13" s="32">
        <f t="shared" si="4"/>
        <v>13000</v>
      </c>
      <c r="AF13" s="32">
        <f t="shared" si="4"/>
        <v>13000</v>
      </c>
      <c r="AG13" s="32">
        <f t="shared" si="4"/>
        <v>13000</v>
      </c>
      <c r="AH13" s="32">
        <f t="shared" si="4"/>
        <v>13000</v>
      </c>
      <c r="AI13" s="32">
        <f t="shared" si="4"/>
        <v>13000</v>
      </c>
      <c r="AJ13" s="32">
        <f t="shared" si="4"/>
        <v>13000</v>
      </c>
      <c r="AK13" s="32">
        <f t="shared" si="4"/>
        <v>13000</v>
      </c>
    </row>
    <row r="14">
      <c r="A14" s="5" t="s">
        <v>65</v>
      </c>
      <c r="B14" s="34">
        <v>0.0</v>
      </c>
      <c r="C14" s="34">
        <v>0.0</v>
      </c>
      <c r="D14" s="34">
        <f>SUM(B6:D6)</f>
        <v>72000</v>
      </c>
      <c r="E14" s="34">
        <v>0.0</v>
      </c>
      <c r="F14" s="34">
        <v>0.0</v>
      </c>
      <c r="G14" s="34">
        <f>SUM(E6:G6)</f>
        <v>72000</v>
      </c>
      <c r="H14" s="34">
        <v>0.0</v>
      </c>
      <c r="I14" s="34">
        <v>0.0</v>
      </c>
      <c r="J14" s="34">
        <f>SUM(H6:J6)</f>
        <v>72000</v>
      </c>
      <c r="K14" s="34">
        <v>0.0</v>
      </c>
      <c r="L14" s="34">
        <v>0.0</v>
      </c>
      <c r="M14" s="34">
        <f>SUM(K6:M6)</f>
        <v>72000</v>
      </c>
      <c r="N14" s="34">
        <v>0.0</v>
      </c>
      <c r="O14" s="34">
        <v>0.0</v>
      </c>
      <c r="P14" s="34">
        <f>SUM(N6:P6)</f>
        <v>72000</v>
      </c>
      <c r="Q14" s="34">
        <v>0.0</v>
      </c>
      <c r="R14" s="34">
        <v>0.0</v>
      </c>
      <c r="S14" s="34">
        <f>SUM(Q6:S6)</f>
        <v>72000</v>
      </c>
      <c r="T14" s="34">
        <v>0.0</v>
      </c>
      <c r="U14" s="34">
        <v>0.0</v>
      </c>
      <c r="V14" s="34">
        <f>SUM(T6:V6)</f>
        <v>72000</v>
      </c>
      <c r="W14" s="34">
        <v>0.0</v>
      </c>
      <c r="X14" s="34">
        <v>0.0</v>
      </c>
      <c r="Y14" s="34">
        <f>SUM(W6:Y6)</f>
        <v>72000</v>
      </c>
      <c r="Z14" s="34">
        <v>0.0</v>
      </c>
      <c r="AA14" s="34">
        <v>0.0</v>
      </c>
      <c r="AB14" s="34">
        <f>SUM(Z6:AB6)</f>
        <v>72000</v>
      </c>
      <c r="AC14" s="34">
        <v>0.0</v>
      </c>
      <c r="AD14" s="34">
        <v>0.0</v>
      </c>
      <c r="AE14" s="34">
        <f>SUM(AC6:AE6)</f>
        <v>72000</v>
      </c>
      <c r="AF14" s="34">
        <v>0.0</v>
      </c>
      <c r="AG14" s="34">
        <v>0.0</v>
      </c>
      <c r="AH14" s="34">
        <f>SUM(AF6:AH6)</f>
        <v>72000</v>
      </c>
      <c r="AI14" s="34">
        <v>0.0</v>
      </c>
      <c r="AJ14" s="34">
        <v>0.0</v>
      </c>
      <c r="AK14" s="34">
        <f>SUM(AI6:AK6)</f>
        <v>72000</v>
      </c>
    </row>
    <row r="15">
      <c r="A15" s="6" t="s">
        <v>66</v>
      </c>
      <c r="B15" s="34">
        <v>0.0</v>
      </c>
      <c r="C15" s="32">
        <f t="shared" ref="C15:AK15" si="5">B7</f>
        <v>5555</v>
      </c>
      <c r="D15" s="32">
        <f t="shared" si="5"/>
        <v>5555</v>
      </c>
      <c r="E15" s="32">
        <f t="shared" si="5"/>
        <v>5555</v>
      </c>
      <c r="F15" s="32">
        <f t="shared" si="5"/>
        <v>5555</v>
      </c>
      <c r="G15" s="32">
        <f t="shared" si="5"/>
        <v>5555</v>
      </c>
      <c r="H15" s="32">
        <f t="shared" si="5"/>
        <v>5555</v>
      </c>
      <c r="I15" s="32">
        <f t="shared" si="5"/>
        <v>5555</v>
      </c>
      <c r="J15" s="32">
        <f t="shared" si="5"/>
        <v>5555</v>
      </c>
      <c r="K15" s="32">
        <f t="shared" si="5"/>
        <v>5555</v>
      </c>
      <c r="L15" s="32">
        <f t="shared" si="5"/>
        <v>5555</v>
      </c>
      <c r="M15" s="32">
        <f t="shared" si="5"/>
        <v>5555</v>
      </c>
      <c r="N15" s="32">
        <f t="shared" si="5"/>
        <v>5555</v>
      </c>
      <c r="O15" s="32">
        <f t="shared" si="5"/>
        <v>5555</v>
      </c>
      <c r="P15" s="32">
        <f t="shared" si="5"/>
        <v>5555</v>
      </c>
      <c r="Q15" s="32">
        <f t="shared" si="5"/>
        <v>5555</v>
      </c>
      <c r="R15" s="32">
        <f t="shared" si="5"/>
        <v>5555</v>
      </c>
      <c r="S15" s="32">
        <f t="shared" si="5"/>
        <v>5555</v>
      </c>
      <c r="T15" s="32">
        <f t="shared" si="5"/>
        <v>5555</v>
      </c>
      <c r="U15" s="32">
        <f t="shared" si="5"/>
        <v>5555</v>
      </c>
      <c r="V15" s="32">
        <f t="shared" si="5"/>
        <v>5555</v>
      </c>
      <c r="W15" s="32">
        <f t="shared" si="5"/>
        <v>5555</v>
      </c>
      <c r="X15" s="32">
        <f t="shared" si="5"/>
        <v>5555</v>
      </c>
      <c r="Y15" s="32">
        <f t="shared" si="5"/>
        <v>5555</v>
      </c>
      <c r="Z15" s="32">
        <f t="shared" si="5"/>
        <v>5555</v>
      </c>
      <c r="AA15" s="32">
        <f t="shared" si="5"/>
        <v>5555</v>
      </c>
      <c r="AB15" s="32">
        <f t="shared" si="5"/>
        <v>5555</v>
      </c>
      <c r="AC15" s="32">
        <f t="shared" si="5"/>
        <v>5555</v>
      </c>
      <c r="AD15" s="32">
        <f t="shared" si="5"/>
        <v>5555</v>
      </c>
      <c r="AE15" s="32">
        <f t="shared" si="5"/>
        <v>5555</v>
      </c>
      <c r="AF15" s="32">
        <f t="shared" si="5"/>
        <v>5555</v>
      </c>
      <c r="AG15" s="32">
        <f t="shared" si="5"/>
        <v>5555</v>
      </c>
      <c r="AH15" s="32">
        <f t="shared" si="5"/>
        <v>5555</v>
      </c>
      <c r="AI15" s="32">
        <f t="shared" si="5"/>
        <v>5555</v>
      </c>
      <c r="AJ15" s="32">
        <f t="shared" si="5"/>
        <v>5555</v>
      </c>
      <c r="AK15" s="32">
        <f t="shared" si="5"/>
        <v>5555</v>
      </c>
    </row>
    <row r="16">
      <c r="A16" s="7" t="s">
        <v>136</v>
      </c>
      <c r="B16" s="32">
        <f t="shared" ref="B16:AK16" si="6">sum(B11:B15)</f>
        <v>55000</v>
      </c>
      <c r="C16" s="32">
        <f t="shared" si="6"/>
        <v>60555</v>
      </c>
      <c r="D16" s="32">
        <f t="shared" si="6"/>
        <v>165555</v>
      </c>
      <c r="E16" s="32">
        <f t="shared" si="6"/>
        <v>106555</v>
      </c>
      <c r="F16" s="32">
        <f t="shared" si="6"/>
        <v>106555</v>
      </c>
      <c r="G16" s="32">
        <f t="shared" si="6"/>
        <v>178555</v>
      </c>
      <c r="H16" s="32">
        <f t="shared" si="6"/>
        <v>106555</v>
      </c>
      <c r="I16" s="32">
        <f t="shared" si="6"/>
        <v>106555</v>
      </c>
      <c r="J16" s="32">
        <f t="shared" si="6"/>
        <v>178555</v>
      </c>
      <c r="K16" s="32">
        <f t="shared" si="6"/>
        <v>106555</v>
      </c>
      <c r="L16" s="32">
        <f t="shared" si="6"/>
        <v>106555</v>
      </c>
      <c r="M16" s="32">
        <f t="shared" si="6"/>
        <v>178555</v>
      </c>
      <c r="N16" s="32">
        <f t="shared" si="6"/>
        <v>106555</v>
      </c>
      <c r="O16" s="32">
        <f t="shared" si="6"/>
        <v>106555</v>
      </c>
      <c r="P16" s="32">
        <f t="shared" si="6"/>
        <v>178555</v>
      </c>
      <c r="Q16" s="32">
        <f t="shared" si="6"/>
        <v>106555</v>
      </c>
      <c r="R16" s="32">
        <f t="shared" si="6"/>
        <v>106555</v>
      </c>
      <c r="S16" s="32">
        <f t="shared" si="6"/>
        <v>178555</v>
      </c>
      <c r="T16" s="32">
        <f t="shared" si="6"/>
        <v>106555</v>
      </c>
      <c r="U16" s="32">
        <f t="shared" si="6"/>
        <v>106555</v>
      </c>
      <c r="V16" s="32">
        <f t="shared" si="6"/>
        <v>178555</v>
      </c>
      <c r="W16" s="32">
        <f t="shared" si="6"/>
        <v>106555</v>
      </c>
      <c r="X16" s="32">
        <f t="shared" si="6"/>
        <v>106555</v>
      </c>
      <c r="Y16" s="32">
        <f t="shared" si="6"/>
        <v>178555</v>
      </c>
      <c r="Z16" s="32">
        <f t="shared" si="6"/>
        <v>106555</v>
      </c>
      <c r="AA16" s="32">
        <f t="shared" si="6"/>
        <v>106555</v>
      </c>
      <c r="AB16" s="32">
        <f t="shared" si="6"/>
        <v>178555</v>
      </c>
      <c r="AC16" s="32">
        <f t="shared" si="6"/>
        <v>106555</v>
      </c>
      <c r="AD16" s="32">
        <f t="shared" si="6"/>
        <v>106555</v>
      </c>
      <c r="AE16" s="32">
        <f t="shared" si="6"/>
        <v>178555</v>
      </c>
      <c r="AF16" s="32">
        <f t="shared" si="6"/>
        <v>106555</v>
      </c>
      <c r="AG16" s="32">
        <f t="shared" si="6"/>
        <v>106555</v>
      </c>
      <c r="AH16" s="32">
        <f t="shared" si="6"/>
        <v>178555</v>
      </c>
      <c r="AI16" s="32">
        <f t="shared" si="6"/>
        <v>106555</v>
      </c>
      <c r="AJ16" s="32">
        <f t="shared" si="6"/>
        <v>106555</v>
      </c>
      <c r="AK16" s="32">
        <f t="shared" si="6"/>
        <v>178555</v>
      </c>
    </row>
    <row r="17">
      <c r="A17" s="5"/>
    </row>
    <row r="18">
      <c r="A18" s="7" t="s">
        <v>149</v>
      </c>
    </row>
    <row r="19">
      <c r="A19" s="6" t="s">
        <v>59</v>
      </c>
      <c r="B19" s="32">
        <f t="shared" ref="B19:B23" si="8">B3-B11</f>
        <v>33000</v>
      </c>
      <c r="C19" s="32">
        <f t="shared" ref="C19:AK19" si="7">B19+C3-C11</f>
        <v>66000</v>
      </c>
      <c r="D19" s="32">
        <f t="shared" si="7"/>
        <v>66000</v>
      </c>
      <c r="E19" s="32">
        <f t="shared" si="7"/>
        <v>66000</v>
      </c>
      <c r="F19" s="32">
        <f t="shared" si="7"/>
        <v>66000</v>
      </c>
      <c r="G19" s="32">
        <f t="shared" si="7"/>
        <v>66000</v>
      </c>
      <c r="H19" s="32">
        <f t="shared" si="7"/>
        <v>66000</v>
      </c>
      <c r="I19" s="32">
        <f t="shared" si="7"/>
        <v>66000</v>
      </c>
      <c r="J19" s="32">
        <f t="shared" si="7"/>
        <v>66000</v>
      </c>
      <c r="K19" s="32">
        <f t="shared" si="7"/>
        <v>66000</v>
      </c>
      <c r="L19" s="32">
        <f t="shared" si="7"/>
        <v>66000</v>
      </c>
      <c r="M19" s="32">
        <f t="shared" si="7"/>
        <v>66000</v>
      </c>
      <c r="N19" s="32">
        <f t="shared" si="7"/>
        <v>66000</v>
      </c>
      <c r="O19" s="32">
        <f t="shared" si="7"/>
        <v>66000</v>
      </c>
      <c r="P19" s="32">
        <f t="shared" si="7"/>
        <v>66000</v>
      </c>
      <c r="Q19" s="32">
        <f t="shared" si="7"/>
        <v>66000</v>
      </c>
      <c r="R19" s="32">
        <f t="shared" si="7"/>
        <v>66000</v>
      </c>
      <c r="S19" s="32">
        <f t="shared" si="7"/>
        <v>66000</v>
      </c>
      <c r="T19" s="32">
        <f t="shared" si="7"/>
        <v>66000</v>
      </c>
      <c r="U19" s="32">
        <f t="shared" si="7"/>
        <v>66000</v>
      </c>
      <c r="V19" s="32">
        <f t="shared" si="7"/>
        <v>66000</v>
      </c>
      <c r="W19" s="32">
        <f t="shared" si="7"/>
        <v>66000</v>
      </c>
      <c r="X19" s="32">
        <f t="shared" si="7"/>
        <v>66000</v>
      </c>
      <c r="Y19" s="32">
        <f t="shared" si="7"/>
        <v>66000</v>
      </c>
      <c r="Z19" s="32">
        <f t="shared" si="7"/>
        <v>66000</v>
      </c>
      <c r="AA19" s="32">
        <f t="shared" si="7"/>
        <v>66000</v>
      </c>
      <c r="AB19" s="32">
        <f t="shared" si="7"/>
        <v>66000</v>
      </c>
      <c r="AC19" s="32">
        <f t="shared" si="7"/>
        <v>66000</v>
      </c>
      <c r="AD19" s="32">
        <f t="shared" si="7"/>
        <v>66000</v>
      </c>
      <c r="AE19" s="32">
        <f t="shared" si="7"/>
        <v>66000</v>
      </c>
      <c r="AF19" s="32">
        <f t="shared" si="7"/>
        <v>66000</v>
      </c>
      <c r="AG19" s="32">
        <f t="shared" si="7"/>
        <v>66000</v>
      </c>
      <c r="AH19" s="32">
        <f t="shared" si="7"/>
        <v>66000</v>
      </c>
      <c r="AI19" s="32">
        <f t="shared" si="7"/>
        <v>66000</v>
      </c>
      <c r="AJ19" s="32">
        <f t="shared" si="7"/>
        <v>66000</v>
      </c>
      <c r="AK19" s="32">
        <f t="shared" si="7"/>
        <v>66000</v>
      </c>
    </row>
    <row r="20">
      <c r="A20" s="5" t="s">
        <v>62</v>
      </c>
      <c r="B20" s="32">
        <f t="shared" si="8"/>
        <v>0</v>
      </c>
      <c r="C20" s="32">
        <f t="shared" ref="C20:AK20" si="9">B20+C4-C12</f>
        <v>0</v>
      </c>
      <c r="D20" s="32">
        <f t="shared" si="9"/>
        <v>0</v>
      </c>
      <c r="E20" s="32">
        <f t="shared" si="9"/>
        <v>0</v>
      </c>
      <c r="F20" s="32">
        <f t="shared" si="9"/>
        <v>0</v>
      </c>
      <c r="G20" s="32">
        <f t="shared" si="9"/>
        <v>0</v>
      </c>
      <c r="H20" s="32">
        <f t="shared" si="9"/>
        <v>0</v>
      </c>
      <c r="I20" s="32">
        <f t="shared" si="9"/>
        <v>0</v>
      </c>
      <c r="J20" s="32">
        <f t="shared" si="9"/>
        <v>0</v>
      </c>
      <c r="K20" s="32">
        <f t="shared" si="9"/>
        <v>0</v>
      </c>
      <c r="L20" s="32">
        <f t="shared" si="9"/>
        <v>0</v>
      </c>
      <c r="M20" s="32">
        <f t="shared" si="9"/>
        <v>0</v>
      </c>
      <c r="N20" s="32">
        <f t="shared" si="9"/>
        <v>0</v>
      </c>
      <c r="O20" s="32">
        <f t="shared" si="9"/>
        <v>0</v>
      </c>
      <c r="P20" s="32">
        <f t="shared" si="9"/>
        <v>0</v>
      </c>
      <c r="Q20" s="32">
        <f t="shared" si="9"/>
        <v>0</v>
      </c>
      <c r="R20" s="32">
        <f t="shared" si="9"/>
        <v>0</v>
      </c>
      <c r="S20" s="32">
        <f t="shared" si="9"/>
        <v>0</v>
      </c>
      <c r="T20" s="32">
        <f t="shared" si="9"/>
        <v>0</v>
      </c>
      <c r="U20" s="32">
        <f t="shared" si="9"/>
        <v>0</v>
      </c>
      <c r="V20" s="32">
        <f t="shared" si="9"/>
        <v>0</v>
      </c>
      <c r="W20" s="32">
        <f t="shared" si="9"/>
        <v>0</v>
      </c>
      <c r="X20" s="32">
        <f t="shared" si="9"/>
        <v>0</v>
      </c>
      <c r="Y20" s="32">
        <f t="shared" si="9"/>
        <v>0</v>
      </c>
      <c r="Z20" s="32">
        <f t="shared" si="9"/>
        <v>0</v>
      </c>
      <c r="AA20" s="32">
        <f t="shared" si="9"/>
        <v>0</v>
      </c>
      <c r="AB20" s="32">
        <f t="shared" si="9"/>
        <v>0</v>
      </c>
      <c r="AC20" s="32">
        <f t="shared" si="9"/>
        <v>0</v>
      </c>
      <c r="AD20" s="32">
        <f t="shared" si="9"/>
        <v>0</v>
      </c>
      <c r="AE20" s="32">
        <f t="shared" si="9"/>
        <v>0</v>
      </c>
      <c r="AF20" s="32">
        <f t="shared" si="9"/>
        <v>0</v>
      </c>
      <c r="AG20" s="32">
        <f t="shared" si="9"/>
        <v>0</v>
      </c>
      <c r="AH20" s="32">
        <f t="shared" si="9"/>
        <v>0</v>
      </c>
      <c r="AI20" s="32">
        <f t="shared" si="9"/>
        <v>0</v>
      </c>
      <c r="AJ20" s="32">
        <f t="shared" si="9"/>
        <v>0</v>
      </c>
      <c r="AK20" s="32">
        <f t="shared" si="9"/>
        <v>0</v>
      </c>
    </row>
    <row r="21">
      <c r="A21" s="5" t="s">
        <v>63</v>
      </c>
      <c r="B21" s="32">
        <f t="shared" si="8"/>
        <v>13000</v>
      </c>
      <c r="C21" s="32">
        <f t="shared" ref="C21:AK21" si="10">B21+C5-C13</f>
        <v>26000</v>
      </c>
      <c r="D21" s="32">
        <f t="shared" si="10"/>
        <v>39000</v>
      </c>
      <c r="E21" s="32">
        <f t="shared" si="10"/>
        <v>39000</v>
      </c>
      <c r="F21" s="32">
        <f t="shared" si="10"/>
        <v>39000</v>
      </c>
      <c r="G21" s="32">
        <f t="shared" si="10"/>
        <v>39000</v>
      </c>
      <c r="H21" s="32">
        <f t="shared" si="10"/>
        <v>39000</v>
      </c>
      <c r="I21" s="32">
        <f t="shared" si="10"/>
        <v>39000</v>
      </c>
      <c r="J21" s="32">
        <f t="shared" si="10"/>
        <v>39000</v>
      </c>
      <c r="K21" s="32">
        <f t="shared" si="10"/>
        <v>39000</v>
      </c>
      <c r="L21" s="32">
        <f t="shared" si="10"/>
        <v>39000</v>
      </c>
      <c r="M21" s="32">
        <f t="shared" si="10"/>
        <v>39000</v>
      </c>
      <c r="N21" s="32">
        <f t="shared" si="10"/>
        <v>39000</v>
      </c>
      <c r="O21" s="32">
        <f t="shared" si="10"/>
        <v>39000</v>
      </c>
      <c r="P21" s="32">
        <f t="shared" si="10"/>
        <v>39000</v>
      </c>
      <c r="Q21" s="32">
        <f t="shared" si="10"/>
        <v>39000</v>
      </c>
      <c r="R21" s="32">
        <f t="shared" si="10"/>
        <v>39000</v>
      </c>
      <c r="S21" s="32">
        <f t="shared" si="10"/>
        <v>39000</v>
      </c>
      <c r="T21" s="32">
        <f t="shared" si="10"/>
        <v>39000</v>
      </c>
      <c r="U21" s="32">
        <f t="shared" si="10"/>
        <v>39000</v>
      </c>
      <c r="V21" s="32">
        <f t="shared" si="10"/>
        <v>39000</v>
      </c>
      <c r="W21" s="32">
        <f t="shared" si="10"/>
        <v>39000</v>
      </c>
      <c r="X21" s="32">
        <f t="shared" si="10"/>
        <v>39000</v>
      </c>
      <c r="Y21" s="32">
        <f t="shared" si="10"/>
        <v>39000</v>
      </c>
      <c r="Z21" s="32">
        <f t="shared" si="10"/>
        <v>39000</v>
      </c>
      <c r="AA21" s="32">
        <f t="shared" si="10"/>
        <v>39000</v>
      </c>
      <c r="AB21" s="32">
        <f t="shared" si="10"/>
        <v>39000</v>
      </c>
      <c r="AC21" s="32">
        <f t="shared" si="10"/>
        <v>39000</v>
      </c>
      <c r="AD21" s="32">
        <f t="shared" si="10"/>
        <v>39000</v>
      </c>
      <c r="AE21" s="32">
        <f t="shared" si="10"/>
        <v>39000</v>
      </c>
      <c r="AF21" s="32">
        <f t="shared" si="10"/>
        <v>39000</v>
      </c>
      <c r="AG21" s="32">
        <f t="shared" si="10"/>
        <v>39000</v>
      </c>
      <c r="AH21" s="32">
        <f t="shared" si="10"/>
        <v>39000</v>
      </c>
      <c r="AI21" s="32">
        <f t="shared" si="10"/>
        <v>39000</v>
      </c>
      <c r="AJ21" s="32">
        <f t="shared" si="10"/>
        <v>39000</v>
      </c>
      <c r="AK21" s="32">
        <f t="shared" si="10"/>
        <v>39000</v>
      </c>
    </row>
    <row r="22">
      <c r="A22" s="5" t="s">
        <v>65</v>
      </c>
      <c r="B22" s="32">
        <f t="shared" si="8"/>
        <v>24000</v>
      </c>
      <c r="C22" s="32">
        <f t="shared" ref="C22:AK22" si="11">B22+C6-C14</f>
        <v>48000</v>
      </c>
      <c r="D22" s="32">
        <f t="shared" si="11"/>
        <v>0</v>
      </c>
      <c r="E22" s="32">
        <f t="shared" si="11"/>
        <v>24000</v>
      </c>
      <c r="F22" s="32">
        <f t="shared" si="11"/>
        <v>48000</v>
      </c>
      <c r="G22" s="32">
        <f t="shared" si="11"/>
        <v>0</v>
      </c>
      <c r="H22" s="32">
        <f t="shared" si="11"/>
        <v>24000</v>
      </c>
      <c r="I22" s="32">
        <f t="shared" si="11"/>
        <v>48000</v>
      </c>
      <c r="J22" s="32">
        <f t="shared" si="11"/>
        <v>0</v>
      </c>
      <c r="K22" s="32">
        <f t="shared" si="11"/>
        <v>24000</v>
      </c>
      <c r="L22" s="32">
        <f t="shared" si="11"/>
        <v>48000</v>
      </c>
      <c r="M22" s="32">
        <f t="shared" si="11"/>
        <v>0</v>
      </c>
      <c r="N22" s="32">
        <f t="shared" si="11"/>
        <v>24000</v>
      </c>
      <c r="O22" s="32">
        <f t="shared" si="11"/>
        <v>48000</v>
      </c>
      <c r="P22" s="32">
        <f t="shared" si="11"/>
        <v>0</v>
      </c>
      <c r="Q22" s="32">
        <f t="shared" si="11"/>
        <v>24000</v>
      </c>
      <c r="R22" s="32">
        <f t="shared" si="11"/>
        <v>48000</v>
      </c>
      <c r="S22" s="32">
        <f t="shared" si="11"/>
        <v>0</v>
      </c>
      <c r="T22" s="32">
        <f t="shared" si="11"/>
        <v>24000</v>
      </c>
      <c r="U22" s="32">
        <f t="shared" si="11"/>
        <v>48000</v>
      </c>
      <c r="V22" s="32">
        <f t="shared" si="11"/>
        <v>0</v>
      </c>
      <c r="W22" s="32">
        <f t="shared" si="11"/>
        <v>24000</v>
      </c>
      <c r="X22" s="32">
        <f t="shared" si="11"/>
        <v>48000</v>
      </c>
      <c r="Y22" s="32">
        <f t="shared" si="11"/>
        <v>0</v>
      </c>
      <c r="Z22" s="32">
        <f t="shared" si="11"/>
        <v>24000</v>
      </c>
      <c r="AA22" s="32">
        <f t="shared" si="11"/>
        <v>48000</v>
      </c>
      <c r="AB22" s="32">
        <f t="shared" si="11"/>
        <v>0</v>
      </c>
      <c r="AC22" s="32">
        <f t="shared" si="11"/>
        <v>24000</v>
      </c>
      <c r="AD22" s="32">
        <f t="shared" si="11"/>
        <v>48000</v>
      </c>
      <c r="AE22" s="32">
        <f t="shared" si="11"/>
        <v>0</v>
      </c>
      <c r="AF22" s="32">
        <f t="shared" si="11"/>
        <v>24000</v>
      </c>
      <c r="AG22" s="32">
        <f t="shared" si="11"/>
        <v>48000</v>
      </c>
      <c r="AH22" s="32">
        <f t="shared" si="11"/>
        <v>0</v>
      </c>
      <c r="AI22" s="32">
        <f t="shared" si="11"/>
        <v>24000</v>
      </c>
      <c r="AJ22" s="32">
        <f t="shared" si="11"/>
        <v>48000</v>
      </c>
      <c r="AK22" s="32">
        <f t="shared" si="11"/>
        <v>0</v>
      </c>
    </row>
    <row r="23">
      <c r="A23" s="6" t="s">
        <v>66</v>
      </c>
      <c r="B23" s="32">
        <f t="shared" si="8"/>
        <v>5555</v>
      </c>
      <c r="C23" s="32">
        <f t="shared" ref="C23:AK23" si="12">B23+C7-C15</f>
        <v>5555</v>
      </c>
      <c r="D23" s="32">
        <f t="shared" si="12"/>
        <v>5555</v>
      </c>
      <c r="E23" s="32">
        <f t="shared" si="12"/>
        <v>5555</v>
      </c>
      <c r="F23" s="32">
        <f t="shared" si="12"/>
        <v>5555</v>
      </c>
      <c r="G23" s="32">
        <f t="shared" si="12"/>
        <v>5555</v>
      </c>
      <c r="H23" s="32">
        <f t="shared" si="12"/>
        <v>5555</v>
      </c>
      <c r="I23" s="32">
        <f t="shared" si="12"/>
        <v>5555</v>
      </c>
      <c r="J23" s="32">
        <f t="shared" si="12"/>
        <v>5555</v>
      </c>
      <c r="K23" s="32">
        <f t="shared" si="12"/>
        <v>5555</v>
      </c>
      <c r="L23" s="32">
        <f t="shared" si="12"/>
        <v>5555</v>
      </c>
      <c r="M23" s="32">
        <f t="shared" si="12"/>
        <v>5555</v>
      </c>
      <c r="N23" s="32">
        <f t="shared" si="12"/>
        <v>5555</v>
      </c>
      <c r="O23" s="32">
        <f t="shared" si="12"/>
        <v>5555</v>
      </c>
      <c r="P23" s="32">
        <f t="shared" si="12"/>
        <v>5555</v>
      </c>
      <c r="Q23" s="32">
        <f t="shared" si="12"/>
        <v>5555</v>
      </c>
      <c r="R23" s="32">
        <f t="shared" si="12"/>
        <v>5555</v>
      </c>
      <c r="S23" s="32">
        <f t="shared" si="12"/>
        <v>5555</v>
      </c>
      <c r="T23" s="32">
        <f t="shared" si="12"/>
        <v>5555</v>
      </c>
      <c r="U23" s="32">
        <f t="shared" si="12"/>
        <v>5555</v>
      </c>
      <c r="V23" s="32">
        <f t="shared" si="12"/>
        <v>5555</v>
      </c>
      <c r="W23" s="32">
        <f t="shared" si="12"/>
        <v>5555</v>
      </c>
      <c r="X23" s="32">
        <f t="shared" si="12"/>
        <v>5555</v>
      </c>
      <c r="Y23" s="32">
        <f t="shared" si="12"/>
        <v>5555</v>
      </c>
      <c r="Z23" s="32">
        <f t="shared" si="12"/>
        <v>5555</v>
      </c>
      <c r="AA23" s="32">
        <f t="shared" si="12"/>
        <v>5555</v>
      </c>
      <c r="AB23" s="32">
        <f t="shared" si="12"/>
        <v>5555</v>
      </c>
      <c r="AC23" s="32">
        <f t="shared" si="12"/>
        <v>5555</v>
      </c>
      <c r="AD23" s="32">
        <f t="shared" si="12"/>
        <v>5555</v>
      </c>
      <c r="AE23" s="32">
        <f t="shared" si="12"/>
        <v>5555</v>
      </c>
      <c r="AF23" s="32">
        <f t="shared" si="12"/>
        <v>5555</v>
      </c>
      <c r="AG23" s="32">
        <f t="shared" si="12"/>
        <v>5555</v>
      </c>
      <c r="AH23" s="32">
        <f t="shared" si="12"/>
        <v>5555</v>
      </c>
      <c r="AI23" s="32">
        <f t="shared" si="12"/>
        <v>5555</v>
      </c>
      <c r="AJ23" s="32">
        <f t="shared" si="12"/>
        <v>5555</v>
      </c>
      <c r="AK23" s="32">
        <f t="shared" si="12"/>
        <v>5555</v>
      </c>
    </row>
    <row r="24">
      <c r="A24" s="7" t="s">
        <v>136</v>
      </c>
      <c r="B24" s="32">
        <f t="shared" ref="B24:AK24" si="13">sum(B19:B23)</f>
        <v>75555</v>
      </c>
      <c r="C24" s="32">
        <f t="shared" si="13"/>
        <v>145555</v>
      </c>
      <c r="D24" s="32">
        <f t="shared" si="13"/>
        <v>110555</v>
      </c>
      <c r="E24" s="32">
        <f t="shared" si="13"/>
        <v>134555</v>
      </c>
      <c r="F24" s="32">
        <f t="shared" si="13"/>
        <v>158555</v>
      </c>
      <c r="G24" s="32">
        <f t="shared" si="13"/>
        <v>110555</v>
      </c>
      <c r="H24" s="32">
        <f t="shared" si="13"/>
        <v>134555</v>
      </c>
      <c r="I24" s="32">
        <f t="shared" si="13"/>
        <v>158555</v>
      </c>
      <c r="J24" s="32">
        <f t="shared" si="13"/>
        <v>110555</v>
      </c>
      <c r="K24" s="32">
        <f t="shared" si="13"/>
        <v>134555</v>
      </c>
      <c r="L24" s="32">
        <f t="shared" si="13"/>
        <v>158555</v>
      </c>
      <c r="M24" s="32">
        <f t="shared" si="13"/>
        <v>110555</v>
      </c>
      <c r="N24" s="32">
        <f t="shared" si="13"/>
        <v>134555</v>
      </c>
      <c r="O24" s="32">
        <f t="shared" si="13"/>
        <v>158555</v>
      </c>
      <c r="P24" s="32">
        <f t="shared" si="13"/>
        <v>110555</v>
      </c>
      <c r="Q24" s="32">
        <f t="shared" si="13"/>
        <v>134555</v>
      </c>
      <c r="R24" s="32">
        <f t="shared" si="13"/>
        <v>158555</v>
      </c>
      <c r="S24" s="32">
        <f t="shared" si="13"/>
        <v>110555</v>
      </c>
      <c r="T24" s="32">
        <f t="shared" si="13"/>
        <v>134555</v>
      </c>
      <c r="U24" s="32">
        <f t="shared" si="13"/>
        <v>158555</v>
      </c>
      <c r="V24" s="32">
        <f t="shared" si="13"/>
        <v>110555</v>
      </c>
      <c r="W24" s="32">
        <f t="shared" si="13"/>
        <v>134555</v>
      </c>
      <c r="X24" s="32">
        <f t="shared" si="13"/>
        <v>158555</v>
      </c>
      <c r="Y24" s="32">
        <f t="shared" si="13"/>
        <v>110555</v>
      </c>
      <c r="Z24" s="32">
        <f t="shared" si="13"/>
        <v>134555</v>
      </c>
      <c r="AA24" s="32">
        <f t="shared" si="13"/>
        <v>158555</v>
      </c>
      <c r="AB24" s="32">
        <f t="shared" si="13"/>
        <v>110555</v>
      </c>
      <c r="AC24" s="32">
        <f t="shared" si="13"/>
        <v>134555</v>
      </c>
      <c r="AD24" s="32">
        <f t="shared" si="13"/>
        <v>158555</v>
      </c>
      <c r="AE24" s="32">
        <f t="shared" si="13"/>
        <v>110555</v>
      </c>
      <c r="AF24" s="32">
        <f t="shared" si="13"/>
        <v>134555</v>
      </c>
      <c r="AG24" s="32">
        <f t="shared" si="13"/>
        <v>158555</v>
      </c>
      <c r="AH24" s="32">
        <f t="shared" si="13"/>
        <v>110555</v>
      </c>
      <c r="AI24" s="32">
        <f t="shared" si="13"/>
        <v>134555</v>
      </c>
      <c r="AJ24" s="32">
        <f t="shared" si="13"/>
        <v>158555</v>
      </c>
      <c r="AK24" s="32">
        <f t="shared" si="13"/>
        <v>110555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37" width="10.38"/>
  </cols>
  <sheetData>
    <row r="1">
      <c r="A1" s="35" t="s">
        <v>134</v>
      </c>
      <c r="B1" s="30" t="s">
        <v>91</v>
      </c>
      <c r="C1" s="30" t="s">
        <v>92</v>
      </c>
      <c r="D1" s="30" t="s">
        <v>93</v>
      </c>
      <c r="E1" s="30" t="s">
        <v>94</v>
      </c>
      <c r="F1" s="30" t="s">
        <v>95</v>
      </c>
      <c r="G1" s="30" t="s">
        <v>96</v>
      </c>
      <c r="H1" s="30" t="s">
        <v>97</v>
      </c>
      <c r="I1" s="30" t="s">
        <v>98</v>
      </c>
      <c r="J1" s="30" t="s">
        <v>99</v>
      </c>
      <c r="K1" s="30" t="s">
        <v>100</v>
      </c>
      <c r="L1" s="30" t="s">
        <v>101</v>
      </c>
      <c r="M1" s="30" t="s">
        <v>102</v>
      </c>
      <c r="N1" s="30" t="s">
        <v>103</v>
      </c>
      <c r="O1" s="30" t="s">
        <v>104</v>
      </c>
      <c r="P1" s="30" t="s">
        <v>105</v>
      </c>
      <c r="Q1" s="30" t="s">
        <v>106</v>
      </c>
      <c r="R1" s="30" t="s">
        <v>107</v>
      </c>
      <c r="S1" s="30" t="s">
        <v>108</v>
      </c>
      <c r="T1" s="30" t="s">
        <v>109</v>
      </c>
      <c r="U1" s="30" t="s">
        <v>110</v>
      </c>
      <c r="V1" s="30" t="s">
        <v>111</v>
      </c>
      <c r="W1" s="30" t="s">
        <v>112</v>
      </c>
      <c r="X1" s="30" t="s">
        <v>113</v>
      </c>
      <c r="Y1" s="30" t="s">
        <v>114</v>
      </c>
      <c r="Z1" s="30" t="s">
        <v>115</v>
      </c>
      <c r="AA1" s="30" t="s">
        <v>116</v>
      </c>
      <c r="AB1" s="30" t="s">
        <v>117</v>
      </c>
      <c r="AC1" s="30" t="s">
        <v>118</v>
      </c>
      <c r="AD1" s="30" t="s">
        <v>119</v>
      </c>
      <c r="AE1" s="30" t="s">
        <v>120</v>
      </c>
      <c r="AF1" s="30" t="s">
        <v>121</v>
      </c>
      <c r="AG1" s="30" t="s">
        <v>122</v>
      </c>
      <c r="AH1" s="30" t="s">
        <v>123</v>
      </c>
      <c r="AI1" s="30" t="s">
        <v>124</v>
      </c>
      <c r="AJ1" s="30" t="s">
        <v>125</v>
      </c>
      <c r="AK1" s="30" t="s">
        <v>126</v>
      </c>
    </row>
    <row r="2">
      <c r="A2" s="35" t="s">
        <v>150</v>
      </c>
    </row>
    <row r="3">
      <c r="A3" s="6" t="s">
        <v>34</v>
      </c>
      <c r="B3" s="33">
        <f>'Calcs-1'!B44*'Calcs-1'!B49</f>
        <v>9620000</v>
      </c>
      <c r="C3" s="33">
        <f>'Calcs-1'!C44*'Calcs-1'!C49</f>
        <v>9764300</v>
      </c>
      <c r="D3" s="33">
        <f>'Calcs-1'!D44*'Calcs-1'!D49</f>
        <v>9910764.5</v>
      </c>
      <c r="E3" s="33">
        <f>'Calcs-1'!E44*'Calcs-1'!E49</f>
        <v>10059425.97</v>
      </c>
      <c r="F3" s="33">
        <f>'Calcs-1'!F44*'Calcs-1'!F49</f>
        <v>10210317.36</v>
      </c>
      <c r="G3" s="33">
        <f>'Calcs-1'!G44*'Calcs-1'!G49</f>
        <v>10363472.12</v>
      </c>
      <c r="H3" s="33">
        <f>'Calcs-1'!H44*'Calcs-1'!H49</f>
        <v>10518924.2</v>
      </c>
      <c r="I3" s="33">
        <f>'Calcs-1'!I44*'Calcs-1'!I49</f>
        <v>10676708.06</v>
      </c>
      <c r="J3" s="33">
        <f>'Calcs-1'!J44*'Calcs-1'!J49</f>
        <v>10836858.68</v>
      </c>
      <c r="K3" s="33">
        <f>'Calcs-1'!K44*'Calcs-1'!K49</f>
        <v>10999411.56</v>
      </c>
      <c r="L3" s="33">
        <f>'Calcs-1'!L44*'Calcs-1'!L49</f>
        <v>11164402.74</v>
      </c>
      <c r="M3" s="33">
        <f>'Calcs-1'!M44*'Calcs-1'!M49</f>
        <v>11331868.78</v>
      </c>
      <c r="N3" s="33">
        <f>'Calcs-1'!N44*'Calcs-1'!N49</f>
        <v>11501846.81</v>
      </c>
      <c r="O3" s="33">
        <f>'Calcs-1'!O44*'Calcs-1'!O49</f>
        <v>11674374.51</v>
      </c>
      <c r="P3" s="33">
        <f>'Calcs-1'!P44*'Calcs-1'!P49</f>
        <v>11849490.13</v>
      </c>
      <c r="Q3" s="33">
        <f>'Calcs-1'!Q44*'Calcs-1'!Q49</f>
        <v>12027232.48</v>
      </c>
      <c r="R3" s="33">
        <f>'Calcs-1'!R44*'Calcs-1'!R49</f>
        <v>12207640.97</v>
      </c>
      <c r="S3" s="33">
        <f>'Calcs-1'!S44*'Calcs-1'!S49</f>
        <v>12390755.58</v>
      </c>
      <c r="T3" s="33">
        <f>'Calcs-1'!T44*'Calcs-1'!T49</f>
        <v>12576616.92</v>
      </c>
      <c r="U3" s="33">
        <f>'Calcs-1'!U44*'Calcs-1'!U49</f>
        <v>12765266.17</v>
      </c>
      <c r="V3" s="33">
        <f>'Calcs-1'!V44*'Calcs-1'!V49</f>
        <v>12956745.16</v>
      </c>
      <c r="W3" s="33">
        <f>'Calcs-1'!W44*'Calcs-1'!W49</f>
        <v>13151096.34</v>
      </c>
      <c r="X3" s="33">
        <f>'Calcs-1'!X44*'Calcs-1'!X49</f>
        <v>13348362.79</v>
      </c>
      <c r="Y3" s="33">
        <f>'Calcs-1'!Y44*'Calcs-1'!Y49</f>
        <v>13548588.23</v>
      </c>
      <c r="Z3" s="33">
        <f>'Calcs-1'!Z44*'Calcs-1'!Z49</f>
        <v>13751817.05</v>
      </c>
      <c r="AA3" s="33">
        <f>'Calcs-1'!AA44*'Calcs-1'!AA49</f>
        <v>13958094.31</v>
      </c>
      <c r="AB3" s="33">
        <f>'Calcs-1'!AB44*'Calcs-1'!AB49</f>
        <v>14167465.72</v>
      </c>
      <c r="AC3" s="33">
        <f>'Calcs-1'!AC44*'Calcs-1'!AC49</f>
        <v>14379977.71</v>
      </c>
      <c r="AD3" s="33">
        <f>'Calcs-1'!AD44*'Calcs-1'!AD49</f>
        <v>14595677.37</v>
      </c>
      <c r="AE3" s="33">
        <f>'Calcs-1'!AE44*'Calcs-1'!AE49</f>
        <v>14814612.53</v>
      </c>
      <c r="AF3" s="33">
        <f>'Calcs-1'!AF44*'Calcs-1'!AF49</f>
        <v>15036831.72</v>
      </c>
      <c r="AG3" s="33">
        <f>'Calcs-1'!AG44*'Calcs-1'!AG49</f>
        <v>15262384.2</v>
      </c>
      <c r="AH3" s="33">
        <f>'Calcs-1'!AH44*'Calcs-1'!AH49</f>
        <v>15491319.96</v>
      </c>
      <c r="AI3" s="33">
        <f>'Calcs-1'!AI44*'Calcs-1'!AI49</f>
        <v>15723689.76</v>
      </c>
      <c r="AJ3" s="33">
        <f>'Calcs-1'!AJ44*'Calcs-1'!AJ49</f>
        <v>15959545.11</v>
      </c>
      <c r="AK3" s="33">
        <f>'Calcs-1'!AK44*'Calcs-1'!AK49</f>
        <v>16198938.28</v>
      </c>
    </row>
    <row r="4">
      <c r="A4" s="6" t="s">
        <v>35</v>
      </c>
      <c r="B4" s="33">
        <f>'Calcs-1'!B45*'Calcs-1'!B50</f>
        <v>520000</v>
      </c>
      <c r="C4" s="33">
        <f>'Calcs-1'!C45*'Calcs-1'!C50</f>
        <v>525200</v>
      </c>
      <c r="D4" s="33">
        <f>'Calcs-1'!D45*'Calcs-1'!D50</f>
        <v>530452</v>
      </c>
      <c r="E4" s="33">
        <f>'Calcs-1'!E45*'Calcs-1'!E50</f>
        <v>535756.52</v>
      </c>
      <c r="F4" s="33">
        <f>'Calcs-1'!F45*'Calcs-1'!F50</f>
        <v>541114.0852</v>
      </c>
      <c r="G4" s="33">
        <f>'Calcs-1'!G45*'Calcs-1'!G50</f>
        <v>546525.2261</v>
      </c>
      <c r="H4" s="33">
        <f>'Calcs-1'!H45*'Calcs-1'!H50</f>
        <v>551990.4783</v>
      </c>
      <c r="I4" s="33">
        <f>'Calcs-1'!I45*'Calcs-1'!I50</f>
        <v>557510.3831</v>
      </c>
      <c r="J4" s="33">
        <f>'Calcs-1'!J45*'Calcs-1'!J50</f>
        <v>563085.4869</v>
      </c>
      <c r="K4" s="33">
        <f>'Calcs-1'!K45*'Calcs-1'!K50</f>
        <v>568716.3418</v>
      </c>
      <c r="L4" s="33">
        <f>'Calcs-1'!L45*'Calcs-1'!L50</f>
        <v>574403.5052</v>
      </c>
      <c r="M4" s="33">
        <f>'Calcs-1'!M45*'Calcs-1'!M50</f>
        <v>580147.5403</v>
      </c>
      <c r="N4" s="33">
        <f>'Calcs-1'!N45*'Calcs-1'!N50</f>
        <v>585949.0157</v>
      </c>
      <c r="O4" s="33">
        <f>'Calcs-1'!O45*'Calcs-1'!O50</f>
        <v>591808.5058</v>
      </c>
      <c r="P4" s="33">
        <f>'Calcs-1'!P45*'Calcs-1'!P50</f>
        <v>597726.5909</v>
      </c>
      <c r="Q4" s="33">
        <f>'Calcs-1'!Q45*'Calcs-1'!Q50</f>
        <v>603703.8568</v>
      </c>
      <c r="R4" s="33">
        <f>'Calcs-1'!R45*'Calcs-1'!R50</f>
        <v>609740.8954</v>
      </c>
      <c r="S4" s="33">
        <f>'Calcs-1'!S45*'Calcs-1'!S50</f>
        <v>615838.3043</v>
      </c>
      <c r="T4" s="33">
        <f>'Calcs-1'!T45*'Calcs-1'!T50</f>
        <v>621996.6874</v>
      </c>
      <c r="U4" s="33">
        <f>'Calcs-1'!U45*'Calcs-1'!U50</f>
        <v>628216.6542</v>
      </c>
      <c r="V4" s="33">
        <f>'Calcs-1'!V45*'Calcs-1'!V50</f>
        <v>634498.8208</v>
      </c>
      <c r="W4" s="33">
        <f>'Calcs-1'!W45*'Calcs-1'!W50</f>
        <v>640843.809</v>
      </c>
      <c r="X4" s="33">
        <f>'Calcs-1'!X45*'Calcs-1'!X50</f>
        <v>647252.2471</v>
      </c>
      <c r="Y4" s="33">
        <f>'Calcs-1'!Y45*'Calcs-1'!Y50</f>
        <v>653724.7695</v>
      </c>
      <c r="Z4" s="33">
        <f>'Calcs-1'!Z45*'Calcs-1'!Z50</f>
        <v>660262.0172</v>
      </c>
      <c r="AA4" s="33">
        <f>'Calcs-1'!AA45*'Calcs-1'!AA50</f>
        <v>666864.6374</v>
      </c>
      <c r="AB4" s="33">
        <f>'Calcs-1'!AB45*'Calcs-1'!AB50</f>
        <v>673533.2838</v>
      </c>
      <c r="AC4" s="33">
        <f>'Calcs-1'!AC45*'Calcs-1'!AC50</f>
        <v>680268.6166</v>
      </c>
      <c r="AD4" s="33">
        <f>'Calcs-1'!AD45*'Calcs-1'!AD50</f>
        <v>687071.3028</v>
      </c>
      <c r="AE4" s="33">
        <f>'Calcs-1'!AE45*'Calcs-1'!AE50</f>
        <v>693942.0158</v>
      </c>
      <c r="AF4" s="33">
        <f>'Calcs-1'!AF45*'Calcs-1'!AF50</f>
        <v>700881.436</v>
      </c>
      <c r="AG4" s="33">
        <f>'Calcs-1'!AG45*'Calcs-1'!AG50</f>
        <v>707890.2503</v>
      </c>
      <c r="AH4" s="33">
        <f>'Calcs-1'!AH45*'Calcs-1'!AH50</f>
        <v>714969.1528</v>
      </c>
      <c r="AI4" s="33">
        <f>'Calcs-1'!AI45*'Calcs-1'!AI50</f>
        <v>722118.8444</v>
      </c>
      <c r="AJ4" s="33">
        <f>'Calcs-1'!AJ45*'Calcs-1'!AJ50</f>
        <v>729340.0328</v>
      </c>
      <c r="AK4" s="33">
        <f>'Calcs-1'!AK45*'Calcs-1'!AK50</f>
        <v>736633.4331</v>
      </c>
    </row>
    <row r="5">
      <c r="A5" s="6" t="s">
        <v>36</v>
      </c>
      <c r="B5" s="33">
        <f>'Calcs-1'!B46*'Calcs-1'!B51</f>
        <v>1237500</v>
      </c>
      <c r="C5" s="33">
        <f>'Calcs-1'!C46*'Calcs-1'!C51</f>
        <v>1252350</v>
      </c>
      <c r="D5" s="33">
        <f>'Calcs-1'!D46*'Calcs-1'!D51</f>
        <v>1267378.2</v>
      </c>
      <c r="E5" s="33">
        <f>'Calcs-1'!E46*'Calcs-1'!E51</f>
        <v>1282586.738</v>
      </c>
      <c r="F5" s="33">
        <f>'Calcs-1'!F46*'Calcs-1'!F51</f>
        <v>1297977.779</v>
      </c>
      <c r="G5" s="33">
        <f>'Calcs-1'!G46*'Calcs-1'!G51</f>
        <v>1313553.513</v>
      </c>
      <c r="H5" s="33">
        <f>'Calcs-1'!H46*'Calcs-1'!H51</f>
        <v>1329316.155</v>
      </c>
      <c r="I5" s="33">
        <f>'Calcs-1'!I46*'Calcs-1'!I51</f>
        <v>1345267.949</v>
      </c>
      <c r="J5" s="33">
        <f>'Calcs-1'!J46*'Calcs-1'!J51</f>
        <v>1361411.164</v>
      </c>
      <c r="K5" s="33">
        <f>'Calcs-1'!K46*'Calcs-1'!K51</f>
        <v>1377748.098</v>
      </c>
      <c r="L5" s="33">
        <f>'Calcs-1'!L46*'Calcs-1'!L51</f>
        <v>1394281.075</v>
      </c>
      <c r="M5" s="33">
        <f>'Calcs-1'!M46*'Calcs-1'!M51</f>
        <v>1411012.448</v>
      </c>
      <c r="N5" s="33">
        <f>'Calcs-1'!N46*'Calcs-1'!N51</f>
        <v>1427944.597</v>
      </c>
      <c r="O5" s="33">
        <f>'Calcs-1'!O46*'Calcs-1'!O51</f>
        <v>1445079.933</v>
      </c>
      <c r="P5" s="33">
        <f>'Calcs-1'!P46*'Calcs-1'!P51</f>
        <v>1462420.892</v>
      </c>
      <c r="Q5" s="33">
        <f>'Calcs-1'!Q46*'Calcs-1'!Q51</f>
        <v>1479969.942</v>
      </c>
      <c r="R5" s="33">
        <f>'Calcs-1'!R46*'Calcs-1'!R51</f>
        <v>1497729.582</v>
      </c>
      <c r="S5" s="33">
        <f>'Calcs-1'!S46*'Calcs-1'!S51</f>
        <v>1515702.337</v>
      </c>
      <c r="T5" s="33">
        <f>'Calcs-1'!T46*'Calcs-1'!T51</f>
        <v>1533890.765</v>
      </c>
      <c r="U5" s="33">
        <f>'Calcs-1'!U46*'Calcs-1'!U51</f>
        <v>1552297.454</v>
      </c>
      <c r="V5" s="33">
        <f>'Calcs-1'!V46*'Calcs-1'!V51</f>
        <v>1570925.023</v>
      </c>
      <c r="W5" s="33">
        <f>'Calcs-1'!W46*'Calcs-1'!W51</f>
        <v>1589776.124</v>
      </c>
      <c r="X5" s="33">
        <f>'Calcs-1'!X46*'Calcs-1'!X51</f>
        <v>1608853.437</v>
      </c>
      <c r="Y5" s="33">
        <f>'Calcs-1'!Y46*'Calcs-1'!Y51</f>
        <v>1628159.678</v>
      </c>
      <c r="Z5" s="33">
        <f>'Calcs-1'!Z46*'Calcs-1'!Z51</f>
        <v>1647697.595</v>
      </c>
      <c r="AA5" s="33">
        <f>'Calcs-1'!AA46*'Calcs-1'!AA51</f>
        <v>1667469.966</v>
      </c>
      <c r="AB5" s="33">
        <f>'Calcs-1'!AB46*'Calcs-1'!AB51</f>
        <v>1687479.605</v>
      </c>
      <c r="AC5" s="33">
        <f>'Calcs-1'!AC46*'Calcs-1'!AC51</f>
        <v>1707729.361</v>
      </c>
      <c r="AD5" s="33">
        <f>'Calcs-1'!AD46*'Calcs-1'!AD51</f>
        <v>1728222.113</v>
      </c>
      <c r="AE5" s="33">
        <f>'Calcs-1'!AE46*'Calcs-1'!AE51</f>
        <v>1748960.778</v>
      </c>
      <c r="AF5" s="33">
        <f>'Calcs-1'!AF46*'Calcs-1'!AF51</f>
        <v>1769948.308</v>
      </c>
      <c r="AG5" s="33">
        <f>'Calcs-1'!AG46*'Calcs-1'!AG51</f>
        <v>1791187.687</v>
      </c>
      <c r="AH5" s="33">
        <f>'Calcs-1'!AH46*'Calcs-1'!AH51</f>
        <v>1812681.94</v>
      </c>
      <c r="AI5" s="33">
        <f>'Calcs-1'!AI46*'Calcs-1'!AI51</f>
        <v>1834434.123</v>
      </c>
      <c r="AJ5" s="33">
        <f>'Calcs-1'!AJ46*'Calcs-1'!AJ51</f>
        <v>1856447.332</v>
      </c>
      <c r="AK5" s="33">
        <f>'Calcs-1'!AK46*'Calcs-1'!AK51</f>
        <v>1878724.7</v>
      </c>
    </row>
    <row r="6">
      <c r="A6" s="35" t="s">
        <v>136</v>
      </c>
      <c r="B6" s="33">
        <f t="shared" ref="B6:AK6" si="1">SUM(B3:B5)</f>
        <v>11377500</v>
      </c>
      <c r="C6" s="33">
        <f t="shared" si="1"/>
        <v>11541850</v>
      </c>
      <c r="D6" s="33">
        <f t="shared" si="1"/>
        <v>11708594.7</v>
      </c>
      <c r="E6" s="33">
        <f t="shared" si="1"/>
        <v>11877769.23</v>
      </c>
      <c r="F6" s="33">
        <f t="shared" si="1"/>
        <v>12049409.22</v>
      </c>
      <c r="G6" s="33">
        <f t="shared" si="1"/>
        <v>12223550.86</v>
      </c>
      <c r="H6" s="33">
        <f t="shared" si="1"/>
        <v>12400230.83</v>
      </c>
      <c r="I6" s="33">
        <f t="shared" si="1"/>
        <v>12579486.39</v>
      </c>
      <c r="J6" s="33">
        <f t="shared" si="1"/>
        <v>12761355.33</v>
      </c>
      <c r="K6" s="33">
        <f t="shared" si="1"/>
        <v>12945876</v>
      </c>
      <c r="L6" s="33">
        <f t="shared" si="1"/>
        <v>13133087.32</v>
      </c>
      <c r="M6" s="33">
        <f t="shared" si="1"/>
        <v>13323028.77</v>
      </c>
      <c r="N6" s="33">
        <f t="shared" si="1"/>
        <v>13515740.42</v>
      </c>
      <c r="O6" s="33">
        <f t="shared" si="1"/>
        <v>13711262.95</v>
      </c>
      <c r="P6" s="33">
        <f t="shared" si="1"/>
        <v>13909637.61</v>
      </c>
      <c r="Q6" s="33">
        <f t="shared" si="1"/>
        <v>14110906.28</v>
      </c>
      <c r="R6" s="33">
        <f t="shared" si="1"/>
        <v>14315111.45</v>
      </c>
      <c r="S6" s="33">
        <f t="shared" si="1"/>
        <v>14522296.22</v>
      </c>
      <c r="T6" s="33">
        <f t="shared" si="1"/>
        <v>14732504.37</v>
      </c>
      <c r="U6" s="33">
        <f t="shared" si="1"/>
        <v>14945780.28</v>
      </c>
      <c r="V6" s="33">
        <f t="shared" si="1"/>
        <v>15162169.01</v>
      </c>
      <c r="W6" s="33">
        <f t="shared" si="1"/>
        <v>15381716.27</v>
      </c>
      <c r="X6" s="33">
        <f t="shared" si="1"/>
        <v>15604468.47</v>
      </c>
      <c r="Y6" s="33">
        <f t="shared" si="1"/>
        <v>15830472.68</v>
      </c>
      <c r="Z6" s="33">
        <f t="shared" si="1"/>
        <v>16059776.66</v>
      </c>
      <c r="AA6" s="33">
        <f t="shared" si="1"/>
        <v>16292428.91</v>
      </c>
      <c r="AB6" s="33">
        <f t="shared" si="1"/>
        <v>16528478.61</v>
      </c>
      <c r="AC6" s="33">
        <f t="shared" si="1"/>
        <v>16767975.68</v>
      </c>
      <c r="AD6" s="33">
        <f t="shared" si="1"/>
        <v>17010970.79</v>
      </c>
      <c r="AE6" s="33">
        <f t="shared" si="1"/>
        <v>17257515.33</v>
      </c>
      <c r="AF6" s="33">
        <f t="shared" si="1"/>
        <v>17507661.46</v>
      </c>
      <c r="AG6" s="33">
        <f t="shared" si="1"/>
        <v>17761462.13</v>
      </c>
      <c r="AH6" s="33">
        <f t="shared" si="1"/>
        <v>18018971.05</v>
      </c>
      <c r="AI6" s="33">
        <f t="shared" si="1"/>
        <v>18280242.73</v>
      </c>
      <c r="AJ6" s="33">
        <f t="shared" si="1"/>
        <v>18545332.47</v>
      </c>
      <c r="AK6" s="33">
        <f t="shared" si="1"/>
        <v>18814296.42</v>
      </c>
    </row>
    <row r="7">
      <c r="A7" s="36"/>
    </row>
    <row r="8">
      <c r="A8" s="35" t="s">
        <v>151</v>
      </c>
    </row>
    <row r="9">
      <c r="A9" s="6" t="s">
        <v>34</v>
      </c>
      <c r="B9" s="38">
        <f t="shared" ref="B9:AK9" si="2">B3</f>
        <v>9620000</v>
      </c>
      <c r="C9" s="38">
        <f t="shared" si="2"/>
        <v>9764300</v>
      </c>
      <c r="D9" s="38">
        <f t="shared" si="2"/>
        <v>9910764.5</v>
      </c>
      <c r="E9" s="38">
        <f t="shared" si="2"/>
        <v>10059425.97</v>
      </c>
      <c r="F9" s="38">
        <f t="shared" si="2"/>
        <v>10210317.36</v>
      </c>
      <c r="G9" s="38">
        <f t="shared" si="2"/>
        <v>10363472.12</v>
      </c>
      <c r="H9" s="38">
        <f t="shared" si="2"/>
        <v>10518924.2</v>
      </c>
      <c r="I9" s="38">
        <f t="shared" si="2"/>
        <v>10676708.06</v>
      </c>
      <c r="J9" s="38">
        <f t="shared" si="2"/>
        <v>10836858.68</v>
      </c>
      <c r="K9" s="38">
        <f t="shared" si="2"/>
        <v>10999411.56</v>
      </c>
      <c r="L9" s="38">
        <f t="shared" si="2"/>
        <v>11164402.74</v>
      </c>
      <c r="M9" s="38">
        <f t="shared" si="2"/>
        <v>11331868.78</v>
      </c>
      <c r="N9" s="38">
        <f t="shared" si="2"/>
        <v>11501846.81</v>
      </c>
      <c r="O9" s="38">
        <f t="shared" si="2"/>
        <v>11674374.51</v>
      </c>
      <c r="P9" s="38">
        <f t="shared" si="2"/>
        <v>11849490.13</v>
      </c>
      <c r="Q9" s="38">
        <f t="shared" si="2"/>
        <v>12027232.48</v>
      </c>
      <c r="R9" s="38">
        <f t="shared" si="2"/>
        <v>12207640.97</v>
      </c>
      <c r="S9" s="38">
        <f t="shared" si="2"/>
        <v>12390755.58</v>
      </c>
      <c r="T9" s="38">
        <f t="shared" si="2"/>
        <v>12576616.92</v>
      </c>
      <c r="U9" s="38">
        <f t="shared" si="2"/>
        <v>12765266.17</v>
      </c>
      <c r="V9" s="38">
        <f t="shared" si="2"/>
        <v>12956745.16</v>
      </c>
      <c r="W9" s="38">
        <f t="shared" si="2"/>
        <v>13151096.34</v>
      </c>
      <c r="X9" s="38">
        <f t="shared" si="2"/>
        <v>13348362.79</v>
      </c>
      <c r="Y9" s="38">
        <f t="shared" si="2"/>
        <v>13548588.23</v>
      </c>
      <c r="Z9" s="38">
        <f t="shared" si="2"/>
        <v>13751817.05</v>
      </c>
      <c r="AA9" s="38">
        <f t="shared" si="2"/>
        <v>13958094.31</v>
      </c>
      <c r="AB9" s="38">
        <f t="shared" si="2"/>
        <v>14167465.72</v>
      </c>
      <c r="AC9" s="38">
        <f t="shared" si="2"/>
        <v>14379977.71</v>
      </c>
      <c r="AD9" s="38">
        <f t="shared" si="2"/>
        <v>14595677.37</v>
      </c>
      <c r="AE9" s="38">
        <f t="shared" si="2"/>
        <v>14814612.53</v>
      </c>
      <c r="AF9" s="38">
        <f t="shared" si="2"/>
        <v>15036831.72</v>
      </c>
      <c r="AG9" s="38">
        <f t="shared" si="2"/>
        <v>15262384.2</v>
      </c>
      <c r="AH9" s="38">
        <f t="shared" si="2"/>
        <v>15491319.96</v>
      </c>
      <c r="AI9" s="38">
        <f t="shared" si="2"/>
        <v>15723689.76</v>
      </c>
      <c r="AJ9" s="38">
        <f t="shared" si="2"/>
        <v>15959545.11</v>
      </c>
      <c r="AK9" s="38">
        <f t="shared" si="2"/>
        <v>16198938.28</v>
      </c>
    </row>
    <row r="10">
      <c r="A10" s="6" t="s">
        <v>35</v>
      </c>
      <c r="B10" s="34">
        <v>0.0</v>
      </c>
      <c r="C10" s="34">
        <v>0.0</v>
      </c>
      <c r="D10" s="38">
        <f t="shared" ref="D10:AK10" si="3">B4</f>
        <v>520000</v>
      </c>
      <c r="E10" s="38">
        <f t="shared" si="3"/>
        <v>525200</v>
      </c>
      <c r="F10" s="38">
        <f t="shared" si="3"/>
        <v>530452</v>
      </c>
      <c r="G10" s="38">
        <f t="shared" si="3"/>
        <v>535756.52</v>
      </c>
      <c r="H10" s="38">
        <f t="shared" si="3"/>
        <v>541114.0852</v>
      </c>
      <c r="I10" s="38">
        <f t="shared" si="3"/>
        <v>546525.2261</v>
      </c>
      <c r="J10" s="38">
        <f t="shared" si="3"/>
        <v>551990.4783</v>
      </c>
      <c r="K10" s="38">
        <f t="shared" si="3"/>
        <v>557510.3831</v>
      </c>
      <c r="L10" s="38">
        <f t="shared" si="3"/>
        <v>563085.4869</v>
      </c>
      <c r="M10" s="38">
        <f t="shared" si="3"/>
        <v>568716.3418</v>
      </c>
      <c r="N10" s="38">
        <f t="shared" si="3"/>
        <v>574403.5052</v>
      </c>
      <c r="O10" s="38">
        <f t="shared" si="3"/>
        <v>580147.5403</v>
      </c>
      <c r="P10" s="38">
        <f t="shared" si="3"/>
        <v>585949.0157</v>
      </c>
      <c r="Q10" s="38">
        <f t="shared" si="3"/>
        <v>591808.5058</v>
      </c>
      <c r="R10" s="38">
        <f t="shared" si="3"/>
        <v>597726.5909</v>
      </c>
      <c r="S10" s="38">
        <f t="shared" si="3"/>
        <v>603703.8568</v>
      </c>
      <c r="T10" s="38">
        <f t="shared" si="3"/>
        <v>609740.8954</v>
      </c>
      <c r="U10" s="38">
        <f t="shared" si="3"/>
        <v>615838.3043</v>
      </c>
      <c r="V10" s="38">
        <f t="shared" si="3"/>
        <v>621996.6874</v>
      </c>
      <c r="W10" s="38">
        <f t="shared" si="3"/>
        <v>628216.6542</v>
      </c>
      <c r="X10" s="38">
        <f t="shared" si="3"/>
        <v>634498.8208</v>
      </c>
      <c r="Y10" s="38">
        <f t="shared" si="3"/>
        <v>640843.809</v>
      </c>
      <c r="Z10" s="38">
        <f t="shared" si="3"/>
        <v>647252.2471</v>
      </c>
      <c r="AA10" s="38">
        <f t="shared" si="3"/>
        <v>653724.7695</v>
      </c>
      <c r="AB10" s="38">
        <f t="shared" si="3"/>
        <v>660262.0172</v>
      </c>
      <c r="AC10" s="38">
        <f t="shared" si="3"/>
        <v>666864.6374</v>
      </c>
      <c r="AD10" s="38">
        <f t="shared" si="3"/>
        <v>673533.2838</v>
      </c>
      <c r="AE10" s="38">
        <f t="shared" si="3"/>
        <v>680268.6166</v>
      </c>
      <c r="AF10" s="38">
        <f t="shared" si="3"/>
        <v>687071.3028</v>
      </c>
      <c r="AG10" s="38">
        <f t="shared" si="3"/>
        <v>693942.0158</v>
      </c>
      <c r="AH10" s="38">
        <f t="shared" si="3"/>
        <v>700881.436</v>
      </c>
      <c r="AI10" s="38">
        <f t="shared" si="3"/>
        <v>707890.2503</v>
      </c>
      <c r="AJ10" s="38">
        <f t="shared" si="3"/>
        <v>714969.1528</v>
      </c>
      <c r="AK10" s="38">
        <f t="shared" si="3"/>
        <v>722118.8444</v>
      </c>
    </row>
    <row r="11">
      <c r="A11" s="6" t="s">
        <v>36</v>
      </c>
      <c r="B11" s="34">
        <v>0.0</v>
      </c>
      <c r="C11" s="33">
        <f t="shared" ref="C11:AK11" si="4">B5</f>
        <v>1237500</v>
      </c>
      <c r="D11" s="33">
        <f t="shared" si="4"/>
        <v>1252350</v>
      </c>
      <c r="E11" s="33">
        <f t="shared" si="4"/>
        <v>1267378.2</v>
      </c>
      <c r="F11" s="33">
        <f t="shared" si="4"/>
        <v>1282586.738</v>
      </c>
      <c r="G11" s="33">
        <f t="shared" si="4"/>
        <v>1297977.779</v>
      </c>
      <c r="H11" s="33">
        <f t="shared" si="4"/>
        <v>1313553.513</v>
      </c>
      <c r="I11" s="33">
        <f t="shared" si="4"/>
        <v>1329316.155</v>
      </c>
      <c r="J11" s="33">
        <f t="shared" si="4"/>
        <v>1345267.949</v>
      </c>
      <c r="K11" s="33">
        <f t="shared" si="4"/>
        <v>1361411.164</v>
      </c>
      <c r="L11" s="33">
        <f t="shared" si="4"/>
        <v>1377748.098</v>
      </c>
      <c r="M11" s="33">
        <f t="shared" si="4"/>
        <v>1394281.075</v>
      </c>
      <c r="N11" s="33">
        <f t="shared" si="4"/>
        <v>1411012.448</v>
      </c>
      <c r="O11" s="33">
        <f t="shared" si="4"/>
        <v>1427944.597</v>
      </c>
      <c r="P11" s="33">
        <f t="shared" si="4"/>
        <v>1445079.933</v>
      </c>
      <c r="Q11" s="33">
        <f t="shared" si="4"/>
        <v>1462420.892</v>
      </c>
      <c r="R11" s="33">
        <f t="shared" si="4"/>
        <v>1479969.942</v>
      </c>
      <c r="S11" s="33">
        <f t="shared" si="4"/>
        <v>1497729.582</v>
      </c>
      <c r="T11" s="33">
        <f t="shared" si="4"/>
        <v>1515702.337</v>
      </c>
      <c r="U11" s="33">
        <f t="shared" si="4"/>
        <v>1533890.765</v>
      </c>
      <c r="V11" s="33">
        <f t="shared" si="4"/>
        <v>1552297.454</v>
      </c>
      <c r="W11" s="33">
        <f t="shared" si="4"/>
        <v>1570925.023</v>
      </c>
      <c r="X11" s="33">
        <f t="shared" si="4"/>
        <v>1589776.124</v>
      </c>
      <c r="Y11" s="33">
        <f t="shared" si="4"/>
        <v>1608853.437</v>
      </c>
      <c r="Z11" s="33">
        <f t="shared" si="4"/>
        <v>1628159.678</v>
      </c>
      <c r="AA11" s="33">
        <f t="shared" si="4"/>
        <v>1647697.595</v>
      </c>
      <c r="AB11" s="33">
        <f t="shared" si="4"/>
        <v>1667469.966</v>
      </c>
      <c r="AC11" s="33">
        <f t="shared" si="4"/>
        <v>1687479.605</v>
      </c>
      <c r="AD11" s="33">
        <f t="shared" si="4"/>
        <v>1707729.361</v>
      </c>
      <c r="AE11" s="33">
        <f t="shared" si="4"/>
        <v>1728222.113</v>
      </c>
      <c r="AF11" s="33">
        <f t="shared" si="4"/>
        <v>1748960.778</v>
      </c>
      <c r="AG11" s="33">
        <f t="shared" si="4"/>
        <v>1769948.308</v>
      </c>
      <c r="AH11" s="33">
        <f t="shared" si="4"/>
        <v>1791187.687</v>
      </c>
      <c r="AI11" s="33">
        <f t="shared" si="4"/>
        <v>1812681.94</v>
      </c>
      <c r="AJ11" s="33">
        <f t="shared" si="4"/>
        <v>1834434.123</v>
      </c>
      <c r="AK11" s="33">
        <f t="shared" si="4"/>
        <v>1856447.332</v>
      </c>
    </row>
    <row r="12">
      <c r="A12" s="35" t="s">
        <v>136</v>
      </c>
      <c r="B12" s="33">
        <f t="shared" ref="B12:AK12" si="5">SUM(B9:B11)</f>
        <v>9620000</v>
      </c>
      <c r="C12" s="33">
        <f t="shared" si="5"/>
        <v>11001800</v>
      </c>
      <c r="D12" s="33">
        <f t="shared" si="5"/>
        <v>11683114.5</v>
      </c>
      <c r="E12" s="33">
        <f t="shared" si="5"/>
        <v>11852004.17</v>
      </c>
      <c r="F12" s="33">
        <f t="shared" si="5"/>
        <v>12023356.1</v>
      </c>
      <c r="G12" s="33">
        <f t="shared" si="5"/>
        <v>12197206.42</v>
      </c>
      <c r="H12" s="33">
        <f t="shared" si="5"/>
        <v>12373591.8</v>
      </c>
      <c r="I12" s="33">
        <f t="shared" si="5"/>
        <v>12552549.44</v>
      </c>
      <c r="J12" s="33">
        <f t="shared" si="5"/>
        <v>12734117.11</v>
      </c>
      <c r="K12" s="33">
        <f t="shared" si="5"/>
        <v>12918333.11</v>
      </c>
      <c r="L12" s="33">
        <f t="shared" si="5"/>
        <v>13105236.32</v>
      </c>
      <c r="M12" s="33">
        <f t="shared" si="5"/>
        <v>13294866.19</v>
      </c>
      <c r="N12" s="33">
        <f t="shared" si="5"/>
        <v>13487262.76</v>
      </c>
      <c r="O12" s="33">
        <f t="shared" si="5"/>
        <v>13682466.65</v>
      </c>
      <c r="P12" s="33">
        <f t="shared" si="5"/>
        <v>13880519.08</v>
      </c>
      <c r="Q12" s="33">
        <f t="shared" si="5"/>
        <v>14081461.88</v>
      </c>
      <c r="R12" s="33">
        <f t="shared" si="5"/>
        <v>14285337.5</v>
      </c>
      <c r="S12" s="33">
        <f t="shared" si="5"/>
        <v>14492189.02</v>
      </c>
      <c r="T12" s="33">
        <f t="shared" si="5"/>
        <v>14702060.15</v>
      </c>
      <c r="U12" s="33">
        <f t="shared" si="5"/>
        <v>14914995.24</v>
      </c>
      <c r="V12" s="33">
        <f t="shared" si="5"/>
        <v>15131039.3</v>
      </c>
      <c r="W12" s="33">
        <f t="shared" si="5"/>
        <v>15350238.02</v>
      </c>
      <c r="X12" s="33">
        <f t="shared" si="5"/>
        <v>15572637.73</v>
      </c>
      <c r="Y12" s="33">
        <f t="shared" si="5"/>
        <v>15798285.47</v>
      </c>
      <c r="Z12" s="33">
        <f t="shared" si="5"/>
        <v>16027228.98</v>
      </c>
      <c r="AA12" s="33">
        <f t="shared" si="5"/>
        <v>16259516.67</v>
      </c>
      <c r="AB12" s="33">
        <f t="shared" si="5"/>
        <v>16495197.7</v>
      </c>
      <c r="AC12" s="33">
        <f t="shared" si="5"/>
        <v>16734321.95</v>
      </c>
      <c r="AD12" s="33">
        <f t="shared" si="5"/>
        <v>16976940.02</v>
      </c>
      <c r="AE12" s="33">
        <f t="shared" si="5"/>
        <v>17223103.26</v>
      </c>
      <c r="AF12" s="33">
        <f t="shared" si="5"/>
        <v>17472863.8</v>
      </c>
      <c r="AG12" s="33">
        <f t="shared" si="5"/>
        <v>17726274.52</v>
      </c>
      <c r="AH12" s="33">
        <f t="shared" si="5"/>
        <v>17983389.08</v>
      </c>
      <c r="AI12" s="33">
        <f t="shared" si="5"/>
        <v>18244261.95</v>
      </c>
      <c r="AJ12" s="33">
        <f t="shared" si="5"/>
        <v>18508948.38</v>
      </c>
      <c r="AK12" s="33">
        <f t="shared" si="5"/>
        <v>18777504.46</v>
      </c>
    </row>
    <row r="13">
      <c r="A13" s="36"/>
    </row>
    <row r="14">
      <c r="A14" s="35" t="s">
        <v>152</v>
      </c>
    </row>
    <row r="15">
      <c r="A15" s="6" t="s">
        <v>34</v>
      </c>
      <c r="B15" s="33">
        <f t="shared" ref="B15:B17" si="7">B3-B9</f>
        <v>0</v>
      </c>
      <c r="C15" s="33">
        <f t="shared" ref="C15:AK15" si="6">B15+C3-C9</f>
        <v>0</v>
      </c>
      <c r="D15" s="33">
        <f t="shared" si="6"/>
        <v>0</v>
      </c>
      <c r="E15" s="33">
        <f t="shared" si="6"/>
        <v>0</v>
      </c>
      <c r="F15" s="33">
        <f t="shared" si="6"/>
        <v>0</v>
      </c>
      <c r="G15" s="33">
        <f t="shared" si="6"/>
        <v>0</v>
      </c>
      <c r="H15" s="33">
        <f t="shared" si="6"/>
        <v>0</v>
      </c>
      <c r="I15" s="33">
        <f t="shared" si="6"/>
        <v>0</v>
      </c>
      <c r="J15" s="33">
        <f t="shared" si="6"/>
        <v>0</v>
      </c>
      <c r="K15" s="33">
        <f t="shared" si="6"/>
        <v>0</v>
      </c>
      <c r="L15" s="33">
        <f t="shared" si="6"/>
        <v>0</v>
      </c>
      <c r="M15" s="33">
        <f t="shared" si="6"/>
        <v>0</v>
      </c>
      <c r="N15" s="33">
        <f t="shared" si="6"/>
        <v>0</v>
      </c>
      <c r="O15" s="33">
        <f t="shared" si="6"/>
        <v>0</v>
      </c>
      <c r="P15" s="33">
        <f t="shared" si="6"/>
        <v>0</v>
      </c>
      <c r="Q15" s="33">
        <f t="shared" si="6"/>
        <v>0</v>
      </c>
      <c r="R15" s="33">
        <f t="shared" si="6"/>
        <v>0</v>
      </c>
      <c r="S15" s="33">
        <f t="shared" si="6"/>
        <v>0</v>
      </c>
      <c r="T15" s="33">
        <f t="shared" si="6"/>
        <v>0</v>
      </c>
      <c r="U15" s="33">
        <f t="shared" si="6"/>
        <v>0</v>
      </c>
      <c r="V15" s="33">
        <f t="shared" si="6"/>
        <v>0</v>
      </c>
      <c r="W15" s="33">
        <f t="shared" si="6"/>
        <v>0</v>
      </c>
      <c r="X15" s="33">
        <f t="shared" si="6"/>
        <v>0</v>
      </c>
      <c r="Y15" s="33">
        <f t="shared" si="6"/>
        <v>0</v>
      </c>
      <c r="Z15" s="33">
        <f t="shared" si="6"/>
        <v>0</v>
      </c>
      <c r="AA15" s="33">
        <f t="shared" si="6"/>
        <v>0</v>
      </c>
      <c r="AB15" s="33">
        <f t="shared" si="6"/>
        <v>0</v>
      </c>
      <c r="AC15" s="33">
        <f t="shared" si="6"/>
        <v>0</v>
      </c>
      <c r="AD15" s="33">
        <f t="shared" si="6"/>
        <v>0</v>
      </c>
      <c r="AE15" s="33">
        <f t="shared" si="6"/>
        <v>0</v>
      </c>
      <c r="AF15" s="33">
        <f t="shared" si="6"/>
        <v>0</v>
      </c>
      <c r="AG15" s="33">
        <f t="shared" si="6"/>
        <v>0</v>
      </c>
      <c r="AH15" s="33">
        <f t="shared" si="6"/>
        <v>0</v>
      </c>
      <c r="AI15" s="33">
        <f t="shared" si="6"/>
        <v>0</v>
      </c>
      <c r="AJ15" s="33">
        <f t="shared" si="6"/>
        <v>0</v>
      </c>
      <c r="AK15" s="33">
        <f t="shared" si="6"/>
        <v>0</v>
      </c>
    </row>
    <row r="16">
      <c r="A16" s="6" t="s">
        <v>35</v>
      </c>
      <c r="B16" s="33">
        <f t="shared" si="7"/>
        <v>520000</v>
      </c>
      <c r="C16" s="33">
        <f t="shared" ref="C16:AK16" si="8">B16+C4-C10</f>
        <v>1045200</v>
      </c>
      <c r="D16" s="33">
        <f t="shared" si="8"/>
        <v>1055652</v>
      </c>
      <c r="E16" s="33">
        <f t="shared" si="8"/>
        <v>1066208.52</v>
      </c>
      <c r="F16" s="33">
        <f t="shared" si="8"/>
        <v>1076870.605</v>
      </c>
      <c r="G16" s="33">
        <f t="shared" si="8"/>
        <v>1087639.311</v>
      </c>
      <c r="H16" s="33">
        <f t="shared" si="8"/>
        <v>1098515.704</v>
      </c>
      <c r="I16" s="33">
        <f t="shared" si="8"/>
        <v>1109500.861</v>
      </c>
      <c r="J16" s="33">
        <f t="shared" si="8"/>
        <v>1120595.87</v>
      </c>
      <c r="K16" s="33">
        <f t="shared" si="8"/>
        <v>1131801.829</v>
      </c>
      <c r="L16" s="33">
        <f t="shared" si="8"/>
        <v>1143119.847</v>
      </c>
      <c r="M16" s="33">
        <f t="shared" si="8"/>
        <v>1154551.045</v>
      </c>
      <c r="N16" s="33">
        <f t="shared" si="8"/>
        <v>1166096.556</v>
      </c>
      <c r="O16" s="33">
        <f t="shared" si="8"/>
        <v>1177757.521</v>
      </c>
      <c r="P16" s="33">
        <f t="shared" si="8"/>
        <v>1189535.097</v>
      </c>
      <c r="Q16" s="33">
        <f t="shared" si="8"/>
        <v>1201430.448</v>
      </c>
      <c r="R16" s="33">
        <f t="shared" si="8"/>
        <v>1213444.752</v>
      </c>
      <c r="S16" s="33">
        <f t="shared" si="8"/>
        <v>1225579.2</v>
      </c>
      <c r="T16" s="33">
        <f t="shared" si="8"/>
        <v>1237834.992</v>
      </c>
      <c r="U16" s="33">
        <f t="shared" si="8"/>
        <v>1250213.342</v>
      </c>
      <c r="V16" s="33">
        <f t="shared" si="8"/>
        <v>1262715.475</v>
      </c>
      <c r="W16" s="33">
        <f t="shared" si="8"/>
        <v>1275342.63</v>
      </c>
      <c r="X16" s="33">
        <f t="shared" si="8"/>
        <v>1288096.056</v>
      </c>
      <c r="Y16" s="33">
        <f t="shared" si="8"/>
        <v>1300977.017</v>
      </c>
      <c r="Z16" s="33">
        <f t="shared" si="8"/>
        <v>1313986.787</v>
      </c>
      <c r="AA16" s="33">
        <f t="shared" si="8"/>
        <v>1327126.655</v>
      </c>
      <c r="AB16" s="33">
        <f t="shared" si="8"/>
        <v>1340397.921</v>
      </c>
      <c r="AC16" s="33">
        <f t="shared" si="8"/>
        <v>1353801.9</v>
      </c>
      <c r="AD16" s="33">
        <f t="shared" si="8"/>
        <v>1367339.919</v>
      </c>
      <c r="AE16" s="33">
        <f t="shared" si="8"/>
        <v>1381013.319</v>
      </c>
      <c r="AF16" s="33">
        <f t="shared" si="8"/>
        <v>1394823.452</v>
      </c>
      <c r="AG16" s="33">
        <f t="shared" si="8"/>
        <v>1408771.686</v>
      </c>
      <c r="AH16" s="33">
        <f t="shared" si="8"/>
        <v>1422859.403</v>
      </c>
      <c r="AI16" s="33">
        <f t="shared" si="8"/>
        <v>1437087.997</v>
      </c>
      <c r="AJ16" s="33">
        <f t="shared" si="8"/>
        <v>1451458.877</v>
      </c>
      <c r="AK16" s="33">
        <f t="shared" si="8"/>
        <v>1465973.466</v>
      </c>
    </row>
    <row r="17">
      <c r="A17" s="6" t="s">
        <v>36</v>
      </c>
      <c r="B17" s="33">
        <f t="shared" si="7"/>
        <v>1237500</v>
      </c>
      <c r="C17" s="33">
        <f t="shared" ref="C17:AK17" si="9">B17+C5-C11</f>
        <v>1252350</v>
      </c>
      <c r="D17" s="33">
        <f t="shared" si="9"/>
        <v>1267378.2</v>
      </c>
      <c r="E17" s="33">
        <f t="shared" si="9"/>
        <v>1282586.738</v>
      </c>
      <c r="F17" s="33">
        <f t="shared" si="9"/>
        <v>1297977.779</v>
      </c>
      <c r="G17" s="33">
        <f t="shared" si="9"/>
        <v>1313553.513</v>
      </c>
      <c r="H17" s="33">
        <f t="shared" si="9"/>
        <v>1329316.155</v>
      </c>
      <c r="I17" s="33">
        <f t="shared" si="9"/>
        <v>1345267.949</v>
      </c>
      <c r="J17" s="33">
        <f t="shared" si="9"/>
        <v>1361411.164</v>
      </c>
      <c r="K17" s="33">
        <f t="shared" si="9"/>
        <v>1377748.098</v>
      </c>
      <c r="L17" s="33">
        <f t="shared" si="9"/>
        <v>1394281.075</v>
      </c>
      <c r="M17" s="33">
        <f t="shared" si="9"/>
        <v>1411012.448</v>
      </c>
      <c r="N17" s="33">
        <f t="shared" si="9"/>
        <v>1427944.597</v>
      </c>
      <c r="O17" s="33">
        <f t="shared" si="9"/>
        <v>1445079.933</v>
      </c>
      <c r="P17" s="33">
        <f t="shared" si="9"/>
        <v>1462420.892</v>
      </c>
      <c r="Q17" s="33">
        <f t="shared" si="9"/>
        <v>1479969.942</v>
      </c>
      <c r="R17" s="33">
        <f t="shared" si="9"/>
        <v>1497729.582</v>
      </c>
      <c r="S17" s="33">
        <f t="shared" si="9"/>
        <v>1515702.337</v>
      </c>
      <c r="T17" s="33">
        <f t="shared" si="9"/>
        <v>1533890.765</v>
      </c>
      <c r="U17" s="33">
        <f t="shared" si="9"/>
        <v>1552297.454</v>
      </c>
      <c r="V17" s="33">
        <f t="shared" si="9"/>
        <v>1570925.023</v>
      </c>
      <c r="W17" s="33">
        <f t="shared" si="9"/>
        <v>1589776.124</v>
      </c>
      <c r="X17" s="33">
        <f t="shared" si="9"/>
        <v>1608853.437</v>
      </c>
      <c r="Y17" s="33">
        <f t="shared" si="9"/>
        <v>1628159.678</v>
      </c>
      <c r="Z17" s="33">
        <f t="shared" si="9"/>
        <v>1647697.595</v>
      </c>
      <c r="AA17" s="33">
        <f t="shared" si="9"/>
        <v>1667469.966</v>
      </c>
      <c r="AB17" s="33">
        <f t="shared" si="9"/>
        <v>1687479.605</v>
      </c>
      <c r="AC17" s="33">
        <f t="shared" si="9"/>
        <v>1707729.361</v>
      </c>
      <c r="AD17" s="33">
        <f t="shared" si="9"/>
        <v>1728222.113</v>
      </c>
      <c r="AE17" s="33">
        <f t="shared" si="9"/>
        <v>1748960.778</v>
      </c>
      <c r="AF17" s="33">
        <f t="shared" si="9"/>
        <v>1769948.308</v>
      </c>
      <c r="AG17" s="33">
        <f t="shared" si="9"/>
        <v>1791187.687</v>
      </c>
      <c r="AH17" s="33">
        <f t="shared" si="9"/>
        <v>1812681.94</v>
      </c>
      <c r="AI17" s="33">
        <f t="shared" si="9"/>
        <v>1834434.123</v>
      </c>
      <c r="AJ17" s="33">
        <f t="shared" si="9"/>
        <v>1856447.332</v>
      </c>
      <c r="AK17" s="33">
        <f t="shared" si="9"/>
        <v>1878724.7</v>
      </c>
    </row>
    <row r="18">
      <c r="A18" s="35" t="s">
        <v>136</v>
      </c>
      <c r="B18" s="32">
        <f t="shared" ref="B18:AK18" si="10">SUM(B14:B17)</f>
        <v>1757500</v>
      </c>
      <c r="C18" s="33">
        <f t="shared" si="10"/>
        <v>2297550</v>
      </c>
      <c r="D18" s="33">
        <f t="shared" si="10"/>
        <v>2323030.2</v>
      </c>
      <c r="E18" s="33">
        <f t="shared" si="10"/>
        <v>2348795.258</v>
      </c>
      <c r="F18" s="33">
        <f t="shared" si="10"/>
        <v>2374848.384</v>
      </c>
      <c r="G18" s="33">
        <f t="shared" si="10"/>
        <v>2401192.824</v>
      </c>
      <c r="H18" s="33">
        <f t="shared" si="10"/>
        <v>2427831.859</v>
      </c>
      <c r="I18" s="33">
        <f t="shared" si="10"/>
        <v>2454768.81</v>
      </c>
      <c r="J18" s="33">
        <f t="shared" si="10"/>
        <v>2482007.034</v>
      </c>
      <c r="K18" s="33">
        <f t="shared" si="10"/>
        <v>2509549.927</v>
      </c>
      <c r="L18" s="33">
        <f t="shared" si="10"/>
        <v>2537400.922</v>
      </c>
      <c r="M18" s="33">
        <f t="shared" si="10"/>
        <v>2565563.494</v>
      </c>
      <c r="N18" s="33">
        <f t="shared" si="10"/>
        <v>2594041.153</v>
      </c>
      <c r="O18" s="33">
        <f t="shared" si="10"/>
        <v>2622837.454</v>
      </c>
      <c r="P18" s="33">
        <f t="shared" si="10"/>
        <v>2651955.988</v>
      </c>
      <c r="Q18" s="33">
        <f t="shared" si="10"/>
        <v>2681400.39</v>
      </c>
      <c r="R18" s="33">
        <f t="shared" si="10"/>
        <v>2711174.334</v>
      </c>
      <c r="S18" s="33">
        <f t="shared" si="10"/>
        <v>2741281.536</v>
      </c>
      <c r="T18" s="33">
        <f t="shared" si="10"/>
        <v>2771725.756</v>
      </c>
      <c r="U18" s="33">
        <f t="shared" si="10"/>
        <v>2802510.796</v>
      </c>
      <c r="V18" s="33">
        <f t="shared" si="10"/>
        <v>2833640.498</v>
      </c>
      <c r="W18" s="33">
        <f t="shared" si="10"/>
        <v>2865118.753</v>
      </c>
      <c r="X18" s="33">
        <f t="shared" si="10"/>
        <v>2896949.493</v>
      </c>
      <c r="Y18" s="33">
        <f t="shared" si="10"/>
        <v>2929136.695</v>
      </c>
      <c r="Z18" s="33">
        <f t="shared" si="10"/>
        <v>2961684.381</v>
      </c>
      <c r="AA18" s="33">
        <f t="shared" si="10"/>
        <v>2994596.62</v>
      </c>
      <c r="AB18" s="33">
        <f t="shared" si="10"/>
        <v>3027877.527</v>
      </c>
      <c r="AC18" s="33">
        <f t="shared" si="10"/>
        <v>3061531.261</v>
      </c>
      <c r="AD18" s="33">
        <f t="shared" si="10"/>
        <v>3095562.032</v>
      </c>
      <c r="AE18" s="33">
        <f t="shared" si="10"/>
        <v>3129974.097</v>
      </c>
      <c r="AF18" s="33">
        <f t="shared" si="10"/>
        <v>3164771.759</v>
      </c>
      <c r="AG18" s="33">
        <f t="shared" si="10"/>
        <v>3199959.374</v>
      </c>
      <c r="AH18" s="33">
        <f t="shared" si="10"/>
        <v>3235541.343</v>
      </c>
      <c r="AI18" s="33">
        <f t="shared" si="10"/>
        <v>3271522.12</v>
      </c>
      <c r="AJ18" s="33">
        <f t="shared" si="10"/>
        <v>3307906.209</v>
      </c>
      <c r="AK18" s="33">
        <f t="shared" si="10"/>
        <v>3344698.166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0" t="s">
        <v>153</v>
      </c>
      <c r="B1" s="40" t="s">
        <v>154</v>
      </c>
      <c r="C1" s="40" t="s">
        <v>155</v>
      </c>
      <c r="D1" s="40" t="s">
        <v>156</v>
      </c>
      <c r="E1" s="40" t="s">
        <v>157</v>
      </c>
      <c r="F1" s="40" t="s">
        <v>158</v>
      </c>
      <c r="G1" s="40" t="s">
        <v>159</v>
      </c>
    </row>
    <row r="2">
      <c r="A2" s="34" t="s">
        <v>160</v>
      </c>
      <c r="B2" s="34" t="s">
        <v>161</v>
      </c>
      <c r="C2" s="34" t="s">
        <v>162</v>
      </c>
      <c r="D2" s="34">
        <v>1.0</v>
      </c>
      <c r="E2" s="34">
        <v>450000.0</v>
      </c>
      <c r="F2" s="34">
        <v>12.0</v>
      </c>
      <c r="G2" s="32">
        <f t="shared" ref="G2:G8" si="1">F2+D2</f>
        <v>13</v>
      </c>
    </row>
    <row r="3">
      <c r="A3" s="34" t="s">
        <v>163</v>
      </c>
      <c r="B3" s="34" t="s">
        <v>164</v>
      </c>
      <c r="C3" s="34" t="s">
        <v>165</v>
      </c>
      <c r="D3" s="34">
        <v>1.0</v>
      </c>
      <c r="E3" s="34">
        <v>1100000.0</v>
      </c>
      <c r="F3" s="34">
        <v>18.0</v>
      </c>
      <c r="G3" s="32">
        <f t="shared" si="1"/>
        <v>19</v>
      </c>
    </row>
    <row r="4">
      <c r="A4" s="34" t="s">
        <v>166</v>
      </c>
      <c r="B4" s="34" t="s">
        <v>167</v>
      </c>
      <c r="C4" s="34" t="s">
        <v>168</v>
      </c>
      <c r="D4" s="34">
        <v>1.0</v>
      </c>
      <c r="E4" s="34">
        <v>57000.0</v>
      </c>
      <c r="F4" s="34">
        <v>28.0</v>
      </c>
      <c r="G4" s="32">
        <f t="shared" si="1"/>
        <v>29</v>
      </c>
    </row>
    <row r="5">
      <c r="A5" s="34" t="s">
        <v>169</v>
      </c>
      <c r="B5" s="34" t="s">
        <v>161</v>
      </c>
      <c r="C5" s="34" t="s">
        <v>162</v>
      </c>
      <c r="D5" s="34">
        <v>13.0</v>
      </c>
      <c r="E5" s="34">
        <v>450000.0</v>
      </c>
      <c r="F5" s="34">
        <v>12.0</v>
      </c>
      <c r="G5" s="32">
        <f t="shared" si="1"/>
        <v>25</v>
      </c>
    </row>
    <row r="6">
      <c r="A6" s="34" t="s">
        <v>170</v>
      </c>
      <c r="B6" s="34" t="s">
        <v>164</v>
      </c>
      <c r="C6" s="34" t="s">
        <v>165</v>
      </c>
      <c r="D6" s="34">
        <v>19.0</v>
      </c>
      <c r="E6" s="34">
        <v>1100000.0</v>
      </c>
      <c r="F6" s="34">
        <v>18.0</v>
      </c>
      <c r="G6" s="32">
        <f t="shared" si="1"/>
        <v>37</v>
      </c>
    </row>
    <row r="7">
      <c r="A7" s="34" t="s">
        <v>171</v>
      </c>
      <c r="B7" s="34" t="s">
        <v>161</v>
      </c>
      <c r="C7" s="34" t="s">
        <v>162</v>
      </c>
      <c r="D7" s="34">
        <v>25.0</v>
      </c>
      <c r="E7" s="34">
        <v>450000.0</v>
      </c>
      <c r="F7" s="34">
        <v>12.0</v>
      </c>
      <c r="G7" s="32">
        <f t="shared" si="1"/>
        <v>37</v>
      </c>
    </row>
    <row r="8">
      <c r="A8" s="34" t="s">
        <v>172</v>
      </c>
      <c r="B8" s="34" t="s">
        <v>167</v>
      </c>
      <c r="C8" s="34" t="s">
        <v>168</v>
      </c>
      <c r="D8" s="34">
        <v>29.0</v>
      </c>
      <c r="E8" s="34">
        <v>57000.0</v>
      </c>
      <c r="F8" s="34">
        <v>28.0</v>
      </c>
      <c r="G8" s="32">
        <f t="shared" si="1"/>
        <v>57</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1.0"/>
    <col customWidth="1" min="2" max="37" width="9.0"/>
  </cols>
  <sheetData>
    <row r="1">
      <c r="A1" s="35" t="s">
        <v>134</v>
      </c>
      <c r="B1" s="30" t="s">
        <v>91</v>
      </c>
      <c r="C1" s="30" t="s">
        <v>92</v>
      </c>
      <c r="D1" s="30" t="s">
        <v>93</v>
      </c>
      <c r="E1" s="30" t="s">
        <v>94</v>
      </c>
      <c r="F1" s="30" t="s">
        <v>95</v>
      </c>
      <c r="G1" s="30" t="s">
        <v>96</v>
      </c>
      <c r="H1" s="30" t="s">
        <v>97</v>
      </c>
      <c r="I1" s="30" t="s">
        <v>98</v>
      </c>
      <c r="J1" s="30" t="s">
        <v>99</v>
      </c>
      <c r="K1" s="30" t="s">
        <v>100</v>
      </c>
      <c r="L1" s="30" t="s">
        <v>101</v>
      </c>
      <c r="M1" s="30" t="s">
        <v>102</v>
      </c>
      <c r="N1" s="30" t="s">
        <v>103</v>
      </c>
      <c r="O1" s="30" t="s">
        <v>104</v>
      </c>
      <c r="P1" s="30" t="s">
        <v>105</v>
      </c>
      <c r="Q1" s="30" t="s">
        <v>106</v>
      </c>
      <c r="R1" s="30" t="s">
        <v>107</v>
      </c>
      <c r="S1" s="30" t="s">
        <v>108</v>
      </c>
      <c r="T1" s="30" t="s">
        <v>109</v>
      </c>
      <c r="U1" s="30" t="s">
        <v>110</v>
      </c>
      <c r="V1" s="30" t="s">
        <v>111</v>
      </c>
      <c r="W1" s="30" t="s">
        <v>112</v>
      </c>
      <c r="X1" s="30" t="s">
        <v>113</v>
      </c>
      <c r="Y1" s="30" t="s">
        <v>114</v>
      </c>
      <c r="Z1" s="30" t="s">
        <v>115</v>
      </c>
      <c r="AA1" s="30" t="s">
        <v>116</v>
      </c>
      <c r="AB1" s="30" t="s">
        <v>117</v>
      </c>
      <c r="AC1" s="30" t="s">
        <v>118</v>
      </c>
      <c r="AD1" s="30" t="s">
        <v>119</v>
      </c>
      <c r="AE1" s="30" t="s">
        <v>120</v>
      </c>
      <c r="AF1" s="30" t="s">
        <v>121</v>
      </c>
      <c r="AG1" s="30" t="s">
        <v>122</v>
      </c>
      <c r="AH1" s="30" t="s">
        <v>123</v>
      </c>
      <c r="AI1" s="30" t="s">
        <v>124</v>
      </c>
      <c r="AJ1" s="30" t="s">
        <v>125</v>
      </c>
      <c r="AK1" s="30" t="s">
        <v>126</v>
      </c>
    </row>
    <row r="2">
      <c r="A2" s="7" t="s">
        <v>173</v>
      </c>
    </row>
    <row r="3">
      <c r="A3" s="34" t="s">
        <v>161</v>
      </c>
      <c r="B3" s="34">
        <v>0.0</v>
      </c>
      <c r="C3" s="32">
        <f t="shared" ref="C3:AK3" si="1">B21</f>
        <v>450000</v>
      </c>
      <c r="D3" s="32">
        <f t="shared" si="1"/>
        <v>450000</v>
      </c>
      <c r="E3" s="32">
        <f t="shared" si="1"/>
        <v>450000</v>
      </c>
      <c r="F3" s="32">
        <f t="shared" si="1"/>
        <v>450000</v>
      </c>
      <c r="G3" s="32">
        <f t="shared" si="1"/>
        <v>450000</v>
      </c>
      <c r="H3" s="32">
        <f t="shared" si="1"/>
        <v>450000</v>
      </c>
      <c r="I3" s="32">
        <f t="shared" si="1"/>
        <v>450000</v>
      </c>
      <c r="J3" s="32">
        <f t="shared" si="1"/>
        <v>450000</v>
      </c>
      <c r="K3" s="32">
        <f t="shared" si="1"/>
        <v>450000</v>
      </c>
      <c r="L3" s="32">
        <f t="shared" si="1"/>
        <v>450000</v>
      </c>
      <c r="M3" s="32">
        <f t="shared" si="1"/>
        <v>450000</v>
      </c>
      <c r="N3" s="32">
        <f t="shared" si="1"/>
        <v>450000</v>
      </c>
      <c r="O3" s="32">
        <f t="shared" si="1"/>
        <v>450000</v>
      </c>
      <c r="P3" s="32">
        <f t="shared" si="1"/>
        <v>450000</v>
      </c>
      <c r="Q3" s="32">
        <f t="shared" si="1"/>
        <v>450000</v>
      </c>
      <c r="R3" s="32">
        <f t="shared" si="1"/>
        <v>450000</v>
      </c>
      <c r="S3" s="32">
        <f t="shared" si="1"/>
        <v>450000</v>
      </c>
      <c r="T3" s="32">
        <f t="shared" si="1"/>
        <v>450000</v>
      </c>
      <c r="U3" s="32">
        <f t="shared" si="1"/>
        <v>450000</v>
      </c>
      <c r="V3" s="32">
        <f t="shared" si="1"/>
        <v>450000</v>
      </c>
      <c r="W3" s="32">
        <f t="shared" si="1"/>
        <v>450000</v>
      </c>
      <c r="X3" s="32">
        <f t="shared" si="1"/>
        <v>450000</v>
      </c>
      <c r="Y3" s="32">
        <f t="shared" si="1"/>
        <v>450000</v>
      </c>
      <c r="Z3" s="32">
        <f t="shared" si="1"/>
        <v>450000</v>
      </c>
      <c r="AA3" s="32">
        <f t="shared" si="1"/>
        <v>450000</v>
      </c>
      <c r="AB3" s="32">
        <f t="shared" si="1"/>
        <v>450000</v>
      </c>
      <c r="AC3" s="32">
        <f t="shared" si="1"/>
        <v>450000</v>
      </c>
      <c r="AD3" s="32">
        <f t="shared" si="1"/>
        <v>450000</v>
      </c>
      <c r="AE3" s="32">
        <f t="shared" si="1"/>
        <v>450000</v>
      </c>
      <c r="AF3" s="32">
        <f t="shared" si="1"/>
        <v>450000</v>
      </c>
      <c r="AG3" s="32">
        <f t="shared" si="1"/>
        <v>450000</v>
      </c>
      <c r="AH3" s="32">
        <f t="shared" si="1"/>
        <v>450000</v>
      </c>
      <c r="AI3" s="32">
        <f t="shared" si="1"/>
        <v>450000</v>
      </c>
      <c r="AJ3" s="32">
        <f t="shared" si="1"/>
        <v>450000</v>
      </c>
      <c r="AK3" s="32">
        <f t="shared" si="1"/>
        <v>450000</v>
      </c>
    </row>
    <row r="4">
      <c r="A4" s="34" t="s">
        <v>164</v>
      </c>
      <c r="B4" s="34">
        <v>0.0</v>
      </c>
      <c r="C4" s="32">
        <f t="shared" ref="C4:AK4" si="2">B22</f>
        <v>1100000</v>
      </c>
      <c r="D4" s="32">
        <f t="shared" si="2"/>
        <v>1100000</v>
      </c>
      <c r="E4" s="32">
        <f t="shared" si="2"/>
        <v>1100000</v>
      </c>
      <c r="F4" s="32">
        <f t="shared" si="2"/>
        <v>1100000</v>
      </c>
      <c r="G4" s="32">
        <f t="shared" si="2"/>
        <v>1100000</v>
      </c>
      <c r="H4" s="32">
        <f t="shared" si="2"/>
        <v>1100000</v>
      </c>
      <c r="I4" s="32">
        <f t="shared" si="2"/>
        <v>1100000</v>
      </c>
      <c r="J4" s="32">
        <f t="shared" si="2"/>
        <v>1100000</v>
      </c>
      <c r="K4" s="32">
        <f t="shared" si="2"/>
        <v>1100000</v>
      </c>
      <c r="L4" s="32">
        <f t="shared" si="2"/>
        <v>1100000</v>
      </c>
      <c r="M4" s="32">
        <f t="shared" si="2"/>
        <v>1100000</v>
      </c>
      <c r="N4" s="32">
        <f t="shared" si="2"/>
        <v>1100000</v>
      </c>
      <c r="O4" s="32">
        <f t="shared" si="2"/>
        <v>1100000</v>
      </c>
      <c r="P4" s="32">
        <f t="shared" si="2"/>
        <v>1100000</v>
      </c>
      <c r="Q4" s="32">
        <f t="shared" si="2"/>
        <v>1100000</v>
      </c>
      <c r="R4" s="32">
        <f t="shared" si="2"/>
        <v>1100000</v>
      </c>
      <c r="S4" s="32">
        <f t="shared" si="2"/>
        <v>1100000</v>
      </c>
      <c r="T4" s="32">
        <f t="shared" si="2"/>
        <v>1100000</v>
      </c>
      <c r="U4" s="32">
        <f t="shared" si="2"/>
        <v>1100000</v>
      </c>
      <c r="V4" s="32">
        <f t="shared" si="2"/>
        <v>1100000</v>
      </c>
      <c r="W4" s="32">
        <f t="shared" si="2"/>
        <v>1100000</v>
      </c>
      <c r="X4" s="32">
        <f t="shared" si="2"/>
        <v>1100000</v>
      </c>
      <c r="Y4" s="32">
        <f t="shared" si="2"/>
        <v>1100000</v>
      </c>
      <c r="Z4" s="32">
        <f t="shared" si="2"/>
        <v>1100000</v>
      </c>
      <c r="AA4" s="32">
        <f t="shared" si="2"/>
        <v>1100000</v>
      </c>
      <c r="AB4" s="32">
        <f t="shared" si="2"/>
        <v>1100000</v>
      </c>
      <c r="AC4" s="32">
        <f t="shared" si="2"/>
        <v>1100000</v>
      </c>
      <c r="AD4" s="32">
        <f t="shared" si="2"/>
        <v>1100000</v>
      </c>
      <c r="AE4" s="32">
        <f t="shared" si="2"/>
        <v>1100000</v>
      </c>
      <c r="AF4" s="32">
        <f t="shared" si="2"/>
        <v>1100000</v>
      </c>
      <c r="AG4" s="32">
        <f t="shared" si="2"/>
        <v>1100000</v>
      </c>
      <c r="AH4" s="32">
        <f t="shared" si="2"/>
        <v>1100000</v>
      </c>
      <c r="AI4" s="32">
        <f t="shared" si="2"/>
        <v>1100000</v>
      </c>
      <c r="AJ4" s="32">
        <f t="shared" si="2"/>
        <v>1100000</v>
      </c>
      <c r="AK4" s="32">
        <f t="shared" si="2"/>
        <v>1100000</v>
      </c>
    </row>
    <row r="5">
      <c r="A5" s="34" t="s">
        <v>167</v>
      </c>
      <c r="B5" s="34">
        <v>0.0</v>
      </c>
      <c r="C5" s="32">
        <f t="shared" ref="C5:AK5" si="3">B23</f>
        <v>57000</v>
      </c>
      <c r="D5" s="32">
        <f t="shared" si="3"/>
        <v>57000</v>
      </c>
      <c r="E5" s="32">
        <f t="shared" si="3"/>
        <v>57000</v>
      </c>
      <c r="F5" s="32">
        <f t="shared" si="3"/>
        <v>57000</v>
      </c>
      <c r="G5" s="32">
        <f t="shared" si="3"/>
        <v>57000</v>
      </c>
      <c r="H5" s="32">
        <f t="shared" si="3"/>
        <v>57000</v>
      </c>
      <c r="I5" s="32">
        <f t="shared" si="3"/>
        <v>57000</v>
      </c>
      <c r="J5" s="32">
        <f t="shared" si="3"/>
        <v>57000</v>
      </c>
      <c r="K5" s="32">
        <f t="shared" si="3"/>
        <v>57000</v>
      </c>
      <c r="L5" s="32">
        <f t="shared" si="3"/>
        <v>57000</v>
      </c>
      <c r="M5" s="32">
        <f t="shared" si="3"/>
        <v>57000</v>
      </c>
      <c r="N5" s="32">
        <f t="shared" si="3"/>
        <v>57000</v>
      </c>
      <c r="O5" s="32">
        <f t="shared" si="3"/>
        <v>57000</v>
      </c>
      <c r="P5" s="32">
        <f t="shared" si="3"/>
        <v>57000</v>
      </c>
      <c r="Q5" s="32">
        <f t="shared" si="3"/>
        <v>57000</v>
      </c>
      <c r="R5" s="32">
        <f t="shared" si="3"/>
        <v>57000</v>
      </c>
      <c r="S5" s="32">
        <f t="shared" si="3"/>
        <v>57000</v>
      </c>
      <c r="T5" s="32">
        <f t="shared" si="3"/>
        <v>57000</v>
      </c>
      <c r="U5" s="32">
        <f t="shared" si="3"/>
        <v>57000</v>
      </c>
      <c r="V5" s="32">
        <f t="shared" si="3"/>
        <v>57000</v>
      </c>
      <c r="W5" s="32">
        <f t="shared" si="3"/>
        <v>57000</v>
      </c>
      <c r="X5" s="32">
        <f t="shared" si="3"/>
        <v>57000</v>
      </c>
      <c r="Y5" s="32">
        <f t="shared" si="3"/>
        <v>57000</v>
      </c>
      <c r="Z5" s="32">
        <f t="shared" si="3"/>
        <v>57000</v>
      </c>
      <c r="AA5" s="32">
        <f t="shared" si="3"/>
        <v>57000</v>
      </c>
      <c r="AB5" s="32">
        <f t="shared" si="3"/>
        <v>57000</v>
      </c>
      <c r="AC5" s="32">
        <f t="shared" si="3"/>
        <v>57000</v>
      </c>
      <c r="AD5" s="32">
        <f t="shared" si="3"/>
        <v>57000</v>
      </c>
      <c r="AE5" s="32">
        <f t="shared" si="3"/>
        <v>57000</v>
      </c>
      <c r="AF5" s="32">
        <f t="shared" si="3"/>
        <v>57000</v>
      </c>
      <c r="AG5" s="32">
        <f t="shared" si="3"/>
        <v>57000</v>
      </c>
      <c r="AH5" s="32">
        <f t="shared" si="3"/>
        <v>57000</v>
      </c>
      <c r="AI5" s="32">
        <f t="shared" si="3"/>
        <v>57000</v>
      </c>
      <c r="AJ5" s="32">
        <f t="shared" si="3"/>
        <v>57000</v>
      </c>
      <c r="AK5" s="32">
        <f t="shared" si="3"/>
        <v>57000</v>
      </c>
    </row>
    <row r="6">
      <c r="A6" s="7" t="s">
        <v>136</v>
      </c>
      <c r="B6" s="32">
        <f t="shared" ref="B6:AK6" si="4">sum(B3:B5)</f>
        <v>0</v>
      </c>
      <c r="C6" s="32">
        <f t="shared" si="4"/>
        <v>1607000</v>
      </c>
      <c r="D6" s="32">
        <f t="shared" si="4"/>
        <v>1607000</v>
      </c>
      <c r="E6" s="32">
        <f t="shared" si="4"/>
        <v>1607000</v>
      </c>
      <c r="F6" s="32">
        <f t="shared" si="4"/>
        <v>1607000</v>
      </c>
      <c r="G6" s="32">
        <f t="shared" si="4"/>
        <v>1607000</v>
      </c>
      <c r="H6" s="32">
        <f t="shared" si="4"/>
        <v>1607000</v>
      </c>
      <c r="I6" s="32">
        <f t="shared" si="4"/>
        <v>1607000</v>
      </c>
      <c r="J6" s="32">
        <f t="shared" si="4"/>
        <v>1607000</v>
      </c>
      <c r="K6" s="32">
        <f t="shared" si="4"/>
        <v>1607000</v>
      </c>
      <c r="L6" s="32">
        <f t="shared" si="4"/>
        <v>1607000</v>
      </c>
      <c r="M6" s="32">
        <f t="shared" si="4"/>
        <v>1607000</v>
      </c>
      <c r="N6" s="32">
        <f t="shared" si="4"/>
        <v>1607000</v>
      </c>
      <c r="O6" s="32">
        <f t="shared" si="4"/>
        <v>1607000</v>
      </c>
      <c r="P6" s="32">
        <f t="shared" si="4"/>
        <v>1607000</v>
      </c>
      <c r="Q6" s="32">
        <f t="shared" si="4"/>
        <v>1607000</v>
      </c>
      <c r="R6" s="32">
        <f t="shared" si="4"/>
        <v>1607000</v>
      </c>
      <c r="S6" s="32">
        <f t="shared" si="4"/>
        <v>1607000</v>
      </c>
      <c r="T6" s="32">
        <f t="shared" si="4"/>
        <v>1607000</v>
      </c>
      <c r="U6" s="32">
        <f t="shared" si="4"/>
        <v>1607000</v>
      </c>
      <c r="V6" s="32">
        <f t="shared" si="4"/>
        <v>1607000</v>
      </c>
      <c r="W6" s="32">
        <f t="shared" si="4"/>
        <v>1607000</v>
      </c>
      <c r="X6" s="32">
        <f t="shared" si="4"/>
        <v>1607000</v>
      </c>
      <c r="Y6" s="32">
        <f t="shared" si="4"/>
        <v>1607000</v>
      </c>
      <c r="Z6" s="32">
        <f t="shared" si="4"/>
        <v>1607000</v>
      </c>
      <c r="AA6" s="32">
        <f t="shared" si="4"/>
        <v>1607000</v>
      </c>
      <c r="AB6" s="32">
        <f t="shared" si="4"/>
        <v>1607000</v>
      </c>
      <c r="AC6" s="32">
        <f t="shared" si="4"/>
        <v>1607000</v>
      </c>
      <c r="AD6" s="32">
        <f t="shared" si="4"/>
        <v>1607000</v>
      </c>
      <c r="AE6" s="32">
        <f t="shared" si="4"/>
        <v>1607000</v>
      </c>
      <c r="AF6" s="32">
        <f t="shared" si="4"/>
        <v>1607000</v>
      </c>
      <c r="AG6" s="32">
        <f t="shared" si="4"/>
        <v>1607000</v>
      </c>
      <c r="AH6" s="32">
        <f t="shared" si="4"/>
        <v>1607000</v>
      </c>
      <c r="AI6" s="32">
        <f t="shared" si="4"/>
        <v>1607000</v>
      </c>
      <c r="AJ6" s="32">
        <f t="shared" si="4"/>
        <v>1607000</v>
      </c>
      <c r="AK6" s="32">
        <f t="shared" si="4"/>
        <v>1607000</v>
      </c>
    </row>
    <row r="7">
      <c r="A7" s="5"/>
    </row>
    <row r="8">
      <c r="A8" s="7" t="s">
        <v>174</v>
      </c>
    </row>
    <row r="9">
      <c r="A9" s="34" t="s">
        <v>161</v>
      </c>
      <c r="B9" s="32">
        <f>FAR!E2</f>
        <v>450000</v>
      </c>
      <c r="C9" s="34">
        <v>0.0</v>
      </c>
      <c r="D9" s="34">
        <v>0.0</v>
      </c>
      <c r="E9" s="34">
        <v>0.0</v>
      </c>
      <c r="F9" s="34">
        <v>0.0</v>
      </c>
      <c r="G9" s="34">
        <v>0.0</v>
      </c>
      <c r="H9" s="34">
        <v>0.0</v>
      </c>
      <c r="I9" s="34">
        <v>0.0</v>
      </c>
      <c r="J9" s="34">
        <v>0.0</v>
      </c>
      <c r="K9" s="34">
        <v>0.0</v>
      </c>
      <c r="L9" s="34">
        <v>0.0</v>
      </c>
      <c r="M9" s="34">
        <v>0.0</v>
      </c>
      <c r="N9" s="34">
        <f>FAR!E5</f>
        <v>450000</v>
      </c>
      <c r="O9" s="34">
        <v>0.0</v>
      </c>
      <c r="P9" s="34">
        <v>0.0</v>
      </c>
      <c r="Q9" s="34">
        <v>0.0</v>
      </c>
      <c r="R9" s="34">
        <v>0.0</v>
      </c>
      <c r="S9" s="34">
        <v>0.0</v>
      </c>
      <c r="T9" s="34">
        <v>0.0</v>
      </c>
      <c r="U9" s="34">
        <v>0.0</v>
      </c>
      <c r="V9" s="34">
        <v>0.0</v>
      </c>
      <c r="W9" s="34">
        <v>0.0</v>
      </c>
      <c r="X9" s="34">
        <v>0.0</v>
      </c>
      <c r="Y9" s="34">
        <v>0.0</v>
      </c>
      <c r="Z9" s="34">
        <f>FAR!E7</f>
        <v>450000</v>
      </c>
      <c r="AA9" s="34">
        <v>0.0</v>
      </c>
      <c r="AB9" s="34">
        <v>0.0</v>
      </c>
      <c r="AC9" s="34">
        <v>0.0</v>
      </c>
      <c r="AD9" s="34">
        <v>0.0</v>
      </c>
      <c r="AE9" s="34">
        <v>0.0</v>
      </c>
      <c r="AF9" s="34">
        <v>0.0</v>
      </c>
      <c r="AG9" s="34">
        <v>0.0</v>
      </c>
      <c r="AH9" s="34">
        <v>0.0</v>
      </c>
      <c r="AI9" s="34">
        <v>0.0</v>
      </c>
      <c r="AJ9" s="34">
        <v>0.0</v>
      </c>
      <c r="AK9" s="34">
        <v>0.0</v>
      </c>
    </row>
    <row r="10">
      <c r="A10" s="34" t="s">
        <v>164</v>
      </c>
      <c r="B10" s="32">
        <f>FAR!E3</f>
        <v>1100000</v>
      </c>
      <c r="C10" s="34">
        <v>0.0</v>
      </c>
      <c r="D10" s="34">
        <v>0.0</v>
      </c>
      <c r="E10" s="34">
        <v>0.0</v>
      </c>
      <c r="F10" s="34">
        <v>0.0</v>
      </c>
      <c r="G10" s="34">
        <v>0.0</v>
      </c>
      <c r="H10" s="34">
        <v>0.0</v>
      </c>
      <c r="I10" s="34">
        <v>0.0</v>
      </c>
      <c r="J10" s="34">
        <v>0.0</v>
      </c>
      <c r="K10" s="34">
        <v>0.0</v>
      </c>
      <c r="L10" s="34">
        <v>0.0</v>
      </c>
      <c r="M10" s="34">
        <v>0.0</v>
      </c>
      <c r="N10" s="34">
        <v>0.0</v>
      </c>
      <c r="O10" s="34">
        <v>0.0</v>
      </c>
      <c r="P10" s="34">
        <v>0.0</v>
      </c>
      <c r="Q10" s="34">
        <v>0.0</v>
      </c>
      <c r="R10" s="34">
        <v>0.0</v>
      </c>
      <c r="S10" s="34">
        <v>0.0</v>
      </c>
      <c r="T10" s="34">
        <f>FAR!E6</f>
        <v>1100000</v>
      </c>
      <c r="U10" s="34">
        <v>0.0</v>
      </c>
      <c r="V10" s="34">
        <v>0.0</v>
      </c>
      <c r="W10" s="34">
        <v>0.0</v>
      </c>
      <c r="X10" s="34">
        <v>0.0</v>
      </c>
      <c r="Y10" s="34">
        <v>0.0</v>
      </c>
      <c r="Z10" s="34">
        <v>0.0</v>
      </c>
      <c r="AA10" s="34">
        <v>0.0</v>
      </c>
      <c r="AB10" s="34">
        <v>0.0</v>
      </c>
      <c r="AC10" s="34">
        <v>0.0</v>
      </c>
      <c r="AD10" s="34">
        <v>0.0</v>
      </c>
      <c r="AE10" s="34">
        <v>0.0</v>
      </c>
      <c r="AF10" s="34">
        <v>0.0</v>
      </c>
      <c r="AG10" s="34">
        <v>0.0</v>
      </c>
      <c r="AH10" s="34">
        <v>0.0</v>
      </c>
      <c r="AI10" s="34">
        <v>0.0</v>
      </c>
      <c r="AJ10" s="34">
        <v>0.0</v>
      </c>
      <c r="AK10" s="34">
        <v>0.0</v>
      </c>
    </row>
    <row r="11">
      <c r="A11" s="34" t="s">
        <v>167</v>
      </c>
      <c r="B11" s="32">
        <f>FAR!E4</f>
        <v>57000</v>
      </c>
      <c r="C11" s="34">
        <v>0.0</v>
      </c>
      <c r="D11" s="34">
        <v>0.0</v>
      </c>
      <c r="E11" s="34">
        <v>0.0</v>
      </c>
      <c r="F11" s="34">
        <v>0.0</v>
      </c>
      <c r="G11" s="34">
        <v>0.0</v>
      </c>
      <c r="H11" s="34">
        <v>0.0</v>
      </c>
      <c r="I11" s="34">
        <v>0.0</v>
      </c>
      <c r="J11" s="34">
        <v>0.0</v>
      </c>
      <c r="K11" s="34">
        <v>0.0</v>
      </c>
      <c r="L11" s="34">
        <v>0.0</v>
      </c>
      <c r="M11" s="34">
        <v>0.0</v>
      </c>
      <c r="N11" s="34">
        <v>0.0</v>
      </c>
      <c r="O11" s="34">
        <v>0.0</v>
      </c>
      <c r="P11" s="34">
        <v>0.0</v>
      </c>
      <c r="Q11" s="34">
        <v>0.0</v>
      </c>
      <c r="R11" s="34">
        <v>0.0</v>
      </c>
      <c r="S11" s="34">
        <v>0.0</v>
      </c>
      <c r="T11" s="34">
        <v>0.0</v>
      </c>
      <c r="U11" s="34">
        <v>0.0</v>
      </c>
      <c r="V11" s="34">
        <v>0.0</v>
      </c>
      <c r="W11" s="34">
        <v>0.0</v>
      </c>
      <c r="X11" s="34">
        <v>0.0</v>
      </c>
      <c r="Y11" s="34">
        <v>0.0</v>
      </c>
      <c r="Z11" s="34">
        <v>0.0</v>
      </c>
      <c r="AA11" s="34">
        <v>0.0</v>
      </c>
      <c r="AB11" s="34">
        <v>0.0</v>
      </c>
      <c r="AC11" s="34">
        <v>0.0</v>
      </c>
      <c r="AD11" s="34">
        <f>FAR!E8</f>
        <v>57000</v>
      </c>
      <c r="AE11" s="34">
        <v>0.0</v>
      </c>
      <c r="AF11" s="34">
        <v>0.0</v>
      </c>
      <c r="AG11" s="34">
        <v>0.0</v>
      </c>
      <c r="AH11" s="34">
        <v>0.0</v>
      </c>
      <c r="AI11" s="34">
        <v>0.0</v>
      </c>
      <c r="AJ11" s="34">
        <v>0.0</v>
      </c>
      <c r="AK11" s="34">
        <v>0.0</v>
      </c>
    </row>
    <row r="12">
      <c r="A12" s="7" t="s">
        <v>136</v>
      </c>
      <c r="B12" s="32">
        <f t="shared" ref="B12:AK12" si="5">sum(B9:B11)</f>
        <v>1607000</v>
      </c>
      <c r="C12" s="32">
        <f t="shared" si="5"/>
        <v>0</v>
      </c>
      <c r="D12" s="32">
        <f t="shared" si="5"/>
        <v>0</v>
      </c>
      <c r="E12" s="32">
        <f t="shared" si="5"/>
        <v>0</v>
      </c>
      <c r="F12" s="32">
        <f t="shared" si="5"/>
        <v>0</v>
      </c>
      <c r="G12" s="32">
        <f t="shared" si="5"/>
        <v>0</v>
      </c>
      <c r="H12" s="32">
        <f t="shared" si="5"/>
        <v>0</v>
      </c>
      <c r="I12" s="32">
        <f t="shared" si="5"/>
        <v>0</v>
      </c>
      <c r="J12" s="32">
        <f t="shared" si="5"/>
        <v>0</v>
      </c>
      <c r="K12" s="32">
        <f t="shared" si="5"/>
        <v>0</v>
      </c>
      <c r="L12" s="32">
        <f t="shared" si="5"/>
        <v>0</v>
      </c>
      <c r="M12" s="32">
        <f t="shared" si="5"/>
        <v>0</v>
      </c>
      <c r="N12" s="32">
        <f t="shared" si="5"/>
        <v>450000</v>
      </c>
      <c r="O12" s="32">
        <f t="shared" si="5"/>
        <v>0</v>
      </c>
      <c r="P12" s="32">
        <f t="shared" si="5"/>
        <v>0</v>
      </c>
      <c r="Q12" s="32">
        <f t="shared" si="5"/>
        <v>0</v>
      </c>
      <c r="R12" s="32">
        <f t="shared" si="5"/>
        <v>0</v>
      </c>
      <c r="S12" s="32">
        <f t="shared" si="5"/>
        <v>0</v>
      </c>
      <c r="T12" s="32">
        <f t="shared" si="5"/>
        <v>1100000</v>
      </c>
      <c r="U12" s="32">
        <f t="shared" si="5"/>
        <v>0</v>
      </c>
      <c r="V12" s="32">
        <f t="shared" si="5"/>
        <v>0</v>
      </c>
      <c r="W12" s="32">
        <f t="shared" si="5"/>
        <v>0</v>
      </c>
      <c r="X12" s="32">
        <f t="shared" si="5"/>
        <v>0</v>
      </c>
      <c r="Y12" s="32">
        <f t="shared" si="5"/>
        <v>0</v>
      </c>
      <c r="Z12" s="32">
        <f t="shared" si="5"/>
        <v>450000</v>
      </c>
      <c r="AA12" s="32">
        <f t="shared" si="5"/>
        <v>0</v>
      </c>
      <c r="AB12" s="32">
        <f t="shared" si="5"/>
        <v>0</v>
      </c>
      <c r="AC12" s="32">
        <f t="shared" si="5"/>
        <v>0</v>
      </c>
      <c r="AD12" s="32">
        <f t="shared" si="5"/>
        <v>57000</v>
      </c>
      <c r="AE12" s="32">
        <f t="shared" si="5"/>
        <v>0</v>
      </c>
      <c r="AF12" s="32">
        <f t="shared" si="5"/>
        <v>0</v>
      </c>
      <c r="AG12" s="32">
        <f t="shared" si="5"/>
        <v>0</v>
      </c>
      <c r="AH12" s="32">
        <f t="shared" si="5"/>
        <v>0</v>
      </c>
      <c r="AI12" s="32">
        <f t="shared" si="5"/>
        <v>0</v>
      </c>
      <c r="AJ12" s="32">
        <f t="shared" si="5"/>
        <v>0</v>
      </c>
      <c r="AK12" s="32">
        <f t="shared" si="5"/>
        <v>0</v>
      </c>
    </row>
    <row r="13">
      <c r="A13" s="5"/>
    </row>
    <row r="14">
      <c r="A14" s="7" t="s">
        <v>175</v>
      </c>
    </row>
    <row r="15">
      <c r="A15" s="34" t="s">
        <v>161</v>
      </c>
      <c r="B15" s="34">
        <v>0.0</v>
      </c>
      <c r="C15" s="34">
        <v>0.0</v>
      </c>
      <c r="D15" s="34">
        <v>0.0</v>
      </c>
      <c r="E15" s="34">
        <v>0.0</v>
      </c>
      <c r="F15" s="34">
        <v>0.0</v>
      </c>
      <c r="G15" s="34">
        <v>0.0</v>
      </c>
      <c r="H15" s="34">
        <v>0.0</v>
      </c>
      <c r="I15" s="34">
        <v>0.0</v>
      </c>
      <c r="J15" s="34">
        <v>0.0</v>
      </c>
      <c r="K15" s="34">
        <v>0.0</v>
      </c>
      <c r="L15" s="34">
        <v>0.0</v>
      </c>
      <c r="M15" s="34">
        <v>0.0</v>
      </c>
      <c r="N15" s="34">
        <f>FAR!E2</f>
        <v>450000</v>
      </c>
      <c r="O15" s="34">
        <v>0.0</v>
      </c>
      <c r="P15" s="34">
        <v>0.0</v>
      </c>
      <c r="Q15" s="34">
        <v>0.0</v>
      </c>
      <c r="R15" s="34">
        <v>0.0</v>
      </c>
      <c r="S15" s="34">
        <v>0.0</v>
      </c>
      <c r="T15" s="34">
        <v>0.0</v>
      </c>
      <c r="U15" s="34">
        <v>0.0</v>
      </c>
      <c r="V15" s="34">
        <v>0.0</v>
      </c>
      <c r="W15" s="34">
        <v>0.0</v>
      </c>
      <c r="X15" s="34">
        <v>0.0</v>
      </c>
      <c r="Y15" s="34">
        <v>0.0</v>
      </c>
      <c r="Z15" s="34">
        <f>FAR!E5</f>
        <v>450000</v>
      </c>
      <c r="AA15" s="34">
        <v>0.0</v>
      </c>
      <c r="AB15" s="34">
        <v>0.0</v>
      </c>
      <c r="AC15" s="34">
        <v>0.0</v>
      </c>
      <c r="AD15" s="34">
        <v>0.0</v>
      </c>
      <c r="AE15" s="34">
        <v>0.0</v>
      </c>
      <c r="AF15" s="34">
        <v>0.0</v>
      </c>
      <c r="AG15" s="34">
        <v>0.0</v>
      </c>
      <c r="AH15" s="34">
        <v>0.0</v>
      </c>
      <c r="AI15" s="34">
        <v>0.0</v>
      </c>
      <c r="AJ15" s="34">
        <v>0.0</v>
      </c>
      <c r="AK15" s="34">
        <v>0.0</v>
      </c>
    </row>
    <row r="16">
      <c r="A16" s="34" t="s">
        <v>164</v>
      </c>
      <c r="B16" s="34">
        <v>0.0</v>
      </c>
      <c r="C16" s="34">
        <v>0.0</v>
      </c>
      <c r="D16" s="34">
        <v>0.0</v>
      </c>
      <c r="E16" s="34">
        <v>0.0</v>
      </c>
      <c r="F16" s="34">
        <v>0.0</v>
      </c>
      <c r="G16" s="34">
        <v>0.0</v>
      </c>
      <c r="H16" s="34">
        <v>0.0</v>
      </c>
      <c r="I16" s="34">
        <v>0.0</v>
      </c>
      <c r="J16" s="34">
        <v>0.0</v>
      </c>
      <c r="K16" s="34">
        <v>0.0</v>
      </c>
      <c r="L16" s="34">
        <v>0.0</v>
      </c>
      <c r="M16" s="34">
        <v>0.0</v>
      </c>
      <c r="N16" s="34">
        <v>0.0</v>
      </c>
      <c r="O16" s="34">
        <v>0.0</v>
      </c>
      <c r="P16" s="34">
        <v>0.0</v>
      </c>
      <c r="Q16" s="34">
        <v>0.0</v>
      </c>
      <c r="R16" s="34">
        <v>0.0</v>
      </c>
      <c r="S16" s="34">
        <v>0.0</v>
      </c>
      <c r="T16" s="34">
        <f>FAR!E3</f>
        <v>1100000</v>
      </c>
      <c r="U16" s="34">
        <v>0.0</v>
      </c>
      <c r="V16" s="34">
        <v>0.0</v>
      </c>
      <c r="W16" s="34">
        <v>0.0</v>
      </c>
      <c r="X16" s="34">
        <v>0.0</v>
      </c>
      <c r="Y16" s="34">
        <v>0.0</v>
      </c>
      <c r="Z16" s="34">
        <v>0.0</v>
      </c>
      <c r="AA16" s="34">
        <v>0.0</v>
      </c>
      <c r="AB16" s="34">
        <v>0.0</v>
      </c>
      <c r="AC16" s="34">
        <v>0.0</v>
      </c>
      <c r="AD16" s="34">
        <v>0.0</v>
      </c>
      <c r="AE16" s="34">
        <v>0.0</v>
      </c>
      <c r="AF16" s="34">
        <v>0.0</v>
      </c>
      <c r="AG16" s="34">
        <v>0.0</v>
      </c>
      <c r="AH16" s="34">
        <v>0.0</v>
      </c>
      <c r="AI16" s="34">
        <v>0.0</v>
      </c>
      <c r="AJ16" s="34">
        <v>0.0</v>
      </c>
      <c r="AK16" s="34">
        <v>0.0</v>
      </c>
    </row>
    <row r="17">
      <c r="A17" s="34" t="s">
        <v>167</v>
      </c>
      <c r="B17" s="34">
        <v>0.0</v>
      </c>
      <c r="C17" s="34">
        <v>0.0</v>
      </c>
      <c r="D17" s="34">
        <v>0.0</v>
      </c>
      <c r="E17" s="34">
        <v>0.0</v>
      </c>
      <c r="F17" s="34">
        <v>0.0</v>
      </c>
      <c r="G17" s="34">
        <v>0.0</v>
      </c>
      <c r="H17" s="34">
        <v>0.0</v>
      </c>
      <c r="I17" s="34">
        <v>0.0</v>
      </c>
      <c r="J17" s="34">
        <v>0.0</v>
      </c>
      <c r="K17" s="34">
        <v>0.0</v>
      </c>
      <c r="L17" s="34">
        <v>0.0</v>
      </c>
      <c r="M17" s="34">
        <v>0.0</v>
      </c>
      <c r="N17" s="34">
        <v>0.0</v>
      </c>
      <c r="O17" s="34">
        <v>0.0</v>
      </c>
      <c r="P17" s="34">
        <v>0.0</v>
      </c>
      <c r="Q17" s="34">
        <v>0.0</v>
      </c>
      <c r="R17" s="34">
        <v>0.0</v>
      </c>
      <c r="S17" s="34">
        <v>0.0</v>
      </c>
      <c r="T17" s="34">
        <v>0.0</v>
      </c>
      <c r="U17" s="34">
        <v>0.0</v>
      </c>
      <c r="V17" s="34">
        <v>0.0</v>
      </c>
      <c r="W17" s="34">
        <v>0.0</v>
      </c>
      <c r="X17" s="34">
        <v>0.0</v>
      </c>
      <c r="Y17" s="34">
        <v>0.0</v>
      </c>
      <c r="Z17" s="34">
        <v>0.0</v>
      </c>
      <c r="AA17" s="34">
        <v>0.0</v>
      </c>
      <c r="AB17" s="34">
        <v>0.0</v>
      </c>
      <c r="AC17" s="34">
        <v>0.0</v>
      </c>
      <c r="AD17" s="34">
        <f>FAR!E4</f>
        <v>57000</v>
      </c>
      <c r="AE17" s="34">
        <v>0.0</v>
      </c>
      <c r="AF17" s="34">
        <v>0.0</v>
      </c>
      <c r="AG17" s="34">
        <v>0.0</v>
      </c>
      <c r="AH17" s="34">
        <v>0.0</v>
      </c>
      <c r="AI17" s="34">
        <v>0.0</v>
      </c>
      <c r="AJ17" s="34">
        <v>0.0</v>
      </c>
      <c r="AK17" s="34">
        <v>0.0</v>
      </c>
    </row>
    <row r="18">
      <c r="A18" s="7" t="s">
        <v>136</v>
      </c>
      <c r="B18" s="32">
        <f t="shared" ref="B18:AK18" si="6">sum(B15:B17)</f>
        <v>0</v>
      </c>
      <c r="C18" s="32">
        <f t="shared" si="6"/>
        <v>0</v>
      </c>
      <c r="D18" s="32">
        <f t="shared" si="6"/>
        <v>0</v>
      </c>
      <c r="E18" s="32">
        <f t="shared" si="6"/>
        <v>0</v>
      </c>
      <c r="F18" s="32">
        <f t="shared" si="6"/>
        <v>0</v>
      </c>
      <c r="G18" s="32">
        <f t="shared" si="6"/>
        <v>0</v>
      </c>
      <c r="H18" s="32">
        <f t="shared" si="6"/>
        <v>0</v>
      </c>
      <c r="I18" s="32">
        <f t="shared" si="6"/>
        <v>0</v>
      </c>
      <c r="J18" s="32">
        <f t="shared" si="6"/>
        <v>0</v>
      </c>
      <c r="K18" s="32">
        <f t="shared" si="6"/>
        <v>0</v>
      </c>
      <c r="L18" s="32">
        <f t="shared" si="6"/>
        <v>0</v>
      </c>
      <c r="M18" s="32">
        <f t="shared" si="6"/>
        <v>0</v>
      </c>
      <c r="N18" s="32">
        <f t="shared" si="6"/>
        <v>450000</v>
      </c>
      <c r="O18" s="32">
        <f t="shared" si="6"/>
        <v>0</v>
      </c>
      <c r="P18" s="32">
        <f t="shared" si="6"/>
        <v>0</v>
      </c>
      <c r="Q18" s="32">
        <f t="shared" si="6"/>
        <v>0</v>
      </c>
      <c r="R18" s="32">
        <f t="shared" si="6"/>
        <v>0</v>
      </c>
      <c r="S18" s="32">
        <f t="shared" si="6"/>
        <v>0</v>
      </c>
      <c r="T18" s="32">
        <f t="shared" si="6"/>
        <v>1100000</v>
      </c>
      <c r="U18" s="32">
        <f t="shared" si="6"/>
        <v>0</v>
      </c>
      <c r="V18" s="32">
        <f t="shared" si="6"/>
        <v>0</v>
      </c>
      <c r="W18" s="32">
        <f t="shared" si="6"/>
        <v>0</v>
      </c>
      <c r="X18" s="32">
        <f t="shared" si="6"/>
        <v>0</v>
      </c>
      <c r="Y18" s="32">
        <f t="shared" si="6"/>
        <v>0</v>
      </c>
      <c r="Z18" s="32">
        <f t="shared" si="6"/>
        <v>450000</v>
      </c>
      <c r="AA18" s="32">
        <f t="shared" si="6"/>
        <v>0</v>
      </c>
      <c r="AB18" s="32">
        <f t="shared" si="6"/>
        <v>0</v>
      </c>
      <c r="AC18" s="32">
        <f t="shared" si="6"/>
        <v>0</v>
      </c>
      <c r="AD18" s="32">
        <f t="shared" si="6"/>
        <v>57000</v>
      </c>
      <c r="AE18" s="32">
        <f t="shared" si="6"/>
        <v>0</v>
      </c>
      <c r="AF18" s="32">
        <f t="shared" si="6"/>
        <v>0</v>
      </c>
      <c r="AG18" s="32">
        <f t="shared" si="6"/>
        <v>0</v>
      </c>
      <c r="AH18" s="32">
        <f t="shared" si="6"/>
        <v>0</v>
      </c>
      <c r="AI18" s="32">
        <f t="shared" si="6"/>
        <v>0</v>
      </c>
      <c r="AJ18" s="32">
        <f t="shared" si="6"/>
        <v>0</v>
      </c>
      <c r="AK18" s="32">
        <f t="shared" si="6"/>
        <v>0</v>
      </c>
    </row>
    <row r="19">
      <c r="A19" s="5"/>
    </row>
    <row r="20">
      <c r="A20" s="7" t="s">
        <v>176</v>
      </c>
    </row>
    <row r="21">
      <c r="A21" s="34" t="s">
        <v>161</v>
      </c>
      <c r="B21" s="32">
        <f t="shared" ref="B21:AK21" si="7">B3+B9-B15</f>
        <v>450000</v>
      </c>
      <c r="C21" s="32">
        <f t="shared" si="7"/>
        <v>450000</v>
      </c>
      <c r="D21" s="32">
        <f t="shared" si="7"/>
        <v>450000</v>
      </c>
      <c r="E21" s="32">
        <f t="shared" si="7"/>
        <v>450000</v>
      </c>
      <c r="F21" s="32">
        <f t="shared" si="7"/>
        <v>450000</v>
      </c>
      <c r="G21" s="32">
        <f t="shared" si="7"/>
        <v>450000</v>
      </c>
      <c r="H21" s="32">
        <f t="shared" si="7"/>
        <v>450000</v>
      </c>
      <c r="I21" s="32">
        <f t="shared" si="7"/>
        <v>450000</v>
      </c>
      <c r="J21" s="32">
        <f t="shared" si="7"/>
        <v>450000</v>
      </c>
      <c r="K21" s="32">
        <f t="shared" si="7"/>
        <v>450000</v>
      </c>
      <c r="L21" s="32">
        <f t="shared" si="7"/>
        <v>450000</v>
      </c>
      <c r="M21" s="32">
        <f t="shared" si="7"/>
        <v>450000</v>
      </c>
      <c r="N21" s="32">
        <f t="shared" si="7"/>
        <v>450000</v>
      </c>
      <c r="O21" s="32">
        <f t="shared" si="7"/>
        <v>450000</v>
      </c>
      <c r="P21" s="32">
        <f t="shared" si="7"/>
        <v>450000</v>
      </c>
      <c r="Q21" s="32">
        <f t="shared" si="7"/>
        <v>450000</v>
      </c>
      <c r="R21" s="32">
        <f t="shared" si="7"/>
        <v>450000</v>
      </c>
      <c r="S21" s="32">
        <f t="shared" si="7"/>
        <v>450000</v>
      </c>
      <c r="T21" s="32">
        <f t="shared" si="7"/>
        <v>450000</v>
      </c>
      <c r="U21" s="32">
        <f t="shared" si="7"/>
        <v>450000</v>
      </c>
      <c r="V21" s="32">
        <f t="shared" si="7"/>
        <v>450000</v>
      </c>
      <c r="W21" s="32">
        <f t="shared" si="7"/>
        <v>450000</v>
      </c>
      <c r="X21" s="32">
        <f t="shared" si="7"/>
        <v>450000</v>
      </c>
      <c r="Y21" s="32">
        <f t="shared" si="7"/>
        <v>450000</v>
      </c>
      <c r="Z21" s="32">
        <f t="shared" si="7"/>
        <v>450000</v>
      </c>
      <c r="AA21" s="32">
        <f t="shared" si="7"/>
        <v>450000</v>
      </c>
      <c r="AB21" s="32">
        <f t="shared" si="7"/>
        <v>450000</v>
      </c>
      <c r="AC21" s="32">
        <f t="shared" si="7"/>
        <v>450000</v>
      </c>
      <c r="AD21" s="32">
        <f t="shared" si="7"/>
        <v>450000</v>
      </c>
      <c r="AE21" s="32">
        <f t="shared" si="7"/>
        <v>450000</v>
      </c>
      <c r="AF21" s="32">
        <f t="shared" si="7"/>
        <v>450000</v>
      </c>
      <c r="AG21" s="32">
        <f t="shared" si="7"/>
        <v>450000</v>
      </c>
      <c r="AH21" s="32">
        <f t="shared" si="7"/>
        <v>450000</v>
      </c>
      <c r="AI21" s="32">
        <f t="shared" si="7"/>
        <v>450000</v>
      </c>
      <c r="AJ21" s="32">
        <f t="shared" si="7"/>
        <v>450000</v>
      </c>
      <c r="AK21" s="32">
        <f t="shared" si="7"/>
        <v>450000</v>
      </c>
    </row>
    <row r="22">
      <c r="A22" s="34" t="s">
        <v>164</v>
      </c>
      <c r="B22" s="32">
        <f t="shared" ref="B22:AK22" si="8">B4+B10-B16</f>
        <v>1100000</v>
      </c>
      <c r="C22" s="32">
        <f t="shared" si="8"/>
        <v>1100000</v>
      </c>
      <c r="D22" s="32">
        <f t="shared" si="8"/>
        <v>1100000</v>
      </c>
      <c r="E22" s="32">
        <f t="shared" si="8"/>
        <v>1100000</v>
      </c>
      <c r="F22" s="32">
        <f t="shared" si="8"/>
        <v>1100000</v>
      </c>
      <c r="G22" s="32">
        <f t="shared" si="8"/>
        <v>1100000</v>
      </c>
      <c r="H22" s="32">
        <f t="shared" si="8"/>
        <v>1100000</v>
      </c>
      <c r="I22" s="32">
        <f t="shared" si="8"/>
        <v>1100000</v>
      </c>
      <c r="J22" s="32">
        <f t="shared" si="8"/>
        <v>1100000</v>
      </c>
      <c r="K22" s="32">
        <f t="shared" si="8"/>
        <v>1100000</v>
      </c>
      <c r="L22" s="32">
        <f t="shared" si="8"/>
        <v>1100000</v>
      </c>
      <c r="M22" s="32">
        <f t="shared" si="8"/>
        <v>1100000</v>
      </c>
      <c r="N22" s="32">
        <f t="shared" si="8"/>
        <v>1100000</v>
      </c>
      <c r="O22" s="32">
        <f t="shared" si="8"/>
        <v>1100000</v>
      </c>
      <c r="P22" s="32">
        <f t="shared" si="8"/>
        <v>1100000</v>
      </c>
      <c r="Q22" s="32">
        <f t="shared" si="8"/>
        <v>1100000</v>
      </c>
      <c r="R22" s="32">
        <f t="shared" si="8"/>
        <v>1100000</v>
      </c>
      <c r="S22" s="32">
        <f t="shared" si="8"/>
        <v>1100000</v>
      </c>
      <c r="T22" s="32">
        <f t="shared" si="8"/>
        <v>1100000</v>
      </c>
      <c r="U22" s="32">
        <f t="shared" si="8"/>
        <v>1100000</v>
      </c>
      <c r="V22" s="32">
        <f t="shared" si="8"/>
        <v>1100000</v>
      </c>
      <c r="W22" s="32">
        <f t="shared" si="8"/>
        <v>1100000</v>
      </c>
      <c r="X22" s="32">
        <f t="shared" si="8"/>
        <v>1100000</v>
      </c>
      <c r="Y22" s="32">
        <f t="shared" si="8"/>
        <v>1100000</v>
      </c>
      <c r="Z22" s="32">
        <f t="shared" si="8"/>
        <v>1100000</v>
      </c>
      <c r="AA22" s="32">
        <f t="shared" si="8"/>
        <v>1100000</v>
      </c>
      <c r="AB22" s="32">
        <f t="shared" si="8"/>
        <v>1100000</v>
      </c>
      <c r="AC22" s="32">
        <f t="shared" si="8"/>
        <v>1100000</v>
      </c>
      <c r="AD22" s="32">
        <f t="shared" si="8"/>
        <v>1100000</v>
      </c>
      <c r="AE22" s="32">
        <f t="shared" si="8"/>
        <v>1100000</v>
      </c>
      <c r="AF22" s="32">
        <f t="shared" si="8"/>
        <v>1100000</v>
      </c>
      <c r="AG22" s="32">
        <f t="shared" si="8"/>
        <v>1100000</v>
      </c>
      <c r="AH22" s="32">
        <f t="shared" si="8"/>
        <v>1100000</v>
      </c>
      <c r="AI22" s="32">
        <f t="shared" si="8"/>
        <v>1100000</v>
      </c>
      <c r="AJ22" s="32">
        <f t="shared" si="8"/>
        <v>1100000</v>
      </c>
      <c r="AK22" s="32">
        <f t="shared" si="8"/>
        <v>1100000</v>
      </c>
    </row>
    <row r="23">
      <c r="A23" s="34" t="s">
        <v>167</v>
      </c>
      <c r="B23" s="32">
        <f t="shared" ref="B23:AK23" si="9">B5+B11-B17</f>
        <v>57000</v>
      </c>
      <c r="C23" s="32">
        <f t="shared" si="9"/>
        <v>57000</v>
      </c>
      <c r="D23" s="32">
        <f t="shared" si="9"/>
        <v>57000</v>
      </c>
      <c r="E23" s="32">
        <f t="shared" si="9"/>
        <v>57000</v>
      </c>
      <c r="F23" s="32">
        <f t="shared" si="9"/>
        <v>57000</v>
      </c>
      <c r="G23" s="32">
        <f t="shared" si="9"/>
        <v>57000</v>
      </c>
      <c r="H23" s="32">
        <f t="shared" si="9"/>
        <v>57000</v>
      </c>
      <c r="I23" s="32">
        <f t="shared" si="9"/>
        <v>57000</v>
      </c>
      <c r="J23" s="32">
        <f t="shared" si="9"/>
        <v>57000</v>
      </c>
      <c r="K23" s="32">
        <f t="shared" si="9"/>
        <v>57000</v>
      </c>
      <c r="L23" s="32">
        <f t="shared" si="9"/>
        <v>57000</v>
      </c>
      <c r="M23" s="32">
        <f t="shared" si="9"/>
        <v>57000</v>
      </c>
      <c r="N23" s="32">
        <f t="shared" si="9"/>
        <v>57000</v>
      </c>
      <c r="O23" s="32">
        <f t="shared" si="9"/>
        <v>57000</v>
      </c>
      <c r="P23" s="32">
        <f t="shared" si="9"/>
        <v>57000</v>
      </c>
      <c r="Q23" s="32">
        <f t="shared" si="9"/>
        <v>57000</v>
      </c>
      <c r="R23" s="32">
        <f t="shared" si="9"/>
        <v>57000</v>
      </c>
      <c r="S23" s="32">
        <f t="shared" si="9"/>
        <v>57000</v>
      </c>
      <c r="T23" s="32">
        <f t="shared" si="9"/>
        <v>57000</v>
      </c>
      <c r="U23" s="32">
        <f t="shared" si="9"/>
        <v>57000</v>
      </c>
      <c r="V23" s="32">
        <f t="shared" si="9"/>
        <v>57000</v>
      </c>
      <c r="W23" s="32">
        <f t="shared" si="9"/>
        <v>57000</v>
      </c>
      <c r="X23" s="32">
        <f t="shared" si="9"/>
        <v>57000</v>
      </c>
      <c r="Y23" s="32">
        <f t="shared" si="9"/>
        <v>57000</v>
      </c>
      <c r="Z23" s="32">
        <f t="shared" si="9"/>
        <v>57000</v>
      </c>
      <c r="AA23" s="32">
        <f t="shared" si="9"/>
        <v>57000</v>
      </c>
      <c r="AB23" s="32">
        <f t="shared" si="9"/>
        <v>57000</v>
      </c>
      <c r="AC23" s="32">
        <f t="shared" si="9"/>
        <v>57000</v>
      </c>
      <c r="AD23" s="32">
        <f t="shared" si="9"/>
        <v>57000</v>
      </c>
      <c r="AE23" s="32">
        <f t="shared" si="9"/>
        <v>57000</v>
      </c>
      <c r="AF23" s="32">
        <f t="shared" si="9"/>
        <v>57000</v>
      </c>
      <c r="AG23" s="32">
        <f t="shared" si="9"/>
        <v>57000</v>
      </c>
      <c r="AH23" s="32">
        <f t="shared" si="9"/>
        <v>57000</v>
      </c>
      <c r="AI23" s="32">
        <f t="shared" si="9"/>
        <v>57000</v>
      </c>
      <c r="AJ23" s="32">
        <f t="shared" si="9"/>
        <v>57000</v>
      </c>
      <c r="AK23" s="32">
        <f t="shared" si="9"/>
        <v>57000</v>
      </c>
    </row>
    <row r="24">
      <c r="A24" s="7" t="s">
        <v>136</v>
      </c>
      <c r="B24" s="32">
        <f t="shared" ref="B24:AK24" si="10">sum(B21:B23)</f>
        <v>1607000</v>
      </c>
      <c r="C24" s="32">
        <f t="shared" si="10"/>
        <v>1607000</v>
      </c>
      <c r="D24" s="32">
        <f t="shared" si="10"/>
        <v>1607000</v>
      </c>
      <c r="E24" s="32">
        <f t="shared" si="10"/>
        <v>1607000</v>
      </c>
      <c r="F24" s="32">
        <f t="shared" si="10"/>
        <v>1607000</v>
      </c>
      <c r="G24" s="32">
        <f t="shared" si="10"/>
        <v>1607000</v>
      </c>
      <c r="H24" s="32">
        <f t="shared" si="10"/>
        <v>1607000</v>
      </c>
      <c r="I24" s="32">
        <f t="shared" si="10"/>
        <v>1607000</v>
      </c>
      <c r="J24" s="32">
        <f t="shared" si="10"/>
        <v>1607000</v>
      </c>
      <c r="K24" s="32">
        <f t="shared" si="10"/>
        <v>1607000</v>
      </c>
      <c r="L24" s="32">
        <f t="shared" si="10"/>
        <v>1607000</v>
      </c>
      <c r="M24" s="32">
        <f t="shared" si="10"/>
        <v>1607000</v>
      </c>
      <c r="N24" s="32">
        <f t="shared" si="10"/>
        <v>1607000</v>
      </c>
      <c r="O24" s="32">
        <f t="shared" si="10"/>
        <v>1607000</v>
      </c>
      <c r="P24" s="32">
        <f t="shared" si="10"/>
        <v>1607000</v>
      </c>
      <c r="Q24" s="32">
        <f t="shared" si="10"/>
        <v>1607000</v>
      </c>
      <c r="R24" s="32">
        <f t="shared" si="10"/>
        <v>1607000</v>
      </c>
      <c r="S24" s="32">
        <f t="shared" si="10"/>
        <v>1607000</v>
      </c>
      <c r="T24" s="32">
        <f t="shared" si="10"/>
        <v>1607000</v>
      </c>
      <c r="U24" s="32">
        <f t="shared" si="10"/>
        <v>1607000</v>
      </c>
      <c r="V24" s="32">
        <f t="shared" si="10"/>
        <v>1607000</v>
      </c>
      <c r="W24" s="32">
        <f t="shared" si="10"/>
        <v>1607000</v>
      </c>
      <c r="X24" s="32">
        <f t="shared" si="10"/>
        <v>1607000</v>
      </c>
      <c r="Y24" s="32">
        <f t="shared" si="10"/>
        <v>1607000</v>
      </c>
      <c r="Z24" s="32">
        <f t="shared" si="10"/>
        <v>1607000</v>
      </c>
      <c r="AA24" s="32">
        <f t="shared" si="10"/>
        <v>1607000</v>
      </c>
      <c r="AB24" s="32">
        <f t="shared" si="10"/>
        <v>1607000</v>
      </c>
      <c r="AC24" s="32">
        <f t="shared" si="10"/>
        <v>1607000</v>
      </c>
      <c r="AD24" s="32">
        <f t="shared" si="10"/>
        <v>1607000</v>
      </c>
      <c r="AE24" s="32">
        <f t="shared" si="10"/>
        <v>1607000</v>
      </c>
      <c r="AF24" s="32">
        <f t="shared" si="10"/>
        <v>1607000</v>
      </c>
      <c r="AG24" s="32">
        <f t="shared" si="10"/>
        <v>1607000</v>
      </c>
      <c r="AH24" s="32">
        <f t="shared" si="10"/>
        <v>1607000</v>
      </c>
      <c r="AI24" s="32">
        <f t="shared" si="10"/>
        <v>1607000</v>
      </c>
      <c r="AJ24" s="32">
        <f t="shared" si="10"/>
        <v>1607000</v>
      </c>
      <c r="AK24" s="32">
        <f t="shared" si="10"/>
        <v>1607000</v>
      </c>
    </row>
  </sheetData>
  <drawing r:id="rId1"/>
</worksheet>
</file>